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241DCB26-A36F-428B-B0DA-C15DB4DA625A}" xr6:coauthVersionLast="47" xr6:coauthVersionMax="47" xr10:uidLastSave="{00000000-0000-0000-0000-000000000000}"/>
  <bookViews>
    <workbookView xWindow="-110" yWindow="-110" windowWidth="34620" windowHeight="13900" activeTab="1" xr2:uid="{C17F8575-9CF7-45D6-B0B6-60F92F01C955}"/>
  </bookViews>
  <sheets>
    <sheet name="Updated_Spotify_Dataset_with_Ge" sheetId="1" r:id="rId1"/>
    <sheet name="Playlist o matic de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" i="2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2" i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AP415" i="1" s="1"/>
  <c r="AP416" i="1" s="1"/>
  <c r="AP417" i="1" s="1"/>
  <c r="AP418" i="1" s="1"/>
  <c r="AP419" i="1" s="1"/>
  <c r="AP420" i="1" s="1"/>
  <c r="AP421" i="1" s="1"/>
  <c r="AP422" i="1" s="1"/>
  <c r="AP423" i="1" s="1"/>
  <c r="AP424" i="1" s="1"/>
  <c r="AP425" i="1" s="1"/>
  <c r="AP426" i="1" s="1"/>
  <c r="AP427" i="1" s="1"/>
  <c r="AP428" i="1" s="1"/>
  <c r="AP429" i="1" s="1"/>
  <c r="AP430" i="1" s="1"/>
  <c r="AP431" i="1" s="1"/>
  <c r="AP432" i="1" s="1"/>
  <c r="AP433" i="1" s="1"/>
  <c r="AP434" i="1" s="1"/>
  <c r="AP435" i="1" s="1"/>
  <c r="AP436" i="1" s="1"/>
  <c r="AP437" i="1" s="1"/>
  <c r="AP438" i="1" s="1"/>
  <c r="AP439" i="1" s="1"/>
  <c r="AP440" i="1" s="1"/>
  <c r="AP441" i="1" s="1"/>
  <c r="AP442" i="1" s="1"/>
  <c r="AP443" i="1" s="1"/>
  <c r="AP444" i="1" s="1"/>
  <c r="AP445" i="1" s="1"/>
  <c r="AP446" i="1" s="1"/>
  <c r="AP447" i="1" s="1"/>
  <c r="AP448" i="1" s="1"/>
  <c r="AP449" i="1" s="1"/>
  <c r="AP450" i="1" s="1"/>
  <c r="AP451" i="1" s="1"/>
  <c r="AP452" i="1" s="1"/>
  <c r="AP453" i="1" s="1"/>
  <c r="AP454" i="1" s="1"/>
  <c r="AP455" i="1" s="1"/>
  <c r="AP456" i="1" s="1"/>
  <c r="AP457" i="1" s="1"/>
  <c r="AP458" i="1" s="1"/>
  <c r="AP459" i="1" s="1"/>
  <c r="AP460" i="1" s="1"/>
  <c r="AP461" i="1" s="1"/>
  <c r="AP462" i="1" s="1"/>
  <c r="AP463" i="1" s="1"/>
  <c r="AP464" i="1" s="1"/>
  <c r="AP465" i="1" s="1"/>
  <c r="AP466" i="1" s="1"/>
  <c r="AP467" i="1" s="1"/>
  <c r="AP468" i="1" s="1"/>
  <c r="AP469" i="1" s="1"/>
  <c r="AP470" i="1" s="1"/>
  <c r="AP471" i="1" s="1"/>
  <c r="AP472" i="1" s="1"/>
  <c r="AP473" i="1" s="1"/>
  <c r="AP474" i="1" s="1"/>
  <c r="AP475" i="1" s="1"/>
  <c r="AP476" i="1" s="1"/>
  <c r="AP477" i="1" s="1"/>
  <c r="AP478" i="1" s="1"/>
  <c r="AP479" i="1" s="1"/>
  <c r="AP480" i="1" s="1"/>
  <c r="AP481" i="1" s="1"/>
  <c r="AP482" i="1" s="1"/>
  <c r="AP483" i="1" s="1"/>
  <c r="AP484" i="1" s="1"/>
  <c r="AP485" i="1" s="1"/>
  <c r="AP486" i="1" s="1"/>
  <c r="AP487" i="1" s="1"/>
  <c r="AP488" i="1" s="1"/>
  <c r="AP489" i="1" s="1"/>
  <c r="AP490" i="1" s="1"/>
  <c r="AP491" i="1" s="1"/>
  <c r="AP492" i="1" s="1"/>
  <c r="AP493" i="1" s="1"/>
  <c r="AP494" i="1" s="1"/>
  <c r="AP495" i="1" s="1"/>
  <c r="AP496" i="1" s="1"/>
  <c r="AP497" i="1" s="1"/>
  <c r="AP498" i="1" s="1"/>
  <c r="AP499" i="1" s="1"/>
  <c r="AP500" i="1" s="1"/>
  <c r="AP501" i="1" s="1"/>
  <c r="AP502" i="1" s="1"/>
  <c r="AP503" i="1" s="1"/>
  <c r="AP504" i="1" s="1"/>
  <c r="AP505" i="1" s="1"/>
  <c r="AP506" i="1" s="1"/>
  <c r="AP507" i="1" s="1"/>
  <c r="AP508" i="1" s="1"/>
  <c r="AP509" i="1" s="1"/>
  <c r="AP510" i="1" s="1"/>
  <c r="AP511" i="1" s="1"/>
  <c r="AP512" i="1" s="1"/>
  <c r="AP513" i="1" s="1"/>
  <c r="AP514" i="1" s="1"/>
  <c r="AP515" i="1" s="1"/>
  <c r="AP516" i="1" s="1"/>
  <c r="AP517" i="1" s="1"/>
  <c r="AP518" i="1" s="1"/>
  <c r="AP519" i="1" s="1"/>
  <c r="AP520" i="1" s="1"/>
  <c r="AP521" i="1" s="1"/>
  <c r="AP522" i="1" s="1"/>
  <c r="AP523" i="1" s="1"/>
  <c r="AP524" i="1" s="1"/>
  <c r="AP525" i="1" s="1"/>
  <c r="AP526" i="1" s="1"/>
  <c r="AP527" i="1" s="1"/>
  <c r="AP528" i="1" s="1"/>
  <c r="AP529" i="1" s="1"/>
  <c r="AP530" i="1" s="1"/>
  <c r="AP531" i="1" s="1"/>
  <c r="AP532" i="1" s="1"/>
  <c r="AP533" i="1" s="1"/>
  <c r="AP534" i="1" s="1"/>
  <c r="AP535" i="1" s="1"/>
  <c r="AP536" i="1" s="1"/>
  <c r="AP537" i="1" s="1"/>
  <c r="AP538" i="1" s="1"/>
  <c r="AP539" i="1" s="1"/>
  <c r="AP540" i="1" s="1"/>
  <c r="AP541" i="1" s="1"/>
  <c r="AP542" i="1" s="1"/>
  <c r="AP543" i="1" s="1"/>
  <c r="AP544" i="1" s="1"/>
  <c r="AP545" i="1" s="1"/>
  <c r="AP546" i="1" s="1"/>
  <c r="AP547" i="1" s="1"/>
  <c r="AP548" i="1" s="1"/>
  <c r="AP549" i="1" s="1"/>
  <c r="AP550" i="1" s="1"/>
  <c r="AP551" i="1" s="1"/>
  <c r="AP552" i="1" s="1"/>
  <c r="AP553" i="1" s="1"/>
  <c r="AP554" i="1" s="1"/>
  <c r="AP555" i="1" s="1"/>
  <c r="AP556" i="1" s="1"/>
  <c r="AP557" i="1" s="1"/>
  <c r="AP558" i="1" s="1"/>
  <c r="AP559" i="1" s="1"/>
  <c r="AP560" i="1" s="1"/>
  <c r="AP561" i="1" s="1"/>
  <c r="AP562" i="1" s="1"/>
  <c r="AP563" i="1" s="1"/>
  <c r="AP564" i="1" s="1"/>
  <c r="AP565" i="1" s="1"/>
  <c r="AP566" i="1" s="1"/>
  <c r="AP567" i="1" s="1"/>
  <c r="AP568" i="1" s="1"/>
  <c r="AP569" i="1" s="1"/>
  <c r="AP570" i="1" s="1"/>
  <c r="AP571" i="1" s="1"/>
  <c r="AP572" i="1" s="1"/>
  <c r="AP573" i="1" s="1"/>
  <c r="AP574" i="1" s="1"/>
  <c r="AP575" i="1" s="1"/>
  <c r="AP576" i="1" s="1"/>
  <c r="AP577" i="1" s="1"/>
  <c r="AP578" i="1" s="1"/>
  <c r="AP579" i="1" s="1"/>
  <c r="AP580" i="1" s="1"/>
  <c r="AP581" i="1" s="1"/>
  <c r="AP582" i="1" s="1"/>
  <c r="AP583" i="1" s="1"/>
  <c r="AP584" i="1" s="1"/>
  <c r="AP585" i="1" s="1"/>
  <c r="AP586" i="1" s="1"/>
  <c r="AP587" i="1" s="1"/>
  <c r="AP588" i="1" s="1"/>
  <c r="AP589" i="1" s="1"/>
  <c r="AP590" i="1" s="1"/>
  <c r="AP591" i="1" s="1"/>
  <c r="AP592" i="1" s="1"/>
  <c r="AP593" i="1" s="1"/>
  <c r="AP594" i="1" s="1"/>
  <c r="AP595" i="1" s="1"/>
  <c r="AP596" i="1" s="1"/>
  <c r="AP597" i="1" s="1"/>
  <c r="AP598" i="1" s="1"/>
  <c r="AP599" i="1" s="1"/>
  <c r="AP600" i="1" s="1"/>
  <c r="AP601" i="1" s="1"/>
  <c r="AP602" i="1" s="1"/>
  <c r="AP603" i="1" s="1"/>
  <c r="AP604" i="1" s="1"/>
  <c r="AP605" i="1" s="1"/>
  <c r="AP606" i="1" s="1"/>
  <c r="AP607" i="1" s="1"/>
  <c r="AP608" i="1" s="1"/>
  <c r="AP609" i="1" s="1"/>
  <c r="AP610" i="1" s="1"/>
  <c r="AP611" i="1" s="1"/>
  <c r="AP612" i="1" s="1"/>
  <c r="AP613" i="1" s="1"/>
  <c r="AP614" i="1" s="1"/>
  <c r="AP615" i="1" s="1"/>
  <c r="AP616" i="1" s="1"/>
  <c r="AP617" i="1" s="1"/>
  <c r="AP618" i="1" s="1"/>
  <c r="AP619" i="1" s="1"/>
  <c r="AP620" i="1" s="1"/>
  <c r="AP621" i="1" s="1"/>
  <c r="AP622" i="1" s="1"/>
  <c r="AP623" i="1" s="1"/>
  <c r="AP624" i="1" s="1"/>
  <c r="AP625" i="1" s="1"/>
  <c r="AP626" i="1" s="1"/>
  <c r="AP627" i="1" s="1"/>
  <c r="AP628" i="1" s="1"/>
  <c r="AP629" i="1" s="1"/>
  <c r="AP630" i="1" s="1"/>
  <c r="AP631" i="1" s="1"/>
  <c r="AP632" i="1" s="1"/>
  <c r="AP633" i="1" s="1"/>
  <c r="AP634" i="1" s="1"/>
  <c r="AP635" i="1" s="1"/>
  <c r="AP636" i="1" s="1"/>
  <c r="AP637" i="1" s="1"/>
  <c r="AP638" i="1" s="1"/>
  <c r="AP639" i="1" s="1"/>
  <c r="AP640" i="1" s="1"/>
  <c r="AP641" i="1" s="1"/>
  <c r="AP642" i="1" s="1"/>
  <c r="AP643" i="1" s="1"/>
  <c r="AP644" i="1" s="1"/>
  <c r="AP645" i="1" s="1"/>
  <c r="AP646" i="1" s="1"/>
  <c r="AP647" i="1" s="1"/>
  <c r="AP648" i="1" s="1"/>
  <c r="AP649" i="1" s="1"/>
  <c r="AP650" i="1" s="1"/>
  <c r="AP651" i="1" s="1"/>
  <c r="AP652" i="1" s="1"/>
  <c r="AP653" i="1" s="1"/>
  <c r="AP654" i="1" s="1"/>
  <c r="AP655" i="1" s="1"/>
  <c r="AP656" i="1" s="1"/>
  <c r="AP657" i="1" s="1"/>
  <c r="AP658" i="1" s="1"/>
  <c r="AP659" i="1" s="1"/>
  <c r="AP660" i="1" s="1"/>
  <c r="AP661" i="1" s="1"/>
  <c r="AP662" i="1" s="1"/>
  <c r="AP663" i="1" s="1"/>
  <c r="AP664" i="1" s="1"/>
  <c r="AP665" i="1" s="1"/>
  <c r="AP666" i="1" s="1"/>
  <c r="AP667" i="1" s="1"/>
  <c r="AP668" i="1" s="1"/>
  <c r="AP669" i="1" s="1"/>
  <c r="AP670" i="1" s="1"/>
  <c r="AP671" i="1" s="1"/>
  <c r="AP672" i="1" s="1"/>
  <c r="AP673" i="1" s="1"/>
  <c r="AP674" i="1" s="1"/>
  <c r="AP675" i="1" s="1"/>
  <c r="AP676" i="1" s="1"/>
  <c r="AP677" i="1" s="1"/>
  <c r="AP678" i="1" s="1"/>
  <c r="AP679" i="1" s="1"/>
  <c r="AP680" i="1" s="1"/>
  <c r="AP681" i="1" s="1"/>
  <c r="AP682" i="1" s="1"/>
  <c r="AP683" i="1" s="1"/>
  <c r="AP684" i="1" s="1"/>
  <c r="AP685" i="1" s="1"/>
  <c r="AP686" i="1" s="1"/>
  <c r="AP687" i="1" s="1"/>
  <c r="AP688" i="1" s="1"/>
  <c r="AP689" i="1" s="1"/>
  <c r="AP690" i="1" s="1"/>
  <c r="AP691" i="1" s="1"/>
  <c r="AP692" i="1" s="1"/>
  <c r="AP693" i="1" s="1"/>
  <c r="AP694" i="1" s="1"/>
  <c r="AP695" i="1" s="1"/>
  <c r="AP696" i="1" s="1"/>
  <c r="AP697" i="1" s="1"/>
  <c r="AP698" i="1" s="1"/>
  <c r="AP699" i="1" s="1"/>
  <c r="AP700" i="1" s="1"/>
  <c r="AP701" i="1" s="1"/>
  <c r="AP702" i="1" s="1"/>
  <c r="AP703" i="1" s="1"/>
  <c r="AP704" i="1" s="1"/>
  <c r="AP705" i="1" s="1"/>
  <c r="AP706" i="1" s="1"/>
  <c r="AP707" i="1" s="1"/>
  <c r="AP708" i="1" s="1"/>
  <c r="AP709" i="1" s="1"/>
  <c r="AP710" i="1" s="1"/>
  <c r="AP711" i="1" s="1"/>
  <c r="AP712" i="1" s="1"/>
  <c r="AP713" i="1" s="1"/>
  <c r="AP714" i="1" s="1"/>
  <c r="AP715" i="1" s="1"/>
  <c r="AP716" i="1" s="1"/>
  <c r="AP717" i="1" s="1"/>
  <c r="AP718" i="1" s="1"/>
  <c r="AP719" i="1" s="1"/>
  <c r="AP720" i="1" s="1"/>
  <c r="AP721" i="1" s="1"/>
  <c r="AP722" i="1" s="1"/>
  <c r="AP723" i="1" s="1"/>
  <c r="AP724" i="1" s="1"/>
  <c r="AP725" i="1" s="1"/>
  <c r="AP726" i="1" s="1"/>
  <c r="AP727" i="1" s="1"/>
  <c r="AP728" i="1" s="1"/>
  <c r="AP729" i="1" s="1"/>
  <c r="AP730" i="1" s="1"/>
  <c r="AP731" i="1" s="1"/>
  <c r="AP732" i="1" s="1"/>
  <c r="AP733" i="1" s="1"/>
  <c r="AP734" i="1" s="1"/>
  <c r="AP735" i="1" s="1"/>
  <c r="AP736" i="1" s="1"/>
  <c r="AP737" i="1" s="1"/>
  <c r="AP738" i="1" s="1"/>
  <c r="AP739" i="1" s="1"/>
  <c r="AP740" i="1" s="1"/>
  <c r="AP741" i="1" s="1"/>
  <c r="AP742" i="1" s="1"/>
  <c r="AP743" i="1" s="1"/>
  <c r="AP744" i="1" s="1"/>
  <c r="AP745" i="1" s="1"/>
  <c r="AP746" i="1" s="1"/>
  <c r="AP747" i="1" s="1"/>
  <c r="AP748" i="1" s="1"/>
  <c r="AP749" i="1" s="1"/>
  <c r="AP750" i="1" s="1"/>
  <c r="AP751" i="1" s="1"/>
  <c r="AP752" i="1" s="1"/>
  <c r="AP753" i="1" s="1"/>
  <c r="AP754" i="1" s="1"/>
  <c r="AP755" i="1" s="1"/>
  <c r="AP756" i="1" s="1"/>
  <c r="AP757" i="1" s="1"/>
  <c r="AP758" i="1" s="1"/>
  <c r="AP759" i="1" s="1"/>
  <c r="AP760" i="1" s="1"/>
  <c r="AP761" i="1" s="1"/>
  <c r="AP762" i="1" s="1"/>
  <c r="AP763" i="1" s="1"/>
  <c r="AP764" i="1" s="1"/>
  <c r="AP765" i="1" s="1"/>
  <c r="AP766" i="1" s="1"/>
  <c r="AP767" i="1" s="1"/>
  <c r="AP768" i="1" s="1"/>
  <c r="AP769" i="1" s="1"/>
  <c r="AP770" i="1" s="1"/>
  <c r="AP771" i="1" s="1"/>
  <c r="AP772" i="1" s="1"/>
  <c r="AP773" i="1" s="1"/>
  <c r="AP774" i="1" s="1"/>
  <c r="AP775" i="1" s="1"/>
  <c r="AP776" i="1" s="1"/>
  <c r="AP777" i="1" s="1"/>
  <c r="AP778" i="1" s="1"/>
  <c r="AP779" i="1" s="1"/>
  <c r="AP780" i="1" s="1"/>
  <c r="AP781" i="1" s="1"/>
  <c r="AP782" i="1" s="1"/>
  <c r="AP783" i="1" s="1"/>
  <c r="AP784" i="1" s="1"/>
  <c r="AP785" i="1" s="1"/>
  <c r="AP786" i="1" s="1"/>
  <c r="AP787" i="1" s="1"/>
  <c r="AP788" i="1" s="1"/>
  <c r="AP789" i="1" s="1"/>
  <c r="AP790" i="1" s="1"/>
  <c r="AP791" i="1" s="1"/>
  <c r="AP792" i="1" s="1"/>
  <c r="AP793" i="1" s="1"/>
  <c r="AP794" i="1" s="1"/>
  <c r="AP795" i="1" s="1"/>
  <c r="AP796" i="1" s="1"/>
  <c r="AP797" i="1" s="1"/>
  <c r="AP798" i="1" s="1"/>
  <c r="AP799" i="1" s="1"/>
  <c r="AP800" i="1" s="1"/>
  <c r="AP801" i="1" s="1"/>
  <c r="AP802" i="1" s="1"/>
  <c r="AP803" i="1" s="1"/>
  <c r="AP804" i="1" s="1"/>
  <c r="AP805" i="1" s="1"/>
  <c r="AP806" i="1" s="1"/>
  <c r="AP807" i="1" s="1"/>
  <c r="AP808" i="1" s="1"/>
  <c r="AP809" i="1" s="1"/>
  <c r="AP810" i="1" s="1"/>
  <c r="AP811" i="1" s="1"/>
  <c r="AP812" i="1" s="1"/>
  <c r="AP813" i="1" s="1"/>
  <c r="AP814" i="1" s="1"/>
  <c r="AP815" i="1" s="1"/>
  <c r="AP816" i="1" s="1"/>
  <c r="AP817" i="1" s="1"/>
  <c r="AP818" i="1" s="1"/>
  <c r="AP819" i="1" s="1"/>
  <c r="AP820" i="1" s="1"/>
  <c r="AP821" i="1" s="1"/>
  <c r="AP822" i="1" s="1"/>
  <c r="AP823" i="1" s="1"/>
  <c r="AP824" i="1" s="1"/>
  <c r="AP825" i="1" s="1"/>
  <c r="AP826" i="1" s="1"/>
  <c r="AP827" i="1" s="1"/>
  <c r="AP828" i="1" s="1"/>
  <c r="AP829" i="1" s="1"/>
  <c r="AP830" i="1" s="1"/>
  <c r="AP831" i="1" s="1"/>
  <c r="AP832" i="1" s="1"/>
  <c r="AP833" i="1" s="1"/>
  <c r="AP834" i="1" s="1"/>
  <c r="AP835" i="1" s="1"/>
  <c r="AP836" i="1" s="1"/>
  <c r="AP837" i="1" s="1"/>
  <c r="AP838" i="1" s="1"/>
  <c r="AP839" i="1" s="1"/>
  <c r="AP840" i="1" s="1"/>
  <c r="AP841" i="1" s="1"/>
  <c r="AP842" i="1" s="1"/>
  <c r="AP843" i="1" s="1"/>
  <c r="AP844" i="1" s="1"/>
  <c r="AP845" i="1" s="1"/>
  <c r="AP846" i="1" s="1"/>
  <c r="AP847" i="1" s="1"/>
  <c r="AP848" i="1" s="1"/>
  <c r="AP849" i="1" s="1"/>
  <c r="AP850" i="1" s="1"/>
  <c r="AP851" i="1" s="1"/>
  <c r="AP852" i="1" s="1"/>
  <c r="AP853" i="1" s="1"/>
  <c r="AP854" i="1" s="1"/>
  <c r="AP855" i="1" s="1"/>
  <c r="AP856" i="1" s="1"/>
  <c r="AP857" i="1" s="1"/>
  <c r="AP858" i="1" s="1"/>
  <c r="AP859" i="1" s="1"/>
  <c r="AP860" i="1" s="1"/>
  <c r="AP861" i="1" s="1"/>
  <c r="AP862" i="1" s="1"/>
  <c r="AP863" i="1" s="1"/>
  <c r="AP864" i="1" s="1"/>
  <c r="AP865" i="1" s="1"/>
  <c r="AP866" i="1" s="1"/>
  <c r="AP867" i="1" s="1"/>
  <c r="AP868" i="1" s="1"/>
  <c r="AP869" i="1" s="1"/>
  <c r="AP870" i="1" s="1"/>
  <c r="AP871" i="1" s="1"/>
  <c r="AP872" i="1" s="1"/>
  <c r="AP873" i="1" s="1"/>
  <c r="AP874" i="1" s="1"/>
  <c r="AP875" i="1" s="1"/>
  <c r="AP876" i="1" s="1"/>
  <c r="AP877" i="1" s="1"/>
  <c r="AP878" i="1" s="1"/>
  <c r="AP879" i="1" s="1"/>
  <c r="AP880" i="1" s="1"/>
  <c r="AP881" i="1" s="1"/>
  <c r="AP882" i="1" s="1"/>
  <c r="AP883" i="1" s="1"/>
  <c r="AP884" i="1" s="1"/>
  <c r="AP885" i="1" s="1"/>
  <c r="AP886" i="1" s="1"/>
  <c r="AP887" i="1" s="1"/>
  <c r="AP888" i="1" s="1"/>
  <c r="AP889" i="1" s="1"/>
  <c r="AP890" i="1" s="1"/>
  <c r="AP891" i="1" s="1"/>
  <c r="AP892" i="1" s="1"/>
  <c r="AP893" i="1" s="1"/>
  <c r="AP894" i="1" s="1"/>
  <c r="AP895" i="1" s="1"/>
  <c r="AP896" i="1" s="1"/>
  <c r="AP897" i="1" s="1"/>
  <c r="AP898" i="1" s="1"/>
  <c r="AP899" i="1" s="1"/>
  <c r="AP900" i="1" s="1"/>
  <c r="AP901" i="1" s="1"/>
  <c r="AP902" i="1" s="1"/>
  <c r="AP903" i="1" s="1"/>
  <c r="AP904" i="1" s="1"/>
  <c r="AP905" i="1" s="1"/>
  <c r="AP906" i="1" s="1"/>
  <c r="AP907" i="1" s="1"/>
  <c r="AP908" i="1" s="1"/>
  <c r="AP909" i="1" s="1"/>
  <c r="AP910" i="1" s="1"/>
  <c r="AP911" i="1" s="1"/>
  <c r="AP912" i="1" s="1"/>
  <c r="AP913" i="1" s="1"/>
  <c r="AP914" i="1" s="1"/>
  <c r="AP915" i="1" s="1"/>
  <c r="AP916" i="1" s="1"/>
  <c r="AP917" i="1" s="1"/>
  <c r="AP918" i="1" s="1"/>
  <c r="AP919" i="1" s="1"/>
  <c r="AP920" i="1" s="1"/>
  <c r="AP921" i="1" s="1"/>
  <c r="AP922" i="1" s="1"/>
  <c r="AP923" i="1" s="1"/>
  <c r="AP924" i="1" s="1"/>
  <c r="AP925" i="1" s="1"/>
  <c r="AP926" i="1" s="1"/>
  <c r="AP927" i="1" s="1"/>
  <c r="AP928" i="1" s="1"/>
  <c r="AP929" i="1" s="1"/>
  <c r="AP930" i="1" s="1"/>
  <c r="AP931" i="1" s="1"/>
  <c r="AP932" i="1" s="1"/>
  <c r="AP933" i="1" s="1"/>
  <c r="AP934" i="1" s="1"/>
  <c r="AP935" i="1" s="1"/>
  <c r="AP936" i="1" s="1"/>
  <c r="AP937" i="1" s="1"/>
  <c r="AP938" i="1" s="1"/>
  <c r="AP939" i="1" s="1"/>
  <c r="AP940" i="1" s="1"/>
  <c r="AP941" i="1" s="1"/>
  <c r="AP942" i="1" s="1"/>
  <c r="AP943" i="1" s="1"/>
  <c r="AP944" i="1" s="1"/>
  <c r="AP945" i="1" s="1"/>
  <c r="AP946" i="1" s="1"/>
  <c r="AP947" i="1" s="1"/>
  <c r="AP948" i="1" s="1"/>
  <c r="AP949" i="1" s="1"/>
  <c r="AP950" i="1" s="1"/>
  <c r="AP951" i="1" s="1"/>
  <c r="AP952" i="1" s="1"/>
  <c r="AP953" i="1" s="1"/>
  <c r="AP954" i="1" s="1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Z1" i="2" l="1"/>
  <c r="AE2" i="2" l="1"/>
  <c r="AF138" i="1" s="1"/>
  <c r="V2" i="2"/>
  <c r="AF620" i="1"/>
  <c r="AF676" i="1"/>
  <c r="AF284" i="1"/>
  <c r="AF412" i="1"/>
  <c r="AF679" i="1"/>
  <c r="AF736" i="1"/>
  <c r="AF802" i="1"/>
  <c r="AF609" i="1"/>
  <c r="AF822" i="1"/>
  <c r="AF130" i="1"/>
  <c r="AF371" i="1"/>
  <c r="AF831" i="1"/>
  <c r="AF30" i="1"/>
  <c r="AF94" i="1"/>
  <c r="AF158" i="1"/>
  <c r="AF317" i="1"/>
  <c r="AF532" i="1"/>
  <c r="AF57" i="1"/>
  <c r="AF121" i="1"/>
  <c r="AF185" i="1"/>
  <c r="AF246" i="1"/>
  <c r="AF353" i="1"/>
  <c r="AF484" i="1"/>
  <c r="AF805" i="1"/>
  <c r="AF100" i="1"/>
  <c r="AF196" i="1"/>
  <c r="AF387" i="1"/>
  <c r="AF728" i="1"/>
  <c r="AF300" i="1"/>
  <c r="AF624" i="1"/>
  <c r="AF860" i="1"/>
  <c r="AF488" i="1"/>
  <c r="AF700" i="1"/>
  <c r="AF258" i="1"/>
  <c r="AF386" i="1"/>
  <c r="AF757" i="1"/>
  <c r="AF483" i="1"/>
  <c r="AF635" i="1"/>
  <c r="AF574" i="1"/>
  <c r="AF773" i="1"/>
  <c r="AF649" i="1"/>
  <c r="AF846" i="1"/>
  <c r="AF425" i="1"/>
  <c r="AF584" i="1"/>
  <c r="AF746" i="1"/>
  <c r="AF65" i="1"/>
  <c r="AF129" i="1"/>
  <c r="AF267" i="1"/>
  <c r="AF373" i="1"/>
  <c r="AF504" i="1"/>
  <c r="AF653" i="1"/>
  <c r="AF841" i="1"/>
  <c r="AF108" i="1"/>
  <c r="AF408" i="1"/>
  <c r="AF741" i="1"/>
  <c r="AF308" i="1"/>
  <c r="AF432" i="1"/>
  <c r="AF644" i="1"/>
  <c r="AF873" i="1"/>
  <c r="AF701" i="1"/>
  <c r="AF266" i="1"/>
  <c r="AF394" i="1"/>
  <c r="AF565" i="1"/>
  <c r="AF777" i="1"/>
  <c r="AF491" i="1"/>
  <c r="AF643" i="1"/>
  <c r="AF793" i="1"/>
  <c r="AF657" i="1"/>
  <c r="AF872" i="1"/>
  <c r="AF870" i="1"/>
  <c r="AF428" i="1"/>
  <c r="AF597" i="1"/>
  <c r="AF9" i="1"/>
  <c r="AF137" i="1"/>
  <c r="AF201" i="1"/>
  <c r="AF288" i="1"/>
  <c r="AF374" i="1"/>
  <c r="AF536" i="1"/>
  <c r="AF685" i="1"/>
  <c r="AF882" i="1"/>
  <c r="AF116" i="1"/>
  <c r="AF212" i="1"/>
  <c r="AF409" i="1"/>
  <c r="AF754" i="1"/>
  <c r="AF316" i="1"/>
  <c r="AF452" i="1"/>
  <c r="AF645" i="1"/>
  <c r="AF351" i="1"/>
  <c r="AF509" i="1"/>
  <c r="AF722" i="1"/>
  <c r="AF274" i="1"/>
  <c r="AF402" i="1"/>
  <c r="AF586" i="1"/>
  <c r="AF797" i="1"/>
  <c r="AF659" i="1"/>
  <c r="AF908" i="1"/>
  <c r="AF598" i="1"/>
  <c r="AF837" i="1"/>
  <c r="AF705" i="1"/>
  <c r="AF920" i="1"/>
  <c r="AF902" i="1"/>
  <c r="AF280" i="1"/>
  <c r="AF366" i="1"/>
  <c r="AF527" i="1"/>
  <c r="AF696" i="1"/>
  <c r="AF889" i="1"/>
  <c r="AF292" i="1"/>
  <c r="AF356" i="1"/>
  <c r="AF516" i="1"/>
  <c r="AF623" i="1"/>
  <c r="AF709" i="1"/>
  <c r="AF847" i="1"/>
  <c r="AF263" i="1"/>
  <c r="AF327" i="1"/>
  <c r="AF391" i="1"/>
  <c r="AF573" i="1"/>
  <c r="AF680" i="1"/>
  <c r="AF799" i="1"/>
  <c r="AF250" i="1"/>
  <c r="AF314" i="1"/>
  <c r="AF378" i="1"/>
  <c r="AF437" i="1"/>
  <c r="AF544" i="1"/>
  <c r="AF650" i="1"/>
  <c r="AF756" i="1"/>
  <c r="AF881" i="1"/>
  <c r="AF475" i="1"/>
  <c r="AF539" i="1"/>
  <c r="AF627" i="1"/>
  <c r="AF707" i="1"/>
  <c r="AF845" i="1"/>
  <c r="AF462" i="1"/>
  <c r="AF566" i="1"/>
  <c r="AF662" i="1"/>
  <c r="AF766" i="1"/>
  <c r="AF457" i="1"/>
  <c r="AF617" i="1"/>
  <c r="AF828" i="1"/>
  <c r="AF848" i="1"/>
  <c r="AF843" i="1"/>
  <c r="AF830" i="1"/>
  <c r="AF156" i="1"/>
  <c r="AF220" i="1"/>
  <c r="AF323" i="1"/>
  <c r="AF456" i="1"/>
  <c r="AF618" i="1"/>
  <c r="AF767" i="1"/>
  <c r="AF260" i="1"/>
  <c r="AF324" i="1"/>
  <c r="AF388" i="1"/>
  <c r="AF453" i="1"/>
  <c r="AF560" i="1"/>
  <c r="AF666" i="1"/>
  <c r="AF769" i="1"/>
  <c r="AF925" i="1"/>
  <c r="AF295" i="1"/>
  <c r="AF359" i="1"/>
  <c r="AF423" i="1"/>
  <c r="AF530" i="1"/>
  <c r="AF636" i="1"/>
  <c r="AF743" i="1"/>
  <c r="AF890" i="1"/>
  <c r="AF282" i="1"/>
  <c r="AF346" i="1"/>
  <c r="AF410" i="1"/>
  <c r="AF500" i="1"/>
  <c r="AF607" i="1"/>
  <c r="AF693" i="1"/>
  <c r="AF810" i="1"/>
  <c r="AF443" i="1"/>
  <c r="AF507" i="1"/>
  <c r="AF579" i="1"/>
  <c r="AF667" i="1"/>
  <c r="AF763" i="1"/>
  <c r="AF909" i="1"/>
  <c r="AF510" i="1"/>
  <c r="AF622" i="1"/>
  <c r="AF718" i="1"/>
  <c r="AF857" i="1"/>
  <c r="AF537" i="1"/>
  <c r="AF713" i="1"/>
  <c r="AF939" i="1"/>
  <c r="AF928" i="1"/>
  <c r="AF937" i="1"/>
  <c r="AF910" i="1"/>
  <c r="AF164" i="1"/>
  <c r="AF228" i="1"/>
  <c r="AF344" i="1"/>
  <c r="AF469" i="1"/>
  <c r="AF631" i="1"/>
  <c r="AF817" i="1"/>
  <c r="AF268" i="1"/>
  <c r="AF332" i="1"/>
  <c r="AF396" i="1"/>
  <c r="AF474" i="1"/>
  <c r="AF580" i="1"/>
  <c r="AF687" i="1"/>
  <c r="AF789" i="1"/>
  <c r="AF953" i="1"/>
  <c r="AF303" i="1"/>
  <c r="AF367" i="1"/>
  <c r="AF444" i="1"/>
  <c r="AF551" i="1"/>
  <c r="AF637" i="1"/>
  <c r="AF744" i="1"/>
  <c r="AF903" i="1"/>
  <c r="AF290" i="1"/>
  <c r="AF354" i="1"/>
  <c r="AF418" i="1"/>
  <c r="AF501" i="1"/>
  <c r="AF608" i="1"/>
  <c r="AF714" i="1"/>
  <c r="AF842" i="1"/>
  <c r="AF451" i="1"/>
  <c r="AF515" i="1"/>
  <c r="AF595" i="1"/>
  <c r="AF683" i="1"/>
  <c r="AF780" i="1"/>
  <c r="AF430" i="1"/>
  <c r="AF526" i="1"/>
  <c r="AF630" i="1"/>
  <c r="AF726" i="1"/>
  <c r="AF901" i="1"/>
  <c r="AF553" i="1"/>
  <c r="AF729" i="1"/>
  <c r="AF784" i="1"/>
  <c r="AF779" i="1"/>
  <c r="AF944" i="1"/>
  <c r="AF938" i="1"/>
  <c r="AF172" i="1"/>
  <c r="AF236" i="1"/>
  <c r="AF345" i="1"/>
  <c r="AF482" i="1"/>
  <c r="AF663" i="1"/>
  <c r="AF826" i="1"/>
  <c r="AF276" i="1"/>
  <c r="AF340" i="1"/>
  <c r="AF404" i="1"/>
  <c r="AF495" i="1"/>
  <c r="AF581" i="1"/>
  <c r="AF688" i="1"/>
  <c r="AF821" i="1"/>
  <c r="AF247" i="1"/>
  <c r="AF311" i="1"/>
  <c r="AF375" i="1"/>
  <c r="AF445" i="1"/>
  <c r="AF552" i="1"/>
  <c r="AF658" i="1"/>
  <c r="AF764" i="1"/>
  <c r="AF916" i="1"/>
  <c r="AF298" i="1"/>
  <c r="AF362" i="1"/>
  <c r="AF426" i="1"/>
  <c r="AF522" i="1"/>
  <c r="AF628" i="1"/>
  <c r="AF735" i="1"/>
  <c r="AF855" i="1"/>
  <c r="AF459" i="1"/>
  <c r="AF523" i="1"/>
  <c r="AF603" i="1"/>
  <c r="AF691" i="1"/>
  <c r="AF801" i="1"/>
  <c r="AF438" i="1"/>
  <c r="AF534" i="1"/>
  <c r="AF638" i="1"/>
  <c r="AF750" i="1"/>
  <c r="AF921" i="1"/>
  <c r="AF577" i="1"/>
  <c r="AF737" i="1"/>
  <c r="AF792" i="1"/>
  <c r="AF803" i="1"/>
  <c r="AF774" i="1"/>
  <c r="AF945" i="1"/>
  <c r="AF587" i="1"/>
  <c r="AF651" i="1"/>
  <c r="AF715" i="1"/>
  <c r="AF781" i="1"/>
  <c r="AF887" i="1"/>
  <c r="AF454" i="1"/>
  <c r="AF518" i="1"/>
  <c r="AF582" i="1"/>
  <c r="AF646" i="1"/>
  <c r="AF710" i="1"/>
  <c r="AF772" i="1"/>
  <c r="AF900" i="1"/>
  <c r="AF465" i="1"/>
  <c r="AF545" i="1"/>
  <c r="AF641" i="1"/>
  <c r="AF721" i="1"/>
  <c r="AF829" i="1"/>
  <c r="AF776" i="1"/>
  <c r="AF856" i="1"/>
  <c r="AF771" i="1"/>
  <c r="AF867" i="1"/>
  <c r="AF942" i="1"/>
  <c r="AF838" i="1"/>
  <c r="AF934" i="1"/>
  <c r="AF547" i="1"/>
  <c r="AF611" i="1"/>
  <c r="AF675" i="1"/>
  <c r="AF739" i="1"/>
  <c r="AF823" i="1"/>
  <c r="AF929" i="1"/>
  <c r="AF478" i="1"/>
  <c r="AF542" i="1"/>
  <c r="AF606" i="1"/>
  <c r="AF670" i="1"/>
  <c r="AF734" i="1"/>
  <c r="AF794" i="1"/>
  <c r="AF922" i="1"/>
  <c r="AF489" i="1"/>
  <c r="AF585" i="1"/>
  <c r="AF665" i="1"/>
  <c r="AF745" i="1"/>
  <c r="AF893" i="1"/>
  <c r="AF800" i="1"/>
  <c r="AF880" i="1"/>
  <c r="AF811" i="1"/>
  <c r="AF891" i="1"/>
  <c r="AF782" i="1"/>
  <c r="AF878" i="1"/>
  <c r="AF946" i="1"/>
  <c r="AF747" i="1"/>
  <c r="AF844" i="1"/>
  <c r="AF930" i="1"/>
  <c r="AF486" i="1"/>
  <c r="AF550" i="1"/>
  <c r="AF614" i="1"/>
  <c r="AF678" i="1"/>
  <c r="AF742" i="1"/>
  <c r="AF815" i="1"/>
  <c r="AF936" i="1"/>
  <c r="AF513" i="1"/>
  <c r="AF593" i="1"/>
  <c r="AF673" i="1"/>
  <c r="AF785" i="1"/>
  <c r="AF913" i="1"/>
  <c r="AF808" i="1"/>
  <c r="AF904" i="1"/>
  <c r="AF819" i="1"/>
  <c r="AF899" i="1"/>
  <c r="AF806" i="1"/>
  <c r="AF886" i="1"/>
  <c r="AF947" i="1"/>
  <c r="AF836" i="1"/>
  <c r="AF940" i="1"/>
  <c r="AF521" i="1"/>
  <c r="AF601" i="1"/>
  <c r="AF681" i="1"/>
  <c r="AF786" i="1"/>
  <c r="AF914" i="1"/>
  <c r="AF816" i="1"/>
  <c r="AF912" i="1"/>
  <c r="AF827" i="1"/>
  <c r="AF907" i="1"/>
  <c r="AF814" i="1"/>
  <c r="AF894" i="1"/>
  <c r="AF943" i="1"/>
  <c r="AF858" i="1"/>
  <c r="AF433" i="1"/>
  <c r="AF497" i="1"/>
  <c r="AF561" i="1"/>
  <c r="AF625" i="1"/>
  <c r="AF689" i="1"/>
  <c r="AF753" i="1"/>
  <c r="AF850" i="1"/>
  <c r="AF954" i="1"/>
  <c r="AF824" i="1"/>
  <c r="AF888" i="1"/>
  <c r="AF787" i="1"/>
  <c r="AF851" i="1"/>
  <c r="AF915" i="1"/>
  <c r="AF790" i="1"/>
  <c r="AF854" i="1"/>
  <c r="AF918" i="1"/>
  <c r="AF951" i="1"/>
  <c r="AF879" i="1"/>
  <c r="AF441" i="1"/>
  <c r="AF505" i="1"/>
  <c r="AF569" i="1"/>
  <c r="AF633" i="1"/>
  <c r="AF697" i="1"/>
  <c r="AF761" i="1"/>
  <c r="AF871" i="1"/>
  <c r="AF768" i="1"/>
  <c r="AF832" i="1"/>
  <c r="AF896" i="1"/>
  <c r="AF795" i="1"/>
  <c r="AF859" i="1"/>
  <c r="AF923" i="1"/>
  <c r="AF798" i="1"/>
  <c r="AF862" i="1"/>
  <c r="AF926" i="1"/>
  <c r="AJ2" i="2"/>
  <c r="AB2" i="2"/>
  <c r="AI2" i="2"/>
  <c r="AH2" i="2"/>
  <c r="AD2" i="2"/>
  <c r="AF2" i="2"/>
  <c r="AK2" i="2"/>
  <c r="AA2" i="2"/>
  <c r="AG2" i="2"/>
  <c r="AC2" i="2"/>
  <c r="AF558" i="1" l="1"/>
  <c r="AF825" i="1"/>
  <c r="AF694" i="1"/>
  <c r="AF216" i="1"/>
  <c r="AF543" i="1"/>
  <c r="AF672" i="1"/>
  <c r="AF222" i="1"/>
  <c r="AF283" i="1"/>
  <c r="AF466" i="1"/>
  <c r="AF592" i="1"/>
  <c r="AF365" i="1"/>
  <c r="AF140" i="1"/>
  <c r="AF161" i="1"/>
  <c r="AF468" i="1"/>
  <c r="AF370" i="1"/>
  <c r="AF471" i="1"/>
  <c r="AF33" i="1"/>
  <c r="AF352" i="1"/>
  <c r="AF487" i="1"/>
  <c r="AF420" i="1"/>
  <c r="AF188" i="1"/>
  <c r="AF499" i="1"/>
  <c r="AF905" i="1"/>
  <c r="AF52" i="1"/>
  <c r="AF73" i="1"/>
  <c r="AF590" i="1"/>
  <c r="AF343" i="1"/>
  <c r="AF44" i="1"/>
  <c r="AF924" i="1"/>
  <c r="AF865" i="1"/>
  <c r="AF335" i="1"/>
  <c r="AF36" i="1"/>
  <c r="AF906" i="1"/>
  <c r="AF695" i="1"/>
  <c r="AF758" i="1"/>
  <c r="AF602" i="1"/>
  <c r="AF245" i="1"/>
  <c r="AF70" i="1"/>
  <c r="AF941" i="1"/>
  <c r="AF634" i="1"/>
  <c r="AF301" i="1"/>
  <c r="AF97" i="1"/>
  <c r="AF6" i="1"/>
  <c r="AF883" i="1"/>
  <c r="AF615" i="1"/>
  <c r="AF76" i="1"/>
  <c r="AF852" i="1"/>
  <c r="AF570" i="1"/>
  <c r="AF407" i="1"/>
  <c r="AF12" i="1"/>
  <c r="AF381" i="1"/>
  <c r="AF313" i="1"/>
  <c r="AF759" i="1"/>
  <c r="AF866" i="1"/>
  <c r="AF508" i="1"/>
  <c r="AF204" i="1"/>
  <c r="AF193" i="1"/>
  <c r="AF864" i="1"/>
  <c r="AF564" i="1"/>
  <c r="AF431" i="1"/>
  <c r="AF640" i="1"/>
  <c r="AF733" i="1"/>
  <c r="AF664" i="1"/>
  <c r="AF840" i="1"/>
  <c r="AF242" i="1"/>
  <c r="AF180" i="1"/>
  <c r="AF494" i="1"/>
  <c r="AF279" i="1"/>
  <c r="AF724" i="1"/>
  <c r="AF275" i="1"/>
  <c r="AF194" i="1"/>
  <c r="AF796" i="1"/>
  <c r="AF731" i="1"/>
  <c r="AF751" i="1"/>
  <c r="AF310" i="1"/>
  <c r="AF198" i="1"/>
  <c r="AF874" i="1"/>
  <c r="AF563" i="1"/>
  <c r="AF538" i="1"/>
  <c r="AF225" i="1"/>
  <c r="AF134" i="1"/>
  <c r="AH6" i="1"/>
  <c r="AH7" i="1"/>
  <c r="AH15" i="1"/>
  <c r="AH8" i="1"/>
  <c r="AH16" i="1"/>
  <c r="AH24" i="1"/>
  <c r="AH32" i="1"/>
  <c r="AH40" i="1"/>
  <c r="AH48" i="1"/>
  <c r="AH56" i="1"/>
  <c r="AH64" i="1"/>
  <c r="AH72" i="1"/>
  <c r="AH80" i="1"/>
  <c r="AH88" i="1"/>
  <c r="AH96" i="1"/>
  <c r="AH104" i="1"/>
  <c r="AH112" i="1"/>
  <c r="AH120" i="1"/>
  <c r="AH128" i="1"/>
  <c r="AH136" i="1"/>
  <c r="AH144" i="1"/>
  <c r="AH152" i="1"/>
  <c r="AH160" i="1"/>
  <c r="AH168" i="1"/>
  <c r="AH176" i="1"/>
  <c r="AH184" i="1"/>
  <c r="AH192" i="1"/>
  <c r="AH200" i="1"/>
  <c r="AH208" i="1"/>
  <c r="AH216" i="1"/>
  <c r="AH224" i="1"/>
  <c r="AH232" i="1"/>
  <c r="AH240" i="1"/>
  <c r="AH248" i="1"/>
  <c r="AH256" i="1"/>
  <c r="AH264" i="1"/>
  <c r="AH272" i="1"/>
  <c r="AH280" i="1"/>
  <c r="AH288" i="1"/>
  <c r="AH296" i="1"/>
  <c r="AH304" i="1"/>
  <c r="AH312" i="1"/>
  <c r="AH320" i="1"/>
  <c r="AH328" i="1"/>
  <c r="AH336" i="1"/>
  <c r="AH344" i="1"/>
  <c r="AH352" i="1"/>
  <c r="AH360" i="1"/>
  <c r="AH368" i="1"/>
  <c r="AH376" i="1"/>
  <c r="AH384" i="1"/>
  <c r="AH392" i="1"/>
  <c r="AH400" i="1"/>
  <c r="AH408" i="1"/>
  <c r="AH416" i="1"/>
  <c r="AH424" i="1"/>
  <c r="AH432" i="1"/>
  <c r="AH440" i="1"/>
  <c r="AH448" i="1"/>
  <c r="AH456" i="1"/>
  <c r="AH464" i="1"/>
  <c r="AH472" i="1"/>
  <c r="AH480" i="1"/>
  <c r="AH488" i="1"/>
  <c r="AH496" i="1"/>
  <c r="AH504" i="1"/>
  <c r="AH512" i="1"/>
  <c r="AH520" i="1"/>
  <c r="AH528" i="1"/>
  <c r="AH536" i="1"/>
  <c r="AH544" i="1"/>
  <c r="AH552" i="1"/>
  <c r="AH560" i="1"/>
  <c r="AH568" i="1"/>
  <c r="AH576" i="1"/>
  <c r="AH584" i="1"/>
  <c r="AH592" i="1"/>
  <c r="AH600" i="1"/>
  <c r="AH608" i="1"/>
  <c r="AH616" i="1"/>
  <c r="AH624" i="1"/>
  <c r="AH632" i="1"/>
  <c r="AH640" i="1"/>
  <c r="AH648" i="1"/>
  <c r="AH656" i="1"/>
  <c r="AH664" i="1"/>
  <c r="AH672" i="1"/>
  <c r="AH680" i="1"/>
  <c r="AH9" i="1"/>
  <c r="AH17" i="1"/>
  <c r="AH25" i="1"/>
  <c r="AH33" i="1"/>
  <c r="AH41" i="1"/>
  <c r="AH49" i="1"/>
  <c r="AH57" i="1"/>
  <c r="AH65" i="1"/>
  <c r="AH73" i="1"/>
  <c r="AH81" i="1"/>
  <c r="AH89" i="1"/>
  <c r="AH97" i="1"/>
  <c r="AH105" i="1"/>
  <c r="AH113" i="1"/>
  <c r="AH121" i="1"/>
  <c r="AH129" i="1"/>
  <c r="AH137" i="1"/>
  <c r="AH145" i="1"/>
  <c r="AH153" i="1"/>
  <c r="AH161" i="1"/>
  <c r="AH169" i="1"/>
  <c r="AH177" i="1"/>
  <c r="AH185" i="1"/>
  <c r="AH193" i="1"/>
  <c r="AH201" i="1"/>
  <c r="AH209" i="1"/>
  <c r="AH217" i="1"/>
  <c r="AH225" i="1"/>
  <c r="AH233" i="1"/>
  <c r="AH241" i="1"/>
  <c r="AH249" i="1"/>
  <c r="AH257" i="1"/>
  <c r="AH265" i="1"/>
  <c r="AH273" i="1"/>
  <c r="AH281" i="1"/>
  <c r="AH289" i="1"/>
  <c r="AH297" i="1"/>
  <c r="AH305" i="1"/>
  <c r="AH313" i="1"/>
  <c r="AH321" i="1"/>
  <c r="AH329" i="1"/>
  <c r="AH337" i="1"/>
  <c r="AH345" i="1"/>
  <c r="AH353" i="1"/>
  <c r="AH361" i="1"/>
  <c r="AH369" i="1"/>
  <c r="AH377" i="1"/>
  <c r="AH385" i="1"/>
  <c r="AH393" i="1"/>
  <c r="AH401" i="1"/>
  <c r="AH409" i="1"/>
  <c r="AH417" i="1"/>
  <c r="AH425" i="1"/>
  <c r="AH433" i="1"/>
  <c r="AH441" i="1"/>
  <c r="AH449" i="1"/>
  <c r="AH457" i="1"/>
  <c r="AH465" i="1"/>
  <c r="AH473" i="1"/>
  <c r="AH481" i="1"/>
  <c r="AH489" i="1"/>
  <c r="AH497" i="1"/>
  <c r="AH505" i="1"/>
  <c r="AH513" i="1"/>
  <c r="AH521" i="1"/>
  <c r="AH529" i="1"/>
  <c r="AH537" i="1"/>
  <c r="AH545" i="1"/>
  <c r="AH553" i="1"/>
  <c r="AH561" i="1"/>
  <c r="AH569" i="1"/>
  <c r="AH577" i="1"/>
  <c r="AH585" i="1"/>
  <c r="AH593" i="1"/>
  <c r="AH601" i="1"/>
  <c r="AH609" i="1"/>
  <c r="AH617" i="1"/>
  <c r="AH625" i="1"/>
  <c r="AH633" i="1"/>
  <c r="AH641" i="1"/>
  <c r="AH649" i="1"/>
  <c r="AH657" i="1"/>
  <c r="AH14" i="1"/>
  <c r="AH27" i="1"/>
  <c r="AH37" i="1"/>
  <c r="AH47" i="1"/>
  <c r="AH59" i="1"/>
  <c r="AH69" i="1"/>
  <c r="AH79" i="1"/>
  <c r="AH91" i="1"/>
  <c r="AH101" i="1"/>
  <c r="AH111" i="1"/>
  <c r="AH123" i="1"/>
  <c r="AH133" i="1"/>
  <c r="AH143" i="1"/>
  <c r="AH155" i="1"/>
  <c r="AH165" i="1"/>
  <c r="AH175" i="1"/>
  <c r="AH187" i="1"/>
  <c r="AH197" i="1"/>
  <c r="AH207" i="1"/>
  <c r="AH219" i="1"/>
  <c r="AH229" i="1"/>
  <c r="AH239" i="1"/>
  <c r="AH251" i="1"/>
  <c r="AH261" i="1"/>
  <c r="AH271" i="1"/>
  <c r="AH283" i="1"/>
  <c r="AH3" i="1"/>
  <c r="AH4" i="1"/>
  <c r="AH19" i="1"/>
  <c r="AH29" i="1"/>
  <c r="AH39" i="1"/>
  <c r="AH51" i="1"/>
  <c r="AH61" i="1"/>
  <c r="AH71" i="1"/>
  <c r="AH83" i="1"/>
  <c r="AH93" i="1"/>
  <c r="AH103" i="1"/>
  <c r="AH115" i="1"/>
  <c r="AH125" i="1"/>
  <c r="AH135" i="1"/>
  <c r="AH147" i="1"/>
  <c r="AH157" i="1"/>
  <c r="AH167" i="1"/>
  <c r="AH179" i="1"/>
  <c r="AH189" i="1"/>
  <c r="AH199" i="1"/>
  <c r="AH211" i="1"/>
  <c r="AH221" i="1"/>
  <c r="AH231" i="1"/>
  <c r="AH243" i="1"/>
  <c r="AH253" i="1"/>
  <c r="AH263" i="1"/>
  <c r="AH275" i="1"/>
  <c r="AH285" i="1"/>
  <c r="AH295" i="1"/>
  <c r="AH307" i="1"/>
  <c r="AH317" i="1"/>
  <c r="AH327" i="1"/>
  <c r="AH339" i="1"/>
  <c r="AH349" i="1"/>
  <c r="AH359" i="1"/>
  <c r="AH371" i="1"/>
  <c r="AH381" i="1"/>
  <c r="AH391" i="1"/>
  <c r="AH403" i="1"/>
  <c r="AH413" i="1"/>
  <c r="AH423" i="1"/>
  <c r="AH435" i="1"/>
  <c r="AH445" i="1"/>
  <c r="AH455" i="1"/>
  <c r="AH467" i="1"/>
  <c r="AH477" i="1"/>
  <c r="AH487" i="1"/>
  <c r="AH499" i="1"/>
  <c r="AH509" i="1"/>
  <c r="AH519" i="1"/>
  <c r="AH531" i="1"/>
  <c r="AH541" i="1"/>
  <c r="AH551" i="1"/>
  <c r="AH563" i="1"/>
  <c r="AH573" i="1"/>
  <c r="AH583" i="1"/>
  <c r="AH595" i="1"/>
  <c r="AH605" i="1"/>
  <c r="AH615" i="1"/>
  <c r="AH627" i="1"/>
  <c r="AH637" i="1"/>
  <c r="AH647" i="1"/>
  <c r="AH659" i="1"/>
  <c r="AH668" i="1"/>
  <c r="AH677" i="1"/>
  <c r="AH686" i="1"/>
  <c r="AH694" i="1"/>
  <c r="AH702" i="1"/>
  <c r="AH710" i="1"/>
  <c r="AH718" i="1"/>
  <c r="AH726" i="1"/>
  <c r="AH734" i="1"/>
  <c r="AH742" i="1"/>
  <c r="AH750" i="1"/>
  <c r="AH758" i="1"/>
  <c r="AH766" i="1"/>
  <c r="AH774" i="1"/>
  <c r="AH782" i="1"/>
  <c r="AH790" i="1"/>
  <c r="AH798" i="1"/>
  <c r="AH806" i="1"/>
  <c r="AH814" i="1"/>
  <c r="AH822" i="1"/>
  <c r="AH830" i="1"/>
  <c r="AH838" i="1"/>
  <c r="AH846" i="1"/>
  <c r="AH5" i="1"/>
  <c r="AH20" i="1"/>
  <c r="AH30" i="1"/>
  <c r="AH42" i="1"/>
  <c r="AH52" i="1"/>
  <c r="AH62" i="1"/>
  <c r="AH74" i="1"/>
  <c r="AH84" i="1"/>
  <c r="AH94" i="1"/>
  <c r="AH106" i="1"/>
  <c r="AH116" i="1"/>
  <c r="AH126" i="1"/>
  <c r="AH138" i="1"/>
  <c r="AH148" i="1"/>
  <c r="AH158" i="1"/>
  <c r="AH170" i="1"/>
  <c r="AH180" i="1"/>
  <c r="AH190" i="1"/>
  <c r="AH202" i="1"/>
  <c r="AH212" i="1"/>
  <c r="AH222" i="1"/>
  <c r="AH234" i="1"/>
  <c r="AH244" i="1"/>
  <c r="AH254" i="1"/>
  <c r="AH266" i="1"/>
  <c r="AH276" i="1"/>
  <c r="AH286" i="1"/>
  <c r="AH298" i="1"/>
  <c r="AH308" i="1"/>
  <c r="AH318" i="1"/>
  <c r="AH330" i="1"/>
  <c r="AH340" i="1"/>
  <c r="AH350" i="1"/>
  <c r="AH362" i="1"/>
  <c r="AH372" i="1"/>
  <c r="AH382" i="1"/>
  <c r="AH394" i="1"/>
  <c r="AH404" i="1"/>
  <c r="AH414" i="1"/>
  <c r="AH426" i="1"/>
  <c r="AH436" i="1"/>
  <c r="AH446" i="1"/>
  <c r="AH458" i="1"/>
  <c r="AH468" i="1"/>
  <c r="AH478" i="1"/>
  <c r="AH490" i="1"/>
  <c r="AH500" i="1"/>
  <c r="AH510" i="1"/>
  <c r="AH522" i="1"/>
  <c r="AH532" i="1"/>
  <c r="AH542" i="1"/>
  <c r="AH554" i="1"/>
  <c r="AH564" i="1"/>
  <c r="AH574" i="1"/>
  <c r="AH586" i="1"/>
  <c r="AH596" i="1"/>
  <c r="AH606" i="1"/>
  <c r="AH618" i="1"/>
  <c r="AH628" i="1"/>
  <c r="AH638" i="1"/>
  <c r="AH650" i="1"/>
  <c r="AH660" i="1"/>
  <c r="AH669" i="1"/>
  <c r="AH678" i="1"/>
  <c r="AH687" i="1"/>
  <c r="AH695" i="1"/>
  <c r="AH703" i="1"/>
  <c r="AH711" i="1"/>
  <c r="AH719" i="1"/>
  <c r="AH727" i="1"/>
  <c r="AH735" i="1"/>
  <c r="AH743" i="1"/>
  <c r="AH751" i="1"/>
  <c r="AH759" i="1"/>
  <c r="AH767" i="1"/>
  <c r="AH775" i="1"/>
  <c r="AH783" i="1"/>
  <c r="AH791" i="1"/>
  <c r="AH799" i="1"/>
  <c r="AH807" i="1"/>
  <c r="AH815" i="1"/>
  <c r="AH823" i="1"/>
  <c r="AH831" i="1"/>
  <c r="AH839" i="1"/>
  <c r="AH23" i="1"/>
  <c r="AH43" i="1"/>
  <c r="AH58" i="1"/>
  <c r="AH76" i="1"/>
  <c r="AH92" i="1"/>
  <c r="AH109" i="1"/>
  <c r="AH127" i="1"/>
  <c r="AH142" i="1"/>
  <c r="AH162" i="1"/>
  <c r="AH178" i="1"/>
  <c r="AH195" i="1"/>
  <c r="AH213" i="1"/>
  <c r="AH228" i="1"/>
  <c r="AH246" i="1"/>
  <c r="AH262" i="1"/>
  <c r="AH279" i="1"/>
  <c r="AH294" i="1"/>
  <c r="AH310" i="1"/>
  <c r="AH324" i="1"/>
  <c r="AH338" i="1"/>
  <c r="AH354" i="1"/>
  <c r="AH366" i="1"/>
  <c r="AH380" i="1"/>
  <c r="AH396" i="1"/>
  <c r="AH410" i="1"/>
  <c r="AH422" i="1"/>
  <c r="AH438" i="1"/>
  <c r="AH452" i="1"/>
  <c r="AH466" i="1"/>
  <c r="AH482" i="1"/>
  <c r="AH494" i="1"/>
  <c r="AH508" i="1"/>
  <c r="AH524" i="1"/>
  <c r="AH538" i="1"/>
  <c r="AH550" i="1"/>
  <c r="AH566" i="1"/>
  <c r="AH580" i="1"/>
  <c r="AH594" i="1"/>
  <c r="AH610" i="1"/>
  <c r="AH622" i="1"/>
  <c r="AH636" i="1"/>
  <c r="AH652" i="1"/>
  <c r="AH665" i="1"/>
  <c r="AH676" i="1"/>
  <c r="AH689" i="1"/>
  <c r="AH699" i="1"/>
  <c r="AH709" i="1"/>
  <c r="AH721" i="1"/>
  <c r="AH731" i="1"/>
  <c r="AH741" i="1"/>
  <c r="AH753" i="1"/>
  <c r="AH763" i="1"/>
  <c r="AH773" i="1"/>
  <c r="AH785" i="1"/>
  <c r="AH795" i="1"/>
  <c r="AH805" i="1"/>
  <c r="AH817" i="1"/>
  <c r="AH827" i="1"/>
  <c r="AH837" i="1"/>
  <c r="AH848" i="1"/>
  <c r="AH856" i="1"/>
  <c r="AH864" i="1"/>
  <c r="AH872" i="1"/>
  <c r="AH880" i="1"/>
  <c r="AH888" i="1"/>
  <c r="AH896" i="1"/>
  <c r="AH904" i="1"/>
  <c r="AH912" i="1"/>
  <c r="AH920" i="1"/>
  <c r="AH928" i="1"/>
  <c r="AH936" i="1"/>
  <c r="AH944" i="1"/>
  <c r="AH952" i="1"/>
  <c r="AH10" i="1"/>
  <c r="AH26" i="1"/>
  <c r="AH44" i="1"/>
  <c r="AH60" i="1"/>
  <c r="AH77" i="1"/>
  <c r="AH95" i="1"/>
  <c r="AH110" i="1"/>
  <c r="AH130" i="1"/>
  <c r="AH146" i="1"/>
  <c r="AH163" i="1"/>
  <c r="AH181" i="1"/>
  <c r="AH196" i="1"/>
  <c r="AH214" i="1"/>
  <c r="AH230" i="1"/>
  <c r="AH247" i="1"/>
  <c r="AH267" i="1"/>
  <c r="AH282" i="1"/>
  <c r="AH299" i="1"/>
  <c r="AH311" i="1"/>
  <c r="AH325" i="1"/>
  <c r="AH341" i="1"/>
  <c r="AH355" i="1"/>
  <c r="AH367" i="1"/>
  <c r="AH383" i="1"/>
  <c r="AH397" i="1"/>
  <c r="AH411" i="1"/>
  <c r="AH427" i="1"/>
  <c r="AH439" i="1"/>
  <c r="AH453" i="1"/>
  <c r="AH469" i="1"/>
  <c r="AH483" i="1"/>
  <c r="AH495" i="1"/>
  <c r="AH511" i="1"/>
  <c r="AH525" i="1"/>
  <c r="AH539" i="1"/>
  <c r="AH555" i="1"/>
  <c r="AH567" i="1"/>
  <c r="AH581" i="1"/>
  <c r="AH597" i="1"/>
  <c r="AH611" i="1"/>
  <c r="AH623" i="1"/>
  <c r="AH639" i="1"/>
  <c r="AH653" i="1"/>
  <c r="AH666" i="1"/>
  <c r="AH679" i="1"/>
  <c r="AH690" i="1"/>
  <c r="AH700" i="1"/>
  <c r="AH712" i="1"/>
  <c r="AH722" i="1"/>
  <c r="AH732" i="1"/>
  <c r="AH744" i="1"/>
  <c r="AH754" i="1"/>
  <c r="AH764" i="1"/>
  <c r="AH776" i="1"/>
  <c r="AH786" i="1"/>
  <c r="AH796" i="1"/>
  <c r="AH808" i="1"/>
  <c r="AH818" i="1"/>
  <c r="AH828" i="1"/>
  <c r="AH840" i="1"/>
  <c r="AH849" i="1"/>
  <c r="AH857" i="1"/>
  <c r="AH865" i="1"/>
  <c r="AH873" i="1"/>
  <c r="AH881" i="1"/>
  <c r="AH889" i="1"/>
  <c r="AH897" i="1"/>
  <c r="AH905" i="1"/>
  <c r="AH913" i="1"/>
  <c r="AH921" i="1"/>
  <c r="AH929" i="1"/>
  <c r="AH937" i="1"/>
  <c r="AH945" i="1"/>
  <c r="AH953" i="1"/>
  <c r="AH11" i="1"/>
  <c r="AH28" i="1"/>
  <c r="AH45" i="1"/>
  <c r="AH63" i="1"/>
  <c r="AH78" i="1"/>
  <c r="AH98" i="1"/>
  <c r="AH114" i="1"/>
  <c r="AH131" i="1"/>
  <c r="AH149" i="1"/>
  <c r="AH164" i="1"/>
  <c r="AH182" i="1"/>
  <c r="AH198" i="1"/>
  <c r="AH215" i="1"/>
  <c r="AH235" i="1"/>
  <c r="AH250" i="1"/>
  <c r="AH268" i="1"/>
  <c r="AH284" i="1"/>
  <c r="AH300" i="1"/>
  <c r="AH314" i="1"/>
  <c r="AH326" i="1"/>
  <c r="AH342" i="1"/>
  <c r="AH356" i="1"/>
  <c r="AH370" i="1"/>
  <c r="AH386" i="1"/>
  <c r="AH398" i="1"/>
  <c r="AH412" i="1"/>
  <c r="AH428" i="1"/>
  <c r="AH442" i="1"/>
  <c r="AH454" i="1"/>
  <c r="AH470" i="1"/>
  <c r="AH484" i="1"/>
  <c r="AH498" i="1"/>
  <c r="AH514" i="1"/>
  <c r="AH526" i="1"/>
  <c r="AH540" i="1"/>
  <c r="AH556" i="1"/>
  <c r="AH570" i="1"/>
  <c r="AH582" i="1"/>
  <c r="AH598" i="1"/>
  <c r="AH612" i="1"/>
  <c r="AH626" i="1"/>
  <c r="AH642" i="1"/>
  <c r="AH654" i="1"/>
  <c r="AH667" i="1"/>
  <c r="AH681" i="1"/>
  <c r="AH691" i="1"/>
  <c r="AH701" i="1"/>
  <c r="AH713" i="1"/>
  <c r="AH723" i="1"/>
  <c r="AH733" i="1"/>
  <c r="AH745" i="1"/>
  <c r="AH755" i="1"/>
  <c r="AH765" i="1"/>
  <c r="AH777" i="1"/>
  <c r="AH787" i="1"/>
  <c r="AH797" i="1"/>
  <c r="AH809" i="1"/>
  <c r="AH819" i="1"/>
  <c r="AH829" i="1"/>
  <c r="AH841" i="1"/>
  <c r="AH850" i="1"/>
  <c r="AH858" i="1"/>
  <c r="AH866" i="1"/>
  <c r="AH874" i="1"/>
  <c r="AH882" i="1"/>
  <c r="AH890" i="1"/>
  <c r="AH898" i="1"/>
  <c r="AH906" i="1"/>
  <c r="AH914" i="1"/>
  <c r="AH922" i="1"/>
  <c r="AH930" i="1"/>
  <c r="AH938" i="1"/>
  <c r="AH946" i="1"/>
  <c r="AH954" i="1"/>
  <c r="AH12" i="1"/>
  <c r="AH31" i="1"/>
  <c r="AH46" i="1"/>
  <c r="AH66" i="1"/>
  <c r="AH82" i="1"/>
  <c r="AH99" i="1"/>
  <c r="AH117" i="1"/>
  <c r="AH132" i="1"/>
  <c r="AH150" i="1"/>
  <c r="AH166" i="1"/>
  <c r="AH183" i="1"/>
  <c r="AH203" i="1"/>
  <c r="AH218" i="1"/>
  <c r="AH236" i="1"/>
  <c r="AH252" i="1"/>
  <c r="AH269" i="1"/>
  <c r="AH287" i="1"/>
  <c r="AH301" i="1"/>
  <c r="AH315" i="1"/>
  <c r="AH331" i="1"/>
  <c r="AH343" i="1"/>
  <c r="AH357" i="1"/>
  <c r="AH373" i="1"/>
  <c r="AH387" i="1"/>
  <c r="AH399" i="1"/>
  <c r="AH415" i="1"/>
  <c r="AH429" i="1"/>
  <c r="AH443" i="1"/>
  <c r="AH459" i="1"/>
  <c r="AH471" i="1"/>
  <c r="AH485" i="1"/>
  <c r="AH501" i="1"/>
  <c r="AH515" i="1"/>
  <c r="AH527" i="1"/>
  <c r="AH543" i="1"/>
  <c r="AH557" i="1"/>
  <c r="AH571" i="1"/>
  <c r="AH587" i="1"/>
  <c r="AH599" i="1"/>
  <c r="AH613" i="1"/>
  <c r="AH629" i="1"/>
  <c r="AH643" i="1"/>
  <c r="AH655" i="1"/>
  <c r="AH670" i="1"/>
  <c r="AH682" i="1"/>
  <c r="AH692" i="1"/>
  <c r="AH704" i="1"/>
  <c r="AH714" i="1"/>
  <c r="AH724" i="1"/>
  <c r="AH736" i="1"/>
  <c r="AH746" i="1"/>
  <c r="AH756" i="1"/>
  <c r="AH768" i="1"/>
  <c r="AH778" i="1"/>
  <c r="AH788" i="1"/>
  <c r="AH800" i="1"/>
  <c r="AH810" i="1"/>
  <c r="AH820" i="1"/>
  <c r="AH832" i="1"/>
  <c r="AH842" i="1"/>
  <c r="AH851" i="1"/>
  <c r="AH859" i="1"/>
  <c r="AH867" i="1"/>
  <c r="AH875" i="1"/>
  <c r="AH883" i="1"/>
  <c r="AH891" i="1"/>
  <c r="AH899" i="1"/>
  <c r="AH907" i="1"/>
  <c r="AH915" i="1"/>
  <c r="AH923" i="1"/>
  <c r="AH931" i="1"/>
  <c r="AH939" i="1"/>
  <c r="AH947" i="1"/>
  <c r="AH2" i="1"/>
  <c r="AH18" i="1"/>
  <c r="AH35" i="1"/>
  <c r="AH53" i="1"/>
  <c r="AH68" i="1"/>
  <c r="AH86" i="1"/>
  <c r="AH102" i="1"/>
  <c r="AH119" i="1"/>
  <c r="AH139" i="1"/>
  <c r="AH154" i="1"/>
  <c r="AH172" i="1"/>
  <c r="AH188" i="1"/>
  <c r="AH205" i="1"/>
  <c r="AH223" i="1"/>
  <c r="AH238" i="1"/>
  <c r="AH258" i="1"/>
  <c r="AH274" i="1"/>
  <c r="AH291" i="1"/>
  <c r="AH303" i="1"/>
  <c r="AH319" i="1"/>
  <c r="AH333" i="1"/>
  <c r="AH347" i="1"/>
  <c r="AH363" i="1"/>
  <c r="AH375" i="1"/>
  <c r="AH389" i="1"/>
  <c r="AH405" i="1"/>
  <c r="AH419" i="1"/>
  <c r="AH431" i="1"/>
  <c r="AH447" i="1"/>
  <c r="AH461" i="1"/>
  <c r="AH475" i="1"/>
  <c r="AH491" i="1"/>
  <c r="AH503" i="1"/>
  <c r="AH517" i="1"/>
  <c r="AH533" i="1"/>
  <c r="AH547" i="1"/>
  <c r="AH559" i="1"/>
  <c r="AH575" i="1"/>
  <c r="AH589" i="1"/>
  <c r="AH603" i="1"/>
  <c r="AH619" i="1"/>
  <c r="AH631" i="1"/>
  <c r="AH645" i="1"/>
  <c r="AH661" i="1"/>
  <c r="AH673" i="1"/>
  <c r="AH684" i="1"/>
  <c r="AH696" i="1"/>
  <c r="AH706" i="1"/>
  <c r="AH716" i="1"/>
  <c r="AH728" i="1"/>
  <c r="AH738" i="1"/>
  <c r="AH748" i="1"/>
  <c r="AH760" i="1"/>
  <c r="AH770" i="1"/>
  <c r="AH780" i="1"/>
  <c r="AH792" i="1"/>
  <c r="AH802" i="1"/>
  <c r="AH812" i="1"/>
  <c r="AH824" i="1"/>
  <c r="AH834" i="1"/>
  <c r="AH844" i="1"/>
  <c r="AH853" i="1"/>
  <c r="AH861" i="1"/>
  <c r="AH869" i="1"/>
  <c r="AH877" i="1"/>
  <c r="AH885" i="1"/>
  <c r="AH893" i="1"/>
  <c r="AH901" i="1"/>
  <c r="AH909" i="1"/>
  <c r="AH917" i="1"/>
  <c r="AH925" i="1"/>
  <c r="AH933" i="1"/>
  <c r="AH941" i="1"/>
  <c r="AH949" i="1"/>
  <c r="AH54" i="1"/>
  <c r="AH100" i="1"/>
  <c r="AH141" i="1"/>
  <c r="AH191" i="1"/>
  <c r="AH237" i="1"/>
  <c r="AH278" i="1"/>
  <c r="AH322" i="1"/>
  <c r="AH358" i="1"/>
  <c r="AH395" i="1"/>
  <c r="AH434" i="1"/>
  <c r="AH474" i="1"/>
  <c r="AH507" i="1"/>
  <c r="AH548" i="1"/>
  <c r="AH588" i="1"/>
  <c r="AH621" i="1"/>
  <c r="AH662" i="1"/>
  <c r="AH693" i="1"/>
  <c r="AH720" i="1"/>
  <c r="AH749" i="1"/>
  <c r="AH779" i="1"/>
  <c r="AH804" i="1"/>
  <c r="AH835" i="1"/>
  <c r="AH860" i="1"/>
  <c r="AH879" i="1"/>
  <c r="AH902" i="1"/>
  <c r="AH924" i="1"/>
  <c r="AH943" i="1"/>
  <c r="AH13" i="1"/>
  <c r="AH55" i="1"/>
  <c r="AH107" i="1"/>
  <c r="AH151" i="1"/>
  <c r="AH194" i="1"/>
  <c r="AH242" i="1"/>
  <c r="AH290" i="1"/>
  <c r="AH323" i="1"/>
  <c r="AH364" i="1"/>
  <c r="AH402" i="1"/>
  <c r="AH437" i="1"/>
  <c r="AH476" i="1"/>
  <c r="AH516" i="1"/>
  <c r="AH549" i="1"/>
  <c r="AH590" i="1"/>
  <c r="AH630" i="1"/>
  <c r="AH663" i="1"/>
  <c r="AH697" i="1"/>
  <c r="AH725" i="1"/>
  <c r="AH752" i="1"/>
  <c r="AH781" i="1"/>
  <c r="AH811" i="1"/>
  <c r="AH836" i="1"/>
  <c r="AH862" i="1"/>
  <c r="AH884" i="1"/>
  <c r="AH903" i="1"/>
  <c r="AH926" i="1"/>
  <c r="AH948" i="1"/>
  <c r="AH21" i="1"/>
  <c r="AH67" i="1"/>
  <c r="AH108" i="1"/>
  <c r="AH156" i="1"/>
  <c r="AH204" i="1"/>
  <c r="AH245" i="1"/>
  <c r="AH292" i="1"/>
  <c r="AH332" i="1"/>
  <c r="AH365" i="1"/>
  <c r="AH406" i="1"/>
  <c r="AH444" i="1"/>
  <c r="AH479" i="1"/>
  <c r="AH518" i="1"/>
  <c r="AH558" i="1"/>
  <c r="AH591" i="1"/>
  <c r="AH634" i="1"/>
  <c r="AH671" i="1"/>
  <c r="AH698" i="1"/>
  <c r="AH729" i="1"/>
  <c r="AH757" i="1"/>
  <c r="AH784" i="1"/>
  <c r="AH813" i="1"/>
  <c r="AH843" i="1"/>
  <c r="AH863" i="1"/>
  <c r="AH886" i="1"/>
  <c r="AH908" i="1"/>
  <c r="AH927" i="1"/>
  <c r="AH950" i="1"/>
  <c r="AH22" i="1"/>
  <c r="AH70" i="1"/>
  <c r="AH118" i="1"/>
  <c r="AH159" i="1"/>
  <c r="AH206" i="1"/>
  <c r="AH255" i="1"/>
  <c r="AH293" i="1"/>
  <c r="AH334" i="1"/>
  <c r="AH374" i="1"/>
  <c r="AH407" i="1"/>
  <c r="AH450" i="1"/>
  <c r="AH486" i="1"/>
  <c r="AH523" i="1"/>
  <c r="AH562" i="1"/>
  <c r="AH602" i="1"/>
  <c r="AH635" i="1"/>
  <c r="AH674" i="1"/>
  <c r="AH705" i="1"/>
  <c r="AH730" i="1"/>
  <c r="AH761" i="1"/>
  <c r="AH789" i="1"/>
  <c r="AH816" i="1"/>
  <c r="AH845" i="1"/>
  <c r="AH868" i="1"/>
  <c r="AH887" i="1"/>
  <c r="AH910" i="1"/>
  <c r="AH932" i="1"/>
  <c r="AH951" i="1"/>
  <c r="AH34" i="1"/>
  <c r="AH75" i="1"/>
  <c r="AH122" i="1"/>
  <c r="AH171" i="1"/>
  <c r="AH210" i="1"/>
  <c r="AH259" i="1"/>
  <c r="AH302" i="1"/>
  <c r="AH335" i="1"/>
  <c r="AH378" i="1"/>
  <c r="AH418" i="1"/>
  <c r="AH451" i="1"/>
  <c r="AH492" i="1"/>
  <c r="AH530" i="1"/>
  <c r="AH565" i="1"/>
  <c r="AH604" i="1"/>
  <c r="AH644" i="1"/>
  <c r="AH675" i="1"/>
  <c r="AH707" i="1"/>
  <c r="AH737" i="1"/>
  <c r="AH762" i="1"/>
  <c r="AH793" i="1"/>
  <c r="AH821" i="1"/>
  <c r="AH847" i="1"/>
  <c r="AH870" i="1"/>
  <c r="AH892" i="1"/>
  <c r="AH911" i="1"/>
  <c r="AH934" i="1"/>
  <c r="AH36" i="1"/>
  <c r="AH85" i="1"/>
  <c r="AH124" i="1"/>
  <c r="AH173" i="1"/>
  <c r="AH220" i="1"/>
  <c r="AH260" i="1"/>
  <c r="AH306" i="1"/>
  <c r="AH346" i="1"/>
  <c r="AH379" i="1"/>
  <c r="AH420" i="1"/>
  <c r="AH460" i="1"/>
  <c r="AH493" i="1"/>
  <c r="AH534" i="1"/>
  <c r="AH572" i="1"/>
  <c r="AH607" i="1"/>
  <c r="AH646" i="1"/>
  <c r="AH683" i="1"/>
  <c r="AH708" i="1"/>
  <c r="AH739" i="1"/>
  <c r="AH769" i="1"/>
  <c r="AH794" i="1"/>
  <c r="AH825" i="1"/>
  <c r="AH852" i="1"/>
  <c r="AH871" i="1"/>
  <c r="AH894" i="1"/>
  <c r="AH916" i="1"/>
  <c r="AH935" i="1"/>
  <c r="AH38" i="1"/>
  <c r="AH87" i="1"/>
  <c r="AH134" i="1"/>
  <c r="AH174" i="1"/>
  <c r="AH226" i="1"/>
  <c r="AH270" i="1"/>
  <c r="AH309" i="1"/>
  <c r="AH348" i="1"/>
  <c r="AH388" i="1"/>
  <c r="AH421" i="1"/>
  <c r="AH462" i="1"/>
  <c r="AH502" i="1"/>
  <c r="AH535" i="1"/>
  <c r="AH578" i="1"/>
  <c r="AH614" i="1"/>
  <c r="AH651" i="1"/>
  <c r="AH685" i="1"/>
  <c r="AH715" i="1"/>
  <c r="AH740" i="1"/>
  <c r="AH771" i="1"/>
  <c r="AH801" i="1"/>
  <c r="AH826" i="1"/>
  <c r="AH854" i="1"/>
  <c r="AH876" i="1"/>
  <c r="AH895" i="1"/>
  <c r="AH918" i="1"/>
  <c r="AH940" i="1"/>
  <c r="AH50" i="1"/>
  <c r="AH90" i="1"/>
  <c r="AH140" i="1"/>
  <c r="AH186" i="1"/>
  <c r="AH227" i="1"/>
  <c r="AH277" i="1"/>
  <c r="AH316" i="1"/>
  <c r="AH351" i="1"/>
  <c r="AH390" i="1"/>
  <c r="AH430" i="1"/>
  <c r="AH463" i="1"/>
  <c r="AH506" i="1"/>
  <c r="AH546" i="1"/>
  <c r="AH579" i="1"/>
  <c r="AH620" i="1"/>
  <c r="AH658" i="1"/>
  <c r="AH688" i="1"/>
  <c r="AH717" i="1"/>
  <c r="AH747" i="1"/>
  <c r="AH772" i="1"/>
  <c r="AH803" i="1"/>
  <c r="AH833" i="1"/>
  <c r="AH855" i="1"/>
  <c r="AH878" i="1"/>
  <c r="AH900" i="1"/>
  <c r="AH919" i="1"/>
  <c r="AH942" i="1"/>
  <c r="AF406" i="1"/>
  <c r="AF160" i="1"/>
  <c r="AF619" i="1"/>
  <c r="AF319" i="1"/>
  <c r="AF92" i="1"/>
  <c r="AF892" i="1"/>
  <c r="AF479" i="1"/>
  <c r="AF372" i="1"/>
  <c r="AF575" i="1"/>
  <c r="AF655" i="1"/>
  <c r="AF748" i="1"/>
  <c r="AF224" i="1"/>
  <c r="AF424" i="1"/>
  <c r="AF712" i="1"/>
  <c r="AF704" i="1"/>
  <c r="AF467" i="1"/>
  <c r="AF834" i="1"/>
  <c r="AF28" i="1"/>
  <c r="AF481" i="1"/>
  <c r="AF330" i="1"/>
  <c r="AF244" i="1"/>
  <c r="AF417" i="1"/>
  <c r="AF493" i="1"/>
  <c r="AF932" i="1"/>
  <c r="AA7" i="1"/>
  <c r="AA15" i="1"/>
  <c r="AA23" i="1"/>
  <c r="AA31" i="1"/>
  <c r="AA39" i="1"/>
  <c r="AA47" i="1"/>
  <c r="AA55" i="1"/>
  <c r="AA63" i="1"/>
  <c r="AA8" i="1"/>
  <c r="AA16" i="1"/>
  <c r="AA24" i="1"/>
  <c r="AA32" i="1"/>
  <c r="AA40" i="1"/>
  <c r="AA48" i="1"/>
  <c r="AA56" i="1"/>
  <c r="AA64" i="1"/>
  <c r="AA9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0" i="1"/>
  <c r="AA18" i="1"/>
  <c r="AA26" i="1"/>
  <c r="AA34" i="1"/>
  <c r="AA42" i="1"/>
  <c r="AA50" i="1"/>
  <c r="AA58" i="1"/>
  <c r="AA66" i="1"/>
  <c r="AA74" i="1"/>
  <c r="AA82" i="1"/>
  <c r="AA90" i="1"/>
  <c r="AA4" i="1"/>
  <c r="AA12" i="1"/>
  <c r="AA20" i="1"/>
  <c r="AA28" i="1"/>
  <c r="AA36" i="1"/>
  <c r="AA44" i="1"/>
  <c r="AA52" i="1"/>
  <c r="AA60" i="1"/>
  <c r="AA68" i="1"/>
  <c r="AA76" i="1"/>
  <c r="AA84" i="1"/>
  <c r="AA92" i="1"/>
  <c r="AA13" i="1"/>
  <c r="AA35" i="1"/>
  <c r="AA54" i="1"/>
  <c r="AA72" i="1"/>
  <c r="AA86" i="1"/>
  <c r="AA98" i="1"/>
  <c r="AA107" i="1"/>
  <c r="AA116" i="1"/>
  <c r="AA125" i="1"/>
  <c r="AA134" i="1"/>
  <c r="AA143" i="1"/>
  <c r="AA152" i="1"/>
  <c r="AA162" i="1"/>
  <c r="AA170" i="1"/>
  <c r="AA178" i="1"/>
  <c r="AA186" i="1"/>
  <c r="AA194" i="1"/>
  <c r="AA202" i="1"/>
  <c r="AA210" i="1"/>
  <c r="AA218" i="1"/>
  <c r="AA226" i="1"/>
  <c r="AA234" i="1"/>
  <c r="AA242" i="1"/>
  <c r="AA250" i="1"/>
  <c r="AA258" i="1"/>
  <c r="AA266" i="1"/>
  <c r="AA274" i="1"/>
  <c r="AA282" i="1"/>
  <c r="AA290" i="1"/>
  <c r="AA298" i="1"/>
  <c r="AA306" i="1"/>
  <c r="AA314" i="1"/>
  <c r="AA322" i="1"/>
  <c r="AA330" i="1"/>
  <c r="AA338" i="1"/>
  <c r="AA346" i="1"/>
  <c r="AA14" i="1"/>
  <c r="AA37" i="1"/>
  <c r="AA59" i="1"/>
  <c r="AA75" i="1"/>
  <c r="AA87" i="1"/>
  <c r="AA99" i="1"/>
  <c r="AA108" i="1"/>
  <c r="AA117" i="1"/>
  <c r="AA126" i="1"/>
  <c r="AA135" i="1"/>
  <c r="AA144" i="1"/>
  <c r="AA154" i="1"/>
  <c r="AA163" i="1"/>
  <c r="AA171" i="1"/>
  <c r="AA179" i="1"/>
  <c r="AA187" i="1"/>
  <c r="AA19" i="1"/>
  <c r="AA38" i="1"/>
  <c r="AA61" i="1"/>
  <c r="AA77" i="1"/>
  <c r="AA88" i="1"/>
  <c r="AA100" i="1"/>
  <c r="AA109" i="1"/>
  <c r="AA118" i="1"/>
  <c r="AA127" i="1"/>
  <c r="AA136" i="1"/>
  <c r="AA146" i="1"/>
  <c r="AA155" i="1"/>
  <c r="AA164" i="1"/>
  <c r="AA172" i="1"/>
  <c r="AA180" i="1"/>
  <c r="AA188" i="1"/>
  <c r="AA196" i="1"/>
  <c r="AA204" i="1"/>
  <c r="AA212" i="1"/>
  <c r="AA220" i="1"/>
  <c r="AA228" i="1"/>
  <c r="AA236" i="1"/>
  <c r="AA244" i="1"/>
  <c r="AA252" i="1"/>
  <c r="AA260" i="1"/>
  <c r="AA268" i="1"/>
  <c r="AA276" i="1"/>
  <c r="AA284" i="1"/>
  <c r="AA292" i="1"/>
  <c r="AA300" i="1"/>
  <c r="AA308" i="1"/>
  <c r="AA316" i="1"/>
  <c r="AA324" i="1"/>
  <c r="AA332" i="1"/>
  <c r="AA340" i="1"/>
  <c r="AA348" i="1"/>
  <c r="AA356" i="1"/>
  <c r="AA364" i="1"/>
  <c r="AA372" i="1"/>
  <c r="AA380" i="1"/>
  <c r="AA388" i="1"/>
  <c r="AA396" i="1"/>
  <c r="AA404" i="1"/>
  <c r="AA412" i="1"/>
  <c r="AA420" i="1"/>
  <c r="AA428" i="1"/>
  <c r="AA436" i="1"/>
  <c r="AA444" i="1"/>
  <c r="AA452" i="1"/>
  <c r="AA460" i="1"/>
  <c r="AA468" i="1"/>
  <c r="AA476" i="1"/>
  <c r="AA484" i="1"/>
  <c r="AA492" i="1"/>
  <c r="AA500" i="1"/>
  <c r="AA508" i="1"/>
  <c r="AA516" i="1"/>
  <c r="AA524" i="1"/>
  <c r="AA532" i="1"/>
  <c r="AA540" i="1"/>
  <c r="AA548" i="1"/>
  <c r="AA556" i="1"/>
  <c r="AA564" i="1"/>
  <c r="AA572" i="1"/>
  <c r="AA580" i="1"/>
  <c r="AA588" i="1"/>
  <c r="AA596" i="1"/>
  <c r="AA604" i="1"/>
  <c r="AA612" i="1"/>
  <c r="AA21" i="1"/>
  <c r="AA43" i="1"/>
  <c r="AA62" i="1"/>
  <c r="AA78" i="1"/>
  <c r="AA91" i="1"/>
  <c r="AA101" i="1"/>
  <c r="AA110" i="1"/>
  <c r="AA119" i="1"/>
  <c r="AA128" i="1"/>
  <c r="AA138" i="1"/>
  <c r="AA147" i="1"/>
  <c r="AA156" i="1"/>
  <c r="AA165" i="1"/>
  <c r="AA173" i="1"/>
  <c r="AA181" i="1"/>
  <c r="AA189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A309" i="1"/>
  <c r="AA317" i="1"/>
  <c r="AA325" i="1"/>
  <c r="AA333" i="1"/>
  <c r="AA341" i="1"/>
  <c r="AA349" i="1"/>
  <c r="AA3" i="1"/>
  <c r="AA22" i="1"/>
  <c r="AA45" i="1"/>
  <c r="AA67" i="1"/>
  <c r="AA79" i="1"/>
  <c r="AA93" i="1"/>
  <c r="AA102" i="1"/>
  <c r="AA111" i="1"/>
  <c r="AA120" i="1"/>
  <c r="AA130" i="1"/>
  <c r="AA139" i="1"/>
  <c r="AA148" i="1"/>
  <c r="AA157" i="1"/>
  <c r="AA166" i="1"/>
  <c r="AA174" i="1"/>
  <c r="AA182" i="1"/>
  <c r="AA190" i="1"/>
  <c r="AA198" i="1"/>
  <c r="AA206" i="1"/>
  <c r="AA214" i="1"/>
  <c r="AA222" i="1"/>
  <c r="AA230" i="1"/>
  <c r="AA238" i="1"/>
  <c r="AA246" i="1"/>
  <c r="AA254" i="1"/>
  <c r="AA262" i="1"/>
  <c r="AA270" i="1"/>
  <c r="AA278" i="1"/>
  <c r="AA286" i="1"/>
  <c r="AA294" i="1"/>
  <c r="AA302" i="1"/>
  <c r="AA310" i="1"/>
  <c r="AA318" i="1"/>
  <c r="AA326" i="1"/>
  <c r="AA334" i="1"/>
  <c r="AA5" i="1"/>
  <c r="AA27" i="1"/>
  <c r="AA46" i="1"/>
  <c r="AA69" i="1"/>
  <c r="AA80" i="1"/>
  <c r="AA94" i="1"/>
  <c r="AA103" i="1"/>
  <c r="AA112" i="1"/>
  <c r="AA122" i="1"/>
  <c r="AA131" i="1"/>
  <c r="AA140" i="1"/>
  <c r="AA149" i="1"/>
  <c r="AA158" i="1"/>
  <c r="AA167" i="1"/>
  <c r="AA175" i="1"/>
  <c r="AA183" i="1"/>
  <c r="AA191" i="1"/>
  <c r="AA199" i="1"/>
  <c r="AA207" i="1"/>
  <c r="AA215" i="1"/>
  <c r="AA223" i="1"/>
  <c r="AA231" i="1"/>
  <c r="AA239" i="1"/>
  <c r="AA247" i="1"/>
  <c r="AA255" i="1"/>
  <c r="AA263" i="1"/>
  <c r="AA271" i="1"/>
  <c r="AA279" i="1"/>
  <c r="AA287" i="1"/>
  <c r="AA295" i="1"/>
  <c r="AA303" i="1"/>
  <c r="AA311" i="1"/>
  <c r="AA319" i="1"/>
  <c r="AA327" i="1"/>
  <c r="AA335" i="1"/>
  <c r="AA6" i="1"/>
  <c r="AA29" i="1"/>
  <c r="AA51" i="1"/>
  <c r="AA70" i="1"/>
  <c r="AA83" i="1"/>
  <c r="AA95" i="1"/>
  <c r="AA104" i="1"/>
  <c r="AA114" i="1"/>
  <c r="AA123" i="1"/>
  <c r="AA132" i="1"/>
  <c r="AA141" i="1"/>
  <c r="AA150" i="1"/>
  <c r="AA159" i="1"/>
  <c r="AA168" i="1"/>
  <c r="AA176" i="1"/>
  <c r="AA184" i="1"/>
  <c r="AA192" i="1"/>
  <c r="AA200" i="1"/>
  <c r="AA208" i="1"/>
  <c r="AA216" i="1"/>
  <c r="AA224" i="1"/>
  <c r="AA232" i="1"/>
  <c r="AA240" i="1"/>
  <c r="AA248" i="1"/>
  <c r="AA256" i="1"/>
  <c r="AA264" i="1"/>
  <c r="AA272" i="1"/>
  <c r="AA280" i="1"/>
  <c r="AA288" i="1"/>
  <c r="AA296" i="1"/>
  <c r="AA304" i="1"/>
  <c r="AA312" i="1"/>
  <c r="AA320" i="1"/>
  <c r="AA328" i="1"/>
  <c r="AA336" i="1"/>
  <c r="AA344" i="1"/>
  <c r="AA352" i="1"/>
  <c r="AA360" i="1"/>
  <c r="AA368" i="1"/>
  <c r="AA376" i="1"/>
  <c r="AA384" i="1"/>
  <c r="AA392" i="1"/>
  <c r="AA400" i="1"/>
  <c r="AA408" i="1"/>
  <c r="AA416" i="1"/>
  <c r="AA424" i="1"/>
  <c r="AA432" i="1"/>
  <c r="AA440" i="1"/>
  <c r="AA448" i="1"/>
  <c r="AA456" i="1"/>
  <c r="AA464" i="1"/>
  <c r="AA472" i="1"/>
  <c r="AA480" i="1"/>
  <c r="AA488" i="1"/>
  <c r="AA496" i="1"/>
  <c r="AA504" i="1"/>
  <c r="AA512" i="1"/>
  <c r="AA520" i="1"/>
  <c r="AA528" i="1"/>
  <c r="AA536" i="1"/>
  <c r="AA544" i="1"/>
  <c r="AA552" i="1"/>
  <c r="AA560" i="1"/>
  <c r="AA568" i="1"/>
  <c r="AA576" i="1"/>
  <c r="AA584" i="1"/>
  <c r="AA592" i="1"/>
  <c r="AA600" i="1"/>
  <c r="AA608" i="1"/>
  <c r="AA616" i="1"/>
  <c r="AA11" i="1"/>
  <c r="AA30" i="1"/>
  <c r="AA53" i="1"/>
  <c r="AA71" i="1"/>
  <c r="AA85" i="1"/>
  <c r="AA96" i="1"/>
  <c r="AA106" i="1"/>
  <c r="AA115" i="1"/>
  <c r="AA124" i="1"/>
  <c r="AA133" i="1"/>
  <c r="AA142" i="1"/>
  <c r="AA151" i="1"/>
  <c r="AA160" i="1"/>
  <c r="AA169" i="1"/>
  <c r="AA177" i="1"/>
  <c r="AA185" i="1"/>
  <c r="AA193" i="1"/>
  <c r="AA201" i="1"/>
  <c r="AA209" i="1"/>
  <c r="AA217" i="1"/>
  <c r="AA225" i="1"/>
  <c r="AA233" i="1"/>
  <c r="AA241" i="1"/>
  <c r="AA249" i="1"/>
  <c r="AA257" i="1"/>
  <c r="AA265" i="1"/>
  <c r="AA273" i="1"/>
  <c r="AA281" i="1"/>
  <c r="AA289" i="1"/>
  <c r="AA297" i="1"/>
  <c r="AA305" i="1"/>
  <c r="AA313" i="1"/>
  <c r="AA321" i="1"/>
  <c r="AA329" i="1"/>
  <c r="AA337" i="1"/>
  <c r="AA345" i="1"/>
  <c r="AA353" i="1"/>
  <c r="AA361" i="1"/>
  <c r="AA369" i="1"/>
  <c r="AA377" i="1"/>
  <c r="AA385" i="1"/>
  <c r="AA393" i="1"/>
  <c r="AA401" i="1"/>
  <c r="AA409" i="1"/>
  <c r="AA417" i="1"/>
  <c r="AA425" i="1"/>
  <c r="AA433" i="1"/>
  <c r="AA441" i="1"/>
  <c r="AA449" i="1"/>
  <c r="AA457" i="1"/>
  <c r="AA465" i="1"/>
  <c r="AA473" i="1"/>
  <c r="AA481" i="1"/>
  <c r="AA489" i="1"/>
  <c r="AA497" i="1"/>
  <c r="AA505" i="1"/>
  <c r="AA513" i="1"/>
  <c r="AA521" i="1"/>
  <c r="AA251" i="1"/>
  <c r="AA315" i="1"/>
  <c r="AA351" i="1"/>
  <c r="AA365" i="1"/>
  <c r="AA378" i="1"/>
  <c r="AA390" i="1"/>
  <c r="AA403" i="1"/>
  <c r="AA415" i="1"/>
  <c r="AA429" i="1"/>
  <c r="AA442" i="1"/>
  <c r="AA454" i="1"/>
  <c r="AA467" i="1"/>
  <c r="AA479" i="1"/>
  <c r="AA493" i="1"/>
  <c r="AA506" i="1"/>
  <c r="AA518" i="1"/>
  <c r="AA530" i="1"/>
  <c r="AA541" i="1"/>
  <c r="AA551" i="1"/>
  <c r="AA562" i="1"/>
  <c r="AA573" i="1"/>
  <c r="AA583" i="1"/>
  <c r="AA594" i="1"/>
  <c r="AA605" i="1"/>
  <c r="AA615" i="1"/>
  <c r="AA624" i="1"/>
  <c r="AA632" i="1"/>
  <c r="AA640" i="1"/>
  <c r="AA648" i="1"/>
  <c r="AA656" i="1"/>
  <c r="AA664" i="1"/>
  <c r="AA672" i="1"/>
  <c r="AA680" i="1"/>
  <c r="AA688" i="1"/>
  <c r="AA696" i="1"/>
  <c r="AA704" i="1"/>
  <c r="AA195" i="1"/>
  <c r="AA259" i="1"/>
  <c r="AA323" i="1"/>
  <c r="AA354" i="1"/>
  <c r="AA366" i="1"/>
  <c r="AA379" i="1"/>
  <c r="AA391" i="1"/>
  <c r="AA405" i="1"/>
  <c r="AA418" i="1"/>
  <c r="AA430" i="1"/>
  <c r="AA443" i="1"/>
  <c r="AA455" i="1"/>
  <c r="AA469" i="1"/>
  <c r="AA482" i="1"/>
  <c r="AA494" i="1"/>
  <c r="AA507" i="1"/>
  <c r="AA519" i="1"/>
  <c r="AA531" i="1"/>
  <c r="AA542" i="1"/>
  <c r="AA553" i="1"/>
  <c r="AA563" i="1"/>
  <c r="AA574" i="1"/>
  <c r="AA585" i="1"/>
  <c r="AA595" i="1"/>
  <c r="AA606" i="1"/>
  <c r="AA617" i="1"/>
  <c r="AA625" i="1"/>
  <c r="AA633" i="1"/>
  <c r="AA641" i="1"/>
  <c r="AA649" i="1"/>
  <c r="AA657" i="1"/>
  <c r="AA665" i="1"/>
  <c r="AA673" i="1"/>
  <c r="AA681" i="1"/>
  <c r="AA689" i="1"/>
  <c r="AA697" i="1"/>
  <c r="AA705" i="1"/>
  <c r="AA713" i="1"/>
  <c r="AA721" i="1"/>
  <c r="AA729" i="1"/>
  <c r="AA737" i="1"/>
  <c r="AA745" i="1"/>
  <c r="AA753" i="1"/>
  <c r="AA761" i="1"/>
  <c r="AA769" i="1"/>
  <c r="AA777" i="1"/>
  <c r="AA785" i="1"/>
  <c r="AA793" i="1"/>
  <c r="AA801" i="1"/>
  <c r="AA809" i="1"/>
  <c r="AA817" i="1"/>
  <c r="AA825" i="1"/>
  <c r="AA833" i="1"/>
  <c r="AA841" i="1"/>
  <c r="AA849" i="1"/>
  <c r="AA857" i="1"/>
  <c r="AA865" i="1"/>
  <c r="AA873" i="1"/>
  <c r="AA881" i="1"/>
  <c r="AA889" i="1"/>
  <c r="AA897" i="1"/>
  <c r="AA905" i="1"/>
  <c r="AA913" i="1"/>
  <c r="AA921" i="1"/>
  <c r="AA929" i="1"/>
  <c r="AA937" i="1"/>
  <c r="AA945" i="1"/>
  <c r="AA953" i="1"/>
  <c r="AA203" i="1"/>
  <c r="AA267" i="1"/>
  <c r="AA331" i="1"/>
  <c r="AA355" i="1"/>
  <c r="AA367" i="1"/>
  <c r="AA381" i="1"/>
  <c r="AA394" i="1"/>
  <c r="AA406" i="1"/>
  <c r="AA419" i="1"/>
  <c r="AA431" i="1"/>
  <c r="AA445" i="1"/>
  <c r="AA458" i="1"/>
  <c r="AA470" i="1"/>
  <c r="AA483" i="1"/>
  <c r="AA495" i="1"/>
  <c r="AA509" i="1"/>
  <c r="AA522" i="1"/>
  <c r="AA533" i="1"/>
  <c r="AA543" i="1"/>
  <c r="AA554" i="1"/>
  <c r="AA565" i="1"/>
  <c r="AA575" i="1"/>
  <c r="AA586" i="1"/>
  <c r="AA597" i="1"/>
  <c r="AA607" i="1"/>
  <c r="AA618" i="1"/>
  <c r="AA626" i="1"/>
  <c r="AA634" i="1"/>
  <c r="AA642" i="1"/>
  <c r="AA650" i="1"/>
  <c r="AA658" i="1"/>
  <c r="AA666" i="1"/>
  <c r="AA674" i="1"/>
  <c r="AA682" i="1"/>
  <c r="AA690" i="1"/>
  <c r="AA698" i="1"/>
  <c r="AA706" i="1"/>
  <c r="AA714" i="1"/>
  <c r="AA722" i="1"/>
  <c r="AA730" i="1"/>
  <c r="AA738" i="1"/>
  <c r="AA746" i="1"/>
  <c r="AA754" i="1"/>
  <c r="AA762" i="1"/>
  <c r="AA770" i="1"/>
  <c r="AA778" i="1"/>
  <c r="AA786" i="1"/>
  <c r="AA794" i="1"/>
  <c r="AA802" i="1"/>
  <c r="AA810" i="1"/>
  <c r="AA818" i="1"/>
  <c r="AA826" i="1"/>
  <c r="AA834" i="1"/>
  <c r="AA842" i="1"/>
  <c r="AA850" i="1"/>
  <c r="AA858" i="1"/>
  <c r="AA866" i="1"/>
  <c r="AA874" i="1"/>
  <c r="AA882" i="1"/>
  <c r="AA890" i="1"/>
  <c r="AA898" i="1"/>
  <c r="AA906" i="1"/>
  <c r="AA914" i="1"/>
  <c r="AA922" i="1"/>
  <c r="AA930" i="1"/>
  <c r="AA938" i="1"/>
  <c r="AA946" i="1"/>
  <c r="AA954" i="1"/>
  <c r="AA291" i="1"/>
  <c r="AA357" i="1"/>
  <c r="AA374" i="1"/>
  <c r="AA397" i="1"/>
  <c r="AA414" i="1"/>
  <c r="AA437" i="1"/>
  <c r="AA459" i="1"/>
  <c r="AA477" i="1"/>
  <c r="AA499" i="1"/>
  <c r="AA517" i="1"/>
  <c r="AA537" i="1"/>
  <c r="AA555" i="1"/>
  <c r="AA570" i="1"/>
  <c r="AA589" i="1"/>
  <c r="AA603" i="1"/>
  <c r="AA621" i="1"/>
  <c r="AA635" i="1"/>
  <c r="AA646" i="1"/>
  <c r="AA660" i="1"/>
  <c r="AA671" i="1"/>
  <c r="AA685" i="1"/>
  <c r="AA699" i="1"/>
  <c r="AA710" i="1"/>
  <c r="AA720" i="1"/>
  <c r="AA732" i="1"/>
  <c r="AA742" i="1"/>
  <c r="AA752" i="1"/>
  <c r="AA764" i="1"/>
  <c r="AA211" i="1"/>
  <c r="AA299" i="1"/>
  <c r="AA358" i="1"/>
  <c r="AA375" i="1"/>
  <c r="AA398" i="1"/>
  <c r="AA421" i="1"/>
  <c r="AA438" i="1"/>
  <c r="AA461" i="1"/>
  <c r="AA478" i="1"/>
  <c r="AA501" i="1"/>
  <c r="AA523" i="1"/>
  <c r="AA538" i="1"/>
  <c r="AA557" i="1"/>
  <c r="AA571" i="1"/>
  <c r="AA590" i="1"/>
  <c r="AA609" i="1"/>
  <c r="AA622" i="1"/>
  <c r="AA636" i="1"/>
  <c r="AA647" i="1"/>
  <c r="AA661" i="1"/>
  <c r="AA675" i="1"/>
  <c r="AA686" i="1"/>
  <c r="AA700" i="1"/>
  <c r="AA711" i="1"/>
  <c r="AA723" i="1"/>
  <c r="AA733" i="1"/>
  <c r="AA743" i="1"/>
  <c r="AA755" i="1"/>
  <c r="AA765" i="1"/>
  <c r="AA775" i="1"/>
  <c r="AA787" i="1"/>
  <c r="AA797" i="1"/>
  <c r="AA807" i="1"/>
  <c r="AA819" i="1"/>
  <c r="AA829" i="1"/>
  <c r="AA839" i="1"/>
  <c r="AA851" i="1"/>
  <c r="AA861" i="1"/>
  <c r="AA871" i="1"/>
  <c r="AA883" i="1"/>
  <c r="AA893" i="1"/>
  <c r="AA903" i="1"/>
  <c r="AA915" i="1"/>
  <c r="AA925" i="1"/>
  <c r="AA935" i="1"/>
  <c r="AA947" i="1"/>
  <c r="AA235" i="1"/>
  <c r="AA342" i="1"/>
  <c r="AA363" i="1"/>
  <c r="AA386" i="1"/>
  <c r="AA407" i="1"/>
  <c r="AA426" i="1"/>
  <c r="AA447" i="1"/>
  <c r="AA466" i="1"/>
  <c r="AA487" i="1"/>
  <c r="AA510" i="1"/>
  <c r="AA527" i="1"/>
  <c r="AA546" i="1"/>
  <c r="AA561" i="1"/>
  <c r="AA579" i="1"/>
  <c r="AA598" i="1"/>
  <c r="AA613" i="1"/>
  <c r="AA628" i="1"/>
  <c r="AA639" i="1"/>
  <c r="AA653" i="1"/>
  <c r="AA667" i="1"/>
  <c r="AA678" i="1"/>
  <c r="AA692" i="1"/>
  <c r="AA703" i="1"/>
  <c r="AA716" i="1"/>
  <c r="AA726" i="1"/>
  <c r="AA736" i="1"/>
  <c r="AA748" i="1"/>
  <c r="AA758" i="1"/>
  <c r="AA768" i="1"/>
  <c r="AA780" i="1"/>
  <c r="AA790" i="1"/>
  <c r="AA800" i="1"/>
  <c r="AA812" i="1"/>
  <c r="AA822" i="1"/>
  <c r="AA832" i="1"/>
  <c r="AA844" i="1"/>
  <c r="AA854" i="1"/>
  <c r="AA864" i="1"/>
  <c r="AA876" i="1"/>
  <c r="AA886" i="1"/>
  <c r="AA896" i="1"/>
  <c r="AA908" i="1"/>
  <c r="AA918" i="1"/>
  <c r="AA928" i="1"/>
  <c r="AA940" i="1"/>
  <c r="AA950" i="1"/>
  <c r="AA343" i="1"/>
  <c r="AA382" i="1"/>
  <c r="AA411" i="1"/>
  <c r="AA446" i="1"/>
  <c r="AA475" i="1"/>
  <c r="AA511" i="1"/>
  <c r="AA539" i="1"/>
  <c r="AA567" i="1"/>
  <c r="AA593" i="1"/>
  <c r="AA620" i="1"/>
  <c r="AA643" i="1"/>
  <c r="AA662" i="1"/>
  <c r="AA683" i="1"/>
  <c r="AA702" i="1"/>
  <c r="AA719" i="1"/>
  <c r="AA739" i="1"/>
  <c r="AA756" i="1"/>
  <c r="AA772" i="1"/>
  <c r="AA784" i="1"/>
  <c r="AA799" i="1"/>
  <c r="AA814" i="1"/>
  <c r="AA828" i="1"/>
  <c r="AA843" i="1"/>
  <c r="AA856" i="1"/>
  <c r="AA870" i="1"/>
  <c r="AA885" i="1"/>
  <c r="AA900" i="1"/>
  <c r="AA912" i="1"/>
  <c r="AA927" i="1"/>
  <c r="AA942" i="1"/>
  <c r="AA219" i="1"/>
  <c r="AA347" i="1"/>
  <c r="AA383" i="1"/>
  <c r="AA413" i="1"/>
  <c r="AA450" i="1"/>
  <c r="AA485" i="1"/>
  <c r="AA514" i="1"/>
  <c r="AA545" i="1"/>
  <c r="AA569" i="1"/>
  <c r="AA599" i="1"/>
  <c r="AA623" i="1"/>
  <c r="AA644" i="1"/>
  <c r="AA663" i="1"/>
  <c r="AA684" i="1"/>
  <c r="AA707" i="1"/>
  <c r="AA724" i="1"/>
  <c r="AA740" i="1"/>
  <c r="AA757" i="1"/>
  <c r="AA773" i="1"/>
  <c r="AA788" i="1"/>
  <c r="AA803" i="1"/>
  <c r="AA815" i="1"/>
  <c r="AA830" i="1"/>
  <c r="AA845" i="1"/>
  <c r="AA859" i="1"/>
  <c r="AA872" i="1"/>
  <c r="AA887" i="1"/>
  <c r="AA901" i="1"/>
  <c r="AA916" i="1"/>
  <c r="AA931" i="1"/>
  <c r="AA943" i="1"/>
  <c r="AA227" i="1"/>
  <c r="AA350" i="1"/>
  <c r="AA387" i="1"/>
  <c r="AA422" i="1"/>
  <c r="AA451" i="1"/>
  <c r="AA486" i="1"/>
  <c r="AA515" i="1"/>
  <c r="AA547" i="1"/>
  <c r="AA577" i="1"/>
  <c r="AA601" i="1"/>
  <c r="AA627" i="1"/>
  <c r="AA645" i="1"/>
  <c r="AA668" i="1"/>
  <c r="AA687" i="1"/>
  <c r="AA708" i="1"/>
  <c r="AA725" i="1"/>
  <c r="AA741" i="1"/>
  <c r="AA759" i="1"/>
  <c r="AA774" i="1"/>
  <c r="AA789" i="1"/>
  <c r="AA804" i="1"/>
  <c r="AA816" i="1"/>
  <c r="AA831" i="1"/>
  <c r="AA846" i="1"/>
  <c r="AA860" i="1"/>
  <c r="AA875" i="1"/>
  <c r="AA888" i="1"/>
  <c r="AA902" i="1"/>
  <c r="AA917" i="1"/>
  <c r="AA932" i="1"/>
  <c r="AA944" i="1"/>
  <c r="AA243" i="1"/>
  <c r="AA359" i="1"/>
  <c r="AA389" i="1"/>
  <c r="AA423" i="1"/>
  <c r="AA453" i="1"/>
  <c r="AA490" i="1"/>
  <c r="AA525" i="1"/>
  <c r="AA549" i="1"/>
  <c r="AA373" i="1"/>
  <c r="AA439" i="1"/>
  <c r="AA503" i="1"/>
  <c r="AA566" i="1"/>
  <c r="AA611" i="1"/>
  <c r="AA651" i="1"/>
  <c r="AA677" i="1"/>
  <c r="AA712" i="1"/>
  <c r="AA735" i="1"/>
  <c r="AA766" i="1"/>
  <c r="AA791" i="1"/>
  <c r="AA811" i="1"/>
  <c r="AA836" i="1"/>
  <c r="AA855" i="1"/>
  <c r="AA879" i="1"/>
  <c r="AA904" i="1"/>
  <c r="AA924" i="1"/>
  <c r="AA949" i="1"/>
  <c r="AA275" i="1"/>
  <c r="AA395" i="1"/>
  <c r="AA462" i="1"/>
  <c r="AA526" i="1"/>
  <c r="AA578" i="1"/>
  <c r="AA614" i="1"/>
  <c r="AA652" i="1"/>
  <c r="AA679" i="1"/>
  <c r="AA715" i="1"/>
  <c r="AA744" i="1"/>
  <c r="AA767" i="1"/>
  <c r="AA792" i="1"/>
  <c r="AA813" i="1"/>
  <c r="AA837" i="1"/>
  <c r="AA862" i="1"/>
  <c r="AA880" i="1"/>
  <c r="AA907" i="1"/>
  <c r="AA926" i="1"/>
  <c r="AA951" i="1"/>
  <c r="AA283" i="1"/>
  <c r="AA307" i="1"/>
  <c r="AA471" i="1"/>
  <c r="AA534" i="1"/>
  <c r="AA582" i="1"/>
  <c r="AA629" i="1"/>
  <c r="AA655" i="1"/>
  <c r="AA693" i="1"/>
  <c r="AA718" i="1"/>
  <c r="AA749" i="1"/>
  <c r="AA776" i="1"/>
  <c r="AA821" i="1"/>
  <c r="AA840" i="1"/>
  <c r="AA891" i="1"/>
  <c r="AA934" i="1"/>
  <c r="AA434" i="1"/>
  <c r="AA435" i="1"/>
  <c r="AA808" i="1"/>
  <c r="AA835" i="1"/>
  <c r="AA853" i="1"/>
  <c r="AA899" i="1"/>
  <c r="AA948" i="1"/>
  <c r="AA399" i="1"/>
  <c r="AA463" i="1"/>
  <c r="AA529" i="1"/>
  <c r="AA581" i="1"/>
  <c r="AA619" i="1"/>
  <c r="AA654" i="1"/>
  <c r="AA691" i="1"/>
  <c r="AA717" i="1"/>
  <c r="AA747" i="1"/>
  <c r="AA771" i="1"/>
  <c r="AA795" i="1"/>
  <c r="AA820" i="1"/>
  <c r="AA838" i="1"/>
  <c r="AA863" i="1"/>
  <c r="AA884" i="1"/>
  <c r="AA909" i="1"/>
  <c r="AA933" i="1"/>
  <c r="AA952" i="1"/>
  <c r="AA402" i="1"/>
  <c r="AA796" i="1"/>
  <c r="AA867" i="1"/>
  <c r="AA910" i="1"/>
  <c r="AA2" i="1"/>
  <c r="AA370" i="1"/>
  <c r="AA498" i="1"/>
  <c r="AA558" i="1"/>
  <c r="AA602" i="1"/>
  <c r="AA637" i="1"/>
  <c r="AA670" i="1"/>
  <c r="AA701" i="1"/>
  <c r="AA731" i="1"/>
  <c r="AA760" i="1"/>
  <c r="AA782" i="1"/>
  <c r="AA806" i="1"/>
  <c r="AA827" i="1"/>
  <c r="AA852" i="1"/>
  <c r="AA877" i="1"/>
  <c r="AA895" i="1"/>
  <c r="AA920" i="1"/>
  <c r="AA941" i="1"/>
  <c r="AA371" i="1"/>
  <c r="AA502" i="1"/>
  <c r="AA559" i="1"/>
  <c r="AA610" i="1"/>
  <c r="AA638" i="1"/>
  <c r="AA676" i="1"/>
  <c r="AA709" i="1"/>
  <c r="AA734" i="1"/>
  <c r="AA763" i="1"/>
  <c r="AA783" i="1"/>
  <c r="AA878" i="1"/>
  <c r="AA923" i="1"/>
  <c r="AA339" i="1"/>
  <c r="AA410" i="1"/>
  <c r="AA474" i="1"/>
  <c r="AA535" i="1"/>
  <c r="AA587" i="1"/>
  <c r="AA630" i="1"/>
  <c r="AA659" i="1"/>
  <c r="AA694" i="1"/>
  <c r="AA727" i="1"/>
  <c r="AA750" i="1"/>
  <c r="AA779" i="1"/>
  <c r="AA798" i="1"/>
  <c r="AA823" i="1"/>
  <c r="AA847" i="1"/>
  <c r="AA868" i="1"/>
  <c r="AA892" i="1"/>
  <c r="AA911" i="1"/>
  <c r="AA936" i="1"/>
  <c r="AA362" i="1"/>
  <c r="AA427" i="1"/>
  <c r="AA491" i="1"/>
  <c r="AA550" i="1"/>
  <c r="AA591" i="1"/>
  <c r="AA631" i="1"/>
  <c r="AA669" i="1"/>
  <c r="AA695" i="1"/>
  <c r="AA728" i="1"/>
  <c r="AA751" i="1"/>
  <c r="AA781" i="1"/>
  <c r="AA805" i="1"/>
  <c r="AA824" i="1"/>
  <c r="AA848" i="1"/>
  <c r="AA869" i="1"/>
  <c r="AA894" i="1"/>
  <c r="AA919" i="1"/>
  <c r="AA939" i="1"/>
  <c r="AF949" i="1"/>
  <c r="AF654" i="1"/>
  <c r="AF514" i="1"/>
  <c r="AF849" i="1"/>
  <c r="AF502" i="1"/>
  <c r="AF531" i="1"/>
  <c r="AF458" i="1"/>
  <c r="AF616" i="1"/>
  <c r="AF255" i="1"/>
  <c r="AF364" i="1"/>
  <c r="AF302" i="1"/>
  <c r="AF60" i="1"/>
  <c r="AF562" i="1"/>
  <c r="AF233" i="1"/>
  <c r="AF105" i="1"/>
  <c r="AF861" i="1"/>
  <c r="AF506" i="1"/>
  <c r="AF318" i="1"/>
  <c r="AF206" i="1"/>
  <c r="AF118" i="1"/>
  <c r="AF38" i="1"/>
  <c r="AF804" i="1"/>
  <c r="AF783" i="1"/>
  <c r="AF706" i="1"/>
  <c r="AF326" i="1"/>
  <c r="AF152" i="1"/>
  <c r="AF477" i="1"/>
  <c r="AF257" i="1"/>
  <c r="AF809" i="1"/>
  <c r="AF492" i="1"/>
  <c r="AF337" i="1"/>
  <c r="AF189" i="1"/>
  <c r="AF911" i="1"/>
  <c r="AF807" i="1"/>
  <c r="AF470" i="1"/>
  <c r="AF435" i="1"/>
  <c r="AF436" i="1"/>
  <c r="AF594" i="1"/>
  <c r="AF752" i="1"/>
  <c r="AF348" i="1"/>
  <c r="AF281" i="1"/>
  <c r="AF20" i="1"/>
  <c r="AF549" i="1"/>
  <c r="AF217" i="1"/>
  <c r="AF89" i="1"/>
  <c r="AF820" i="1"/>
  <c r="AF461" i="1"/>
  <c r="AF297" i="1"/>
  <c r="AF190" i="1"/>
  <c r="AF110" i="1"/>
  <c r="AF22" i="1"/>
  <c r="AF716" i="1"/>
  <c r="AF738" i="1"/>
  <c r="AF661" i="1"/>
  <c r="AF293" i="1"/>
  <c r="AF151" i="1"/>
  <c r="AF450" i="1"/>
  <c r="AF223" i="1"/>
  <c r="AF770" i="1"/>
  <c r="AF447" i="1"/>
  <c r="AF305" i="1"/>
  <c r="AF168" i="1"/>
  <c r="AF895" i="1"/>
  <c r="AF557" i="1"/>
  <c r="AF398" i="1"/>
  <c r="AF240" i="1"/>
  <c r="AF154" i="1"/>
  <c r="AF427" i="1"/>
  <c r="AF143" i="1"/>
  <c r="AF34" i="1"/>
  <c r="AF355" i="1"/>
  <c r="AF119" i="1"/>
  <c r="AF682" i="1"/>
  <c r="AF273" i="1"/>
  <c r="AF72" i="1"/>
  <c r="AF884" i="1"/>
  <c r="AF321" i="1"/>
  <c r="AF80" i="1"/>
  <c r="AF591" i="1"/>
  <c r="AF413" i="1"/>
  <c r="AF123" i="1"/>
  <c r="AF390" i="1"/>
  <c r="AF312" i="1"/>
  <c r="AF227" i="1"/>
  <c r="AF23" i="1"/>
  <c r="AF199" i="1"/>
  <c r="AF27" i="1"/>
  <c r="AF213" i="1"/>
  <c r="AF40" i="1"/>
  <c r="AF529" i="1"/>
  <c r="AF446" i="1"/>
  <c r="AF933" i="1"/>
  <c r="AF338" i="1"/>
  <c r="AF572" i="1"/>
  <c r="AF730" i="1"/>
  <c r="AF252" i="1"/>
  <c r="AF259" i="1"/>
  <c r="AF4" i="1"/>
  <c r="AF439" i="1"/>
  <c r="AF209" i="1"/>
  <c r="AF81" i="1"/>
  <c r="AF775" i="1"/>
  <c r="AF448" i="1"/>
  <c r="AF296" i="1"/>
  <c r="AF182" i="1"/>
  <c r="AF102" i="1"/>
  <c r="AF14" i="1"/>
  <c r="AF703" i="1"/>
  <c r="AF725" i="1"/>
  <c r="AF626" i="1"/>
  <c r="AF261" i="1"/>
  <c r="AF131" i="1"/>
  <c r="AF419" i="1"/>
  <c r="AF203" i="1"/>
  <c r="AF749" i="1"/>
  <c r="AF429" i="1"/>
  <c r="AF285" i="1"/>
  <c r="AF167" i="1"/>
  <c r="AF839" i="1"/>
  <c r="AF548" i="1"/>
  <c r="AF385" i="1"/>
  <c r="AF239" i="1"/>
  <c r="AF133" i="1"/>
  <c r="AF401" i="1"/>
  <c r="AF122" i="1"/>
  <c r="AF13" i="1"/>
  <c r="AF329" i="1"/>
  <c r="AF85" i="1"/>
  <c r="AF613" i="1"/>
  <c r="AF235" i="1"/>
  <c r="AF71" i="1"/>
  <c r="AF732" i="1"/>
  <c r="AF269" i="1"/>
  <c r="AF79" i="1"/>
  <c r="AF460" i="1"/>
  <c r="AF368" i="1"/>
  <c r="AF101" i="1"/>
  <c r="AF183" i="1"/>
  <c r="AF576" i="1"/>
  <c r="AF162" i="1"/>
  <c r="AF2" i="1"/>
  <c r="AF115" i="1"/>
  <c r="AF357" i="1"/>
  <c r="AF83" i="1"/>
  <c r="AF19" i="1"/>
  <c r="AF473" i="1"/>
  <c r="AF755" i="1"/>
  <c r="AF868" i="1"/>
  <c r="AF322" i="1"/>
  <c r="AF415" i="1"/>
  <c r="AF708" i="1"/>
  <c r="AF898" i="1"/>
  <c r="AF148" i="1"/>
  <c r="AF927" i="1"/>
  <c r="AF416" i="1"/>
  <c r="AF177" i="1"/>
  <c r="AF49" i="1"/>
  <c r="AF720" i="1"/>
  <c r="AF403" i="1"/>
  <c r="AF254" i="1"/>
  <c r="AF174" i="1"/>
  <c r="AF86" i="1"/>
  <c r="AF950" i="1"/>
  <c r="AF690" i="1"/>
  <c r="AF660" i="1"/>
  <c r="AF525" i="1"/>
  <c r="AF248" i="1"/>
  <c r="AF109" i="1"/>
  <c r="AF393" i="1"/>
  <c r="AF202" i="1"/>
  <c r="AF669" i="1"/>
  <c r="AF421" i="1"/>
  <c r="AF272" i="1"/>
  <c r="AF147" i="1"/>
  <c r="AF833" i="1"/>
  <c r="AF512" i="1"/>
  <c r="AF333" i="1"/>
  <c r="AF219" i="1"/>
  <c r="AF112" i="1"/>
  <c r="AF349" i="1"/>
  <c r="AF99" i="1"/>
  <c r="AF919" i="1"/>
  <c r="AF277" i="1"/>
  <c r="AF64" i="1"/>
  <c r="AF556" i="1"/>
  <c r="AF191" i="1"/>
  <c r="AF51" i="1"/>
  <c r="AF652" i="1"/>
  <c r="AF243" i="1"/>
  <c r="AF59" i="1"/>
  <c r="AF442" i="1"/>
  <c r="AF342" i="1"/>
  <c r="AF87" i="1"/>
  <c r="AF141" i="1"/>
  <c r="AF265" i="1"/>
  <c r="AF120" i="1"/>
  <c r="AF171" i="1"/>
  <c r="AF90" i="1"/>
  <c r="AF178" i="1"/>
  <c r="AF31" i="1"/>
  <c r="AF192" i="1"/>
  <c r="AF931" i="1"/>
  <c r="AF449" i="1"/>
  <c r="AF723" i="1"/>
  <c r="AF692" i="1"/>
  <c r="AF306" i="1"/>
  <c r="AF399" i="1"/>
  <c r="AF559" i="1"/>
  <c r="AF853" i="1"/>
  <c r="AF132" i="1"/>
  <c r="AF778" i="1"/>
  <c r="AF395" i="1"/>
  <c r="AF169" i="1"/>
  <c r="AF41" i="1"/>
  <c r="AF668" i="1"/>
  <c r="AF382" i="1"/>
  <c r="AF253" i="1"/>
  <c r="AF166" i="1"/>
  <c r="AF78" i="1"/>
  <c r="AF917" i="1"/>
  <c r="AF677" i="1"/>
  <c r="AF875" i="1"/>
  <c r="AF702" i="1"/>
  <c r="AF699" i="1"/>
  <c r="AF671" i="1"/>
  <c r="AF877" i="1"/>
  <c r="AF383" i="1"/>
  <c r="AF517" i="1"/>
  <c r="AF605" i="1"/>
  <c r="AF124" i="1"/>
  <c r="AF711" i="1"/>
  <c r="AF331" i="1"/>
  <c r="AF153" i="1"/>
  <c r="AF25" i="1"/>
  <c r="AF642" i="1"/>
  <c r="AF361" i="1"/>
  <c r="AF238" i="1"/>
  <c r="AF150" i="1"/>
  <c r="AF62" i="1"/>
  <c r="AF885" i="1"/>
  <c r="AF632" i="1"/>
  <c r="AF621" i="1"/>
  <c r="AF397" i="1"/>
  <c r="AF215" i="1"/>
  <c r="AF818" i="1"/>
  <c r="AF328" i="1"/>
  <c r="AF159" i="1"/>
  <c r="AF578" i="1"/>
  <c r="AF376" i="1"/>
  <c r="AF231" i="1"/>
  <c r="AF125" i="1"/>
  <c r="AF684" i="1"/>
  <c r="AF485" i="1"/>
  <c r="AF307" i="1"/>
  <c r="AF197" i="1"/>
  <c r="AF656" i="1"/>
  <c r="AF278" i="1"/>
  <c r="AF77" i="1"/>
  <c r="AF604" i="1"/>
  <c r="AF226" i="1"/>
  <c r="AF43" i="1"/>
  <c r="AF422" i="1"/>
  <c r="AF149" i="1"/>
  <c r="AF29" i="1"/>
  <c r="AF490" i="1"/>
  <c r="AF200" i="1"/>
  <c r="AF37" i="1"/>
  <c r="AF369" i="1"/>
  <c r="AF336" i="1"/>
  <c r="AF727" i="1"/>
  <c r="AF75" i="1"/>
  <c r="AF144" i="1"/>
  <c r="AF74" i="1"/>
  <c r="AF53" i="1"/>
  <c r="AF18" i="1"/>
  <c r="AF24" i="1"/>
  <c r="AF717" i="1"/>
  <c r="AF82" i="1"/>
  <c r="AF835" i="1"/>
  <c r="AF686" i="1"/>
  <c r="AF571" i="1"/>
  <c r="AF629" i="1"/>
  <c r="AF812" i="1"/>
  <c r="AF287" i="1"/>
  <c r="AF496" i="1"/>
  <c r="AF540" i="1"/>
  <c r="AF84" i="1"/>
  <c r="AF698" i="1"/>
  <c r="AF309" i="1"/>
  <c r="AF145" i="1"/>
  <c r="AF17" i="1"/>
  <c r="AF610" i="1"/>
  <c r="AF360" i="1"/>
  <c r="AF230" i="1"/>
  <c r="AF142" i="1"/>
  <c r="AF54" i="1"/>
  <c r="AF876" i="1"/>
  <c r="AF612" i="1"/>
  <c r="AF788" i="1"/>
  <c r="AF384" i="1"/>
  <c r="AF195" i="1"/>
  <c r="AF599" i="1"/>
  <c r="AF315" i="1"/>
  <c r="AF139" i="1"/>
  <c r="AF533" i="1"/>
  <c r="AF363" i="1"/>
  <c r="AF211" i="1"/>
  <c r="AF104" i="1"/>
  <c r="AF674" i="1"/>
  <c r="AF476" i="1"/>
  <c r="AF294" i="1"/>
  <c r="AF176" i="1"/>
  <c r="AF600" i="1"/>
  <c r="AF229" i="1"/>
  <c r="AF56" i="1"/>
  <c r="AF568" i="1"/>
  <c r="AF205" i="1"/>
  <c r="AF42" i="1"/>
  <c r="AF377" i="1"/>
  <c r="AF128" i="1"/>
  <c r="AF8" i="1"/>
  <c r="AF472" i="1"/>
  <c r="AF179" i="1"/>
  <c r="AF16" i="1"/>
  <c r="AF863" i="1"/>
  <c r="AF291" i="1"/>
  <c r="AF648" i="1"/>
  <c r="AF535" i="1"/>
  <c r="AF88" i="1"/>
  <c r="AF334" i="1"/>
  <c r="AF32" i="1"/>
  <c r="AF234" i="1"/>
  <c r="AF3" i="1"/>
  <c r="AF256" i="1"/>
  <c r="AF47" i="1"/>
  <c r="AF935" i="1"/>
  <c r="AF555" i="1"/>
  <c r="AF480" i="1"/>
  <c r="AF765" i="1"/>
  <c r="AF271" i="1"/>
  <c r="AF380" i="1"/>
  <c r="AF68" i="1"/>
  <c r="AF588" i="1"/>
  <c r="AF289" i="1"/>
  <c r="AF813" i="1"/>
  <c r="AF948" i="1"/>
  <c r="AF389" i="1"/>
  <c r="AF589" i="1"/>
  <c r="AF175" i="1"/>
  <c r="AF98" i="1"/>
  <c r="AF163" i="1"/>
  <c r="AF107" i="1"/>
  <c r="AF221" i="1"/>
  <c r="AF464" i="1"/>
  <c r="AF463" i="1"/>
  <c r="AF106" i="1"/>
  <c r="AF241" i="1"/>
  <c r="AF869" i="1"/>
  <c r="AF554" i="1"/>
  <c r="AF350" i="1"/>
  <c r="AF503" i="1"/>
  <c r="AF155" i="1"/>
  <c r="AF55" i="1"/>
  <c r="AF63" i="1"/>
  <c r="AF93" i="1"/>
  <c r="AF135" i="1"/>
  <c r="AF379" i="1"/>
  <c r="AF405" i="1"/>
  <c r="AF11" i="1"/>
  <c r="AF95" i="1"/>
  <c r="AF113" i="1"/>
  <c r="AF897" i="1"/>
  <c r="AF647" i="1"/>
  <c r="AF341" i="1"/>
  <c r="AF232" i="1"/>
  <c r="AF440" i="1"/>
  <c r="AF111" i="1"/>
  <c r="AF35" i="1"/>
  <c r="AF21" i="1"/>
  <c r="AF50" i="1"/>
  <c r="AF114" i="1"/>
  <c r="AF207" i="1"/>
  <c r="AF186" i="1"/>
  <c r="AF434" i="1"/>
  <c r="AF157" i="1"/>
  <c r="AF498" i="1"/>
  <c r="AF320" i="1"/>
  <c r="AF520" i="1"/>
  <c r="AF15" i="1"/>
  <c r="AF264" i="1"/>
  <c r="AF214" i="1"/>
  <c r="AF103" i="1"/>
  <c r="AF304" i="1"/>
  <c r="AF325" i="1"/>
  <c r="AF583" i="1"/>
  <c r="AF519" i="1"/>
  <c r="AF740" i="1"/>
  <c r="AF270" i="1"/>
  <c r="AF210" i="1"/>
  <c r="AF411" i="1"/>
  <c r="AF546" i="1"/>
  <c r="AF791" i="1"/>
  <c r="AF762" i="1"/>
  <c r="AF7" i="1"/>
  <c r="AF58" i="1"/>
  <c r="AF165" i="1"/>
  <c r="AF67" i="1"/>
  <c r="AF39" i="1"/>
  <c r="AF69" i="1"/>
  <c r="AF339" i="1"/>
  <c r="AF181" i="1"/>
  <c r="AF146" i="1"/>
  <c r="AF528" i="1"/>
  <c r="AF455" i="1"/>
  <c r="AF952" i="1"/>
  <c r="AF66" i="1"/>
  <c r="AF61" i="1"/>
  <c r="AF127" i="1"/>
  <c r="AF358" i="1"/>
  <c r="AF117" i="1"/>
  <c r="AF262" i="1"/>
  <c r="AF400" i="1"/>
  <c r="AF760" i="1"/>
  <c r="AF26" i="1"/>
  <c r="AF126" i="1"/>
  <c r="AF237" i="1"/>
  <c r="AF596" i="1"/>
  <c r="AF719" i="1"/>
  <c r="AF249" i="1"/>
  <c r="AF208" i="1"/>
  <c r="AF251" i="1"/>
  <c r="AF299" i="1"/>
  <c r="AF392" i="1"/>
  <c r="AF414" i="1"/>
  <c r="AF511" i="1"/>
  <c r="AF136" i="1"/>
  <c r="AF45" i="1"/>
  <c r="AF5" i="1"/>
  <c r="AF46" i="1"/>
  <c r="AF173" i="1"/>
  <c r="AF524" i="1"/>
  <c r="AF639" i="1"/>
  <c r="AF218" i="1"/>
  <c r="AF187" i="1"/>
  <c r="AF184" i="1"/>
  <c r="AF170" i="1"/>
  <c r="AF347" i="1"/>
  <c r="AF541" i="1"/>
  <c r="AF96" i="1"/>
  <c r="AF91" i="1"/>
  <c r="AF286" i="1"/>
  <c r="AF10" i="1"/>
  <c r="AF567" i="1"/>
  <c r="AF48" i="1"/>
  <c r="AK3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9" i="1"/>
  <c r="AK31" i="1"/>
  <c r="AK33" i="1"/>
  <c r="AK35" i="1"/>
  <c r="AK37" i="1"/>
  <c r="AK39" i="1"/>
  <c r="AK41" i="1"/>
  <c r="AK43" i="1"/>
  <c r="AK45" i="1"/>
  <c r="AK47" i="1"/>
  <c r="AK49" i="1"/>
  <c r="AK51" i="1"/>
  <c r="AK53" i="1"/>
  <c r="AK55" i="1"/>
  <c r="AK57" i="1"/>
  <c r="AK59" i="1"/>
  <c r="AK61" i="1"/>
  <c r="AK63" i="1"/>
  <c r="AK65" i="1"/>
  <c r="AK67" i="1"/>
  <c r="AK69" i="1"/>
  <c r="AK71" i="1"/>
  <c r="AK73" i="1"/>
  <c r="AK75" i="1"/>
  <c r="AK77" i="1"/>
  <c r="AK79" i="1"/>
  <c r="AK81" i="1"/>
  <c r="AK83" i="1"/>
  <c r="AK85" i="1"/>
  <c r="AK87" i="1"/>
  <c r="AK89" i="1"/>
  <c r="AK91" i="1"/>
  <c r="AK93" i="1"/>
  <c r="AK95" i="1"/>
  <c r="AK97" i="1"/>
  <c r="AK99" i="1"/>
  <c r="AK101" i="1"/>
  <c r="AK103" i="1"/>
  <c r="AK105" i="1"/>
  <c r="AK107" i="1"/>
  <c r="AK109" i="1"/>
  <c r="AK111" i="1"/>
  <c r="AK117" i="1"/>
  <c r="AK125" i="1"/>
  <c r="AK133" i="1"/>
  <c r="AK141" i="1"/>
  <c r="AK149" i="1"/>
  <c r="AK157" i="1"/>
  <c r="AK165" i="1"/>
  <c r="AK120" i="1"/>
  <c r="AK128" i="1"/>
  <c r="AK136" i="1"/>
  <c r="AK144" i="1"/>
  <c r="AK152" i="1"/>
  <c r="AK160" i="1"/>
  <c r="AK168" i="1"/>
  <c r="AK173" i="1"/>
  <c r="AK175" i="1"/>
  <c r="AK177" i="1"/>
  <c r="AK179" i="1"/>
  <c r="AK181" i="1"/>
  <c r="AK183" i="1"/>
  <c r="AK185" i="1"/>
  <c r="AK187" i="1"/>
  <c r="AK189" i="1"/>
  <c r="AK191" i="1"/>
  <c r="AK193" i="1"/>
  <c r="AK195" i="1"/>
  <c r="AK197" i="1"/>
  <c r="AK199" i="1"/>
  <c r="AK201" i="1"/>
  <c r="AK203" i="1"/>
  <c r="AK205" i="1"/>
  <c r="AK207" i="1"/>
  <c r="AK209" i="1"/>
  <c r="AK211" i="1"/>
  <c r="AK213" i="1"/>
  <c r="AK215" i="1"/>
  <c r="AK217" i="1"/>
  <c r="AK219" i="1"/>
  <c r="AK221" i="1"/>
  <c r="AK223" i="1"/>
  <c r="AK225" i="1"/>
  <c r="AK227" i="1"/>
  <c r="AK229" i="1"/>
  <c r="AK231" i="1"/>
  <c r="AK233" i="1"/>
  <c r="AK235" i="1"/>
  <c r="AK237" i="1"/>
  <c r="AK239" i="1"/>
  <c r="AK241" i="1"/>
  <c r="AK243" i="1"/>
  <c r="AK4" i="1"/>
  <c r="AK8" i="1"/>
  <c r="AK12" i="1"/>
  <c r="AK16" i="1"/>
  <c r="AK20" i="1"/>
  <c r="AK24" i="1"/>
  <c r="AK28" i="1"/>
  <c r="AK32" i="1"/>
  <c r="AK36" i="1"/>
  <c r="AK40" i="1"/>
  <c r="AK44" i="1"/>
  <c r="AK48" i="1"/>
  <c r="AK52" i="1"/>
  <c r="AK56" i="1"/>
  <c r="AK60" i="1"/>
  <c r="AK64" i="1"/>
  <c r="AK68" i="1"/>
  <c r="AK72" i="1"/>
  <c r="AK76" i="1"/>
  <c r="AK80" i="1"/>
  <c r="AK84" i="1"/>
  <c r="AK88" i="1"/>
  <c r="AK92" i="1"/>
  <c r="AK96" i="1"/>
  <c r="AK100" i="1"/>
  <c r="AK104" i="1"/>
  <c r="AK108" i="1"/>
  <c r="AK112" i="1"/>
  <c r="AK115" i="1"/>
  <c r="AK123" i="1"/>
  <c r="AK131" i="1"/>
  <c r="AK139" i="1"/>
  <c r="AK147" i="1"/>
  <c r="AK155" i="1"/>
  <c r="AK163" i="1"/>
  <c r="AK171" i="1"/>
  <c r="AK118" i="1"/>
  <c r="AK126" i="1"/>
  <c r="AK134" i="1"/>
  <c r="AK142" i="1"/>
  <c r="AK150" i="1"/>
  <c r="AK158" i="1"/>
  <c r="AK166" i="1"/>
  <c r="AK121" i="1"/>
  <c r="AK137" i="1"/>
  <c r="AK153" i="1"/>
  <c r="AK169" i="1"/>
  <c r="AK244" i="1"/>
  <c r="AK246" i="1"/>
  <c r="AK248" i="1"/>
  <c r="AK250" i="1"/>
  <c r="AK252" i="1"/>
  <c r="AK254" i="1"/>
  <c r="AK256" i="1"/>
  <c r="AK258" i="1"/>
  <c r="AK260" i="1"/>
  <c r="AK262" i="1"/>
  <c r="AK264" i="1"/>
  <c r="AK266" i="1"/>
  <c r="AK268" i="1"/>
  <c r="AK270" i="1"/>
  <c r="AK272" i="1"/>
  <c r="AK274" i="1"/>
  <c r="AK276" i="1"/>
  <c r="AK278" i="1"/>
  <c r="AK280" i="1"/>
  <c r="AK282" i="1"/>
  <c r="AK284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0" i="1"/>
  <c r="AK322" i="1"/>
  <c r="AK324" i="1"/>
  <c r="AK326" i="1"/>
  <c r="AK116" i="1"/>
  <c r="AK132" i="1"/>
  <c r="AK148" i="1"/>
  <c r="AK164" i="1"/>
  <c r="AK174" i="1"/>
  <c r="AK178" i="1"/>
  <c r="AK182" i="1"/>
  <c r="AK186" i="1"/>
  <c r="AK190" i="1"/>
  <c r="AK194" i="1"/>
  <c r="AK198" i="1"/>
  <c r="AK202" i="1"/>
  <c r="AK206" i="1"/>
  <c r="AK210" i="1"/>
  <c r="AK214" i="1"/>
  <c r="AK218" i="1"/>
  <c r="AK222" i="1"/>
  <c r="AK226" i="1"/>
  <c r="AK230" i="1"/>
  <c r="AK234" i="1"/>
  <c r="AK238" i="1"/>
  <c r="AK6" i="1"/>
  <c r="AK14" i="1"/>
  <c r="AK22" i="1"/>
  <c r="AK30" i="1"/>
  <c r="AK38" i="1"/>
  <c r="AK46" i="1"/>
  <c r="AK54" i="1"/>
  <c r="AK62" i="1"/>
  <c r="AK70" i="1"/>
  <c r="AK78" i="1"/>
  <c r="AK86" i="1"/>
  <c r="AK94" i="1"/>
  <c r="AK102" i="1"/>
  <c r="AK110" i="1"/>
  <c r="AK127" i="1"/>
  <c r="AK143" i="1"/>
  <c r="AK159" i="1"/>
  <c r="AK242" i="1"/>
  <c r="AK122" i="1"/>
  <c r="AK138" i="1"/>
  <c r="AK154" i="1"/>
  <c r="AK170" i="1"/>
  <c r="AK129" i="1"/>
  <c r="AK161" i="1"/>
  <c r="AK247" i="1"/>
  <c r="AK251" i="1"/>
  <c r="AK255" i="1"/>
  <c r="AK259" i="1"/>
  <c r="AK263" i="1"/>
  <c r="AK267" i="1"/>
  <c r="AK271" i="1"/>
  <c r="AK275" i="1"/>
  <c r="AK279" i="1"/>
  <c r="AK283" i="1"/>
  <c r="AK287" i="1"/>
  <c r="AK291" i="1"/>
  <c r="AK295" i="1"/>
  <c r="AK299" i="1"/>
  <c r="AK303" i="1"/>
  <c r="AK307" i="1"/>
  <c r="AK311" i="1"/>
  <c r="AK315" i="1"/>
  <c r="AK319" i="1"/>
  <c r="AK323" i="1"/>
  <c r="AK342" i="1"/>
  <c r="AK349" i="1"/>
  <c r="AK140" i="1"/>
  <c r="AK172" i="1"/>
  <c r="AK180" i="1"/>
  <c r="AK188" i="1"/>
  <c r="AK196" i="1"/>
  <c r="AK204" i="1"/>
  <c r="AK212" i="1"/>
  <c r="AK220" i="1"/>
  <c r="AK228" i="1"/>
  <c r="AK236" i="1"/>
  <c r="AK327" i="1"/>
  <c r="AK332" i="1"/>
  <c r="AK335" i="1"/>
  <c r="AK340" i="1"/>
  <c r="AK347" i="1"/>
  <c r="AK10" i="1"/>
  <c r="AK26" i="1"/>
  <c r="AK42" i="1"/>
  <c r="AK58" i="1"/>
  <c r="AK74" i="1"/>
  <c r="AK90" i="1"/>
  <c r="AK106" i="1"/>
  <c r="AK119" i="1"/>
  <c r="AK151" i="1"/>
  <c r="AK345" i="1"/>
  <c r="AK130" i="1"/>
  <c r="AK162" i="1"/>
  <c r="AK330" i="1"/>
  <c r="AK333" i="1"/>
  <c r="AK338" i="1"/>
  <c r="AK343" i="1"/>
  <c r="AK352" i="1"/>
  <c r="AK354" i="1"/>
  <c r="AK356" i="1"/>
  <c r="AK358" i="1"/>
  <c r="AK360" i="1"/>
  <c r="AK362" i="1"/>
  <c r="AK364" i="1"/>
  <c r="AK366" i="1"/>
  <c r="AK368" i="1"/>
  <c r="AK370" i="1"/>
  <c r="AK372" i="1"/>
  <c r="AK374" i="1"/>
  <c r="AK376" i="1"/>
  <c r="AK378" i="1"/>
  <c r="AK380" i="1"/>
  <c r="AK382" i="1"/>
  <c r="AK384" i="1"/>
  <c r="AK386" i="1"/>
  <c r="AK388" i="1"/>
  <c r="AK390" i="1"/>
  <c r="AK392" i="1"/>
  <c r="AK394" i="1"/>
  <c r="AK396" i="1"/>
  <c r="AK398" i="1"/>
  <c r="AK400" i="1"/>
  <c r="AK402" i="1"/>
  <c r="AK404" i="1"/>
  <c r="AK406" i="1"/>
  <c r="AK408" i="1"/>
  <c r="AK410" i="1"/>
  <c r="AK412" i="1"/>
  <c r="AK414" i="1"/>
  <c r="AK416" i="1"/>
  <c r="AK418" i="1"/>
  <c r="AK420" i="1"/>
  <c r="AK422" i="1"/>
  <c r="AK424" i="1"/>
  <c r="AK426" i="1"/>
  <c r="AK428" i="1"/>
  <c r="AK430" i="1"/>
  <c r="AK432" i="1"/>
  <c r="AK434" i="1"/>
  <c r="AK436" i="1"/>
  <c r="AK438" i="1"/>
  <c r="AK440" i="1"/>
  <c r="AK442" i="1"/>
  <c r="AK444" i="1"/>
  <c r="AK446" i="1"/>
  <c r="AK448" i="1"/>
  <c r="AK450" i="1"/>
  <c r="AK452" i="1"/>
  <c r="AK454" i="1"/>
  <c r="AK456" i="1"/>
  <c r="AK458" i="1"/>
  <c r="AK460" i="1"/>
  <c r="AK462" i="1"/>
  <c r="AK464" i="1"/>
  <c r="AK466" i="1"/>
  <c r="AK468" i="1"/>
  <c r="AK470" i="1"/>
  <c r="AK472" i="1"/>
  <c r="AK474" i="1"/>
  <c r="AK476" i="1"/>
  <c r="AK478" i="1"/>
  <c r="AK480" i="1"/>
  <c r="AK482" i="1"/>
  <c r="AK484" i="1"/>
  <c r="AK486" i="1"/>
  <c r="AK488" i="1"/>
  <c r="AK490" i="1"/>
  <c r="AK492" i="1"/>
  <c r="AK494" i="1"/>
  <c r="AK496" i="1"/>
  <c r="AK498" i="1"/>
  <c r="AK500" i="1"/>
  <c r="AK502" i="1"/>
  <c r="AK504" i="1"/>
  <c r="AK506" i="1"/>
  <c r="AK508" i="1"/>
  <c r="AK510" i="1"/>
  <c r="AK512" i="1"/>
  <c r="AK514" i="1"/>
  <c r="AK516" i="1"/>
  <c r="AK518" i="1"/>
  <c r="AK520" i="1"/>
  <c r="AK522" i="1"/>
  <c r="AK524" i="1"/>
  <c r="AK526" i="1"/>
  <c r="AK528" i="1"/>
  <c r="AK530" i="1"/>
  <c r="AK532" i="1"/>
  <c r="AK534" i="1"/>
  <c r="AK536" i="1"/>
  <c r="AK538" i="1"/>
  <c r="AK540" i="1"/>
  <c r="AK542" i="1"/>
  <c r="AK544" i="1"/>
  <c r="AK546" i="1"/>
  <c r="AK548" i="1"/>
  <c r="AK550" i="1"/>
  <c r="AK552" i="1"/>
  <c r="AK554" i="1"/>
  <c r="AK556" i="1"/>
  <c r="AK558" i="1"/>
  <c r="AK560" i="1"/>
  <c r="AK562" i="1"/>
  <c r="AK564" i="1"/>
  <c r="AK566" i="1"/>
  <c r="AK568" i="1"/>
  <c r="AK570" i="1"/>
  <c r="AK572" i="1"/>
  <c r="AK574" i="1"/>
  <c r="AK576" i="1"/>
  <c r="AK578" i="1"/>
  <c r="AK580" i="1"/>
  <c r="AK582" i="1"/>
  <c r="AK584" i="1"/>
  <c r="AK586" i="1"/>
  <c r="AK113" i="1"/>
  <c r="AK249" i="1"/>
  <c r="AK257" i="1"/>
  <c r="AK265" i="1"/>
  <c r="AK273" i="1"/>
  <c r="AK281" i="1"/>
  <c r="AK289" i="1"/>
  <c r="AK297" i="1"/>
  <c r="AK305" i="1"/>
  <c r="AK313" i="1"/>
  <c r="AK321" i="1"/>
  <c r="AK585" i="1"/>
  <c r="AK156" i="1"/>
  <c r="AK176" i="1"/>
  <c r="AK192" i="1"/>
  <c r="AK208" i="1"/>
  <c r="AK224" i="1"/>
  <c r="AK240" i="1"/>
  <c r="AK328" i="1"/>
  <c r="AK339" i="1"/>
  <c r="AK348" i="1"/>
  <c r="AK579" i="1"/>
  <c r="AK588" i="1"/>
  <c r="AK590" i="1"/>
  <c r="AK592" i="1"/>
  <c r="AK594" i="1"/>
  <c r="AK596" i="1"/>
  <c r="AK598" i="1"/>
  <c r="AK600" i="1"/>
  <c r="AK602" i="1"/>
  <c r="AK604" i="1"/>
  <c r="AK606" i="1"/>
  <c r="AK608" i="1"/>
  <c r="AK610" i="1"/>
  <c r="AK612" i="1"/>
  <c r="AK614" i="1"/>
  <c r="AK616" i="1"/>
  <c r="AK618" i="1"/>
  <c r="AK620" i="1"/>
  <c r="AK622" i="1"/>
  <c r="AK624" i="1"/>
  <c r="AK626" i="1"/>
  <c r="AK628" i="1"/>
  <c r="AK630" i="1"/>
  <c r="AK632" i="1"/>
  <c r="AK634" i="1"/>
  <c r="AK636" i="1"/>
  <c r="AK638" i="1"/>
  <c r="AK640" i="1"/>
  <c r="AK642" i="1"/>
  <c r="AK644" i="1"/>
  <c r="AK646" i="1"/>
  <c r="AK648" i="1"/>
  <c r="AK650" i="1"/>
  <c r="AK652" i="1"/>
  <c r="AK654" i="1"/>
  <c r="AK656" i="1"/>
  <c r="AK658" i="1"/>
  <c r="AK660" i="1"/>
  <c r="AK662" i="1"/>
  <c r="AK664" i="1"/>
  <c r="AK666" i="1"/>
  <c r="AK668" i="1"/>
  <c r="AK670" i="1"/>
  <c r="AK672" i="1"/>
  <c r="AK674" i="1"/>
  <c r="AK676" i="1"/>
  <c r="AK678" i="1"/>
  <c r="AK680" i="1"/>
  <c r="AK682" i="1"/>
  <c r="AK684" i="1"/>
  <c r="AK686" i="1"/>
  <c r="AK688" i="1"/>
  <c r="AK690" i="1"/>
  <c r="AK692" i="1"/>
  <c r="AK694" i="1"/>
  <c r="AK696" i="1"/>
  <c r="AK698" i="1"/>
  <c r="AK700" i="1"/>
  <c r="AK702" i="1"/>
  <c r="AK704" i="1"/>
  <c r="AK706" i="1"/>
  <c r="AK708" i="1"/>
  <c r="AK710" i="1"/>
  <c r="AK712" i="1"/>
  <c r="AK714" i="1"/>
  <c r="AK716" i="1"/>
  <c r="AK718" i="1"/>
  <c r="AK720" i="1"/>
  <c r="AK722" i="1"/>
  <c r="AK724" i="1"/>
  <c r="AK726" i="1"/>
  <c r="AK728" i="1"/>
  <c r="AK730" i="1"/>
  <c r="AK732" i="1"/>
  <c r="AK734" i="1"/>
  <c r="AK736" i="1"/>
  <c r="AK738" i="1"/>
  <c r="AK740" i="1"/>
  <c r="AK742" i="1"/>
  <c r="AK744" i="1"/>
  <c r="AK746" i="1"/>
  <c r="AK748" i="1"/>
  <c r="AK750" i="1"/>
  <c r="AK752" i="1"/>
  <c r="AK754" i="1"/>
  <c r="AK756" i="1"/>
  <c r="AK758" i="1"/>
  <c r="AK760" i="1"/>
  <c r="AK762" i="1"/>
  <c r="AK764" i="1"/>
  <c r="AK766" i="1"/>
  <c r="AK768" i="1"/>
  <c r="AK770" i="1"/>
  <c r="AK772" i="1"/>
  <c r="AK774" i="1"/>
  <c r="AK776" i="1"/>
  <c r="AK778" i="1"/>
  <c r="AK780" i="1"/>
  <c r="AK782" i="1"/>
  <c r="AK784" i="1"/>
  <c r="AK786" i="1"/>
  <c r="AK788" i="1"/>
  <c r="AK790" i="1"/>
  <c r="AK792" i="1"/>
  <c r="AK794" i="1"/>
  <c r="AK796" i="1"/>
  <c r="AK798" i="1"/>
  <c r="AK800" i="1"/>
  <c r="AK802" i="1"/>
  <c r="AK804" i="1"/>
  <c r="AK806" i="1"/>
  <c r="AK808" i="1"/>
  <c r="AK810" i="1"/>
  <c r="AK812" i="1"/>
  <c r="AK814" i="1"/>
  <c r="AK816" i="1"/>
  <c r="AK818" i="1"/>
  <c r="AK820" i="1"/>
  <c r="AK822" i="1"/>
  <c r="AK824" i="1"/>
  <c r="AK826" i="1"/>
  <c r="AK828" i="1"/>
  <c r="AK830" i="1"/>
  <c r="AK832" i="1"/>
  <c r="AK834" i="1"/>
  <c r="AK836" i="1"/>
  <c r="AK838" i="1"/>
  <c r="AK840" i="1"/>
  <c r="AK842" i="1"/>
  <c r="AK844" i="1"/>
  <c r="AK846" i="1"/>
  <c r="AK848" i="1"/>
  <c r="AK850" i="1"/>
  <c r="AK852" i="1"/>
  <c r="AK854" i="1"/>
  <c r="AK856" i="1"/>
  <c r="AK858" i="1"/>
  <c r="AK860" i="1"/>
  <c r="AK862" i="1"/>
  <c r="AK864" i="1"/>
  <c r="AK18" i="1"/>
  <c r="AK50" i="1"/>
  <c r="AK82" i="1"/>
  <c r="AK135" i="1"/>
  <c r="AK114" i="1"/>
  <c r="AK329" i="1"/>
  <c r="AK334" i="1"/>
  <c r="AK344" i="1"/>
  <c r="AK353" i="1"/>
  <c r="AK357" i="1"/>
  <c r="AK361" i="1"/>
  <c r="AK365" i="1"/>
  <c r="AK369" i="1"/>
  <c r="AK373" i="1"/>
  <c r="AK377" i="1"/>
  <c r="AK381" i="1"/>
  <c r="AK385" i="1"/>
  <c r="AK389" i="1"/>
  <c r="AK393" i="1"/>
  <c r="AK397" i="1"/>
  <c r="AK401" i="1"/>
  <c r="AK405" i="1"/>
  <c r="AK409" i="1"/>
  <c r="AK413" i="1"/>
  <c r="AK417" i="1"/>
  <c r="AK421" i="1"/>
  <c r="AK425" i="1"/>
  <c r="AK429" i="1"/>
  <c r="AK433" i="1"/>
  <c r="AK437" i="1"/>
  <c r="AK441" i="1"/>
  <c r="AK445" i="1"/>
  <c r="AK449" i="1"/>
  <c r="AK453" i="1"/>
  <c r="AK457" i="1"/>
  <c r="AK461" i="1"/>
  <c r="AK465" i="1"/>
  <c r="AK469" i="1"/>
  <c r="AK473" i="1"/>
  <c r="AK477" i="1"/>
  <c r="AK481" i="1"/>
  <c r="AK485" i="1"/>
  <c r="AK489" i="1"/>
  <c r="AK493" i="1"/>
  <c r="AK497" i="1"/>
  <c r="AK501" i="1"/>
  <c r="AK505" i="1"/>
  <c r="AK509" i="1"/>
  <c r="AK513" i="1"/>
  <c r="AK517" i="1"/>
  <c r="AK521" i="1"/>
  <c r="AK525" i="1"/>
  <c r="AK529" i="1"/>
  <c r="AK533" i="1"/>
  <c r="AK537" i="1"/>
  <c r="AK541" i="1"/>
  <c r="AK545" i="1"/>
  <c r="AK549" i="1"/>
  <c r="AK553" i="1"/>
  <c r="AK557" i="1"/>
  <c r="AK561" i="1"/>
  <c r="AK565" i="1"/>
  <c r="AK569" i="1"/>
  <c r="AK573" i="1"/>
  <c r="AK583" i="1"/>
  <c r="AK145" i="1"/>
  <c r="AK245" i="1"/>
  <c r="AK261" i="1"/>
  <c r="AK277" i="1"/>
  <c r="AK293" i="1"/>
  <c r="AK309" i="1"/>
  <c r="AK325" i="1"/>
  <c r="AK577" i="1"/>
  <c r="AK769" i="1"/>
  <c r="AK785" i="1"/>
  <c r="AK801" i="1"/>
  <c r="AK817" i="1"/>
  <c r="AK833" i="1"/>
  <c r="AK849" i="1"/>
  <c r="AK865" i="1"/>
  <c r="AK872" i="1"/>
  <c r="AK879" i="1"/>
  <c r="AK888" i="1"/>
  <c r="AK890" i="1"/>
  <c r="AK892" i="1"/>
  <c r="AK894" i="1"/>
  <c r="AK896" i="1"/>
  <c r="AK898" i="1"/>
  <c r="AK900" i="1"/>
  <c r="AK902" i="1"/>
  <c r="AK904" i="1"/>
  <c r="AK906" i="1"/>
  <c r="AK908" i="1"/>
  <c r="AK910" i="1"/>
  <c r="AK912" i="1"/>
  <c r="AK914" i="1"/>
  <c r="AK916" i="1"/>
  <c r="AK918" i="1"/>
  <c r="AK920" i="1"/>
  <c r="AK922" i="1"/>
  <c r="AK924" i="1"/>
  <c r="AK926" i="1"/>
  <c r="AK928" i="1"/>
  <c r="AK930" i="1"/>
  <c r="AK932" i="1"/>
  <c r="AK934" i="1"/>
  <c r="AK936" i="1"/>
  <c r="AK938" i="1"/>
  <c r="AK940" i="1"/>
  <c r="AK942" i="1"/>
  <c r="AK944" i="1"/>
  <c r="AK946" i="1"/>
  <c r="AK948" i="1"/>
  <c r="AK950" i="1"/>
  <c r="AK952" i="1"/>
  <c r="AK954" i="1"/>
  <c r="AK184" i="1"/>
  <c r="AK216" i="1"/>
  <c r="AK336" i="1"/>
  <c r="AK589" i="1"/>
  <c r="AK593" i="1"/>
  <c r="AK597" i="1"/>
  <c r="AK601" i="1"/>
  <c r="AK605" i="1"/>
  <c r="AK609" i="1"/>
  <c r="AK613" i="1"/>
  <c r="AK617" i="1"/>
  <c r="AK621" i="1"/>
  <c r="AK625" i="1"/>
  <c r="AK629" i="1"/>
  <c r="AK633" i="1"/>
  <c r="AK637" i="1"/>
  <c r="AK641" i="1"/>
  <c r="AK645" i="1"/>
  <c r="AK649" i="1"/>
  <c r="AK653" i="1"/>
  <c r="AK657" i="1"/>
  <c r="AK661" i="1"/>
  <c r="AK665" i="1"/>
  <c r="AK669" i="1"/>
  <c r="AK673" i="1"/>
  <c r="AK677" i="1"/>
  <c r="AK681" i="1"/>
  <c r="AK685" i="1"/>
  <c r="AK689" i="1"/>
  <c r="AK693" i="1"/>
  <c r="AK697" i="1"/>
  <c r="AK701" i="1"/>
  <c r="AK705" i="1"/>
  <c r="AK709" i="1"/>
  <c r="AK713" i="1"/>
  <c r="AK717" i="1"/>
  <c r="AK721" i="1"/>
  <c r="AK725" i="1"/>
  <c r="AK729" i="1"/>
  <c r="AK733" i="1"/>
  <c r="AK737" i="1"/>
  <c r="AK741" i="1"/>
  <c r="AK745" i="1"/>
  <c r="AK749" i="1"/>
  <c r="AK753" i="1"/>
  <c r="AK763" i="1"/>
  <c r="AK779" i="1"/>
  <c r="AK795" i="1"/>
  <c r="AK811" i="1"/>
  <c r="AK827" i="1"/>
  <c r="AK843" i="1"/>
  <c r="AK859" i="1"/>
  <c r="AK870" i="1"/>
  <c r="AK877" i="1"/>
  <c r="AK886" i="1"/>
  <c r="AK34" i="1"/>
  <c r="AK98" i="1"/>
  <c r="AK346" i="1"/>
  <c r="AK757" i="1"/>
  <c r="AK773" i="1"/>
  <c r="AK789" i="1"/>
  <c r="AK805" i="1"/>
  <c r="AK821" i="1"/>
  <c r="AK837" i="1"/>
  <c r="AK853" i="1"/>
  <c r="AK868" i="1"/>
  <c r="AK875" i="1"/>
  <c r="AK884" i="1"/>
  <c r="AK146" i="1"/>
  <c r="AK337" i="1"/>
  <c r="AK355" i="1"/>
  <c r="AK363" i="1"/>
  <c r="AK371" i="1"/>
  <c r="AK379" i="1"/>
  <c r="AK387" i="1"/>
  <c r="AK395" i="1"/>
  <c r="AK403" i="1"/>
  <c r="AK411" i="1"/>
  <c r="AK419" i="1"/>
  <c r="AK427" i="1"/>
  <c r="AK435" i="1"/>
  <c r="AK443" i="1"/>
  <c r="AK451" i="1"/>
  <c r="AK459" i="1"/>
  <c r="AK467" i="1"/>
  <c r="AK475" i="1"/>
  <c r="AK483" i="1"/>
  <c r="AK491" i="1"/>
  <c r="AK499" i="1"/>
  <c r="AK507" i="1"/>
  <c r="AK515" i="1"/>
  <c r="AK523" i="1"/>
  <c r="AK531" i="1"/>
  <c r="AK539" i="1"/>
  <c r="AK547" i="1"/>
  <c r="AK555" i="1"/>
  <c r="AK563" i="1"/>
  <c r="AK571" i="1"/>
  <c r="AK767" i="1"/>
  <c r="AK783" i="1"/>
  <c r="AK799" i="1"/>
  <c r="AK815" i="1"/>
  <c r="AK831" i="1"/>
  <c r="AK847" i="1"/>
  <c r="AK863" i="1"/>
  <c r="AK873" i="1"/>
  <c r="AK882" i="1"/>
  <c r="AK2" i="1"/>
  <c r="AK269" i="1"/>
  <c r="AK301" i="1"/>
  <c r="AK350" i="1"/>
  <c r="AK761" i="1"/>
  <c r="AK793" i="1"/>
  <c r="AK825" i="1"/>
  <c r="AK857" i="1"/>
  <c r="AK887" i="1"/>
  <c r="AK891" i="1"/>
  <c r="AK895" i="1"/>
  <c r="AK899" i="1"/>
  <c r="AK903" i="1"/>
  <c r="AK907" i="1"/>
  <c r="AK911" i="1"/>
  <c r="AK915" i="1"/>
  <c r="AK919" i="1"/>
  <c r="AK923" i="1"/>
  <c r="AK927" i="1"/>
  <c r="AK931" i="1"/>
  <c r="AK935" i="1"/>
  <c r="AK939" i="1"/>
  <c r="AK943" i="1"/>
  <c r="AK947" i="1"/>
  <c r="AK951" i="1"/>
  <c r="AK232" i="1"/>
  <c r="AK331" i="1"/>
  <c r="AK587" i="1"/>
  <c r="AK595" i="1"/>
  <c r="AK603" i="1"/>
  <c r="AK611" i="1"/>
  <c r="AK619" i="1"/>
  <c r="AK627" i="1"/>
  <c r="AK635" i="1"/>
  <c r="AK643" i="1"/>
  <c r="AK651" i="1"/>
  <c r="AK659" i="1"/>
  <c r="AK667" i="1"/>
  <c r="AK675" i="1"/>
  <c r="AK683" i="1"/>
  <c r="AK691" i="1"/>
  <c r="AK699" i="1"/>
  <c r="AK707" i="1"/>
  <c r="AK715" i="1"/>
  <c r="AK723" i="1"/>
  <c r="AK731" i="1"/>
  <c r="AK739" i="1"/>
  <c r="AK747" i="1"/>
  <c r="AK755" i="1"/>
  <c r="AK787" i="1"/>
  <c r="AK819" i="1"/>
  <c r="AK851" i="1"/>
  <c r="AK869" i="1"/>
  <c r="AK878" i="1"/>
  <c r="AK66" i="1"/>
  <c r="AK167" i="1"/>
  <c r="AK781" i="1"/>
  <c r="AK813" i="1"/>
  <c r="AK845" i="1"/>
  <c r="AK883" i="1"/>
  <c r="AK253" i="1"/>
  <c r="AK285" i="1"/>
  <c r="AK317" i="1"/>
  <c r="AK341" i="1"/>
  <c r="AK777" i="1"/>
  <c r="AK809" i="1"/>
  <c r="AK841" i="1"/>
  <c r="AK866" i="1"/>
  <c r="AK871" i="1"/>
  <c r="AK880" i="1"/>
  <c r="AK889" i="1"/>
  <c r="AK893" i="1"/>
  <c r="AK897" i="1"/>
  <c r="AK901" i="1"/>
  <c r="AK905" i="1"/>
  <c r="AK909" i="1"/>
  <c r="AK913" i="1"/>
  <c r="AK917" i="1"/>
  <c r="AK921" i="1"/>
  <c r="AK925" i="1"/>
  <c r="AK929" i="1"/>
  <c r="AK933" i="1"/>
  <c r="AK937" i="1"/>
  <c r="AK941" i="1"/>
  <c r="AK945" i="1"/>
  <c r="AK949" i="1"/>
  <c r="AK953" i="1"/>
  <c r="AK351" i="1"/>
  <c r="AK383" i="1"/>
  <c r="AK415" i="1"/>
  <c r="AK447" i="1"/>
  <c r="AK479" i="1"/>
  <c r="AK511" i="1"/>
  <c r="AK543" i="1"/>
  <c r="AK575" i="1"/>
  <c r="AK807" i="1"/>
  <c r="AK124" i="1"/>
  <c r="AK599" i="1"/>
  <c r="AK615" i="1"/>
  <c r="AK631" i="1"/>
  <c r="AK647" i="1"/>
  <c r="AK663" i="1"/>
  <c r="AK679" i="1"/>
  <c r="AK695" i="1"/>
  <c r="AK711" i="1"/>
  <c r="AK727" i="1"/>
  <c r="AK743" i="1"/>
  <c r="AK771" i="1"/>
  <c r="AK835" i="1"/>
  <c r="AK581" i="1"/>
  <c r="AK797" i="1"/>
  <c r="AK861" i="1"/>
  <c r="AK359" i="1"/>
  <c r="AK391" i="1"/>
  <c r="AK423" i="1"/>
  <c r="AK455" i="1"/>
  <c r="AK487" i="1"/>
  <c r="AK519" i="1"/>
  <c r="AK551" i="1"/>
  <c r="AK759" i="1"/>
  <c r="AK823" i="1"/>
  <c r="AK881" i="1"/>
  <c r="AK367" i="1"/>
  <c r="AK399" i="1"/>
  <c r="AK431" i="1"/>
  <c r="AK463" i="1"/>
  <c r="AK495" i="1"/>
  <c r="AK527" i="1"/>
  <c r="AK559" i="1"/>
  <c r="AK775" i="1"/>
  <c r="AK839" i="1"/>
  <c r="AK874" i="1"/>
  <c r="AK200" i="1"/>
  <c r="AK591" i="1"/>
  <c r="AK607" i="1"/>
  <c r="AK623" i="1"/>
  <c r="AK639" i="1"/>
  <c r="AK655" i="1"/>
  <c r="AK671" i="1"/>
  <c r="AK687" i="1"/>
  <c r="AK703" i="1"/>
  <c r="AK719" i="1"/>
  <c r="AK735" i="1"/>
  <c r="AK751" i="1"/>
  <c r="AK803" i="1"/>
  <c r="AK885" i="1"/>
  <c r="AK407" i="1"/>
  <c r="AK535" i="1"/>
  <c r="AK855" i="1"/>
  <c r="AK765" i="1"/>
  <c r="AK867" i="1"/>
  <c r="AK439" i="1"/>
  <c r="AK567" i="1"/>
  <c r="AK829" i="1"/>
  <c r="AK876" i="1"/>
  <c r="AK471" i="1"/>
  <c r="AK375" i="1"/>
  <c r="AK503" i="1"/>
  <c r="AK791" i="1"/>
  <c r="AL3" i="1"/>
  <c r="AL5" i="1"/>
  <c r="AL7" i="1"/>
  <c r="AL9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5" i="1"/>
  <c r="AL57" i="1"/>
  <c r="AL59" i="1"/>
  <c r="AL61" i="1"/>
  <c r="AL63" i="1"/>
  <c r="AL65" i="1"/>
  <c r="AL67" i="1"/>
  <c r="AL69" i="1"/>
  <c r="AL71" i="1"/>
  <c r="AL73" i="1"/>
  <c r="AL75" i="1"/>
  <c r="AL77" i="1"/>
  <c r="AL79" i="1"/>
  <c r="AL81" i="1"/>
  <c r="AL83" i="1"/>
  <c r="AL85" i="1"/>
  <c r="AL87" i="1"/>
  <c r="AL89" i="1"/>
  <c r="AL91" i="1"/>
  <c r="AL93" i="1"/>
  <c r="AL95" i="1"/>
  <c r="AL97" i="1"/>
  <c r="AL99" i="1"/>
  <c r="AL101" i="1"/>
  <c r="AL103" i="1"/>
  <c r="AL105" i="1"/>
  <c r="AL107" i="1"/>
  <c r="AL109" i="1"/>
  <c r="AL111" i="1"/>
  <c r="AL113" i="1"/>
  <c r="AL115" i="1"/>
  <c r="AL117" i="1"/>
  <c r="AL119" i="1"/>
  <c r="AL121" i="1"/>
  <c r="AL123" i="1"/>
  <c r="AL125" i="1"/>
  <c r="AL127" i="1"/>
  <c r="AL129" i="1"/>
  <c r="AL131" i="1"/>
  <c r="AL133" i="1"/>
  <c r="AL135" i="1"/>
  <c r="AL137" i="1"/>
  <c r="AL139" i="1"/>
  <c r="AL141" i="1"/>
  <c r="AL143" i="1"/>
  <c r="AL145" i="1"/>
  <c r="AL147" i="1"/>
  <c r="AL149" i="1"/>
  <c r="AL151" i="1"/>
  <c r="AL153" i="1"/>
  <c r="AL155" i="1"/>
  <c r="AL157" i="1"/>
  <c r="AL159" i="1"/>
  <c r="AL161" i="1"/>
  <c r="AL163" i="1"/>
  <c r="AL165" i="1"/>
  <c r="AL167" i="1"/>
  <c r="AL169" i="1"/>
  <c r="AL171" i="1"/>
  <c r="AL114" i="1"/>
  <c r="AL122" i="1"/>
  <c r="AL130" i="1"/>
  <c r="AL138" i="1"/>
  <c r="AL146" i="1"/>
  <c r="AL154" i="1"/>
  <c r="AL162" i="1"/>
  <c r="AL170" i="1"/>
  <c r="AL120" i="1"/>
  <c r="AL128" i="1"/>
  <c r="AL136" i="1"/>
  <c r="AL144" i="1"/>
  <c r="AL152" i="1"/>
  <c r="AL160" i="1"/>
  <c r="AL168" i="1"/>
  <c r="AL173" i="1"/>
  <c r="AL175" i="1"/>
  <c r="AL177" i="1"/>
  <c r="AL179" i="1"/>
  <c r="AL181" i="1"/>
  <c r="AL183" i="1"/>
  <c r="AL185" i="1"/>
  <c r="AL187" i="1"/>
  <c r="AL189" i="1"/>
  <c r="AL191" i="1"/>
  <c r="AL193" i="1"/>
  <c r="AL195" i="1"/>
  <c r="AL197" i="1"/>
  <c r="AL199" i="1"/>
  <c r="AL201" i="1"/>
  <c r="AL203" i="1"/>
  <c r="AL205" i="1"/>
  <c r="AL207" i="1"/>
  <c r="AL209" i="1"/>
  <c r="AL211" i="1"/>
  <c r="AL213" i="1"/>
  <c r="AL215" i="1"/>
  <c r="AL217" i="1"/>
  <c r="AL219" i="1"/>
  <c r="AL221" i="1"/>
  <c r="AL223" i="1"/>
  <c r="AL225" i="1"/>
  <c r="AL227" i="1"/>
  <c r="AL229" i="1"/>
  <c r="AL231" i="1"/>
  <c r="AL233" i="1"/>
  <c r="AL235" i="1"/>
  <c r="AL237" i="1"/>
  <c r="AL239" i="1"/>
  <c r="AL241" i="1"/>
  <c r="AL4" i="1"/>
  <c r="AL8" i="1"/>
  <c r="AL12" i="1"/>
  <c r="AL16" i="1"/>
  <c r="AL20" i="1"/>
  <c r="AL24" i="1"/>
  <c r="AL28" i="1"/>
  <c r="AL32" i="1"/>
  <c r="AL36" i="1"/>
  <c r="AL40" i="1"/>
  <c r="AL44" i="1"/>
  <c r="AL48" i="1"/>
  <c r="AL52" i="1"/>
  <c r="AL56" i="1"/>
  <c r="AL60" i="1"/>
  <c r="AL64" i="1"/>
  <c r="AL68" i="1"/>
  <c r="AL72" i="1"/>
  <c r="AL76" i="1"/>
  <c r="AL80" i="1"/>
  <c r="AL84" i="1"/>
  <c r="AL88" i="1"/>
  <c r="AL92" i="1"/>
  <c r="AL96" i="1"/>
  <c r="AL100" i="1"/>
  <c r="AL104" i="1"/>
  <c r="AL108" i="1"/>
  <c r="AL112" i="1"/>
  <c r="AL126" i="1"/>
  <c r="AL142" i="1"/>
  <c r="AL158" i="1"/>
  <c r="AL244" i="1"/>
  <c r="AL246" i="1"/>
  <c r="AL248" i="1"/>
  <c r="AL250" i="1"/>
  <c r="AL252" i="1"/>
  <c r="AL254" i="1"/>
  <c r="AL256" i="1"/>
  <c r="AL258" i="1"/>
  <c r="AL260" i="1"/>
  <c r="AL262" i="1"/>
  <c r="AL264" i="1"/>
  <c r="AL266" i="1"/>
  <c r="AL268" i="1"/>
  <c r="AL270" i="1"/>
  <c r="AL272" i="1"/>
  <c r="AL274" i="1"/>
  <c r="AL276" i="1"/>
  <c r="AL278" i="1"/>
  <c r="AL280" i="1"/>
  <c r="AL282" i="1"/>
  <c r="AL284" i="1"/>
  <c r="AL286" i="1"/>
  <c r="AL288" i="1"/>
  <c r="AL290" i="1"/>
  <c r="AL292" i="1"/>
  <c r="AL294" i="1"/>
  <c r="AL296" i="1"/>
  <c r="AL298" i="1"/>
  <c r="AL300" i="1"/>
  <c r="AL302" i="1"/>
  <c r="AL304" i="1"/>
  <c r="AL306" i="1"/>
  <c r="AL308" i="1"/>
  <c r="AL310" i="1"/>
  <c r="AL312" i="1"/>
  <c r="AL314" i="1"/>
  <c r="AL316" i="1"/>
  <c r="AL318" i="1"/>
  <c r="AL320" i="1"/>
  <c r="AL322" i="1"/>
  <c r="AL324" i="1"/>
  <c r="AL326" i="1"/>
  <c r="AL328" i="1"/>
  <c r="AL330" i="1"/>
  <c r="AL332" i="1"/>
  <c r="AL334" i="1"/>
  <c r="AL336" i="1"/>
  <c r="AL338" i="1"/>
  <c r="AL116" i="1"/>
  <c r="AL132" i="1"/>
  <c r="AL148" i="1"/>
  <c r="AL164" i="1"/>
  <c r="AL174" i="1"/>
  <c r="AL178" i="1"/>
  <c r="AL182" i="1"/>
  <c r="AL186" i="1"/>
  <c r="AL190" i="1"/>
  <c r="AL194" i="1"/>
  <c r="AL198" i="1"/>
  <c r="AL202" i="1"/>
  <c r="AL206" i="1"/>
  <c r="AL210" i="1"/>
  <c r="AL214" i="1"/>
  <c r="AL218" i="1"/>
  <c r="AL222" i="1"/>
  <c r="AL226" i="1"/>
  <c r="AL230" i="1"/>
  <c r="AL234" i="1"/>
  <c r="AL238" i="1"/>
  <c r="AL6" i="1"/>
  <c r="AL14" i="1"/>
  <c r="AL22" i="1"/>
  <c r="AL30" i="1"/>
  <c r="AL38" i="1"/>
  <c r="AL46" i="1"/>
  <c r="AL54" i="1"/>
  <c r="AL62" i="1"/>
  <c r="AL70" i="1"/>
  <c r="AL78" i="1"/>
  <c r="AL86" i="1"/>
  <c r="AL94" i="1"/>
  <c r="AL102" i="1"/>
  <c r="AL110" i="1"/>
  <c r="AL242" i="1"/>
  <c r="AL118" i="1"/>
  <c r="AL150" i="1"/>
  <c r="AL329" i="1"/>
  <c r="AL337" i="1"/>
  <c r="AL344" i="1"/>
  <c r="AL351" i="1"/>
  <c r="AL353" i="1"/>
  <c r="AL355" i="1"/>
  <c r="AL357" i="1"/>
  <c r="AL359" i="1"/>
  <c r="AL361" i="1"/>
  <c r="AL363" i="1"/>
  <c r="AL365" i="1"/>
  <c r="AL367" i="1"/>
  <c r="AL369" i="1"/>
  <c r="AL371" i="1"/>
  <c r="AL373" i="1"/>
  <c r="AL375" i="1"/>
  <c r="AL377" i="1"/>
  <c r="AL379" i="1"/>
  <c r="AL381" i="1"/>
  <c r="AL383" i="1"/>
  <c r="AL385" i="1"/>
  <c r="AL387" i="1"/>
  <c r="AL389" i="1"/>
  <c r="AL391" i="1"/>
  <c r="AL393" i="1"/>
  <c r="AL395" i="1"/>
  <c r="AL397" i="1"/>
  <c r="AL399" i="1"/>
  <c r="AL401" i="1"/>
  <c r="AL403" i="1"/>
  <c r="AL405" i="1"/>
  <c r="AL407" i="1"/>
  <c r="AL409" i="1"/>
  <c r="AL411" i="1"/>
  <c r="AL413" i="1"/>
  <c r="AL415" i="1"/>
  <c r="AL417" i="1"/>
  <c r="AL419" i="1"/>
  <c r="AL421" i="1"/>
  <c r="AL423" i="1"/>
  <c r="AL425" i="1"/>
  <c r="AL427" i="1"/>
  <c r="AL429" i="1"/>
  <c r="AL431" i="1"/>
  <c r="AL433" i="1"/>
  <c r="AL435" i="1"/>
  <c r="AL437" i="1"/>
  <c r="AL439" i="1"/>
  <c r="AL441" i="1"/>
  <c r="AL443" i="1"/>
  <c r="AL445" i="1"/>
  <c r="AL447" i="1"/>
  <c r="AL449" i="1"/>
  <c r="AL451" i="1"/>
  <c r="AL453" i="1"/>
  <c r="AL455" i="1"/>
  <c r="AL457" i="1"/>
  <c r="AL459" i="1"/>
  <c r="AL461" i="1"/>
  <c r="AL463" i="1"/>
  <c r="AL465" i="1"/>
  <c r="AL467" i="1"/>
  <c r="AL469" i="1"/>
  <c r="AL471" i="1"/>
  <c r="AL473" i="1"/>
  <c r="AL475" i="1"/>
  <c r="AL477" i="1"/>
  <c r="AL479" i="1"/>
  <c r="AL481" i="1"/>
  <c r="AL483" i="1"/>
  <c r="AL485" i="1"/>
  <c r="AL487" i="1"/>
  <c r="AL489" i="1"/>
  <c r="AL491" i="1"/>
  <c r="AL493" i="1"/>
  <c r="AL495" i="1"/>
  <c r="AL497" i="1"/>
  <c r="AL499" i="1"/>
  <c r="AL501" i="1"/>
  <c r="AL503" i="1"/>
  <c r="AL505" i="1"/>
  <c r="AL507" i="1"/>
  <c r="AL509" i="1"/>
  <c r="AL511" i="1"/>
  <c r="AL513" i="1"/>
  <c r="AL515" i="1"/>
  <c r="AL517" i="1"/>
  <c r="AL519" i="1"/>
  <c r="AL521" i="1"/>
  <c r="AL523" i="1"/>
  <c r="AL525" i="1"/>
  <c r="AL527" i="1"/>
  <c r="AL529" i="1"/>
  <c r="AL531" i="1"/>
  <c r="AL533" i="1"/>
  <c r="AL535" i="1"/>
  <c r="AL537" i="1"/>
  <c r="AL539" i="1"/>
  <c r="AL541" i="1"/>
  <c r="AL543" i="1"/>
  <c r="AL545" i="1"/>
  <c r="AL547" i="1"/>
  <c r="AL549" i="1"/>
  <c r="AL551" i="1"/>
  <c r="AL553" i="1"/>
  <c r="AL555" i="1"/>
  <c r="AL557" i="1"/>
  <c r="AL559" i="1"/>
  <c r="AL561" i="1"/>
  <c r="AL563" i="1"/>
  <c r="AL565" i="1"/>
  <c r="AL567" i="1"/>
  <c r="AL569" i="1"/>
  <c r="AL571" i="1"/>
  <c r="AL573" i="1"/>
  <c r="AL247" i="1"/>
  <c r="AL251" i="1"/>
  <c r="AL255" i="1"/>
  <c r="AL259" i="1"/>
  <c r="AL263" i="1"/>
  <c r="AL267" i="1"/>
  <c r="AL271" i="1"/>
  <c r="AL275" i="1"/>
  <c r="AL279" i="1"/>
  <c r="AL283" i="1"/>
  <c r="AL287" i="1"/>
  <c r="AL291" i="1"/>
  <c r="AL295" i="1"/>
  <c r="AL299" i="1"/>
  <c r="AL303" i="1"/>
  <c r="AL307" i="1"/>
  <c r="AL311" i="1"/>
  <c r="AL315" i="1"/>
  <c r="AL319" i="1"/>
  <c r="AL323" i="1"/>
  <c r="AL342" i="1"/>
  <c r="AL349" i="1"/>
  <c r="AL140" i="1"/>
  <c r="AL172" i="1"/>
  <c r="AL180" i="1"/>
  <c r="AL188" i="1"/>
  <c r="AL196" i="1"/>
  <c r="AL204" i="1"/>
  <c r="AL212" i="1"/>
  <c r="AL220" i="1"/>
  <c r="AL228" i="1"/>
  <c r="AL236" i="1"/>
  <c r="AL243" i="1"/>
  <c r="AL327" i="1"/>
  <c r="AL335" i="1"/>
  <c r="AL340" i="1"/>
  <c r="AL347" i="1"/>
  <c r="AL10" i="1"/>
  <c r="AL26" i="1"/>
  <c r="AL42" i="1"/>
  <c r="AL58" i="1"/>
  <c r="AL74" i="1"/>
  <c r="AL90" i="1"/>
  <c r="AL106" i="1"/>
  <c r="AL345" i="1"/>
  <c r="AL134" i="1"/>
  <c r="AL333" i="1"/>
  <c r="AL343" i="1"/>
  <c r="AL352" i="1"/>
  <c r="AL356" i="1"/>
  <c r="AL360" i="1"/>
  <c r="AL364" i="1"/>
  <c r="AL368" i="1"/>
  <c r="AL372" i="1"/>
  <c r="AL376" i="1"/>
  <c r="AL380" i="1"/>
  <c r="AL384" i="1"/>
  <c r="AL388" i="1"/>
  <c r="AL392" i="1"/>
  <c r="AL396" i="1"/>
  <c r="AL400" i="1"/>
  <c r="AL404" i="1"/>
  <c r="AL408" i="1"/>
  <c r="AL412" i="1"/>
  <c r="AL416" i="1"/>
  <c r="AL420" i="1"/>
  <c r="AL424" i="1"/>
  <c r="AL428" i="1"/>
  <c r="AL432" i="1"/>
  <c r="AL436" i="1"/>
  <c r="AL440" i="1"/>
  <c r="AL444" i="1"/>
  <c r="AL448" i="1"/>
  <c r="AL452" i="1"/>
  <c r="AL456" i="1"/>
  <c r="AL460" i="1"/>
  <c r="AL464" i="1"/>
  <c r="AL468" i="1"/>
  <c r="AL472" i="1"/>
  <c r="AL476" i="1"/>
  <c r="AL480" i="1"/>
  <c r="AL484" i="1"/>
  <c r="AL488" i="1"/>
  <c r="AL492" i="1"/>
  <c r="AL496" i="1"/>
  <c r="AL500" i="1"/>
  <c r="AL504" i="1"/>
  <c r="AL508" i="1"/>
  <c r="AL512" i="1"/>
  <c r="AL516" i="1"/>
  <c r="AL520" i="1"/>
  <c r="AL524" i="1"/>
  <c r="AL528" i="1"/>
  <c r="AL532" i="1"/>
  <c r="AL536" i="1"/>
  <c r="AL540" i="1"/>
  <c r="AL544" i="1"/>
  <c r="AL548" i="1"/>
  <c r="AL552" i="1"/>
  <c r="AL556" i="1"/>
  <c r="AL560" i="1"/>
  <c r="AL564" i="1"/>
  <c r="AL568" i="1"/>
  <c r="AL572" i="1"/>
  <c r="AL575" i="1"/>
  <c r="AL582" i="1"/>
  <c r="AL249" i="1"/>
  <c r="AL257" i="1"/>
  <c r="AL265" i="1"/>
  <c r="AL273" i="1"/>
  <c r="AL281" i="1"/>
  <c r="AL289" i="1"/>
  <c r="AL297" i="1"/>
  <c r="AL305" i="1"/>
  <c r="AL313" i="1"/>
  <c r="AL321" i="1"/>
  <c r="AL576" i="1"/>
  <c r="AL585" i="1"/>
  <c r="AL156" i="1"/>
  <c r="AL176" i="1"/>
  <c r="AL192" i="1"/>
  <c r="AL208" i="1"/>
  <c r="AL224" i="1"/>
  <c r="AL240" i="1"/>
  <c r="AL339" i="1"/>
  <c r="AL348" i="1"/>
  <c r="AL579" i="1"/>
  <c r="AL586" i="1"/>
  <c r="AL588" i="1"/>
  <c r="AL590" i="1"/>
  <c r="AL592" i="1"/>
  <c r="AL594" i="1"/>
  <c r="AL596" i="1"/>
  <c r="AL598" i="1"/>
  <c r="AL600" i="1"/>
  <c r="AL602" i="1"/>
  <c r="AL604" i="1"/>
  <c r="AL606" i="1"/>
  <c r="AL608" i="1"/>
  <c r="AL610" i="1"/>
  <c r="AL612" i="1"/>
  <c r="AL614" i="1"/>
  <c r="AL616" i="1"/>
  <c r="AL618" i="1"/>
  <c r="AL620" i="1"/>
  <c r="AL622" i="1"/>
  <c r="AL624" i="1"/>
  <c r="AL626" i="1"/>
  <c r="AL628" i="1"/>
  <c r="AL630" i="1"/>
  <c r="AL632" i="1"/>
  <c r="AL634" i="1"/>
  <c r="AL636" i="1"/>
  <c r="AL638" i="1"/>
  <c r="AL640" i="1"/>
  <c r="AL642" i="1"/>
  <c r="AL644" i="1"/>
  <c r="AL646" i="1"/>
  <c r="AL648" i="1"/>
  <c r="AL650" i="1"/>
  <c r="AL652" i="1"/>
  <c r="AL654" i="1"/>
  <c r="AL656" i="1"/>
  <c r="AL658" i="1"/>
  <c r="AL660" i="1"/>
  <c r="AL662" i="1"/>
  <c r="AL664" i="1"/>
  <c r="AL666" i="1"/>
  <c r="AL668" i="1"/>
  <c r="AL670" i="1"/>
  <c r="AL672" i="1"/>
  <c r="AL674" i="1"/>
  <c r="AL676" i="1"/>
  <c r="AL678" i="1"/>
  <c r="AL680" i="1"/>
  <c r="AL682" i="1"/>
  <c r="AL684" i="1"/>
  <c r="AL686" i="1"/>
  <c r="AL688" i="1"/>
  <c r="AL690" i="1"/>
  <c r="AL692" i="1"/>
  <c r="AL694" i="1"/>
  <c r="AL696" i="1"/>
  <c r="AL698" i="1"/>
  <c r="AL700" i="1"/>
  <c r="AL702" i="1"/>
  <c r="AL704" i="1"/>
  <c r="AL706" i="1"/>
  <c r="AL708" i="1"/>
  <c r="AL710" i="1"/>
  <c r="AL712" i="1"/>
  <c r="AL714" i="1"/>
  <c r="AL716" i="1"/>
  <c r="AL718" i="1"/>
  <c r="AL720" i="1"/>
  <c r="AL722" i="1"/>
  <c r="AL724" i="1"/>
  <c r="AL726" i="1"/>
  <c r="AL728" i="1"/>
  <c r="AL730" i="1"/>
  <c r="AL732" i="1"/>
  <c r="AL734" i="1"/>
  <c r="AL736" i="1"/>
  <c r="AL738" i="1"/>
  <c r="AL740" i="1"/>
  <c r="AL742" i="1"/>
  <c r="AL744" i="1"/>
  <c r="AL746" i="1"/>
  <c r="AL748" i="1"/>
  <c r="AL750" i="1"/>
  <c r="AL752" i="1"/>
  <c r="AL754" i="1"/>
  <c r="AL756" i="1"/>
  <c r="AL758" i="1"/>
  <c r="AL760" i="1"/>
  <c r="AL762" i="1"/>
  <c r="AL764" i="1"/>
  <c r="AL766" i="1"/>
  <c r="AL768" i="1"/>
  <c r="AL770" i="1"/>
  <c r="AL772" i="1"/>
  <c r="AL774" i="1"/>
  <c r="AL776" i="1"/>
  <c r="AL778" i="1"/>
  <c r="AL780" i="1"/>
  <c r="AL782" i="1"/>
  <c r="AL784" i="1"/>
  <c r="AL786" i="1"/>
  <c r="AL788" i="1"/>
  <c r="AL790" i="1"/>
  <c r="AL792" i="1"/>
  <c r="AL794" i="1"/>
  <c r="AL796" i="1"/>
  <c r="AL798" i="1"/>
  <c r="AL800" i="1"/>
  <c r="AL802" i="1"/>
  <c r="AL804" i="1"/>
  <c r="AL806" i="1"/>
  <c r="AL808" i="1"/>
  <c r="AL810" i="1"/>
  <c r="AL812" i="1"/>
  <c r="AL814" i="1"/>
  <c r="AL816" i="1"/>
  <c r="AL818" i="1"/>
  <c r="AL820" i="1"/>
  <c r="AL822" i="1"/>
  <c r="AL824" i="1"/>
  <c r="AL826" i="1"/>
  <c r="AL828" i="1"/>
  <c r="AL830" i="1"/>
  <c r="AL832" i="1"/>
  <c r="AL834" i="1"/>
  <c r="AL836" i="1"/>
  <c r="AL838" i="1"/>
  <c r="AL840" i="1"/>
  <c r="AL842" i="1"/>
  <c r="AL844" i="1"/>
  <c r="AL846" i="1"/>
  <c r="AL848" i="1"/>
  <c r="AL850" i="1"/>
  <c r="AL852" i="1"/>
  <c r="AL854" i="1"/>
  <c r="AL856" i="1"/>
  <c r="AL858" i="1"/>
  <c r="AL860" i="1"/>
  <c r="AL862" i="1"/>
  <c r="AL864" i="1"/>
  <c r="AL866" i="1"/>
  <c r="AL868" i="1"/>
  <c r="AL870" i="1"/>
  <c r="AL872" i="1"/>
  <c r="AL874" i="1"/>
  <c r="AL876" i="1"/>
  <c r="AL878" i="1"/>
  <c r="AL880" i="1"/>
  <c r="AL882" i="1"/>
  <c r="AL884" i="1"/>
  <c r="AL886" i="1"/>
  <c r="AL18" i="1"/>
  <c r="AL50" i="1"/>
  <c r="AL82" i="1"/>
  <c r="AL580" i="1"/>
  <c r="AL354" i="1"/>
  <c r="AL362" i="1"/>
  <c r="AL370" i="1"/>
  <c r="AL378" i="1"/>
  <c r="AL386" i="1"/>
  <c r="AL394" i="1"/>
  <c r="AL402" i="1"/>
  <c r="AL410" i="1"/>
  <c r="AL418" i="1"/>
  <c r="AL426" i="1"/>
  <c r="AL434" i="1"/>
  <c r="AL442" i="1"/>
  <c r="AL450" i="1"/>
  <c r="AL458" i="1"/>
  <c r="AL466" i="1"/>
  <c r="AL474" i="1"/>
  <c r="AL482" i="1"/>
  <c r="AL490" i="1"/>
  <c r="AL498" i="1"/>
  <c r="AL506" i="1"/>
  <c r="AL514" i="1"/>
  <c r="AL522" i="1"/>
  <c r="AL530" i="1"/>
  <c r="AL538" i="1"/>
  <c r="AL546" i="1"/>
  <c r="AL554" i="1"/>
  <c r="AL562" i="1"/>
  <c r="AL570" i="1"/>
  <c r="AL583" i="1"/>
  <c r="AL759" i="1"/>
  <c r="AL775" i="1"/>
  <c r="AL791" i="1"/>
  <c r="AL807" i="1"/>
  <c r="AL823" i="1"/>
  <c r="AL839" i="1"/>
  <c r="AL855" i="1"/>
  <c r="AL881" i="1"/>
  <c r="AL245" i="1"/>
  <c r="AL261" i="1"/>
  <c r="AL277" i="1"/>
  <c r="AL293" i="1"/>
  <c r="AL309" i="1"/>
  <c r="AL325" i="1"/>
  <c r="AL577" i="1"/>
  <c r="AL584" i="1"/>
  <c r="AL769" i="1"/>
  <c r="AL785" i="1"/>
  <c r="AL801" i="1"/>
  <c r="AL817" i="1"/>
  <c r="AL833" i="1"/>
  <c r="AL849" i="1"/>
  <c r="AL865" i="1"/>
  <c r="AL879" i="1"/>
  <c r="AL888" i="1"/>
  <c r="AL890" i="1"/>
  <c r="AL892" i="1"/>
  <c r="AL894" i="1"/>
  <c r="AL896" i="1"/>
  <c r="AL898" i="1"/>
  <c r="AL900" i="1"/>
  <c r="AL902" i="1"/>
  <c r="AL904" i="1"/>
  <c r="AL906" i="1"/>
  <c r="AL908" i="1"/>
  <c r="AL910" i="1"/>
  <c r="AL912" i="1"/>
  <c r="AL914" i="1"/>
  <c r="AL916" i="1"/>
  <c r="AL918" i="1"/>
  <c r="AL920" i="1"/>
  <c r="AL922" i="1"/>
  <c r="AL924" i="1"/>
  <c r="AL926" i="1"/>
  <c r="AL928" i="1"/>
  <c r="AL930" i="1"/>
  <c r="AL932" i="1"/>
  <c r="AL934" i="1"/>
  <c r="AL936" i="1"/>
  <c r="AL938" i="1"/>
  <c r="AL940" i="1"/>
  <c r="AL942" i="1"/>
  <c r="AL944" i="1"/>
  <c r="AL946" i="1"/>
  <c r="AL948" i="1"/>
  <c r="AL950" i="1"/>
  <c r="AL952" i="1"/>
  <c r="AL954" i="1"/>
  <c r="AL184" i="1"/>
  <c r="AL216" i="1"/>
  <c r="AL578" i="1"/>
  <c r="AL589" i="1"/>
  <c r="AL593" i="1"/>
  <c r="AL597" i="1"/>
  <c r="AL601" i="1"/>
  <c r="AL605" i="1"/>
  <c r="AL609" i="1"/>
  <c r="AL613" i="1"/>
  <c r="AL617" i="1"/>
  <c r="AL621" i="1"/>
  <c r="AL625" i="1"/>
  <c r="AL629" i="1"/>
  <c r="AL633" i="1"/>
  <c r="AL637" i="1"/>
  <c r="AL641" i="1"/>
  <c r="AL645" i="1"/>
  <c r="AL649" i="1"/>
  <c r="AL653" i="1"/>
  <c r="AL657" i="1"/>
  <c r="AL661" i="1"/>
  <c r="AL665" i="1"/>
  <c r="AL669" i="1"/>
  <c r="AL673" i="1"/>
  <c r="AL677" i="1"/>
  <c r="AL681" i="1"/>
  <c r="AL685" i="1"/>
  <c r="AL689" i="1"/>
  <c r="AL693" i="1"/>
  <c r="AL697" i="1"/>
  <c r="AL701" i="1"/>
  <c r="AL705" i="1"/>
  <c r="AL709" i="1"/>
  <c r="AL713" i="1"/>
  <c r="AL717" i="1"/>
  <c r="AL721" i="1"/>
  <c r="AL725" i="1"/>
  <c r="AL729" i="1"/>
  <c r="AL733" i="1"/>
  <c r="AL737" i="1"/>
  <c r="AL741" i="1"/>
  <c r="AL745" i="1"/>
  <c r="AL749" i="1"/>
  <c r="AL753" i="1"/>
  <c r="AL763" i="1"/>
  <c r="AL779" i="1"/>
  <c r="AL795" i="1"/>
  <c r="AL811" i="1"/>
  <c r="AL827" i="1"/>
  <c r="AL843" i="1"/>
  <c r="AL859" i="1"/>
  <c r="AL877" i="1"/>
  <c r="AL2" i="1"/>
  <c r="AL34" i="1"/>
  <c r="AL98" i="1"/>
  <c r="AL346" i="1"/>
  <c r="AL757" i="1"/>
  <c r="AL773" i="1"/>
  <c r="AL789" i="1"/>
  <c r="AL805" i="1"/>
  <c r="AL821" i="1"/>
  <c r="AL837" i="1"/>
  <c r="AL853" i="1"/>
  <c r="AL875" i="1"/>
  <c r="AL166" i="1"/>
  <c r="AL366" i="1"/>
  <c r="AL382" i="1"/>
  <c r="AL398" i="1"/>
  <c r="AL414" i="1"/>
  <c r="AL430" i="1"/>
  <c r="AL446" i="1"/>
  <c r="AL462" i="1"/>
  <c r="AL478" i="1"/>
  <c r="AL494" i="1"/>
  <c r="AL510" i="1"/>
  <c r="AL526" i="1"/>
  <c r="AL542" i="1"/>
  <c r="AL558" i="1"/>
  <c r="AL574" i="1"/>
  <c r="AL767" i="1"/>
  <c r="AL799" i="1"/>
  <c r="AL831" i="1"/>
  <c r="AL863" i="1"/>
  <c r="AL873" i="1"/>
  <c r="AL269" i="1"/>
  <c r="AL301" i="1"/>
  <c r="AL350" i="1"/>
  <c r="AL761" i="1"/>
  <c r="AL793" i="1"/>
  <c r="AL825" i="1"/>
  <c r="AL857" i="1"/>
  <c r="AL887" i="1"/>
  <c r="AL891" i="1"/>
  <c r="AL895" i="1"/>
  <c r="AL899" i="1"/>
  <c r="AL903" i="1"/>
  <c r="AL907" i="1"/>
  <c r="AL911" i="1"/>
  <c r="AL915" i="1"/>
  <c r="AL919" i="1"/>
  <c r="AL923" i="1"/>
  <c r="AL927" i="1"/>
  <c r="AL931" i="1"/>
  <c r="AL935" i="1"/>
  <c r="AL939" i="1"/>
  <c r="AL943" i="1"/>
  <c r="AL947" i="1"/>
  <c r="AL951" i="1"/>
  <c r="AL232" i="1"/>
  <c r="AL331" i="1"/>
  <c r="AL587" i="1"/>
  <c r="AL595" i="1"/>
  <c r="AL603" i="1"/>
  <c r="AL611" i="1"/>
  <c r="AL619" i="1"/>
  <c r="AL627" i="1"/>
  <c r="AL635" i="1"/>
  <c r="AL643" i="1"/>
  <c r="AL651" i="1"/>
  <c r="AL659" i="1"/>
  <c r="AL667" i="1"/>
  <c r="AL675" i="1"/>
  <c r="AL683" i="1"/>
  <c r="AL691" i="1"/>
  <c r="AL699" i="1"/>
  <c r="AL707" i="1"/>
  <c r="AL715" i="1"/>
  <c r="AL723" i="1"/>
  <c r="AL731" i="1"/>
  <c r="AL739" i="1"/>
  <c r="AL747" i="1"/>
  <c r="AL755" i="1"/>
  <c r="AL787" i="1"/>
  <c r="AL819" i="1"/>
  <c r="AL851" i="1"/>
  <c r="AL869" i="1"/>
  <c r="AL358" i="1"/>
  <c r="AL374" i="1"/>
  <c r="AL390" i="1"/>
  <c r="AL406" i="1"/>
  <c r="AL422" i="1"/>
  <c r="AL438" i="1"/>
  <c r="AL454" i="1"/>
  <c r="AL470" i="1"/>
  <c r="AL486" i="1"/>
  <c r="AL502" i="1"/>
  <c r="AL518" i="1"/>
  <c r="AL534" i="1"/>
  <c r="AL550" i="1"/>
  <c r="AL566" i="1"/>
  <c r="AL783" i="1"/>
  <c r="AL815" i="1"/>
  <c r="AL847" i="1"/>
  <c r="AL66" i="1"/>
  <c r="AL781" i="1"/>
  <c r="AL845" i="1"/>
  <c r="AL253" i="1"/>
  <c r="AL317" i="1"/>
  <c r="AL809" i="1"/>
  <c r="AL871" i="1"/>
  <c r="AL889" i="1"/>
  <c r="AL897" i="1"/>
  <c r="AL905" i="1"/>
  <c r="AL913" i="1"/>
  <c r="AL921" i="1"/>
  <c r="AL929" i="1"/>
  <c r="AL937" i="1"/>
  <c r="AL945" i="1"/>
  <c r="AL953" i="1"/>
  <c r="AL124" i="1"/>
  <c r="AL599" i="1"/>
  <c r="AL615" i="1"/>
  <c r="AL631" i="1"/>
  <c r="AL647" i="1"/>
  <c r="AL663" i="1"/>
  <c r="AL679" i="1"/>
  <c r="AL695" i="1"/>
  <c r="AL711" i="1"/>
  <c r="AL727" i="1"/>
  <c r="AL743" i="1"/>
  <c r="AL771" i="1"/>
  <c r="AL835" i="1"/>
  <c r="AL581" i="1"/>
  <c r="AL797" i="1"/>
  <c r="AL861" i="1"/>
  <c r="AL813" i="1"/>
  <c r="AL883" i="1"/>
  <c r="AL285" i="1"/>
  <c r="AL341" i="1"/>
  <c r="AL777" i="1"/>
  <c r="AL841" i="1"/>
  <c r="AL893" i="1"/>
  <c r="AL901" i="1"/>
  <c r="AL909" i="1"/>
  <c r="AL917" i="1"/>
  <c r="AL925" i="1"/>
  <c r="AL933" i="1"/>
  <c r="AL941" i="1"/>
  <c r="AL949" i="1"/>
  <c r="AL200" i="1"/>
  <c r="AL623" i="1"/>
  <c r="AL687" i="1"/>
  <c r="AL751" i="1"/>
  <c r="AL803" i="1"/>
  <c r="AL639" i="1"/>
  <c r="AL703" i="1"/>
  <c r="AL765" i="1"/>
  <c r="AL867" i="1"/>
  <c r="AL591" i="1"/>
  <c r="AL655" i="1"/>
  <c r="AL719" i="1"/>
  <c r="AL829" i="1"/>
  <c r="AL607" i="1"/>
  <c r="AL671" i="1"/>
  <c r="AL735" i="1"/>
  <c r="AL885" i="1"/>
  <c r="AI3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I47" i="1"/>
  <c r="AI49" i="1"/>
  <c r="AI51" i="1"/>
  <c r="AI53" i="1"/>
  <c r="AI55" i="1"/>
  <c r="AI57" i="1"/>
  <c r="AI59" i="1"/>
  <c r="AI61" i="1"/>
  <c r="AI63" i="1"/>
  <c r="AI65" i="1"/>
  <c r="AI67" i="1"/>
  <c r="AI69" i="1"/>
  <c r="AI71" i="1"/>
  <c r="AI73" i="1"/>
  <c r="AI75" i="1"/>
  <c r="AI77" i="1"/>
  <c r="AI79" i="1"/>
  <c r="AI81" i="1"/>
  <c r="AI83" i="1"/>
  <c r="AI85" i="1"/>
  <c r="AI87" i="1"/>
  <c r="AI89" i="1"/>
  <c r="AI91" i="1"/>
  <c r="AI93" i="1"/>
  <c r="AI95" i="1"/>
  <c r="AI97" i="1"/>
  <c r="AI99" i="1"/>
  <c r="AI101" i="1"/>
  <c r="AI103" i="1"/>
  <c r="AI105" i="1"/>
  <c r="AI107" i="1"/>
  <c r="AI109" i="1"/>
  <c r="AI111" i="1"/>
  <c r="AI113" i="1"/>
  <c r="AI4" i="1"/>
  <c r="AI8" i="1"/>
  <c r="AI12" i="1"/>
  <c r="AI16" i="1"/>
  <c r="AI20" i="1"/>
  <c r="AI24" i="1"/>
  <c r="AI28" i="1"/>
  <c r="AI32" i="1"/>
  <c r="AI3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5" i="1"/>
  <c r="AI118" i="1"/>
  <c r="AI123" i="1"/>
  <c r="AI126" i="1"/>
  <c r="AI131" i="1"/>
  <c r="AI134" i="1"/>
  <c r="AI139" i="1"/>
  <c r="AI142" i="1"/>
  <c r="AI147" i="1"/>
  <c r="AI150" i="1"/>
  <c r="AI155" i="1"/>
  <c r="AI158" i="1"/>
  <c r="AI163" i="1"/>
  <c r="AI166" i="1"/>
  <c r="AI171" i="1"/>
  <c r="AI116" i="1"/>
  <c r="AI121" i="1"/>
  <c r="AI124" i="1"/>
  <c r="AI129" i="1"/>
  <c r="AI132" i="1"/>
  <c r="AI137" i="1"/>
  <c r="AI140" i="1"/>
  <c r="AI145" i="1"/>
  <c r="AI148" i="1"/>
  <c r="AI153" i="1"/>
  <c r="AI156" i="1"/>
  <c r="AI161" i="1"/>
  <c r="AI164" i="1"/>
  <c r="AI169" i="1"/>
  <c r="AI172" i="1"/>
  <c r="AI174" i="1"/>
  <c r="AI176" i="1"/>
  <c r="AI178" i="1"/>
  <c r="AI180" i="1"/>
  <c r="AI182" i="1"/>
  <c r="AI184" i="1"/>
  <c r="AI186" i="1"/>
  <c r="AI188" i="1"/>
  <c r="AI190" i="1"/>
  <c r="AI192" i="1"/>
  <c r="AI194" i="1"/>
  <c r="AI196" i="1"/>
  <c r="AI198" i="1"/>
  <c r="AI200" i="1"/>
  <c r="AI202" i="1"/>
  <c r="AI204" i="1"/>
  <c r="AI206" i="1"/>
  <c r="AI208" i="1"/>
  <c r="AI210" i="1"/>
  <c r="AI212" i="1"/>
  <c r="AI214" i="1"/>
  <c r="AI216" i="1"/>
  <c r="AI218" i="1"/>
  <c r="AI220" i="1"/>
  <c r="AI222" i="1"/>
  <c r="AI224" i="1"/>
  <c r="AI226" i="1"/>
  <c r="AI228" i="1"/>
  <c r="AI230" i="1"/>
  <c r="AI232" i="1"/>
  <c r="AI234" i="1"/>
  <c r="AI236" i="1"/>
  <c r="AI238" i="1"/>
  <c r="AI240" i="1"/>
  <c r="AI242" i="1"/>
  <c r="AI244" i="1"/>
  <c r="AI6" i="1"/>
  <c r="AI14" i="1"/>
  <c r="AI22" i="1"/>
  <c r="AI30" i="1"/>
  <c r="AI38" i="1"/>
  <c r="AI46" i="1"/>
  <c r="AI54" i="1"/>
  <c r="AI62" i="1"/>
  <c r="AI70" i="1"/>
  <c r="AI78" i="1"/>
  <c r="AI86" i="1"/>
  <c r="AI94" i="1"/>
  <c r="AI102" i="1"/>
  <c r="AI110" i="1"/>
  <c r="AI122" i="1"/>
  <c r="AI127" i="1"/>
  <c r="AI138" i="1"/>
  <c r="AI143" i="1"/>
  <c r="AI154" i="1"/>
  <c r="AI159" i="1"/>
  <c r="AI170" i="1"/>
  <c r="AI245" i="1"/>
  <c r="AI247" i="1"/>
  <c r="AI249" i="1"/>
  <c r="AI251" i="1"/>
  <c r="AI253" i="1"/>
  <c r="AI255" i="1"/>
  <c r="AI257" i="1"/>
  <c r="AI259" i="1"/>
  <c r="AI261" i="1"/>
  <c r="AI263" i="1"/>
  <c r="AI265" i="1"/>
  <c r="AI267" i="1"/>
  <c r="AI269" i="1"/>
  <c r="AI271" i="1"/>
  <c r="AI273" i="1"/>
  <c r="AI275" i="1"/>
  <c r="AI277" i="1"/>
  <c r="AI279" i="1"/>
  <c r="AI281" i="1"/>
  <c r="AI283" i="1"/>
  <c r="AI285" i="1"/>
  <c r="AI287" i="1"/>
  <c r="AI289" i="1"/>
  <c r="AI291" i="1"/>
  <c r="AI293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19" i="1"/>
  <c r="AI321" i="1"/>
  <c r="AI323" i="1"/>
  <c r="AI325" i="1"/>
  <c r="AI117" i="1"/>
  <c r="AI128" i="1"/>
  <c r="AI133" i="1"/>
  <c r="AI144" i="1"/>
  <c r="AI149" i="1"/>
  <c r="AI160" i="1"/>
  <c r="AI165" i="1"/>
  <c r="AI175" i="1"/>
  <c r="AI179" i="1"/>
  <c r="AI183" i="1"/>
  <c r="AI187" i="1"/>
  <c r="AI191" i="1"/>
  <c r="AI195" i="1"/>
  <c r="AI199" i="1"/>
  <c r="AI203" i="1"/>
  <c r="AI207" i="1"/>
  <c r="AI211" i="1"/>
  <c r="AI215" i="1"/>
  <c r="AI219" i="1"/>
  <c r="AI223" i="1"/>
  <c r="AI227" i="1"/>
  <c r="AI231" i="1"/>
  <c r="AI235" i="1"/>
  <c r="AI239" i="1"/>
  <c r="AI10" i="1"/>
  <c r="AI26" i="1"/>
  <c r="AI42" i="1"/>
  <c r="AI58" i="1"/>
  <c r="AI74" i="1"/>
  <c r="AI90" i="1"/>
  <c r="AI106" i="1"/>
  <c r="AI243" i="1"/>
  <c r="AI327" i="1"/>
  <c r="AI335" i="1"/>
  <c r="AI347" i="1"/>
  <c r="AI119" i="1"/>
  <c r="AI130" i="1"/>
  <c r="AI151" i="1"/>
  <c r="AI162" i="1"/>
  <c r="AI330" i="1"/>
  <c r="AI338" i="1"/>
  <c r="AI345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I392" i="1"/>
  <c r="AI394" i="1"/>
  <c r="AI396" i="1"/>
  <c r="AI398" i="1"/>
  <c r="AI400" i="1"/>
  <c r="AI402" i="1"/>
  <c r="AI404" i="1"/>
  <c r="AI406" i="1"/>
  <c r="AI408" i="1"/>
  <c r="AI410" i="1"/>
  <c r="AI412" i="1"/>
  <c r="AI414" i="1"/>
  <c r="AI416" i="1"/>
  <c r="AI418" i="1"/>
  <c r="AI420" i="1"/>
  <c r="AI422" i="1"/>
  <c r="AI424" i="1"/>
  <c r="AI426" i="1"/>
  <c r="AI428" i="1"/>
  <c r="AI430" i="1"/>
  <c r="AI432" i="1"/>
  <c r="AI434" i="1"/>
  <c r="AI436" i="1"/>
  <c r="AI438" i="1"/>
  <c r="AI440" i="1"/>
  <c r="AI442" i="1"/>
  <c r="AI444" i="1"/>
  <c r="AI446" i="1"/>
  <c r="AI448" i="1"/>
  <c r="AI450" i="1"/>
  <c r="AI452" i="1"/>
  <c r="AI454" i="1"/>
  <c r="AI456" i="1"/>
  <c r="AI458" i="1"/>
  <c r="AI460" i="1"/>
  <c r="AI462" i="1"/>
  <c r="AI464" i="1"/>
  <c r="AI466" i="1"/>
  <c r="AI468" i="1"/>
  <c r="AI470" i="1"/>
  <c r="AI472" i="1"/>
  <c r="AI474" i="1"/>
  <c r="AI476" i="1"/>
  <c r="AI478" i="1"/>
  <c r="AI480" i="1"/>
  <c r="AI482" i="1"/>
  <c r="AI484" i="1"/>
  <c r="AI486" i="1"/>
  <c r="AI488" i="1"/>
  <c r="AI490" i="1"/>
  <c r="AI492" i="1"/>
  <c r="AI494" i="1"/>
  <c r="AI496" i="1"/>
  <c r="AI498" i="1"/>
  <c r="AI500" i="1"/>
  <c r="AI502" i="1"/>
  <c r="AI504" i="1"/>
  <c r="AI506" i="1"/>
  <c r="AI508" i="1"/>
  <c r="AI510" i="1"/>
  <c r="AI512" i="1"/>
  <c r="AI514" i="1"/>
  <c r="AI516" i="1"/>
  <c r="AI518" i="1"/>
  <c r="AI520" i="1"/>
  <c r="AI522" i="1"/>
  <c r="AI524" i="1"/>
  <c r="AI526" i="1"/>
  <c r="AI528" i="1"/>
  <c r="AI530" i="1"/>
  <c r="AI532" i="1"/>
  <c r="AI534" i="1"/>
  <c r="AI536" i="1"/>
  <c r="AI538" i="1"/>
  <c r="AI540" i="1"/>
  <c r="AI542" i="1"/>
  <c r="AI544" i="1"/>
  <c r="AI546" i="1"/>
  <c r="AI548" i="1"/>
  <c r="AI550" i="1"/>
  <c r="AI552" i="1"/>
  <c r="AI554" i="1"/>
  <c r="AI556" i="1"/>
  <c r="AI558" i="1"/>
  <c r="AI560" i="1"/>
  <c r="AI562" i="1"/>
  <c r="AI564" i="1"/>
  <c r="AI566" i="1"/>
  <c r="AI568" i="1"/>
  <c r="AI570" i="1"/>
  <c r="AI572" i="1"/>
  <c r="AI574" i="1"/>
  <c r="AI576" i="1"/>
  <c r="AI578" i="1"/>
  <c r="AI580" i="1"/>
  <c r="AI582" i="1"/>
  <c r="AI584" i="1"/>
  <c r="AI586" i="1"/>
  <c r="AI248" i="1"/>
  <c r="AI252" i="1"/>
  <c r="AI256" i="1"/>
  <c r="AI260" i="1"/>
  <c r="AI264" i="1"/>
  <c r="AI268" i="1"/>
  <c r="AI272" i="1"/>
  <c r="AI276" i="1"/>
  <c r="AI280" i="1"/>
  <c r="AI284" i="1"/>
  <c r="AI288" i="1"/>
  <c r="AI292" i="1"/>
  <c r="AI296" i="1"/>
  <c r="AI300" i="1"/>
  <c r="AI304" i="1"/>
  <c r="AI308" i="1"/>
  <c r="AI312" i="1"/>
  <c r="AI316" i="1"/>
  <c r="AI320" i="1"/>
  <c r="AI324" i="1"/>
  <c r="AI333" i="1"/>
  <c r="AI343" i="1"/>
  <c r="AI350" i="1"/>
  <c r="AI120" i="1"/>
  <c r="AI141" i="1"/>
  <c r="AI152" i="1"/>
  <c r="AI173" i="1"/>
  <c r="AI181" i="1"/>
  <c r="AI189" i="1"/>
  <c r="AI197" i="1"/>
  <c r="AI205" i="1"/>
  <c r="AI213" i="1"/>
  <c r="AI221" i="1"/>
  <c r="AI229" i="1"/>
  <c r="AI237" i="1"/>
  <c r="AI328" i="1"/>
  <c r="AI336" i="1"/>
  <c r="AI341" i="1"/>
  <c r="AI348" i="1"/>
  <c r="AI18" i="1"/>
  <c r="AI50" i="1"/>
  <c r="AI82" i="1"/>
  <c r="AI339" i="1"/>
  <c r="AI114" i="1"/>
  <c r="AI135" i="1"/>
  <c r="AI334" i="1"/>
  <c r="AI344" i="1"/>
  <c r="AI353" i="1"/>
  <c r="AI357" i="1"/>
  <c r="AI361" i="1"/>
  <c r="AI365" i="1"/>
  <c r="AI369" i="1"/>
  <c r="AI373" i="1"/>
  <c r="AI377" i="1"/>
  <c r="AI381" i="1"/>
  <c r="AI385" i="1"/>
  <c r="AI389" i="1"/>
  <c r="AI393" i="1"/>
  <c r="AI397" i="1"/>
  <c r="AI401" i="1"/>
  <c r="AI405" i="1"/>
  <c r="AI409" i="1"/>
  <c r="AI413" i="1"/>
  <c r="AI417" i="1"/>
  <c r="AI421" i="1"/>
  <c r="AI425" i="1"/>
  <c r="AI429" i="1"/>
  <c r="AI433" i="1"/>
  <c r="AI437" i="1"/>
  <c r="AI441" i="1"/>
  <c r="AI445" i="1"/>
  <c r="AI449" i="1"/>
  <c r="AI453" i="1"/>
  <c r="AI457" i="1"/>
  <c r="AI461" i="1"/>
  <c r="AI465" i="1"/>
  <c r="AI469" i="1"/>
  <c r="AI473" i="1"/>
  <c r="AI477" i="1"/>
  <c r="AI481" i="1"/>
  <c r="AI485" i="1"/>
  <c r="AI489" i="1"/>
  <c r="AI493" i="1"/>
  <c r="AI497" i="1"/>
  <c r="AI501" i="1"/>
  <c r="AI505" i="1"/>
  <c r="AI509" i="1"/>
  <c r="AI513" i="1"/>
  <c r="AI517" i="1"/>
  <c r="AI521" i="1"/>
  <c r="AI525" i="1"/>
  <c r="AI529" i="1"/>
  <c r="AI533" i="1"/>
  <c r="AI537" i="1"/>
  <c r="AI541" i="1"/>
  <c r="AI545" i="1"/>
  <c r="AI549" i="1"/>
  <c r="AI553" i="1"/>
  <c r="AI557" i="1"/>
  <c r="AI561" i="1"/>
  <c r="AI565" i="1"/>
  <c r="AI569" i="1"/>
  <c r="AI573" i="1"/>
  <c r="AI583" i="1"/>
  <c r="AI250" i="1"/>
  <c r="AI258" i="1"/>
  <c r="AI266" i="1"/>
  <c r="AI274" i="1"/>
  <c r="AI282" i="1"/>
  <c r="AI290" i="1"/>
  <c r="AI298" i="1"/>
  <c r="AI306" i="1"/>
  <c r="AI314" i="1"/>
  <c r="AI322" i="1"/>
  <c r="AI329" i="1"/>
  <c r="AI577" i="1"/>
  <c r="AI136" i="1"/>
  <c r="AI157" i="1"/>
  <c r="AI177" i="1"/>
  <c r="AI193" i="1"/>
  <c r="AI209" i="1"/>
  <c r="AI225" i="1"/>
  <c r="AI241" i="1"/>
  <c r="AI340" i="1"/>
  <c r="AI349" i="1"/>
  <c r="AI587" i="1"/>
  <c r="AI589" i="1"/>
  <c r="AI591" i="1"/>
  <c r="AI593" i="1"/>
  <c r="AI595" i="1"/>
  <c r="AI597" i="1"/>
  <c r="AI599" i="1"/>
  <c r="AI601" i="1"/>
  <c r="AI603" i="1"/>
  <c r="AI605" i="1"/>
  <c r="AI607" i="1"/>
  <c r="AI609" i="1"/>
  <c r="AI611" i="1"/>
  <c r="AI613" i="1"/>
  <c r="AI615" i="1"/>
  <c r="AI617" i="1"/>
  <c r="AI619" i="1"/>
  <c r="AI621" i="1"/>
  <c r="AI623" i="1"/>
  <c r="AI625" i="1"/>
  <c r="AI627" i="1"/>
  <c r="AI629" i="1"/>
  <c r="AI631" i="1"/>
  <c r="AI633" i="1"/>
  <c r="AI635" i="1"/>
  <c r="AI637" i="1"/>
  <c r="AI639" i="1"/>
  <c r="AI641" i="1"/>
  <c r="AI643" i="1"/>
  <c r="AI645" i="1"/>
  <c r="AI647" i="1"/>
  <c r="AI649" i="1"/>
  <c r="AI651" i="1"/>
  <c r="AI653" i="1"/>
  <c r="AI655" i="1"/>
  <c r="AI657" i="1"/>
  <c r="AI659" i="1"/>
  <c r="AI661" i="1"/>
  <c r="AI663" i="1"/>
  <c r="AI665" i="1"/>
  <c r="AI667" i="1"/>
  <c r="AI669" i="1"/>
  <c r="AI671" i="1"/>
  <c r="AI673" i="1"/>
  <c r="AI675" i="1"/>
  <c r="AI677" i="1"/>
  <c r="AI679" i="1"/>
  <c r="AI681" i="1"/>
  <c r="AI683" i="1"/>
  <c r="AI685" i="1"/>
  <c r="AI687" i="1"/>
  <c r="AI689" i="1"/>
  <c r="AI691" i="1"/>
  <c r="AI693" i="1"/>
  <c r="AI695" i="1"/>
  <c r="AI697" i="1"/>
  <c r="AI699" i="1"/>
  <c r="AI701" i="1"/>
  <c r="AI703" i="1"/>
  <c r="AI705" i="1"/>
  <c r="AI707" i="1"/>
  <c r="AI709" i="1"/>
  <c r="AI711" i="1"/>
  <c r="AI713" i="1"/>
  <c r="AI715" i="1"/>
  <c r="AI717" i="1"/>
  <c r="AI719" i="1"/>
  <c r="AI721" i="1"/>
  <c r="AI723" i="1"/>
  <c r="AI725" i="1"/>
  <c r="AI727" i="1"/>
  <c r="AI729" i="1"/>
  <c r="AI731" i="1"/>
  <c r="AI733" i="1"/>
  <c r="AI735" i="1"/>
  <c r="AI737" i="1"/>
  <c r="AI739" i="1"/>
  <c r="AI741" i="1"/>
  <c r="AI743" i="1"/>
  <c r="AI745" i="1"/>
  <c r="AI747" i="1"/>
  <c r="AI749" i="1"/>
  <c r="AI751" i="1"/>
  <c r="AI753" i="1"/>
  <c r="AI755" i="1"/>
  <c r="AI757" i="1"/>
  <c r="AI759" i="1"/>
  <c r="AI761" i="1"/>
  <c r="AI763" i="1"/>
  <c r="AI765" i="1"/>
  <c r="AI767" i="1"/>
  <c r="AI769" i="1"/>
  <c r="AI771" i="1"/>
  <c r="AI773" i="1"/>
  <c r="AI775" i="1"/>
  <c r="AI777" i="1"/>
  <c r="AI779" i="1"/>
  <c r="AI781" i="1"/>
  <c r="AI783" i="1"/>
  <c r="AI785" i="1"/>
  <c r="AI787" i="1"/>
  <c r="AI789" i="1"/>
  <c r="AI791" i="1"/>
  <c r="AI793" i="1"/>
  <c r="AI795" i="1"/>
  <c r="AI797" i="1"/>
  <c r="AI799" i="1"/>
  <c r="AI801" i="1"/>
  <c r="AI803" i="1"/>
  <c r="AI805" i="1"/>
  <c r="AI807" i="1"/>
  <c r="AI809" i="1"/>
  <c r="AI811" i="1"/>
  <c r="AI813" i="1"/>
  <c r="AI815" i="1"/>
  <c r="AI817" i="1"/>
  <c r="AI819" i="1"/>
  <c r="AI821" i="1"/>
  <c r="AI823" i="1"/>
  <c r="AI825" i="1"/>
  <c r="AI827" i="1"/>
  <c r="AI829" i="1"/>
  <c r="AI831" i="1"/>
  <c r="AI833" i="1"/>
  <c r="AI835" i="1"/>
  <c r="AI837" i="1"/>
  <c r="AI839" i="1"/>
  <c r="AI841" i="1"/>
  <c r="AI843" i="1"/>
  <c r="AI845" i="1"/>
  <c r="AI847" i="1"/>
  <c r="AI849" i="1"/>
  <c r="AI851" i="1"/>
  <c r="AI853" i="1"/>
  <c r="AI855" i="1"/>
  <c r="AI857" i="1"/>
  <c r="AI859" i="1"/>
  <c r="AI861" i="1"/>
  <c r="AI863" i="1"/>
  <c r="AI865" i="1"/>
  <c r="AI867" i="1"/>
  <c r="AI34" i="1"/>
  <c r="AI98" i="1"/>
  <c r="AI346" i="1"/>
  <c r="AI766" i="1"/>
  <c r="AI782" i="1"/>
  <c r="AI798" i="1"/>
  <c r="AI814" i="1"/>
  <c r="AI830" i="1"/>
  <c r="AI846" i="1"/>
  <c r="AI862" i="1"/>
  <c r="AI868" i="1"/>
  <c r="AI875" i="1"/>
  <c r="AI884" i="1"/>
  <c r="AI146" i="1"/>
  <c r="AI355" i="1"/>
  <c r="AI363" i="1"/>
  <c r="AI371" i="1"/>
  <c r="AI379" i="1"/>
  <c r="AI387" i="1"/>
  <c r="AI395" i="1"/>
  <c r="AI403" i="1"/>
  <c r="AI411" i="1"/>
  <c r="AI419" i="1"/>
  <c r="AI427" i="1"/>
  <c r="AI435" i="1"/>
  <c r="AI443" i="1"/>
  <c r="AI451" i="1"/>
  <c r="AI459" i="1"/>
  <c r="AI467" i="1"/>
  <c r="AI475" i="1"/>
  <c r="AI483" i="1"/>
  <c r="AI491" i="1"/>
  <c r="AI499" i="1"/>
  <c r="AI507" i="1"/>
  <c r="AI515" i="1"/>
  <c r="AI523" i="1"/>
  <c r="AI531" i="1"/>
  <c r="AI539" i="1"/>
  <c r="AI547" i="1"/>
  <c r="AI555" i="1"/>
  <c r="AI563" i="1"/>
  <c r="AI571" i="1"/>
  <c r="AI760" i="1"/>
  <c r="AI776" i="1"/>
  <c r="AI792" i="1"/>
  <c r="AI808" i="1"/>
  <c r="AI824" i="1"/>
  <c r="AI840" i="1"/>
  <c r="AI856" i="1"/>
  <c r="AI873" i="1"/>
  <c r="AI882" i="1"/>
  <c r="AI246" i="1"/>
  <c r="AI262" i="1"/>
  <c r="AI278" i="1"/>
  <c r="AI294" i="1"/>
  <c r="AI310" i="1"/>
  <c r="AI326" i="1"/>
  <c r="AI337" i="1"/>
  <c r="AI585" i="1"/>
  <c r="AI770" i="1"/>
  <c r="AI786" i="1"/>
  <c r="AI802" i="1"/>
  <c r="AI818" i="1"/>
  <c r="AI834" i="1"/>
  <c r="AI850" i="1"/>
  <c r="AI866" i="1"/>
  <c r="AI871" i="1"/>
  <c r="AI880" i="1"/>
  <c r="AI887" i="1"/>
  <c r="AI889" i="1"/>
  <c r="AI891" i="1"/>
  <c r="AI893" i="1"/>
  <c r="AI895" i="1"/>
  <c r="AI897" i="1"/>
  <c r="AI899" i="1"/>
  <c r="AI901" i="1"/>
  <c r="AI903" i="1"/>
  <c r="AI905" i="1"/>
  <c r="AI907" i="1"/>
  <c r="AI909" i="1"/>
  <c r="AI911" i="1"/>
  <c r="AI913" i="1"/>
  <c r="AI915" i="1"/>
  <c r="AI917" i="1"/>
  <c r="AI919" i="1"/>
  <c r="AI921" i="1"/>
  <c r="AI923" i="1"/>
  <c r="AI925" i="1"/>
  <c r="AI927" i="1"/>
  <c r="AI929" i="1"/>
  <c r="AI931" i="1"/>
  <c r="AI933" i="1"/>
  <c r="AI935" i="1"/>
  <c r="AI937" i="1"/>
  <c r="AI939" i="1"/>
  <c r="AI941" i="1"/>
  <c r="AI943" i="1"/>
  <c r="AI945" i="1"/>
  <c r="AI947" i="1"/>
  <c r="AI949" i="1"/>
  <c r="AI951" i="1"/>
  <c r="AI953" i="1"/>
  <c r="AI185" i="1"/>
  <c r="AI217" i="1"/>
  <c r="AI579" i="1"/>
  <c r="AI590" i="1"/>
  <c r="AI594" i="1"/>
  <c r="AI598" i="1"/>
  <c r="AI602" i="1"/>
  <c r="AI606" i="1"/>
  <c r="AI610" i="1"/>
  <c r="AI614" i="1"/>
  <c r="AI618" i="1"/>
  <c r="AI622" i="1"/>
  <c r="AI626" i="1"/>
  <c r="AI630" i="1"/>
  <c r="AI634" i="1"/>
  <c r="AI638" i="1"/>
  <c r="AI642" i="1"/>
  <c r="AI646" i="1"/>
  <c r="AI650" i="1"/>
  <c r="AI654" i="1"/>
  <c r="AI658" i="1"/>
  <c r="AI662" i="1"/>
  <c r="AI666" i="1"/>
  <c r="AI670" i="1"/>
  <c r="AI674" i="1"/>
  <c r="AI678" i="1"/>
  <c r="AI682" i="1"/>
  <c r="AI686" i="1"/>
  <c r="AI690" i="1"/>
  <c r="AI694" i="1"/>
  <c r="AI698" i="1"/>
  <c r="AI702" i="1"/>
  <c r="AI706" i="1"/>
  <c r="AI710" i="1"/>
  <c r="AI714" i="1"/>
  <c r="AI718" i="1"/>
  <c r="AI722" i="1"/>
  <c r="AI726" i="1"/>
  <c r="AI730" i="1"/>
  <c r="AI734" i="1"/>
  <c r="AI738" i="1"/>
  <c r="AI742" i="1"/>
  <c r="AI746" i="1"/>
  <c r="AI750" i="1"/>
  <c r="AI754" i="1"/>
  <c r="AI764" i="1"/>
  <c r="AI780" i="1"/>
  <c r="AI796" i="1"/>
  <c r="AI812" i="1"/>
  <c r="AI828" i="1"/>
  <c r="AI844" i="1"/>
  <c r="AI860" i="1"/>
  <c r="AI869" i="1"/>
  <c r="AI878" i="1"/>
  <c r="AI885" i="1"/>
  <c r="AI66" i="1"/>
  <c r="AI331" i="1"/>
  <c r="AI774" i="1"/>
  <c r="AI806" i="1"/>
  <c r="AI838" i="1"/>
  <c r="AI883" i="1"/>
  <c r="AI167" i="1"/>
  <c r="AI367" i="1"/>
  <c r="AI383" i="1"/>
  <c r="AI399" i="1"/>
  <c r="AI415" i="1"/>
  <c r="AI431" i="1"/>
  <c r="AI447" i="1"/>
  <c r="AI463" i="1"/>
  <c r="AI479" i="1"/>
  <c r="AI495" i="1"/>
  <c r="AI511" i="1"/>
  <c r="AI527" i="1"/>
  <c r="AI543" i="1"/>
  <c r="AI559" i="1"/>
  <c r="AI575" i="1"/>
  <c r="AI768" i="1"/>
  <c r="AI800" i="1"/>
  <c r="AI832" i="1"/>
  <c r="AI864" i="1"/>
  <c r="AI874" i="1"/>
  <c r="AI2" i="1"/>
  <c r="AI270" i="1"/>
  <c r="AI302" i="1"/>
  <c r="AI351" i="1"/>
  <c r="AI762" i="1"/>
  <c r="AI794" i="1"/>
  <c r="AI826" i="1"/>
  <c r="AI858" i="1"/>
  <c r="AI879" i="1"/>
  <c r="AI888" i="1"/>
  <c r="AI892" i="1"/>
  <c r="AI896" i="1"/>
  <c r="AI900" i="1"/>
  <c r="AI904" i="1"/>
  <c r="AI908" i="1"/>
  <c r="AI912" i="1"/>
  <c r="AI916" i="1"/>
  <c r="AI920" i="1"/>
  <c r="AI924" i="1"/>
  <c r="AI928" i="1"/>
  <c r="AI932" i="1"/>
  <c r="AI936" i="1"/>
  <c r="AI940" i="1"/>
  <c r="AI944" i="1"/>
  <c r="AI948" i="1"/>
  <c r="AI952" i="1"/>
  <c r="AI581" i="1"/>
  <c r="AI758" i="1"/>
  <c r="AI790" i="1"/>
  <c r="AI822" i="1"/>
  <c r="AI854" i="1"/>
  <c r="AI876" i="1"/>
  <c r="AI233" i="1"/>
  <c r="AI596" i="1"/>
  <c r="AI612" i="1"/>
  <c r="AI628" i="1"/>
  <c r="AI644" i="1"/>
  <c r="AI660" i="1"/>
  <c r="AI676" i="1"/>
  <c r="AI692" i="1"/>
  <c r="AI708" i="1"/>
  <c r="AI724" i="1"/>
  <c r="AI740" i="1"/>
  <c r="AI756" i="1"/>
  <c r="AI820" i="1"/>
  <c r="AI870" i="1"/>
  <c r="AI359" i="1"/>
  <c r="AI391" i="1"/>
  <c r="AI423" i="1"/>
  <c r="AI455" i="1"/>
  <c r="AI487" i="1"/>
  <c r="AI519" i="1"/>
  <c r="AI551" i="1"/>
  <c r="AI784" i="1"/>
  <c r="AI848" i="1"/>
  <c r="AI881" i="1"/>
  <c r="AI254" i="1"/>
  <c r="AI318" i="1"/>
  <c r="AI810" i="1"/>
  <c r="AI872" i="1"/>
  <c r="AI890" i="1"/>
  <c r="AI898" i="1"/>
  <c r="AI906" i="1"/>
  <c r="AI914" i="1"/>
  <c r="AI922" i="1"/>
  <c r="AI930" i="1"/>
  <c r="AI938" i="1"/>
  <c r="AI946" i="1"/>
  <c r="AI954" i="1"/>
  <c r="AI125" i="1"/>
  <c r="AI600" i="1"/>
  <c r="AI616" i="1"/>
  <c r="AI632" i="1"/>
  <c r="AI648" i="1"/>
  <c r="AI664" i="1"/>
  <c r="AI680" i="1"/>
  <c r="AI696" i="1"/>
  <c r="AI712" i="1"/>
  <c r="AI728" i="1"/>
  <c r="AI744" i="1"/>
  <c r="AI772" i="1"/>
  <c r="AI836" i="1"/>
  <c r="AI168" i="1"/>
  <c r="AI332" i="1"/>
  <c r="AI588" i="1"/>
  <c r="AI604" i="1"/>
  <c r="AI620" i="1"/>
  <c r="AI636" i="1"/>
  <c r="AI652" i="1"/>
  <c r="AI668" i="1"/>
  <c r="AI684" i="1"/>
  <c r="AI700" i="1"/>
  <c r="AI716" i="1"/>
  <c r="AI732" i="1"/>
  <c r="AI748" i="1"/>
  <c r="AI788" i="1"/>
  <c r="AI852" i="1"/>
  <c r="AI375" i="1"/>
  <c r="AI407" i="1"/>
  <c r="AI439" i="1"/>
  <c r="AI471" i="1"/>
  <c r="AI503" i="1"/>
  <c r="AI535" i="1"/>
  <c r="AI567" i="1"/>
  <c r="AI816" i="1"/>
  <c r="AI894" i="1"/>
  <c r="AI926" i="1"/>
  <c r="AI201" i="1"/>
  <c r="AI624" i="1"/>
  <c r="AI688" i="1"/>
  <c r="AI752" i="1"/>
  <c r="AI804" i="1"/>
  <c r="AI286" i="1"/>
  <c r="AI902" i="1"/>
  <c r="AI934" i="1"/>
  <c r="AI640" i="1"/>
  <c r="AI704" i="1"/>
  <c r="AI342" i="1"/>
  <c r="AI778" i="1"/>
  <c r="AI910" i="1"/>
  <c r="AI942" i="1"/>
  <c r="AI592" i="1"/>
  <c r="AI656" i="1"/>
  <c r="AI720" i="1"/>
  <c r="AI877" i="1"/>
  <c r="AI842" i="1"/>
  <c r="AI918" i="1"/>
  <c r="AI950" i="1"/>
  <c r="AI608" i="1"/>
  <c r="AI672" i="1"/>
  <c r="AI736" i="1"/>
  <c r="AI886" i="1"/>
  <c r="AG953" i="1"/>
  <c r="AG945" i="1"/>
  <c r="AG937" i="1"/>
  <c r="AG929" i="1"/>
  <c r="AG921" i="1"/>
  <c r="AG913" i="1"/>
  <c r="AG905" i="1"/>
  <c r="AG897" i="1"/>
  <c r="AG889" i="1"/>
  <c r="AG881" i="1"/>
  <c r="AG873" i="1"/>
  <c r="AG865" i="1"/>
  <c r="AG857" i="1"/>
  <c r="AG849" i="1"/>
  <c r="AG841" i="1"/>
  <c r="AG833" i="1"/>
  <c r="AG825" i="1"/>
  <c r="AG817" i="1"/>
  <c r="AG809" i="1"/>
  <c r="AG801" i="1"/>
  <c r="AG793" i="1"/>
  <c r="AG785" i="1"/>
  <c r="AG777" i="1"/>
  <c r="AG769" i="1"/>
  <c r="AG761" i="1"/>
  <c r="AG753" i="1"/>
  <c r="AG745" i="1"/>
  <c r="AG737" i="1"/>
  <c r="AG729" i="1"/>
  <c r="AG721" i="1"/>
  <c r="AG713" i="1"/>
  <c r="AG705" i="1"/>
  <c r="AG697" i="1"/>
  <c r="AG689" i="1"/>
  <c r="AG681" i="1"/>
  <c r="AG673" i="1"/>
  <c r="AG665" i="1"/>
  <c r="AG657" i="1"/>
  <c r="AG649" i="1"/>
  <c r="AG952" i="1"/>
  <c r="AG944" i="1"/>
  <c r="AG936" i="1"/>
  <c r="AG928" i="1"/>
  <c r="AG920" i="1"/>
  <c r="AG912" i="1"/>
  <c r="AG904" i="1"/>
  <c r="AG896" i="1"/>
  <c r="AG888" i="1"/>
  <c r="AG880" i="1"/>
  <c r="AG872" i="1"/>
  <c r="AG864" i="1"/>
  <c r="AG856" i="1"/>
  <c r="AG848" i="1"/>
  <c r="AG840" i="1"/>
  <c r="AG832" i="1"/>
  <c r="AG824" i="1"/>
  <c r="AG816" i="1"/>
  <c r="AG808" i="1"/>
  <c r="AG800" i="1"/>
  <c r="AG792" i="1"/>
  <c r="AG784" i="1"/>
  <c r="AG776" i="1"/>
  <c r="AG768" i="1"/>
  <c r="AG760" i="1"/>
  <c r="AG752" i="1"/>
  <c r="AG744" i="1"/>
  <c r="AG736" i="1"/>
  <c r="AG728" i="1"/>
  <c r="AG720" i="1"/>
  <c r="AG712" i="1"/>
  <c r="AG704" i="1"/>
  <c r="AG696" i="1"/>
  <c r="AG688" i="1"/>
  <c r="AG680" i="1"/>
  <c r="AG672" i="1"/>
  <c r="AG664" i="1"/>
  <c r="AG656" i="1"/>
  <c r="AG648" i="1"/>
  <c r="AG640" i="1"/>
  <c r="AG632" i="1"/>
  <c r="AG624" i="1"/>
  <c r="AG616" i="1"/>
  <c r="AG608" i="1"/>
  <c r="AG600" i="1"/>
  <c r="AG592" i="1"/>
  <c r="AG584" i="1"/>
  <c r="AG951" i="1"/>
  <c r="AG943" i="1"/>
  <c r="AG935" i="1"/>
  <c r="AG927" i="1"/>
  <c r="AG919" i="1"/>
  <c r="AG911" i="1"/>
  <c r="AG903" i="1"/>
  <c r="AG895" i="1"/>
  <c r="AG887" i="1"/>
  <c r="AG879" i="1"/>
  <c r="AG871" i="1"/>
  <c r="AG863" i="1"/>
  <c r="AG855" i="1"/>
  <c r="AG847" i="1"/>
  <c r="AG839" i="1"/>
  <c r="AG831" i="1"/>
  <c r="AG823" i="1"/>
  <c r="AG815" i="1"/>
  <c r="AG807" i="1"/>
  <c r="AG799" i="1"/>
  <c r="AG791" i="1"/>
  <c r="AG783" i="1"/>
  <c r="AG775" i="1"/>
  <c r="AG767" i="1"/>
  <c r="AG759" i="1"/>
  <c r="AG751" i="1"/>
  <c r="AG743" i="1"/>
  <c r="AG950" i="1"/>
  <c r="AG942" i="1"/>
  <c r="AG934" i="1"/>
  <c r="AG926" i="1"/>
  <c r="AG918" i="1"/>
  <c r="AG910" i="1"/>
  <c r="AG902" i="1"/>
  <c r="AG894" i="1"/>
  <c r="AG886" i="1"/>
  <c r="AG878" i="1"/>
  <c r="AG870" i="1"/>
  <c r="AG862" i="1"/>
  <c r="AG854" i="1"/>
  <c r="AG846" i="1"/>
  <c r="AG838" i="1"/>
  <c r="AG830" i="1"/>
  <c r="AG822" i="1"/>
  <c r="AG814" i="1"/>
  <c r="AG806" i="1"/>
  <c r="AG798" i="1"/>
  <c r="AG790" i="1"/>
  <c r="AG782" i="1"/>
  <c r="AG774" i="1"/>
  <c r="AG766" i="1"/>
  <c r="AG758" i="1"/>
  <c r="AG750" i="1"/>
  <c r="AG742" i="1"/>
  <c r="AG734" i="1"/>
  <c r="AG726" i="1"/>
  <c r="AG718" i="1"/>
  <c r="AG710" i="1"/>
  <c r="AG702" i="1"/>
  <c r="AG694" i="1"/>
  <c r="AG686" i="1"/>
  <c r="AG678" i="1"/>
  <c r="AG670" i="1"/>
  <c r="AG662" i="1"/>
  <c r="AG654" i="1"/>
  <c r="AG646" i="1"/>
  <c r="AG638" i="1"/>
  <c r="AG630" i="1"/>
  <c r="AG622" i="1"/>
  <c r="AG614" i="1"/>
  <c r="AG606" i="1"/>
  <c r="AG598" i="1"/>
  <c r="AG590" i="1"/>
  <c r="AG582" i="1"/>
  <c r="AG574" i="1"/>
  <c r="AG566" i="1"/>
  <c r="AG558" i="1"/>
  <c r="AG550" i="1"/>
  <c r="AG542" i="1"/>
  <c r="AG534" i="1"/>
  <c r="AG526" i="1"/>
  <c r="AG518" i="1"/>
  <c r="AG510" i="1"/>
  <c r="AG502" i="1"/>
  <c r="AG494" i="1"/>
  <c r="AG486" i="1"/>
  <c r="AG949" i="1"/>
  <c r="AG933" i="1"/>
  <c r="AG917" i="1"/>
  <c r="AG901" i="1"/>
  <c r="AG885" i="1"/>
  <c r="AG869" i="1"/>
  <c r="AG853" i="1"/>
  <c r="AG837" i="1"/>
  <c r="AG821" i="1"/>
  <c r="AG805" i="1"/>
  <c r="AG789" i="1"/>
  <c r="AG773" i="1"/>
  <c r="AG757" i="1"/>
  <c r="AG741" i="1"/>
  <c r="AG730" i="1"/>
  <c r="AG716" i="1"/>
  <c r="AG703" i="1"/>
  <c r="AG691" i="1"/>
  <c r="AG677" i="1"/>
  <c r="AG666" i="1"/>
  <c r="AG652" i="1"/>
  <c r="AG641" i="1"/>
  <c r="AG629" i="1"/>
  <c r="AG619" i="1"/>
  <c r="AG609" i="1"/>
  <c r="AG597" i="1"/>
  <c r="AG587" i="1"/>
  <c r="AG577" i="1"/>
  <c r="AG568" i="1"/>
  <c r="AG559" i="1"/>
  <c r="AG549" i="1"/>
  <c r="AG540" i="1"/>
  <c r="AG531" i="1"/>
  <c r="AG522" i="1"/>
  <c r="AG513" i="1"/>
  <c r="AG504" i="1"/>
  <c r="AG495" i="1"/>
  <c r="AG485" i="1"/>
  <c r="AG477" i="1"/>
  <c r="AG469" i="1"/>
  <c r="AG461" i="1"/>
  <c r="AG453" i="1"/>
  <c r="AG445" i="1"/>
  <c r="AG437" i="1"/>
  <c r="AG429" i="1"/>
  <c r="AG421" i="1"/>
  <c r="AG413" i="1"/>
  <c r="AG405" i="1"/>
  <c r="AG397" i="1"/>
  <c r="AG389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245" i="1"/>
  <c r="AG237" i="1"/>
  <c r="AG229" i="1"/>
  <c r="AG221" i="1"/>
  <c r="AG213" i="1"/>
  <c r="AG205" i="1"/>
  <c r="AG197" i="1"/>
  <c r="AG189" i="1"/>
  <c r="AG181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G948" i="1"/>
  <c r="AG932" i="1"/>
  <c r="AG916" i="1"/>
  <c r="AG900" i="1"/>
  <c r="AG884" i="1"/>
  <c r="AG868" i="1"/>
  <c r="AG852" i="1"/>
  <c r="AG836" i="1"/>
  <c r="AG820" i="1"/>
  <c r="AG804" i="1"/>
  <c r="AG788" i="1"/>
  <c r="AG772" i="1"/>
  <c r="AG756" i="1"/>
  <c r="AG740" i="1"/>
  <c r="AG727" i="1"/>
  <c r="AG715" i="1"/>
  <c r="AG701" i="1"/>
  <c r="AG690" i="1"/>
  <c r="AG676" i="1"/>
  <c r="AG663" i="1"/>
  <c r="AG651" i="1"/>
  <c r="AG639" i="1"/>
  <c r="AG628" i="1"/>
  <c r="AG618" i="1"/>
  <c r="AG607" i="1"/>
  <c r="AG596" i="1"/>
  <c r="AG586" i="1"/>
  <c r="AG576" i="1"/>
  <c r="AG567" i="1"/>
  <c r="AG557" i="1"/>
  <c r="AG548" i="1"/>
  <c r="AG539" i="1"/>
  <c r="AG530" i="1"/>
  <c r="AG521" i="1"/>
  <c r="AG512" i="1"/>
  <c r="AG503" i="1"/>
  <c r="AG493" i="1"/>
  <c r="AG484" i="1"/>
  <c r="AG476" i="1"/>
  <c r="AG468" i="1"/>
  <c r="AG460" i="1"/>
  <c r="AG452" i="1"/>
  <c r="AG444" i="1"/>
  <c r="AG436" i="1"/>
  <c r="AG428" i="1"/>
  <c r="AG420" i="1"/>
  <c r="AG412" i="1"/>
  <c r="AG404" i="1"/>
  <c r="AG396" i="1"/>
  <c r="AG388" i="1"/>
  <c r="AG380" i="1"/>
  <c r="AG372" i="1"/>
  <c r="AG364" i="1"/>
  <c r="AG356" i="1"/>
  <c r="AG348" i="1"/>
  <c r="AG340" i="1"/>
  <c r="AG332" i="1"/>
  <c r="AG324" i="1"/>
  <c r="AG316" i="1"/>
  <c r="AG308" i="1"/>
  <c r="AG300" i="1"/>
  <c r="AG292" i="1"/>
  <c r="AG284" i="1"/>
  <c r="AG276" i="1"/>
  <c r="AG268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4" i="1"/>
  <c r="AG947" i="1"/>
  <c r="AG931" i="1"/>
  <c r="AG915" i="1"/>
  <c r="AG899" i="1"/>
  <c r="AG883" i="1"/>
  <c r="AG867" i="1"/>
  <c r="AG851" i="1"/>
  <c r="AG835" i="1"/>
  <c r="AG819" i="1"/>
  <c r="AG803" i="1"/>
  <c r="AG787" i="1"/>
  <c r="AG771" i="1"/>
  <c r="AG755" i="1"/>
  <c r="AG739" i="1"/>
  <c r="AG725" i="1"/>
  <c r="AG714" i="1"/>
  <c r="AG700" i="1"/>
  <c r="AG687" i="1"/>
  <c r="AG675" i="1"/>
  <c r="AG661" i="1"/>
  <c r="AG650" i="1"/>
  <c r="AG637" i="1"/>
  <c r="AG627" i="1"/>
  <c r="AG617" i="1"/>
  <c r="AG605" i="1"/>
  <c r="AG595" i="1"/>
  <c r="AG585" i="1"/>
  <c r="AG575" i="1"/>
  <c r="AG565" i="1"/>
  <c r="AG556" i="1"/>
  <c r="AG547" i="1"/>
  <c r="AG538" i="1"/>
  <c r="AG529" i="1"/>
  <c r="AG520" i="1"/>
  <c r="AG511" i="1"/>
  <c r="AG501" i="1"/>
  <c r="AG492" i="1"/>
  <c r="AG483" i="1"/>
  <c r="AG475" i="1"/>
  <c r="AG467" i="1"/>
  <c r="AG459" i="1"/>
  <c r="AG451" i="1"/>
  <c r="AG443" i="1"/>
  <c r="AG435" i="1"/>
  <c r="AG427" i="1"/>
  <c r="AG419" i="1"/>
  <c r="AG411" i="1"/>
  <c r="AG403" i="1"/>
  <c r="AG395" i="1"/>
  <c r="AG387" i="1"/>
  <c r="AG379" i="1"/>
  <c r="AG371" i="1"/>
  <c r="AG363" i="1"/>
  <c r="AG355" i="1"/>
  <c r="AG347" i="1"/>
  <c r="AG339" i="1"/>
  <c r="AG331" i="1"/>
  <c r="AG323" i="1"/>
  <c r="AG315" i="1"/>
  <c r="AG307" i="1"/>
  <c r="AG299" i="1"/>
  <c r="AG291" i="1"/>
  <c r="AG283" i="1"/>
  <c r="AG275" i="1"/>
  <c r="AG267" i="1"/>
  <c r="AG259" i="1"/>
  <c r="AG251" i="1"/>
  <c r="AG243" i="1"/>
  <c r="AG235" i="1"/>
  <c r="AG227" i="1"/>
  <c r="AG219" i="1"/>
  <c r="AG211" i="1"/>
  <c r="AG203" i="1"/>
  <c r="AG195" i="1"/>
  <c r="AG187" i="1"/>
  <c r="AG179" i="1"/>
  <c r="AG171" i="1"/>
  <c r="AG163" i="1"/>
  <c r="AG155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11" i="1"/>
  <c r="AG3" i="1"/>
  <c r="AG938" i="1"/>
  <c r="AG908" i="1"/>
  <c r="AG882" i="1"/>
  <c r="AG859" i="1"/>
  <c r="AG829" i="1"/>
  <c r="AG810" i="1"/>
  <c r="AG780" i="1"/>
  <c r="AG754" i="1"/>
  <c r="AG732" i="1"/>
  <c r="AG709" i="1"/>
  <c r="AG692" i="1"/>
  <c r="AG669" i="1"/>
  <c r="AG647" i="1"/>
  <c r="AG633" i="1"/>
  <c r="AG613" i="1"/>
  <c r="AG599" i="1"/>
  <c r="AG580" i="1"/>
  <c r="AG564" i="1"/>
  <c r="AG552" i="1"/>
  <c r="AG536" i="1"/>
  <c r="AG523" i="1"/>
  <c r="AG507" i="1"/>
  <c r="AG491" i="1"/>
  <c r="AG479" i="1"/>
  <c r="AG465" i="1"/>
  <c r="AG454" i="1"/>
  <c r="AG440" i="1"/>
  <c r="AG426" i="1"/>
  <c r="AG415" i="1"/>
  <c r="AG401" i="1"/>
  <c r="AG390" i="1"/>
  <c r="AG376" i="1"/>
  <c r="AG362" i="1"/>
  <c r="AG351" i="1"/>
  <c r="AG337" i="1"/>
  <c r="AG326" i="1"/>
  <c r="AG312" i="1"/>
  <c r="AG298" i="1"/>
  <c r="AG287" i="1"/>
  <c r="AG273" i="1"/>
  <c r="AG262" i="1"/>
  <c r="AG248" i="1"/>
  <c r="AG234" i="1"/>
  <c r="AG223" i="1"/>
  <c r="AG209" i="1"/>
  <c r="AG198" i="1"/>
  <c r="AG184" i="1"/>
  <c r="AG170" i="1"/>
  <c r="AG159" i="1"/>
  <c r="AG145" i="1"/>
  <c r="AG134" i="1"/>
  <c r="AG120" i="1"/>
  <c r="AG106" i="1"/>
  <c r="AG95" i="1"/>
  <c r="AG81" i="1"/>
  <c r="AG70" i="1"/>
  <c r="AG56" i="1"/>
  <c r="AG42" i="1"/>
  <c r="AG31" i="1"/>
  <c r="AG17" i="1"/>
  <c r="AG6" i="1"/>
  <c r="AG930" i="1"/>
  <c r="AG907" i="1"/>
  <c r="AG877" i="1"/>
  <c r="AG858" i="1"/>
  <c r="AG828" i="1"/>
  <c r="AG802" i="1"/>
  <c r="AG779" i="1"/>
  <c r="AG749" i="1"/>
  <c r="AG731" i="1"/>
  <c r="AG708" i="1"/>
  <c r="AG685" i="1"/>
  <c r="AG668" i="1"/>
  <c r="AG645" i="1"/>
  <c r="AG631" i="1"/>
  <c r="AG612" i="1"/>
  <c r="AG594" i="1"/>
  <c r="AG579" i="1"/>
  <c r="AG563" i="1"/>
  <c r="AG551" i="1"/>
  <c r="AG535" i="1"/>
  <c r="AG519" i="1"/>
  <c r="AG506" i="1"/>
  <c r="AG490" i="1"/>
  <c r="AG478" i="1"/>
  <c r="AG464" i="1"/>
  <c r="AG450" i="1"/>
  <c r="AG439" i="1"/>
  <c r="AG425" i="1"/>
  <c r="AG414" i="1"/>
  <c r="AG400" i="1"/>
  <c r="AG386" i="1"/>
  <c r="AG375" i="1"/>
  <c r="AG361" i="1"/>
  <c r="AG350" i="1"/>
  <c r="AG336" i="1"/>
  <c r="AG322" i="1"/>
  <c r="AG311" i="1"/>
  <c r="AG297" i="1"/>
  <c r="AG286" i="1"/>
  <c r="AG272" i="1"/>
  <c r="AG258" i="1"/>
  <c r="AG247" i="1"/>
  <c r="AG233" i="1"/>
  <c r="AG222" i="1"/>
  <c r="AG208" i="1"/>
  <c r="AG194" i="1"/>
  <c r="AG183" i="1"/>
  <c r="AG169" i="1"/>
  <c r="AG158" i="1"/>
  <c r="AG144" i="1"/>
  <c r="AG130" i="1"/>
  <c r="AG119" i="1"/>
  <c r="AG105" i="1"/>
  <c r="AG94" i="1"/>
  <c r="AG80" i="1"/>
  <c r="AG66" i="1"/>
  <c r="AG55" i="1"/>
  <c r="AG41" i="1"/>
  <c r="AG30" i="1"/>
  <c r="AG16" i="1"/>
  <c r="AG2" i="1"/>
  <c r="AG925" i="1"/>
  <c r="AG906" i="1"/>
  <c r="AG876" i="1"/>
  <c r="AG850" i="1"/>
  <c r="AG827" i="1"/>
  <c r="AG797" i="1"/>
  <c r="AG778" i="1"/>
  <c r="AG748" i="1"/>
  <c r="AG724" i="1"/>
  <c r="AG707" i="1"/>
  <c r="AG684" i="1"/>
  <c r="AG667" i="1"/>
  <c r="AG644" i="1"/>
  <c r="AG626" i="1"/>
  <c r="AG611" i="1"/>
  <c r="AG593" i="1"/>
  <c r="AG578" i="1"/>
  <c r="AG562" i="1"/>
  <c r="AG546" i="1"/>
  <c r="AG533" i="1"/>
  <c r="AG517" i="1"/>
  <c r="AG505" i="1"/>
  <c r="AG489" i="1"/>
  <c r="AG474" i="1"/>
  <c r="AG463" i="1"/>
  <c r="AG449" i="1"/>
  <c r="AG438" i="1"/>
  <c r="AG424" i="1"/>
  <c r="AG410" i="1"/>
  <c r="AG399" i="1"/>
  <c r="AG385" i="1"/>
  <c r="AG374" i="1"/>
  <c r="AG360" i="1"/>
  <c r="AG346" i="1"/>
  <c r="AG335" i="1"/>
  <c r="AG321" i="1"/>
  <c r="AG310" i="1"/>
  <c r="AG296" i="1"/>
  <c r="AG282" i="1"/>
  <c r="AG271" i="1"/>
  <c r="AG257" i="1"/>
  <c r="AG246" i="1"/>
  <c r="AG232" i="1"/>
  <c r="AG218" i="1"/>
  <c r="AG207" i="1"/>
  <c r="AG193" i="1"/>
  <c r="AG182" i="1"/>
  <c r="AG168" i="1"/>
  <c r="AG154" i="1"/>
  <c r="AG143" i="1"/>
  <c r="AG129" i="1"/>
  <c r="AG118" i="1"/>
  <c r="AG104" i="1"/>
  <c r="AG90" i="1"/>
  <c r="AG79" i="1"/>
  <c r="AG65" i="1"/>
  <c r="AG54" i="1"/>
  <c r="AG40" i="1"/>
  <c r="AG26" i="1"/>
  <c r="AG15" i="1"/>
  <c r="AG954" i="1"/>
  <c r="AG924" i="1"/>
  <c r="AG898" i="1"/>
  <c r="AG875" i="1"/>
  <c r="AG845" i="1"/>
  <c r="AG826" i="1"/>
  <c r="AG796" i="1"/>
  <c r="AG770" i="1"/>
  <c r="AG747" i="1"/>
  <c r="AG723" i="1"/>
  <c r="AG706" i="1"/>
  <c r="AG683" i="1"/>
  <c r="AG660" i="1"/>
  <c r="AG643" i="1"/>
  <c r="AG625" i="1"/>
  <c r="AG610" i="1"/>
  <c r="AG591" i="1"/>
  <c r="AG573" i="1"/>
  <c r="AG561" i="1"/>
  <c r="AG545" i="1"/>
  <c r="AG532" i="1"/>
  <c r="AG516" i="1"/>
  <c r="AG500" i="1"/>
  <c r="AG488" i="1"/>
  <c r="AG473" i="1"/>
  <c r="AG462" i="1"/>
  <c r="AG448" i="1"/>
  <c r="AG434" i="1"/>
  <c r="AG423" i="1"/>
  <c r="AG409" i="1"/>
  <c r="AG398" i="1"/>
  <c r="AG384" i="1"/>
  <c r="AG370" i="1"/>
  <c r="AG359" i="1"/>
  <c r="AG345" i="1"/>
  <c r="AG334" i="1"/>
  <c r="AG320" i="1"/>
  <c r="AG306" i="1"/>
  <c r="AG295" i="1"/>
  <c r="AG281" i="1"/>
  <c r="AG270" i="1"/>
  <c r="AG256" i="1"/>
  <c r="AG242" i="1"/>
  <c r="AG231" i="1"/>
  <c r="AG217" i="1"/>
  <c r="AG206" i="1"/>
  <c r="AG192" i="1"/>
  <c r="AG178" i="1"/>
  <c r="AG167" i="1"/>
  <c r="AG153" i="1"/>
  <c r="AG142" i="1"/>
  <c r="AG128" i="1"/>
  <c r="AG114" i="1"/>
  <c r="AG103" i="1"/>
  <c r="AG89" i="1"/>
  <c r="AG78" i="1"/>
  <c r="AG64" i="1"/>
  <c r="AG50" i="1"/>
  <c r="AG39" i="1"/>
  <c r="AG25" i="1"/>
  <c r="AG14" i="1"/>
  <c r="AG946" i="1"/>
  <c r="AG923" i="1"/>
  <c r="AG893" i="1"/>
  <c r="AG874" i="1"/>
  <c r="AG844" i="1"/>
  <c r="AG818" i="1"/>
  <c r="AG795" i="1"/>
  <c r="AG765" i="1"/>
  <c r="AG746" i="1"/>
  <c r="AG722" i="1"/>
  <c r="AG699" i="1"/>
  <c r="AG682" i="1"/>
  <c r="AG659" i="1"/>
  <c r="AG642" i="1"/>
  <c r="AG623" i="1"/>
  <c r="AG604" i="1"/>
  <c r="AG589" i="1"/>
  <c r="AG572" i="1"/>
  <c r="AG560" i="1"/>
  <c r="AG544" i="1"/>
  <c r="AG528" i="1"/>
  <c r="AG515" i="1"/>
  <c r="AG499" i="1"/>
  <c r="AG487" i="1"/>
  <c r="AG472" i="1"/>
  <c r="AG458" i="1"/>
  <c r="AG447" i="1"/>
  <c r="AG433" i="1"/>
  <c r="AG422" i="1"/>
  <c r="AG408" i="1"/>
  <c r="AG394" i="1"/>
  <c r="AG383" i="1"/>
  <c r="AG369" i="1"/>
  <c r="AG358" i="1"/>
  <c r="AG344" i="1"/>
  <c r="AG330" i="1"/>
  <c r="AG319" i="1"/>
  <c r="AG305" i="1"/>
  <c r="AG294" i="1"/>
  <c r="AG280" i="1"/>
  <c r="AG266" i="1"/>
  <c r="AG255" i="1"/>
  <c r="AG241" i="1"/>
  <c r="AG230" i="1"/>
  <c r="AG216" i="1"/>
  <c r="AG202" i="1"/>
  <c r="AG191" i="1"/>
  <c r="AG177" i="1"/>
  <c r="AG166" i="1"/>
  <c r="AG152" i="1"/>
  <c r="AG138" i="1"/>
  <c r="AG127" i="1"/>
  <c r="AG113" i="1"/>
  <c r="AG102" i="1"/>
  <c r="AG88" i="1"/>
  <c r="AG74" i="1"/>
  <c r="AG63" i="1"/>
  <c r="AG49" i="1"/>
  <c r="AG38" i="1"/>
  <c r="AG24" i="1"/>
  <c r="AG10" i="1"/>
  <c r="AG941" i="1"/>
  <c r="AG922" i="1"/>
  <c r="AG892" i="1"/>
  <c r="AG866" i="1"/>
  <c r="AG843" i="1"/>
  <c r="AG813" i="1"/>
  <c r="AG794" i="1"/>
  <c r="AG764" i="1"/>
  <c r="AG861" i="1"/>
  <c r="AG763" i="1"/>
  <c r="AG698" i="1"/>
  <c r="AG653" i="1"/>
  <c r="AG602" i="1"/>
  <c r="AG555" i="1"/>
  <c r="AG524" i="1"/>
  <c r="AG481" i="1"/>
  <c r="AG446" i="1"/>
  <c r="AG416" i="1"/>
  <c r="AG378" i="1"/>
  <c r="AG343" i="1"/>
  <c r="AG313" i="1"/>
  <c r="AG278" i="1"/>
  <c r="AG240" i="1"/>
  <c r="AG210" i="1"/>
  <c r="AG175" i="1"/>
  <c r="AG137" i="1"/>
  <c r="AG110" i="1"/>
  <c r="AG72" i="1"/>
  <c r="AG34" i="1"/>
  <c r="AG7" i="1"/>
  <c r="AG860" i="1"/>
  <c r="AG762" i="1"/>
  <c r="AG695" i="1"/>
  <c r="AG636" i="1"/>
  <c r="AG601" i="1"/>
  <c r="AG554" i="1"/>
  <c r="AG514" i="1"/>
  <c r="AG480" i="1"/>
  <c r="AG442" i="1"/>
  <c r="AG407" i="1"/>
  <c r="AG377" i="1"/>
  <c r="AG342" i="1"/>
  <c r="AG304" i="1"/>
  <c r="AG274" i="1"/>
  <c r="AG239" i="1"/>
  <c r="AG201" i="1"/>
  <c r="AG174" i="1"/>
  <c r="AG136" i="1"/>
  <c r="AG98" i="1"/>
  <c r="AG71" i="1"/>
  <c r="AG33" i="1"/>
  <c r="AG940" i="1"/>
  <c r="AG842" i="1"/>
  <c r="AG738" i="1"/>
  <c r="AG693" i="1"/>
  <c r="AG635" i="1"/>
  <c r="AG588" i="1"/>
  <c r="AG553" i="1"/>
  <c r="AG509" i="1"/>
  <c r="AG471" i="1"/>
  <c r="AG441" i="1"/>
  <c r="AG406" i="1"/>
  <c r="AG368" i="1"/>
  <c r="AG338" i="1"/>
  <c r="AG303" i="1"/>
  <c r="AG265" i="1"/>
  <c r="AG238" i="1"/>
  <c r="AG200" i="1"/>
  <c r="AG162" i="1"/>
  <c r="AG135" i="1"/>
  <c r="AG97" i="1"/>
  <c r="AG62" i="1"/>
  <c r="AG32" i="1"/>
  <c r="AG939" i="1"/>
  <c r="AG834" i="1"/>
  <c r="AG735" i="1"/>
  <c r="AG679" i="1"/>
  <c r="AG634" i="1"/>
  <c r="AG583" i="1"/>
  <c r="AG543" i="1"/>
  <c r="AG508" i="1"/>
  <c r="AG470" i="1"/>
  <c r="AG432" i="1"/>
  <c r="AG402" i="1"/>
  <c r="AG367" i="1"/>
  <c r="AG329" i="1"/>
  <c r="AG302" i="1"/>
  <c r="AG264" i="1"/>
  <c r="AG226" i="1"/>
  <c r="AG199" i="1"/>
  <c r="AG161" i="1"/>
  <c r="AG126" i="1"/>
  <c r="AG96" i="1"/>
  <c r="AG58" i="1"/>
  <c r="AG23" i="1"/>
  <c r="AG914" i="1"/>
  <c r="AG812" i="1"/>
  <c r="AG733" i="1"/>
  <c r="AG674" i="1"/>
  <c r="AG621" i="1"/>
  <c r="AG581" i="1"/>
  <c r="AG541" i="1"/>
  <c r="AG498" i="1"/>
  <c r="AG466" i="1"/>
  <c r="AG431" i="1"/>
  <c r="AG393" i="1"/>
  <c r="AG366" i="1"/>
  <c r="AG328" i="1"/>
  <c r="AG290" i="1"/>
  <c r="AG263" i="1"/>
  <c r="AG225" i="1"/>
  <c r="AG190" i="1"/>
  <c r="AG160" i="1"/>
  <c r="AG122" i="1"/>
  <c r="AG87" i="1"/>
  <c r="AG57" i="1"/>
  <c r="AG22" i="1"/>
  <c r="AG909" i="1"/>
  <c r="AG811" i="1"/>
  <c r="AG719" i="1"/>
  <c r="AG671" i="1"/>
  <c r="AG620" i="1"/>
  <c r="AG571" i="1"/>
  <c r="AG537" i="1"/>
  <c r="AG497" i="1"/>
  <c r="AG457" i="1"/>
  <c r="AG430" i="1"/>
  <c r="AG392" i="1"/>
  <c r="AG354" i="1"/>
  <c r="AG327" i="1"/>
  <c r="AG289" i="1"/>
  <c r="AG254" i="1"/>
  <c r="AG224" i="1"/>
  <c r="AG186" i="1"/>
  <c r="AG151" i="1"/>
  <c r="AG121" i="1"/>
  <c r="AG86" i="1"/>
  <c r="AG48" i="1"/>
  <c r="AG18" i="1"/>
  <c r="AG891" i="1"/>
  <c r="AG786" i="1"/>
  <c r="AG717" i="1"/>
  <c r="AG658" i="1"/>
  <c r="AG615" i="1"/>
  <c r="AG570" i="1"/>
  <c r="AG527" i="1"/>
  <c r="AG496" i="1"/>
  <c r="AG456" i="1"/>
  <c r="AG418" i="1"/>
  <c r="AG391" i="1"/>
  <c r="AG353" i="1"/>
  <c r="AG318" i="1"/>
  <c r="AG288" i="1"/>
  <c r="AG250" i="1"/>
  <c r="AG215" i="1"/>
  <c r="AG185" i="1"/>
  <c r="AG150" i="1"/>
  <c r="AG112" i="1"/>
  <c r="AG82" i="1"/>
  <c r="AG47" i="1"/>
  <c r="AG9" i="1"/>
  <c r="AG890" i="1"/>
  <c r="AG781" i="1"/>
  <c r="AG711" i="1"/>
  <c r="AG655" i="1"/>
  <c r="AG603" i="1"/>
  <c r="AG569" i="1"/>
  <c r="AG525" i="1"/>
  <c r="AG482" i="1"/>
  <c r="AG455" i="1"/>
  <c r="AG417" i="1"/>
  <c r="AG382" i="1"/>
  <c r="AG352" i="1"/>
  <c r="AG314" i="1"/>
  <c r="AG279" i="1"/>
  <c r="AG249" i="1"/>
  <c r="AG214" i="1"/>
  <c r="AG176" i="1"/>
  <c r="AG146" i="1"/>
  <c r="AG111" i="1"/>
  <c r="AG73" i="1"/>
  <c r="AG46" i="1"/>
  <c r="AG8" i="1"/>
  <c r="AJ3" i="1"/>
  <c r="AJ5" i="1"/>
  <c r="AJ7" i="1"/>
  <c r="AJ9" i="1"/>
  <c r="AJ11" i="1"/>
  <c r="AJ13" i="1"/>
  <c r="AJ15" i="1"/>
  <c r="AJ17" i="1"/>
  <c r="AJ19" i="1"/>
  <c r="AJ21" i="1"/>
  <c r="AJ23" i="1"/>
  <c r="AJ25" i="1"/>
  <c r="AJ27" i="1"/>
  <c r="AJ29" i="1"/>
  <c r="AJ31" i="1"/>
  <c r="AJ33" i="1"/>
  <c r="AJ35" i="1"/>
  <c r="AJ37" i="1"/>
  <c r="AJ39" i="1"/>
  <c r="AJ41" i="1"/>
  <c r="AJ43" i="1"/>
  <c r="AJ45" i="1"/>
  <c r="AJ47" i="1"/>
  <c r="AJ49" i="1"/>
  <c r="AJ51" i="1"/>
  <c r="AJ53" i="1"/>
  <c r="AJ55" i="1"/>
  <c r="AJ57" i="1"/>
  <c r="AJ59" i="1"/>
  <c r="AJ61" i="1"/>
  <c r="AJ63" i="1"/>
  <c r="AJ65" i="1"/>
  <c r="AJ67" i="1"/>
  <c r="AJ69" i="1"/>
  <c r="AJ71" i="1"/>
  <c r="AJ73" i="1"/>
  <c r="AJ75" i="1"/>
  <c r="AJ77" i="1"/>
  <c r="AJ79" i="1"/>
  <c r="AJ81" i="1"/>
  <c r="AJ83" i="1"/>
  <c r="AJ85" i="1"/>
  <c r="AJ87" i="1"/>
  <c r="AJ89" i="1"/>
  <c r="AJ91" i="1"/>
  <c r="AJ93" i="1"/>
  <c r="AJ95" i="1"/>
  <c r="AJ97" i="1"/>
  <c r="AJ99" i="1"/>
  <c r="AJ101" i="1"/>
  <c r="AJ103" i="1"/>
  <c r="AJ105" i="1"/>
  <c r="AJ107" i="1"/>
  <c r="AJ109" i="1"/>
  <c r="AJ111" i="1"/>
  <c r="AJ113" i="1"/>
  <c r="AJ115" i="1"/>
  <c r="AJ117" i="1"/>
  <c r="AJ119" i="1"/>
  <c r="AJ121" i="1"/>
  <c r="AJ123" i="1"/>
  <c r="AJ125" i="1"/>
  <c r="AJ127" i="1"/>
  <c r="AJ129" i="1"/>
  <c r="AJ131" i="1"/>
  <c r="AJ133" i="1"/>
  <c r="AJ135" i="1"/>
  <c r="AJ137" i="1"/>
  <c r="AJ139" i="1"/>
  <c r="AJ141" i="1"/>
  <c r="AJ143" i="1"/>
  <c r="AJ145" i="1"/>
  <c r="AJ147" i="1"/>
  <c r="AJ149" i="1"/>
  <c r="AJ151" i="1"/>
  <c r="AJ153" i="1"/>
  <c r="AJ155" i="1"/>
  <c r="AJ157" i="1"/>
  <c r="AJ159" i="1"/>
  <c r="AJ161" i="1"/>
  <c r="AJ163" i="1"/>
  <c r="AJ165" i="1"/>
  <c r="AJ167" i="1"/>
  <c r="AJ169" i="1"/>
  <c r="AJ171" i="1"/>
  <c r="AJ120" i="1"/>
  <c r="AJ128" i="1"/>
  <c r="AJ136" i="1"/>
  <c r="AJ144" i="1"/>
  <c r="AJ152" i="1"/>
  <c r="AJ160" i="1"/>
  <c r="AJ168" i="1"/>
  <c r="AJ173" i="1"/>
  <c r="AJ175" i="1"/>
  <c r="AJ177" i="1"/>
  <c r="AJ179" i="1"/>
  <c r="AJ181" i="1"/>
  <c r="AJ183" i="1"/>
  <c r="AJ185" i="1"/>
  <c r="AJ187" i="1"/>
  <c r="AJ189" i="1"/>
  <c r="AJ191" i="1"/>
  <c r="AJ193" i="1"/>
  <c r="AJ195" i="1"/>
  <c r="AJ197" i="1"/>
  <c r="AJ199" i="1"/>
  <c r="AJ201" i="1"/>
  <c r="AJ203" i="1"/>
  <c r="AJ205" i="1"/>
  <c r="AJ207" i="1"/>
  <c r="AJ209" i="1"/>
  <c r="AJ211" i="1"/>
  <c r="AJ213" i="1"/>
  <c r="AJ215" i="1"/>
  <c r="AJ217" i="1"/>
  <c r="AJ219" i="1"/>
  <c r="AJ221" i="1"/>
  <c r="AJ223" i="1"/>
  <c r="AJ225" i="1"/>
  <c r="AJ227" i="1"/>
  <c r="AJ229" i="1"/>
  <c r="AJ231" i="1"/>
  <c r="AJ233" i="1"/>
  <c r="AJ235" i="1"/>
  <c r="AJ237" i="1"/>
  <c r="AJ239" i="1"/>
  <c r="AJ4" i="1"/>
  <c r="AJ8" i="1"/>
  <c r="AJ12" i="1"/>
  <c r="AJ16" i="1"/>
  <c r="AJ20" i="1"/>
  <c r="AJ24" i="1"/>
  <c r="AJ28" i="1"/>
  <c r="AJ32" i="1"/>
  <c r="AJ36" i="1"/>
  <c r="AJ40" i="1"/>
  <c r="AJ44" i="1"/>
  <c r="AJ48" i="1"/>
  <c r="AJ52" i="1"/>
  <c r="AJ56" i="1"/>
  <c r="AJ60" i="1"/>
  <c r="AJ64" i="1"/>
  <c r="AJ68" i="1"/>
  <c r="AJ72" i="1"/>
  <c r="AJ76" i="1"/>
  <c r="AJ80" i="1"/>
  <c r="AJ84" i="1"/>
  <c r="AJ88" i="1"/>
  <c r="AJ92" i="1"/>
  <c r="AJ96" i="1"/>
  <c r="AJ100" i="1"/>
  <c r="AJ104" i="1"/>
  <c r="AJ108" i="1"/>
  <c r="AJ112" i="1"/>
  <c r="AJ118" i="1"/>
  <c r="AJ126" i="1"/>
  <c r="AJ134" i="1"/>
  <c r="AJ142" i="1"/>
  <c r="AJ150" i="1"/>
  <c r="AJ158" i="1"/>
  <c r="AJ166" i="1"/>
  <c r="AJ116" i="1"/>
  <c r="AJ132" i="1"/>
  <c r="AJ148" i="1"/>
  <c r="AJ164" i="1"/>
  <c r="AJ174" i="1"/>
  <c r="AJ178" i="1"/>
  <c r="AJ182" i="1"/>
  <c r="AJ186" i="1"/>
  <c r="AJ190" i="1"/>
  <c r="AJ194" i="1"/>
  <c r="AJ198" i="1"/>
  <c r="AJ202" i="1"/>
  <c r="AJ206" i="1"/>
  <c r="AJ210" i="1"/>
  <c r="AJ214" i="1"/>
  <c r="AJ218" i="1"/>
  <c r="AJ222" i="1"/>
  <c r="AJ226" i="1"/>
  <c r="AJ230" i="1"/>
  <c r="AJ234" i="1"/>
  <c r="AJ238" i="1"/>
  <c r="AJ241" i="1"/>
  <c r="AJ6" i="1"/>
  <c r="AJ14" i="1"/>
  <c r="AJ22" i="1"/>
  <c r="AJ30" i="1"/>
  <c r="AJ38" i="1"/>
  <c r="AJ46" i="1"/>
  <c r="AJ54" i="1"/>
  <c r="AJ62" i="1"/>
  <c r="AJ70" i="1"/>
  <c r="AJ78" i="1"/>
  <c r="AJ86" i="1"/>
  <c r="AJ94" i="1"/>
  <c r="AJ102" i="1"/>
  <c r="AJ110" i="1"/>
  <c r="AJ242" i="1"/>
  <c r="AJ122" i="1"/>
  <c r="AJ138" i="1"/>
  <c r="AJ154" i="1"/>
  <c r="AJ170" i="1"/>
  <c r="AJ245" i="1"/>
  <c r="AJ247" i="1"/>
  <c r="AJ249" i="1"/>
  <c r="AJ251" i="1"/>
  <c r="AJ253" i="1"/>
  <c r="AJ255" i="1"/>
  <c r="AJ257" i="1"/>
  <c r="AJ259" i="1"/>
  <c r="AJ261" i="1"/>
  <c r="AJ263" i="1"/>
  <c r="AJ265" i="1"/>
  <c r="AJ267" i="1"/>
  <c r="AJ269" i="1"/>
  <c r="AJ271" i="1"/>
  <c r="AJ273" i="1"/>
  <c r="AJ275" i="1"/>
  <c r="AJ277" i="1"/>
  <c r="AJ279" i="1"/>
  <c r="AJ281" i="1"/>
  <c r="AJ283" i="1"/>
  <c r="AJ285" i="1"/>
  <c r="AJ287" i="1"/>
  <c r="AJ289" i="1"/>
  <c r="AJ291" i="1"/>
  <c r="AJ293" i="1"/>
  <c r="AJ295" i="1"/>
  <c r="AJ297" i="1"/>
  <c r="AJ299" i="1"/>
  <c r="AJ301" i="1"/>
  <c r="AJ303" i="1"/>
  <c r="AJ305" i="1"/>
  <c r="AJ307" i="1"/>
  <c r="AJ309" i="1"/>
  <c r="AJ311" i="1"/>
  <c r="AJ313" i="1"/>
  <c r="AJ315" i="1"/>
  <c r="AJ317" i="1"/>
  <c r="AJ319" i="1"/>
  <c r="AJ321" i="1"/>
  <c r="AJ323" i="1"/>
  <c r="AJ325" i="1"/>
  <c r="AJ327" i="1"/>
  <c r="AJ329" i="1"/>
  <c r="AJ331" i="1"/>
  <c r="AJ333" i="1"/>
  <c r="AJ335" i="1"/>
  <c r="AJ337" i="1"/>
  <c r="AJ339" i="1"/>
  <c r="AJ341" i="1"/>
  <c r="AJ343" i="1"/>
  <c r="AJ345" i="1"/>
  <c r="AJ347" i="1"/>
  <c r="AJ349" i="1"/>
  <c r="AJ351" i="1"/>
  <c r="AJ140" i="1"/>
  <c r="AJ172" i="1"/>
  <c r="AJ180" i="1"/>
  <c r="AJ188" i="1"/>
  <c r="AJ196" i="1"/>
  <c r="AJ204" i="1"/>
  <c r="AJ212" i="1"/>
  <c r="AJ220" i="1"/>
  <c r="AJ228" i="1"/>
  <c r="AJ236" i="1"/>
  <c r="AJ332" i="1"/>
  <c r="AJ340" i="1"/>
  <c r="AJ10" i="1"/>
  <c r="AJ26" i="1"/>
  <c r="AJ42" i="1"/>
  <c r="AJ58" i="1"/>
  <c r="AJ74" i="1"/>
  <c r="AJ90" i="1"/>
  <c r="AJ106" i="1"/>
  <c r="AJ243" i="1"/>
  <c r="AJ130" i="1"/>
  <c r="AJ162" i="1"/>
  <c r="AJ330" i="1"/>
  <c r="AJ338" i="1"/>
  <c r="AJ352" i="1"/>
  <c r="AJ354" i="1"/>
  <c r="AJ356" i="1"/>
  <c r="AJ358" i="1"/>
  <c r="AJ360" i="1"/>
  <c r="AJ362" i="1"/>
  <c r="AJ364" i="1"/>
  <c r="AJ366" i="1"/>
  <c r="AJ368" i="1"/>
  <c r="AJ370" i="1"/>
  <c r="AJ372" i="1"/>
  <c r="AJ374" i="1"/>
  <c r="AJ376" i="1"/>
  <c r="AJ378" i="1"/>
  <c r="AJ380" i="1"/>
  <c r="AJ382" i="1"/>
  <c r="AJ384" i="1"/>
  <c r="AJ386" i="1"/>
  <c r="AJ388" i="1"/>
  <c r="AJ390" i="1"/>
  <c r="AJ392" i="1"/>
  <c r="AJ394" i="1"/>
  <c r="AJ396" i="1"/>
  <c r="AJ398" i="1"/>
  <c r="AJ400" i="1"/>
  <c r="AJ402" i="1"/>
  <c r="AJ404" i="1"/>
  <c r="AJ406" i="1"/>
  <c r="AJ408" i="1"/>
  <c r="AJ410" i="1"/>
  <c r="AJ412" i="1"/>
  <c r="AJ414" i="1"/>
  <c r="AJ416" i="1"/>
  <c r="AJ418" i="1"/>
  <c r="AJ420" i="1"/>
  <c r="AJ422" i="1"/>
  <c r="AJ424" i="1"/>
  <c r="AJ426" i="1"/>
  <c r="AJ428" i="1"/>
  <c r="AJ430" i="1"/>
  <c r="AJ432" i="1"/>
  <c r="AJ434" i="1"/>
  <c r="AJ436" i="1"/>
  <c r="AJ438" i="1"/>
  <c r="AJ440" i="1"/>
  <c r="AJ442" i="1"/>
  <c r="AJ444" i="1"/>
  <c r="AJ446" i="1"/>
  <c r="AJ448" i="1"/>
  <c r="AJ450" i="1"/>
  <c r="AJ452" i="1"/>
  <c r="AJ454" i="1"/>
  <c r="AJ456" i="1"/>
  <c r="AJ458" i="1"/>
  <c r="AJ460" i="1"/>
  <c r="AJ462" i="1"/>
  <c r="AJ464" i="1"/>
  <c r="AJ466" i="1"/>
  <c r="AJ468" i="1"/>
  <c r="AJ470" i="1"/>
  <c r="AJ472" i="1"/>
  <c r="AJ474" i="1"/>
  <c r="AJ476" i="1"/>
  <c r="AJ478" i="1"/>
  <c r="AJ480" i="1"/>
  <c r="AJ482" i="1"/>
  <c r="AJ484" i="1"/>
  <c r="AJ486" i="1"/>
  <c r="AJ488" i="1"/>
  <c r="AJ490" i="1"/>
  <c r="AJ492" i="1"/>
  <c r="AJ494" i="1"/>
  <c r="AJ496" i="1"/>
  <c r="AJ498" i="1"/>
  <c r="AJ500" i="1"/>
  <c r="AJ502" i="1"/>
  <c r="AJ504" i="1"/>
  <c r="AJ506" i="1"/>
  <c r="AJ508" i="1"/>
  <c r="AJ510" i="1"/>
  <c r="AJ512" i="1"/>
  <c r="AJ514" i="1"/>
  <c r="AJ516" i="1"/>
  <c r="AJ518" i="1"/>
  <c r="AJ520" i="1"/>
  <c r="AJ522" i="1"/>
  <c r="AJ524" i="1"/>
  <c r="AJ526" i="1"/>
  <c r="AJ528" i="1"/>
  <c r="AJ530" i="1"/>
  <c r="AJ532" i="1"/>
  <c r="AJ534" i="1"/>
  <c r="AJ536" i="1"/>
  <c r="AJ538" i="1"/>
  <c r="AJ540" i="1"/>
  <c r="AJ542" i="1"/>
  <c r="AJ544" i="1"/>
  <c r="AJ546" i="1"/>
  <c r="AJ548" i="1"/>
  <c r="AJ550" i="1"/>
  <c r="AJ552" i="1"/>
  <c r="AJ554" i="1"/>
  <c r="AJ556" i="1"/>
  <c r="AJ558" i="1"/>
  <c r="AJ560" i="1"/>
  <c r="AJ562" i="1"/>
  <c r="AJ564" i="1"/>
  <c r="AJ566" i="1"/>
  <c r="AJ568" i="1"/>
  <c r="AJ570" i="1"/>
  <c r="AJ572" i="1"/>
  <c r="AJ574" i="1"/>
  <c r="AJ576" i="1"/>
  <c r="AJ578" i="1"/>
  <c r="AJ580" i="1"/>
  <c r="AJ582" i="1"/>
  <c r="AJ584" i="1"/>
  <c r="AJ586" i="1"/>
  <c r="AJ244" i="1"/>
  <c r="AJ248" i="1"/>
  <c r="AJ252" i="1"/>
  <c r="AJ256" i="1"/>
  <c r="AJ260" i="1"/>
  <c r="AJ264" i="1"/>
  <c r="AJ268" i="1"/>
  <c r="AJ272" i="1"/>
  <c r="AJ276" i="1"/>
  <c r="AJ280" i="1"/>
  <c r="AJ284" i="1"/>
  <c r="AJ288" i="1"/>
  <c r="AJ292" i="1"/>
  <c r="AJ296" i="1"/>
  <c r="AJ300" i="1"/>
  <c r="AJ304" i="1"/>
  <c r="AJ308" i="1"/>
  <c r="AJ312" i="1"/>
  <c r="AJ316" i="1"/>
  <c r="AJ320" i="1"/>
  <c r="AJ324" i="1"/>
  <c r="AJ350" i="1"/>
  <c r="AJ156" i="1"/>
  <c r="AJ176" i="1"/>
  <c r="AJ192" i="1"/>
  <c r="AJ208" i="1"/>
  <c r="AJ224" i="1"/>
  <c r="AJ240" i="1"/>
  <c r="AJ328" i="1"/>
  <c r="AJ348" i="1"/>
  <c r="AJ579" i="1"/>
  <c r="AJ588" i="1"/>
  <c r="AJ590" i="1"/>
  <c r="AJ592" i="1"/>
  <c r="AJ594" i="1"/>
  <c r="AJ596" i="1"/>
  <c r="AJ598" i="1"/>
  <c r="AJ600" i="1"/>
  <c r="AJ602" i="1"/>
  <c r="AJ604" i="1"/>
  <c r="AJ606" i="1"/>
  <c r="AJ608" i="1"/>
  <c r="AJ610" i="1"/>
  <c r="AJ612" i="1"/>
  <c r="AJ614" i="1"/>
  <c r="AJ616" i="1"/>
  <c r="AJ618" i="1"/>
  <c r="AJ620" i="1"/>
  <c r="AJ622" i="1"/>
  <c r="AJ624" i="1"/>
  <c r="AJ626" i="1"/>
  <c r="AJ628" i="1"/>
  <c r="AJ630" i="1"/>
  <c r="AJ632" i="1"/>
  <c r="AJ634" i="1"/>
  <c r="AJ636" i="1"/>
  <c r="AJ638" i="1"/>
  <c r="AJ640" i="1"/>
  <c r="AJ642" i="1"/>
  <c r="AJ644" i="1"/>
  <c r="AJ646" i="1"/>
  <c r="AJ648" i="1"/>
  <c r="AJ650" i="1"/>
  <c r="AJ652" i="1"/>
  <c r="AJ654" i="1"/>
  <c r="AJ656" i="1"/>
  <c r="AJ658" i="1"/>
  <c r="AJ660" i="1"/>
  <c r="AJ662" i="1"/>
  <c r="AJ664" i="1"/>
  <c r="AJ666" i="1"/>
  <c r="AJ668" i="1"/>
  <c r="AJ670" i="1"/>
  <c r="AJ672" i="1"/>
  <c r="AJ674" i="1"/>
  <c r="AJ676" i="1"/>
  <c r="AJ678" i="1"/>
  <c r="AJ680" i="1"/>
  <c r="AJ682" i="1"/>
  <c r="AJ684" i="1"/>
  <c r="AJ686" i="1"/>
  <c r="AJ688" i="1"/>
  <c r="AJ690" i="1"/>
  <c r="AJ692" i="1"/>
  <c r="AJ694" i="1"/>
  <c r="AJ696" i="1"/>
  <c r="AJ698" i="1"/>
  <c r="AJ700" i="1"/>
  <c r="AJ702" i="1"/>
  <c r="AJ704" i="1"/>
  <c r="AJ706" i="1"/>
  <c r="AJ708" i="1"/>
  <c r="AJ710" i="1"/>
  <c r="AJ712" i="1"/>
  <c r="AJ714" i="1"/>
  <c r="AJ716" i="1"/>
  <c r="AJ718" i="1"/>
  <c r="AJ720" i="1"/>
  <c r="AJ722" i="1"/>
  <c r="AJ724" i="1"/>
  <c r="AJ726" i="1"/>
  <c r="AJ728" i="1"/>
  <c r="AJ730" i="1"/>
  <c r="AJ732" i="1"/>
  <c r="AJ734" i="1"/>
  <c r="AJ736" i="1"/>
  <c r="AJ738" i="1"/>
  <c r="AJ740" i="1"/>
  <c r="AJ742" i="1"/>
  <c r="AJ744" i="1"/>
  <c r="AJ746" i="1"/>
  <c r="AJ748" i="1"/>
  <c r="AJ750" i="1"/>
  <c r="AJ752" i="1"/>
  <c r="AJ754" i="1"/>
  <c r="AJ18" i="1"/>
  <c r="AJ50" i="1"/>
  <c r="AJ82" i="1"/>
  <c r="AJ114" i="1"/>
  <c r="AJ334" i="1"/>
  <c r="AJ344" i="1"/>
  <c r="AJ353" i="1"/>
  <c r="AJ357" i="1"/>
  <c r="AJ361" i="1"/>
  <c r="AJ365" i="1"/>
  <c r="AJ369" i="1"/>
  <c r="AJ373" i="1"/>
  <c r="AJ377" i="1"/>
  <c r="AJ381" i="1"/>
  <c r="AJ385" i="1"/>
  <c r="AJ38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J453" i="1"/>
  <c r="AJ457" i="1"/>
  <c r="AJ461" i="1"/>
  <c r="AJ465" i="1"/>
  <c r="AJ469" i="1"/>
  <c r="AJ473" i="1"/>
  <c r="AJ477" i="1"/>
  <c r="AJ481" i="1"/>
  <c r="AJ485" i="1"/>
  <c r="AJ489" i="1"/>
  <c r="AJ493" i="1"/>
  <c r="AJ497" i="1"/>
  <c r="AJ501" i="1"/>
  <c r="AJ505" i="1"/>
  <c r="AJ509" i="1"/>
  <c r="AJ513" i="1"/>
  <c r="AJ517" i="1"/>
  <c r="AJ521" i="1"/>
  <c r="AJ525" i="1"/>
  <c r="AJ529" i="1"/>
  <c r="AJ533" i="1"/>
  <c r="AJ537" i="1"/>
  <c r="AJ541" i="1"/>
  <c r="AJ545" i="1"/>
  <c r="AJ549" i="1"/>
  <c r="AJ553" i="1"/>
  <c r="AJ557" i="1"/>
  <c r="AJ561" i="1"/>
  <c r="AJ565" i="1"/>
  <c r="AJ569" i="1"/>
  <c r="AJ573" i="1"/>
  <c r="AJ583" i="1"/>
  <c r="AJ250" i="1"/>
  <c r="AJ258" i="1"/>
  <c r="AJ266" i="1"/>
  <c r="AJ274" i="1"/>
  <c r="AJ282" i="1"/>
  <c r="AJ290" i="1"/>
  <c r="AJ298" i="1"/>
  <c r="AJ306" i="1"/>
  <c r="AJ314" i="1"/>
  <c r="AJ322" i="1"/>
  <c r="AJ577" i="1"/>
  <c r="AJ184" i="1"/>
  <c r="AJ216" i="1"/>
  <c r="AJ336" i="1"/>
  <c r="AJ589" i="1"/>
  <c r="AJ593" i="1"/>
  <c r="AJ597" i="1"/>
  <c r="AJ601" i="1"/>
  <c r="AJ605" i="1"/>
  <c r="AJ609" i="1"/>
  <c r="AJ613" i="1"/>
  <c r="AJ617" i="1"/>
  <c r="AJ621" i="1"/>
  <c r="AJ625" i="1"/>
  <c r="AJ629" i="1"/>
  <c r="AJ633" i="1"/>
  <c r="AJ637" i="1"/>
  <c r="AJ641" i="1"/>
  <c r="AJ645" i="1"/>
  <c r="AJ649" i="1"/>
  <c r="AJ653" i="1"/>
  <c r="AJ657" i="1"/>
  <c r="AJ661" i="1"/>
  <c r="AJ665" i="1"/>
  <c r="AJ669" i="1"/>
  <c r="AJ673" i="1"/>
  <c r="AJ677" i="1"/>
  <c r="AJ681" i="1"/>
  <c r="AJ685" i="1"/>
  <c r="AJ689" i="1"/>
  <c r="AJ693" i="1"/>
  <c r="AJ697" i="1"/>
  <c r="AJ701" i="1"/>
  <c r="AJ705" i="1"/>
  <c r="AJ709" i="1"/>
  <c r="AJ713" i="1"/>
  <c r="AJ717" i="1"/>
  <c r="AJ721" i="1"/>
  <c r="AJ725" i="1"/>
  <c r="AJ729" i="1"/>
  <c r="AJ733" i="1"/>
  <c r="AJ737" i="1"/>
  <c r="AJ741" i="1"/>
  <c r="AJ745" i="1"/>
  <c r="AJ749" i="1"/>
  <c r="AJ753" i="1"/>
  <c r="AJ756" i="1"/>
  <c r="AJ763" i="1"/>
  <c r="AJ772" i="1"/>
  <c r="AJ779" i="1"/>
  <c r="AJ788" i="1"/>
  <c r="AJ795" i="1"/>
  <c r="AJ804" i="1"/>
  <c r="AJ811" i="1"/>
  <c r="AJ820" i="1"/>
  <c r="AJ827" i="1"/>
  <c r="AJ836" i="1"/>
  <c r="AJ843" i="1"/>
  <c r="AJ852" i="1"/>
  <c r="AJ859" i="1"/>
  <c r="AJ870" i="1"/>
  <c r="AJ877" i="1"/>
  <c r="AJ886" i="1"/>
  <c r="AJ34" i="1"/>
  <c r="AJ98" i="1"/>
  <c r="AJ346" i="1"/>
  <c r="AJ757" i="1"/>
  <c r="AJ766" i="1"/>
  <c r="AJ773" i="1"/>
  <c r="AJ782" i="1"/>
  <c r="AJ789" i="1"/>
  <c r="AJ798" i="1"/>
  <c r="AJ805" i="1"/>
  <c r="AJ814" i="1"/>
  <c r="AJ821" i="1"/>
  <c r="AJ830" i="1"/>
  <c r="AJ837" i="1"/>
  <c r="AJ846" i="1"/>
  <c r="AJ853" i="1"/>
  <c r="AJ862" i="1"/>
  <c r="AJ868" i="1"/>
  <c r="AJ875" i="1"/>
  <c r="AJ884" i="1"/>
  <c r="AJ146" i="1"/>
  <c r="AJ355" i="1"/>
  <c r="AJ363" i="1"/>
  <c r="AJ371" i="1"/>
  <c r="AJ379" i="1"/>
  <c r="AJ387" i="1"/>
  <c r="AJ395" i="1"/>
  <c r="AJ403" i="1"/>
  <c r="AJ411" i="1"/>
  <c r="AJ419" i="1"/>
  <c r="AJ427" i="1"/>
  <c r="AJ435" i="1"/>
  <c r="AJ443" i="1"/>
  <c r="AJ451" i="1"/>
  <c r="AJ459" i="1"/>
  <c r="AJ467" i="1"/>
  <c r="AJ475" i="1"/>
  <c r="AJ483" i="1"/>
  <c r="AJ491" i="1"/>
  <c r="AJ499" i="1"/>
  <c r="AJ507" i="1"/>
  <c r="AJ515" i="1"/>
  <c r="AJ523" i="1"/>
  <c r="AJ531" i="1"/>
  <c r="AJ539" i="1"/>
  <c r="AJ547" i="1"/>
  <c r="AJ555" i="1"/>
  <c r="AJ563" i="1"/>
  <c r="AJ571" i="1"/>
  <c r="AJ760" i="1"/>
  <c r="AJ767" i="1"/>
  <c r="AJ776" i="1"/>
  <c r="AJ783" i="1"/>
  <c r="AJ792" i="1"/>
  <c r="AJ799" i="1"/>
  <c r="AJ808" i="1"/>
  <c r="AJ815" i="1"/>
  <c r="AJ824" i="1"/>
  <c r="AJ831" i="1"/>
  <c r="AJ840" i="1"/>
  <c r="AJ847" i="1"/>
  <c r="AJ856" i="1"/>
  <c r="AJ863" i="1"/>
  <c r="AJ873" i="1"/>
  <c r="AJ882" i="1"/>
  <c r="AJ246" i="1"/>
  <c r="AJ262" i="1"/>
  <c r="AJ278" i="1"/>
  <c r="AJ294" i="1"/>
  <c r="AJ310" i="1"/>
  <c r="AJ326" i="1"/>
  <c r="AJ585" i="1"/>
  <c r="AJ761" i="1"/>
  <c r="AJ770" i="1"/>
  <c r="AJ777" i="1"/>
  <c r="AJ786" i="1"/>
  <c r="AJ793" i="1"/>
  <c r="AJ802" i="1"/>
  <c r="AJ809" i="1"/>
  <c r="AJ818" i="1"/>
  <c r="AJ825" i="1"/>
  <c r="AJ834" i="1"/>
  <c r="AJ841" i="1"/>
  <c r="AJ850" i="1"/>
  <c r="AJ857" i="1"/>
  <c r="AJ866" i="1"/>
  <c r="AJ871" i="1"/>
  <c r="AJ880" i="1"/>
  <c r="AJ887" i="1"/>
  <c r="AJ889" i="1"/>
  <c r="AJ891" i="1"/>
  <c r="AJ893" i="1"/>
  <c r="AJ895" i="1"/>
  <c r="AJ897" i="1"/>
  <c r="AJ899" i="1"/>
  <c r="AJ901" i="1"/>
  <c r="AJ903" i="1"/>
  <c r="AJ905" i="1"/>
  <c r="AJ907" i="1"/>
  <c r="AJ909" i="1"/>
  <c r="AJ911" i="1"/>
  <c r="AJ913" i="1"/>
  <c r="AJ915" i="1"/>
  <c r="AJ917" i="1"/>
  <c r="AJ919" i="1"/>
  <c r="AJ921" i="1"/>
  <c r="AJ923" i="1"/>
  <c r="AJ925" i="1"/>
  <c r="AJ927" i="1"/>
  <c r="AJ929" i="1"/>
  <c r="AJ931" i="1"/>
  <c r="AJ933" i="1"/>
  <c r="AJ935" i="1"/>
  <c r="AJ937" i="1"/>
  <c r="AJ939" i="1"/>
  <c r="AJ941" i="1"/>
  <c r="AJ943" i="1"/>
  <c r="AJ945" i="1"/>
  <c r="AJ947" i="1"/>
  <c r="AJ949" i="1"/>
  <c r="AJ951" i="1"/>
  <c r="AJ953" i="1"/>
  <c r="AJ232" i="1"/>
  <c r="AJ587" i="1"/>
  <c r="AJ595" i="1"/>
  <c r="AJ603" i="1"/>
  <c r="AJ611" i="1"/>
  <c r="AJ619" i="1"/>
  <c r="AJ627" i="1"/>
  <c r="AJ635" i="1"/>
  <c r="AJ643" i="1"/>
  <c r="AJ651" i="1"/>
  <c r="AJ659" i="1"/>
  <c r="AJ667" i="1"/>
  <c r="AJ675" i="1"/>
  <c r="AJ683" i="1"/>
  <c r="AJ691" i="1"/>
  <c r="AJ699" i="1"/>
  <c r="AJ707" i="1"/>
  <c r="AJ715" i="1"/>
  <c r="AJ723" i="1"/>
  <c r="AJ731" i="1"/>
  <c r="AJ739" i="1"/>
  <c r="AJ747" i="1"/>
  <c r="AJ755" i="1"/>
  <c r="AJ780" i="1"/>
  <c r="AJ787" i="1"/>
  <c r="AJ812" i="1"/>
  <c r="AJ819" i="1"/>
  <c r="AJ844" i="1"/>
  <c r="AJ851" i="1"/>
  <c r="AJ869" i="1"/>
  <c r="AJ878" i="1"/>
  <c r="AJ2" i="1"/>
  <c r="AJ66" i="1"/>
  <c r="AJ774" i="1"/>
  <c r="AJ781" i="1"/>
  <c r="AJ806" i="1"/>
  <c r="AJ813" i="1"/>
  <c r="AJ838" i="1"/>
  <c r="AJ845" i="1"/>
  <c r="AJ883" i="1"/>
  <c r="AJ367" i="1"/>
  <c r="AJ383" i="1"/>
  <c r="AJ399" i="1"/>
  <c r="AJ415" i="1"/>
  <c r="AJ431" i="1"/>
  <c r="AJ447" i="1"/>
  <c r="AJ463" i="1"/>
  <c r="AJ479" i="1"/>
  <c r="AJ495" i="1"/>
  <c r="AJ511" i="1"/>
  <c r="AJ527" i="1"/>
  <c r="AJ543" i="1"/>
  <c r="AJ559" i="1"/>
  <c r="AJ575" i="1"/>
  <c r="AJ768" i="1"/>
  <c r="AJ775" i="1"/>
  <c r="AJ800" i="1"/>
  <c r="AJ807" i="1"/>
  <c r="AJ832" i="1"/>
  <c r="AJ839" i="1"/>
  <c r="AJ864" i="1"/>
  <c r="AJ874" i="1"/>
  <c r="AJ124" i="1"/>
  <c r="AJ200" i="1"/>
  <c r="AJ591" i="1"/>
  <c r="AJ599" i="1"/>
  <c r="AJ607" i="1"/>
  <c r="AJ615" i="1"/>
  <c r="AJ623" i="1"/>
  <c r="AJ631" i="1"/>
  <c r="AJ639" i="1"/>
  <c r="AJ647" i="1"/>
  <c r="AJ655" i="1"/>
  <c r="AJ663" i="1"/>
  <c r="AJ671" i="1"/>
  <c r="AJ679" i="1"/>
  <c r="AJ687" i="1"/>
  <c r="AJ695" i="1"/>
  <c r="AJ703" i="1"/>
  <c r="AJ711" i="1"/>
  <c r="AJ719" i="1"/>
  <c r="AJ727" i="1"/>
  <c r="AJ735" i="1"/>
  <c r="AJ743" i="1"/>
  <c r="AJ751" i="1"/>
  <c r="AJ764" i="1"/>
  <c r="AJ771" i="1"/>
  <c r="AJ796" i="1"/>
  <c r="AJ803" i="1"/>
  <c r="AJ828" i="1"/>
  <c r="AJ835" i="1"/>
  <c r="AJ860" i="1"/>
  <c r="AJ885" i="1"/>
  <c r="AJ302" i="1"/>
  <c r="AJ769" i="1"/>
  <c r="AJ794" i="1"/>
  <c r="AJ833" i="1"/>
  <c r="AJ858" i="1"/>
  <c r="AJ879" i="1"/>
  <c r="AJ888" i="1"/>
  <c r="AJ896" i="1"/>
  <c r="AJ904" i="1"/>
  <c r="AJ912" i="1"/>
  <c r="AJ920" i="1"/>
  <c r="AJ928" i="1"/>
  <c r="AJ936" i="1"/>
  <c r="AJ944" i="1"/>
  <c r="AJ952" i="1"/>
  <c r="AJ581" i="1"/>
  <c r="AJ758" i="1"/>
  <c r="AJ797" i="1"/>
  <c r="AJ822" i="1"/>
  <c r="AJ861" i="1"/>
  <c r="AJ359" i="1"/>
  <c r="AJ391" i="1"/>
  <c r="AJ423" i="1"/>
  <c r="AJ455" i="1"/>
  <c r="AJ487" i="1"/>
  <c r="AJ519" i="1"/>
  <c r="AJ551" i="1"/>
  <c r="AJ759" i="1"/>
  <c r="AJ784" i="1"/>
  <c r="AJ823" i="1"/>
  <c r="AJ848" i="1"/>
  <c r="AJ881" i="1"/>
  <c r="AJ254" i="1"/>
  <c r="AJ318" i="1"/>
  <c r="AJ785" i="1"/>
  <c r="AJ810" i="1"/>
  <c r="AJ849" i="1"/>
  <c r="AJ872" i="1"/>
  <c r="AJ890" i="1"/>
  <c r="AJ898" i="1"/>
  <c r="AJ906" i="1"/>
  <c r="AJ914" i="1"/>
  <c r="AJ922" i="1"/>
  <c r="AJ930" i="1"/>
  <c r="AJ938" i="1"/>
  <c r="AJ946" i="1"/>
  <c r="AJ954" i="1"/>
  <c r="AJ270" i="1"/>
  <c r="AJ762" i="1"/>
  <c r="AJ801" i="1"/>
  <c r="AJ826" i="1"/>
  <c r="AJ865" i="1"/>
  <c r="AJ892" i="1"/>
  <c r="AJ900" i="1"/>
  <c r="AJ908" i="1"/>
  <c r="AJ916" i="1"/>
  <c r="AJ924" i="1"/>
  <c r="AJ932" i="1"/>
  <c r="AJ940" i="1"/>
  <c r="AJ948" i="1"/>
  <c r="AJ765" i="1"/>
  <c r="AJ790" i="1"/>
  <c r="AJ829" i="1"/>
  <c r="AJ854" i="1"/>
  <c r="AJ867" i="1"/>
  <c r="AJ876" i="1"/>
  <c r="AJ407" i="1"/>
  <c r="AJ535" i="1"/>
  <c r="AJ855" i="1"/>
  <c r="AJ894" i="1"/>
  <c r="AJ926" i="1"/>
  <c r="AJ439" i="1"/>
  <c r="AJ567" i="1"/>
  <c r="AJ816" i="1"/>
  <c r="AJ286" i="1"/>
  <c r="AJ817" i="1"/>
  <c r="AJ902" i="1"/>
  <c r="AJ934" i="1"/>
  <c r="AJ471" i="1"/>
  <c r="AJ342" i="1"/>
  <c r="AJ778" i="1"/>
  <c r="AJ910" i="1"/>
  <c r="AJ942" i="1"/>
  <c r="AJ375" i="1"/>
  <c r="AJ503" i="1"/>
  <c r="AJ791" i="1"/>
  <c r="AJ842" i="1"/>
  <c r="AJ918" i="1"/>
  <c r="AJ950" i="1"/>
  <c r="AE950" i="1"/>
  <c r="AE889" i="1"/>
  <c r="AE825" i="1"/>
  <c r="AE947" i="1"/>
  <c r="AE894" i="1"/>
  <c r="AE830" i="1"/>
  <c r="AE952" i="1"/>
  <c r="AE929" i="1"/>
  <c r="AE865" i="1"/>
  <c r="AE801" i="1"/>
  <c r="AE934" i="1"/>
  <c r="AE870" i="1"/>
  <c r="AE806" i="1"/>
  <c r="AE923" i="1"/>
  <c r="AE859" i="1"/>
  <c r="AE795" i="1"/>
  <c r="AE885" i="1"/>
  <c r="AE799" i="1"/>
  <c r="AE716" i="1"/>
  <c r="AE652" i="1"/>
  <c r="AE588" i="1"/>
  <c r="AE524" i="1"/>
  <c r="AE460" i="1"/>
  <c r="AE893" i="1"/>
  <c r="AE807" i="1"/>
  <c r="AE713" i="1"/>
  <c r="AE649" i="1"/>
  <c r="AE585" i="1"/>
  <c r="AE521" i="1"/>
  <c r="AE457" i="1"/>
  <c r="AE900" i="1"/>
  <c r="AE794" i="1"/>
  <c r="AE726" i="1"/>
  <c r="AE662" i="1"/>
  <c r="AE598" i="1"/>
  <c r="AE534" i="1"/>
  <c r="AE470" i="1"/>
  <c r="AE898" i="1"/>
  <c r="AE727" i="1"/>
  <c r="AE621" i="1"/>
  <c r="AE515" i="1"/>
  <c r="AE421" i="1"/>
  <c r="AE357" i="1"/>
  <c r="AE293" i="1"/>
  <c r="AE933" i="1"/>
  <c r="AE784" i="1"/>
  <c r="AE671" i="1"/>
  <c r="AE565" i="1"/>
  <c r="AE459" i="1"/>
  <c r="AE386" i="1"/>
  <c r="AE322" i="1"/>
  <c r="AE258" i="1"/>
  <c r="AE832" i="1"/>
  <c r="AE701" i="1"/>
  <c r="AE595" i="1"/>
  <c r="AE488" i="1"/>
  <c r="AE399" i="1"/>
  <c r="AE335" i="1"/>
  <c r="AE271" i="1"/>
  <c r="AE802" i="1"/>
  <c r="AE648" i="1"/>
  <c r="AE944" i="1"/>
  <c r="AE921" i="1"/>
  <c r="AE857" i="1"/>
  <c r="AE793" i="1"/>
  <c r="AE926" i="1"/>
  <c r="AE862" i="1"/>
  <c r="AE954" i="1"/>
  <c r="AE913" i="1"/>
  <c r="AE849" i="1"/>
  <c r="AE785" i="1"/>
  <c r="AE918" i="1"/>
  <c r="AE946" i="1"/>
  <c r="AE905" i="1"/>
  <c r="AE841" i="1"/>
  <c r="AE777" i="1"/>
  <c r="AE910" i="1"/>
  <c r="AE846" i="1"/>
  <c r="AE782" i="1"/>
  <c r="AE899" i="1"/>
  <c r="AE835" i="1"/>
  <c r="AE771" i="1"/>
  <c r="AE863" i="1"/>
  <c r="AE756" i="1"/>
  <c r="AE692" i="1"/>
  <c r="AE628" i="1"/>
  <c r="AE564" i="1"/>
  <c r="AE500" i="1"/>
  <c r="AE436" i="1"/>
  <c r="AE871" i="1"/>
  <c r="AE753" i="1"/>
  <c r="AE689" i="1"/>
  <c r="AE625" i="1"/>
  <c r="AE561" i="1"/>
  <c r="AE497" i="1"/>
  <c r="AE433" i="1"/>
  <c r="AE858" i="1"/>
  <c r="AE766" i="1"/>
  <c r="AE702" i="1"/>
  <c r="AE638" i="1"/>
  <c r="AE574" i="1"/>
  <c r="AE510" i="1"/>
  <c r="AE446" i="1"/>
  <c r="AE840" i="1"/>
  <c r="AE685" i="1"/>
  <c r="AE579" i="1"/>
  <c r="AE472" i="1"/>
  <c r="AE397" i="1"/>
  <c r="AE333" i="1"/>
  <c r="AE269" i="1"/>
  <c r="AE868" i="1"/>
  <c r="AE735" i="1"/>
  <c r="AE629" i="1"/>
  <c r="AE523" i="1"/>
  <c r="AE426" i="1"/>
  <c r="AE362" i="1"/>
  <c r="AE298" i="1"/>
  <c r="AE916" i="1"/>
  <c r="AE765" i="1"/>
  <c r="AE659" i="1"/>
  <c r="AE552" i="1"/>
  <c r="AE466" i="1"/>
  <c r="AE375" i="1"/>
  <c r="AE311" i="1"/>
  <c r="AE247" i="1"/>
  <c r="AE739" i="1"/>
  <c r="AE583" i="1"/>
  <c r="AE422" i="1"/>
  <c r="AE897" i="1"/>
  <c r="AE943" i="1"/>
  <c r="AE798" i="1"/>
  <c r="AE891" i="1"/>
  <c r="AE811" i="1"/>
  <c r="AE884" i="1"/>
  <c r="AE748" i="1"/>
  <c r="AE668" i="1"/>
  <c r="AE580" i="1"/>
  <c r="AE492" i="1"/>
  <c r="AE935" i="1"/>
  <c r="AE786" i="1"/>
  <c r="AE681" i="1"/>
  <c r="AE601" i="1"/>
  <c r="AE513" i="1"/>
  <c r="AE940" i="1"/>
  <c r="AE816" i="1"/>
  <c r="AE718" i="1"/>
  <c r="AE630" i="1"/>
  <c r="AE550" i="1"/>
  <c r="AE462" i="1"/>
  <c r="AE788" i="1"/>
  <c r="AE643" i="1"/>
  <c r="AE514" i="1"/>
  <c r="AE389" i="1"/>
  <c r="AE309" i="1"/>
  <c r="AE920" i="1"/>
  <c r="AE715" i="1"/>
  <c r="AE587" i="1"/>
  <c r="AE458" i="1"/>
  <c r="AE354" i="1"/>
  <c r="AE274" i="1"/>
  <c r="AE812" i="1"/>
  <c r="AE658" i="1"/>
  <c r="AE530" i="1"/>
  <c r="AE391" i="1"/>
  <c r="AE303" i="1"/>
  <c r="AE856" i="1"/>
  <c r="AE635" i="1"/>
  <c r="AE434" i="1"/>
  <c r="AE316" i="1"/>
  <c r="AE231" i="1"/>
  <c r="AE167" i="1"/>
  <c r="AE103" i="1"/>
  <c r="AE39" i="1"/>
  <c r="AE826" i="1"/>
  <c r="AE631" i="1"/>
  <c r="AE482" i="1"/>
  <c r="AE366" i="1"/>
  <c r="AE260" i="1"/>
  <c r="AE188" i="1"/>
  <c r="AE124" i="1"/>
  <c r="AE60" i="1"/>
  <c r="AE909" i="1"/>
  <c r="AE666" i="1"/>
  <c r="AE504" i="1"/>
  <c r="AE353" i="1"/>
  <c r="AE267" i="1"/>
  <c r="AE185" i="1"/>
  <c r="AE121" i="1"/>
  <c r="AE57" i="1"/>
  <c r="AE852" i="1"/>
  <c r="AE675" i="1"/>
  <c r="AE813" i="1"/>
  <c r="AE632" i="1"/>
  <c r="AE555" i="1"/>
  <c r="AE414" i="1"/>
  <c r="AE230" i="1"/>
  <c r="AE123" i="1"/>
  <c r="AE584" i="1"/>
  <c r="AE371" i="1"/>
  <c r="AE216" i="1"/>
  <c r="AE110" i="1"/>
  <c r="AE554" i="1"/>
  <c r="AE328" i="1"/>
  <c r="AE202" i="1"/>
  <c r="AE904" i="1"/>
  <c r="AE634" i="1"/>
  <c r="AE318" i="1"/>
  <c r="AE168" i="1"/>
  <c r="AE360" i="1"/>
  <c r="AE115" i="1"/>
  <c r="AE6" i="1"/>
  <c r="AE385" i="1"/>
  <c r="AE133" i="1"/>
  <c r="AE34" i="1"/>
  <c r="AE455" i="1"/>
  <c r="AE142" i="1"/>
  <c r="AE932" i="1"/>
  <c r="AE403" i="1"/>
  <c r="AE128" i="1"/>
  <c r="AE29" i="1"/>
  <c r="AE783" i="1"/>
  <c r="AE541" i="1"/>
  <c r="AE59" i="1"/>
  <c r="AE104" i="1"/>
  <c r="AE200" i="1"/>
  <c r="AE218" i="1"/>
  <c r="AE16" i="1"/>
  <c r="AE106" i="1"/>
  <c r="AE18" i="1"/>
  <c r="AE24" i="1"/>
  <c r="AE10" i="1"/>
  <c r="AE881" i="1"/>
  <c r="AE902" i="1"/>
  <c r="AE790" i="1"/>
  <c r="AE883" i="1"/>
  <c r="AE803" i="1"/>
  <c r="AE864" i="1"/>
  <c r="AE740" i="1"/>
  <c r="AE660" i="1"/>
  <c r="AE572" i="1"/>
  <c r="AE484" i="1"/>
  <c r="AE914" i="1"/>
  <c r="AE761" i="1"/>
  <c r="AE673" i="1"/>
  <c r="AE593" i="1"/>
  <c r="AE505" i="1"/>
  <c r="AE936" i="1"/>
  <c r="AE815" i="1"/>
  <c r="AE710" i="1"/>
  <c r="AE622" i="1"/>
  <c r="AE542" i="1"/>
  <c r="AE454" i="1"/>
  <c r="AE775" i="1"/>
  <c r="AE642" i="1"/>
  <c r="AE493" i="1"/>
  <c r="AE381" i="1"/>
  <c r="AE301" i="1"/>
  <c r="AE888" i="1"/>
  <c r="AE714" i="1"/>
  <c r="AE586" i="1"/>
  <c r="AE437" i="1"/>
  <c r="AE346" i="1"/>
  <c r="AE266" i="1"/>
  <c r="AE780" i="1"/>
  <c r="AE637" i="1"/>
  <c r="AE509" i="1"/>
  <c r="AE383" i="1"/>
  <c r="AE295" i="1"/>
  <c r="AE847" i="1"/>
  <c r="AE603" i="1"/>
  <c r="AE401" i="1"/>
  <c r="AE315" i="1"/>
  <c r="AE223" i="1"/>
  <c r="AE159" i="1"/>
  <c r="AE95" i="1"/>
  <c r="AE31" i="1"/>
  <c r="AE781" i="1"/>
  <c r="AE618" i="1"/>
  <c r="AE469" i="1"/>
  <c r="AE345" i="1"/>
  <c r="AE259" i="1"/>
  <c r="AE180" i="1"/>
  <c r="AE116" i="1"/>
  <c r="AE52" i="1"/>
  <c r="AE882" i="1"/>
  <c r="AE653" i="1"/>
  <c r="AE491" i="1"/>
  <c r="AE352" i="1"/>
  <c r="AE246" i="1"/>
  <c r="AE177" i="1"/>
  <c r="AE113" i="1"/>
  <c r="AE49" i="1"/>
  <c r="AE834" i="1"/>
  <c r="AE655" i="1"/>
  <c r="AE804" i="1"/>
  <c r="AE619" i="1"/>
  <c r="AE546" i="1"/>
  <c r="AE382" i="1"/>
  <c r="AE229" i="1"/>
  <c r="AE122" i="1"/>
  <c r="AE539" i="1"/>
  <c r="AE339" i="1"/>
  <c r="AE195" i="1"/>
  <c r="AE109" i="1"/>
  <c r="AE477" i="1"/>
  <c r="AE296" i="1"/>
  <c r="AE182" i="1"/>
  <c r="AE887" i="1"/>
  <c r="AE624" i="1"/>
  <c r="AE305" i="1"/>
  <c r="AE147" i="1"/>
  <c r="AE334" i="1"/>
  <c r="AE91" i="1"/>
  <c r="AE5" i="1"/>
  <c r="AE340" i="1"/>
  <c r="AE112" i="1"/>
  <c r="AE14" i="1"/>
  <c r="AE355" i="1"/>
  <c r="AE86" i="1"/>
  <c r="AE762" i="1"/>
  <c r="AE377" i="1"/>
  <c r="AE107" i="1"/>
  <c r="AE8" i="1"/>
  <c r="AE639" i="1"/>
  <c r="AE364" i="1"/>
  <c r="AE559" i="1"/>
  <c r="AE66" i="1"/>
  <c r="AE158" i="1"/>
  <c r="AE176" i="1"/>
  <c r="AE860" i="1"/>
  <c r="AE62" i="1"/>
  <c r="AE234" i="1"/>
  <c r="AE3" i="1"/>
  <c r="AE475" i="1"/>
  <c r="AE873" i="1"/>
  <c r="AE886" i="1"/>
  <c r="AE774" i="1"/>
  <c r="AE875" i="1"/>
  <c r="AE787" i="1"/>
  <c r="AE842" i="1"/>
  <c r="AE732" i="1"/>
  <c r="AE644" i="1"/>
  <c r="AE556" i="1"/>
  <c r="AE476" i="1"/>
  <c r="AE892" i="1"/>
  <c r="AE745" i="1"/>
  <c r="AE665" i="1"/>
  <c r="AE577" i="1"/>
  <c r="AE489" i="1"/>
  <c r="AE922" i="1"/>
  <c r="AE773" i="1"/>
  <c r="AE694" i="1"/>
  <c r="AE614" i="1"/>
  <c r="AE526" i="1"/>
  <c r="AE438" i="1"/>
  <c r="AE749" i="1"/>
  <c r="AE600" i="1"/>
  <c r="AE471" i="1"/>
  <c r="AE373" i="1"/>
  <c r="AE285" i="1"/>
  <c r="AE855" i="1"/>
  <c r="AE693" i="1"/>
  <c r="AE544" i="1"/>
  <c r="AE418" i="1"/>
  <c r="AE338" i="1"/>
  <c r="AE250" i="1"/>
  <c r="AE744" i="1"/>
  <c r="AE616" i="1"/>
  <c r="AE487" i="1"/>
  <c r="AE367" i="1"/>
  <c r="AE287" i="1"/>
  <c r="AE770" i="1"/>
  <c r="AE570" i="1"/>
  <c r="AE400" i="1"/>
  <c r="AE294" i="1"/>
  <c r="AE215" i="1"/>
  <c r="AE151" i="1"/>
  <c r="AE87" i="1"/>
  <c r="AE23" i="1"/>
  <c r="AE767" i="1"/>
  <c r="AE605" i="1"/>
  <c r="AE456" i="1"/>
  <c r="AE344" i="1"/>
  <c r="AE236" i="1"/>
  <c r="AE172" i="1"/>
  <c r="AE108" i="1"/>
  <c r="AE44" i="1"/>
  <c r="AE805" i="1"/>
  <c r="AE640" i="1"/>
  <c r="AE439" i="1"/>
  <c r="AE332" i="1"/>
  <c r="AE233" i="1"/>
  <c r="AE169" i="1"/>
  <c r="AE105" i="1"/>
  <c r="AE41" i="1"/>
  <c r="AE789" i="1"/>
  <c r="AE623" i="1"/>
  <c r="AE768" i="1"/>
  <c r="AE760" i="1"/>
  <c r="AE528" i="1"/>
  <c r="AE369" i="1"/>
  <c r="AE208" i="1"/>
  <c r="AE102" i="1"/>
  <c r="AE507" i="1"/>
  <c r="AE326" i="1"/>
  <c r="AE194" i="1"/>
  <c r="AE896" i="1"/>
  <c r="AE432" i="1"/>
  <c r="AE283" i="1"/>
  <c r="AE181" i="1"/>
  <c r="AE848" i="1"/>
  <c r="AE533" i="1"/>
  <c r="AE292" i="1"/>
  <c r="AE146" i="1"/>
  <c r="AE308" i="1"/>
  <c r="AE90" i="1"/>
  <c r="AE953" i="1"/>
  <c r="AE307" i="1"/>
  <c r="AE99" i="1"/>
  <c r="AE13" i="1"/>
  <c r="AE329" i="1"/>
  <c r="AE85" i="1"/>
  <c r="AE751" i="1"/>
  <c r="AE299" i="1"/>
  <c r="AE94" i="1"/>
  <c r="AE567" i="1"/>
  <c r="AE589" i="1"/>
  <c r="AE321" i="1"/>
  <c r="AE464" i="1"/>
  <c r="AE647" i="1"/>
  <c r="AE58" i="1"/>
  <c r="AE134" i="1"/>
  <c r="AE264" i="1"/>
  <c r="AE53" i="1"/>
  <c r="AE150" i="1"/>
  <c r="AE342" i="1"/>
  <c r="AE96" i="1"/>
  <c r="AE833" i="1"/>
  <c r="AE878" i="1"/>
  <c r="AE942" i="1"/>
  <c r="AE867" i="1"/>
  <c r="AE779" i="1"/>
  <c r="AE821" i="1"/>
  <c r="AE724" i="1"/>
  <c r="AE636" i="1"/>
  <c r="AE548" i="1"/>
  <c r="AE468" i="1"/>
  <c r="AE872" i="1"/>
  <c r="AE737" i="1"/>
  <c r="AE657" i="1"/>
  <c r="AE569" i="1"/>
  <c r="AE481" i="1"/>
  <c r="AE901" i="1"/>
  <c r="AE772" i="1"/>
  <c r="AE686" i="1"/>
  <c r="AE606" i="1"/>
  <c r="AE518" i="1"/>
  <c r="AE430" i="1"/>
  <c r="AE728" i="1"/>
  <c r="AE599" i="1"/>
  <c r="AE451" i="1"/>
  <c r="AE365" i="1"/>
  <c r="AE277" i="1"/>
  <c r="AE823" i="1"/>
  <c r="AE672" i="1"/>
  <c r="AE543" i="1"/>
  <c r="AE410" i="1"/>
  <c r="AE330" i="1"/>
  <c r="AE242" i="1"/>
  <c r="AE743" i="1"/>
  <c r="AE615" i="1"/>
  <c r="AE467" i="1"/>
  <c r="AE359" i="1"/>
  <c r="AE279" i="1"/>
  <c r="AE752" i="1"/>
  <c r="AE538" i="1"/>
  <c r="AE380" i="1"/>
  <c r="AE273" i="1"/>
  <c r="AE207" i="1"/>
  <c r="AE143" i="1"/>
  <c r="AE79" i="1"/>
  <c r="AE15" i="1"/>
  <c r="AE754" i="1"/>
  <c r="AE592" i="1"/>
  <c r="AE443" i="1"/>
  <c r="AE324" i="1"/>
  <c r="AE228" i="1"/>
  <c r="AE164" i="1"/>
  <c r="AE100" i="1"/>
  <c r="AE36" i="1"/>
  <c r="AE796" i="1"/>
  <c r="AE627" i="1"/>
  <c r="AE417" i="1"/>
  <c r="AE331" i="1"/>
  <c r="AE225" i="1"/>
  <c r="AE161" i="1"/>
  <c r="AE97" i="1"/>
  <c r="AE33" i="1"/>
  <c r="AE759" i="1"/>
  <c r="AE610" i="1"/>
  <c r="AE755" i="1"/>
  <c r="AE725" i="1"/>
  <c r="AE519" i="1"/>
  <c r="AE356" i="1"/>
  <c r="AE187" i="1"/>
  <c r="AE101" i="1"/>
  <c r="AE498" i="1"/>
  <c r="AE313" i="1"/>
  <c r="AE174" i="1"/>
  <c r="AE824" i="1"/>
  <c r="AE419" i="1"/>
  <c r="AE270" i="1"/>
  <c r="AE160" i="1"/>
  <c r="AE792" i="1"/>
  <c r="AE506" i="1"/>
  <c r="AE232" i="1"/>
  <c r="AE126" i="1"/>
  <c r="AE256" i="1"/>
  <c r="AE70" i="1"/>
  <c r="AE839" i="1"/>
  <c r="AE262" i="1"/>
  <c r="AE98" i="1"/>
  <c r="AE869" i="1"/>
  <c r="AE284" i="1"/>
  <c r="AE64" i="1"/>
  <c r="AE682" i="1"/>
  <c r="AE254" i="1"/>
  <c r="AE93" i="1"/>
  <c r="AE490" i="1"/>
  <c r="AE571" i="1"/>
  <c r="AE276" i="1"/>
  <c r="AE420" i="1"/>
  <c r="AE511" i="1"/>
  <c r="AE925" i="1"/>
  <c r="AE88" i="1"/>
  <c r="AE227" i="1"/>
  <c r="AE32" i="1"/>
  <c r="AE61" i="1"/>
  <c r="AE312" i="1"/>
  <c r="AE54" i="1"/>
  <c r="AE817" i="1"/>
  <c r="AE854" i="1"/>
  <c r="AE937" i="1"/>
  <c r="AE851" i="1"/>
  <c r="AE951" i="1"/>
  <c r="AE820" i="1"/>
  <c r="AE708" i="1"/>
  <c r="AE620" i="1"/>
  <c r="AE540" i="1"/>
  <c r="AE452" i="1"/>
  <c r="AE850" i="1"/>
  <c r="AE729" i="1"/>
  <c r="AE641" i="1"/>
  <c r="AE553" i="1"/>
  <c r="AE473" i="1"/>
  <c r="AE880" i="1"/>
  <c r="AE758" i="1"/>
  <c r="AE678" i="1"/>
  <c r="AE590" i="1"/>
  <c r="AE502" i="1"/>
  <c r="AE924" i="1"/>
  <c r="AE707" i="1"/>
  <c r="AE578" i="1"/>
  <c r="AE450" i="1"/>
  <c r="AE349" i="1"/>
  <c r="AE261" i="1"/>
  <c r="AE810" i="1"/>
  <c r="AE651" i="1"/>
  <c r="AE522" i="1"/>
  <c r="AE402" i="1"/>
  <c r="AE314" i="1"/>
  <c r="AE903" i="1"/>
  <c r="AE723" i="1"/>
  <c r="AE594" i="1"/>
  <c r="AE445" i="1"/>
  <c r="AE351" i="1"/>
  <c r="AE263" i="1"/>
  <c r="AE719" i="1"/>
  <c r="AE525" i="1"/>
  <c r="AE379" i="1"/>
  <c r="AE272" i="1"/>
  <c r="AE199" i="1"/>
  <c r="AE135" i="1"/>
  <c r="AE71" i="1"/>
  <c r="AE7" i="1"/>
  <c r="AE741" i="1"/>
  <c r="AE560" i="1"/>
  <c r="AE409" i="1"/>
  <c r="AE323" i="1"/>
  <c r="AE220" i="1"/>
  <c r="AE156" i="1"/>
  <c r="AE92" i="1"/>
  <c r="AE28" i="1"/>
  <c r="AE763" i="1"/>
  <c r="AE575" i="1"/>
  <c r="AE416" i="1"/>
  <c r="AE310" i="1"/>
  <c r="AE217" i="1"/>
  <c r="AE153" i="1"/>
  <c r="AE89" i="1"/>
  <c r="AE25" i="1"/>
  <c r="AE746" i="1"/>
  <c r="AE917" i="1"/>
  <c r="AE703" i="1"/>
  <c r="AE691" i="1"/>
  <c r="AE483" i="1"/>
  <c r="AE304" i="1"/>
  <c r="AE186" i="1"/>
  <c r="AE730" i="1"/>
  <c r="AE453" i="1"/>
  <c r="AE300" i="1"/>
  <c r="AE173" i="1"/>
  <c r="AE818" i="1"/>
  <c r="AE406" i="1"/>
  <c r="AE257" i="1"/>
  <c r="AE139" i="1"/>
  <c r="AE776" i="1"/>
  <c r="AE461" i="1"/>
  <c r="AE211" i="1"/>
  <c r="AE125" i="1"/>
  <c r="AE222" i="1"/>
  <c r="AE69" i="1"/>
  <c r="AE503" i="1"/>
  <c r="AE240" i="1"/>
  <c r="AE78" i="1"/>
  <c r="AE791" i="1"/>
  <c r="AE226" i="1"/>
  <c r="AE43" i="1"/>
  <c r="AE613" i="1"/>
  <c r="AE235" i="1"/>
  <c r="AE72" i="1"/>
  <c r="AE425" i="1"/>
  <c r="AE440" i="1"/>
  <c r="AE221" i="1"/>
  <c r="AE320" i="1"/>
  <c r="AE390" i="1"/>
  <c r="AE747" i="1"/>
  <c r="AE67" i="1"/>
  <c r="AE162" i="1"/>
  <c r="AE11" i="1"/>
  <c r="AE38" i="1"/>
  <c r="AE286" i="1"/>
  <c r="AE40" i="1"/>
  <c r="AE938" i="1"/>
  <c r="AE809" i="1"/>
  <c r="AE838" i="1"/>
  <c r="AE931" i="1"/>
  <c r="AE843" i="1"/>
  <c r="AE928" i="1"/>
  <c r="AE800" i="1"/>
  <c r="AE700" i="1"/>
  <c r="AE612" i="1"/>
  <c r="AE532" i="1"/>
  <c r="AE444" i="1"/>
  <c r="AE829" i="1"/>
  <c r="AE721" i="1"/>
  <c r="AE633" i="1"/>
  <c r="AE545" i="1"/>
  <c r="AE465" i="1"/>
  <c r="AE879" i="1"/>
  <c r="AE750" i="1"/>
  <c r="AE670" i="1"/>
  <c r="AE582" i="1"/>
  <c r="AE494" i="1"/>
  <c r="AE911" i="1"/>
  <c r="AE706" i="1"/>
  <c r="AE557" i="1"/>
  <c r="AE429" i="1"/>
  <c r="AE341" i="1"/>
  <c r="AE253" i="1"/>
  <c r="AE797" i="1"/>
  <c r="AE650" i="1"/>
  <c r="AE501" i="1"/>
  <c r="AE394" i="1"/>
  <c r="AE306" i="1"/>
  <c r="AE890" i="1"/>
  <c r="AE722" i="1"/>
  <c r="AE573" i="1"/>
  <c r="AE423" i="1"/>
  <c r="AE343" i="1"/>
  <c r="AE255" i="1"/>
  <c r="AE687" i="1"/>
  <c r="AE512" i="1"/>
  <c r="AE358" i="1"/>
  <c r="AE252" i="1"/>
  <c r="AE191" i="1"/>
  <c r="AE127" i="1"/>
  <c r="AE63" i="1"/>
  <c r="AE930" i="1"/>
  <c r="AE709" i="1"/>
  <c r="AE547" i="1"/>
  <c r="AE408" i="1"/>
  <c r="AE302" i="1"/>
  <c r="AE212" i="1"/>
  <c r="AE148" i="1"/>
  <c r="AE84" i="1"/>
  <c r="AE20" i="1"/>
  <c r="AE731" i="1"/>
  <c r="AE562" i="1"/>
  <c r="AE396" i="1"/>
  <c r="AE289" i="1"/>
  <c r="AE209" i="1"/>
  <c r="AE145" i="1"/>
  <c r="AE81" i="1"/>
  <c r="AE17" i="1"/>
  <c r="AE733" i="1"/>
  <c r="AE908" i="1"/>
  <c r="AE690" i="1"/>
  <c r="AE656" i="1"/>
  <c r="AE474" i="1"/>
  <c r="AE291" i="1"/>
  <c r="AE166" i="1"/>
  <c r="AE695" i="1"/>
  <c r="AE435" i="1"/>
  <c r="AE248" i="1"/>
  <c r="AE152" i="1"/>
  <c r="AE699" i="1"/>
  <c r="AE393" i="1"/>
  <c r="AE244" i="1"/>
  <c r="AE138" i="1"/>
  <c r="AE738" i="1"/>
  <c r="AE376" i="1"/>
  <c r="AE210" i="1"/>
  <c r="AE576" i="1"/>
  <c r="AE178" i="1"/>
  <c r="AE48" i="1"/>
  <c r="AE485" i="1"/>
  <c r="AE219" i="1"/>
  <c r="AE77" i="1"/>
  <c r="AE712" i="1"/>
  <c r="AE205" i="1"/>
  <c r="AE42" i="1"/>
  <c r="AE597" i="1"/>
  <c r="AE214" i="1"/>
  <c r="AE51" i="1"/>
  <c r="AE392" i="1"/>
  <c r="AE424" i="1"/>
  <c r="AE179" i="1"/>
  <c r="AE275" i="1"/>
  <c r="AE297" i="1"/>
  <c r="AE667" i="1"/>
  <c r="AE192" i="1"/>
  <c r="AE46" i="1"/>
  <c r="AE206" i="1"/>
  <c r="AE120" i="1"/>
  <c r="AE241" i="1"/>
  <c r="AE19" i="1"/>
  <c r="AE949" i="1"/>
  <c r="AE769" i="1"/>
  <c r="AE822" i="1"/>
  <c r="AE915" i="1"/>
  <c r="AE827" i="1"/>
  <c r="AE927" i="1"/>
  <c r="AE778" i="1"/>
  <c r="AE684" i="1"/>
  <c r="AE604" i="1"/>
  <c r="AE516" i="1"/>
  <c r="AE428" i="1"/>
  <c r="AE828" i="1"/>
  <c r="AE705" i="1"/>
  <c r="AE617" i="1"/>
  <c r="AE537" i="1"/>
  <c r="AE449" i="1"/>
  <c r="AE837" i="1"/>
  <c r="AE742" i="1"/>
  <c r="AE654" i="1"/>
  <c r="AE566" i="1"/>
  <c r="AE486" i="1"/>
  <c r="AE866" i="1"/>
  <c r="AE664" i="1"/>
  <c r="AE536" i="1"/>
  <c r="AE413" i="1"/>
  <c r="AE325" i="1"/>
  <c r="AE245" i="1"/>
  <c r="AE757" i="1"/>
  <c r="AE608" i="1"/>
  <c r="AE480" i="1"/>
  <c r="AE378" i="1"/>
  <c r="AE290" i="1"/>
  <c r="AE877" i="1"/>
  <c r="AE680" i="1"/>
  <c r="AE551" i="1"/>
  <c r="AE415" i="1"/>
  <c r="AE327" i="1"/>
  <c r="AE919" i="1"/>
  <c r="AE674" i="1"/>
  <c r="AE499" i="1"/>
  <c r="AE337" i="1"/>
  <c r="AE251" i="1"/>
  <c r="AE183" i="1"/>
  <c r="AE119" i="1"/>
  <c r="AE55" i="1"/>
  <c r="AE912" i="1"/>
  <c r="AE696" i="1"/>
  <c r="AE527" i="1"/>
  <c r="AE388" i="1"/>
  <c r="AE281" i="1"/>
  <c r="AE204" i="1"/>
  <c r="AE140" i="1"/>
  <c r="AE76" i="1"/>
  <c r="AE12" i="1"/>
  <c r="AE711" i="1"/>
  <c r="AE549" i="1"/>
  <c r="AE395" i="1"/>
  <c r="AE288" i="1"/>
  <c r="AE201" i="1"/>
  <c r="AE137" i="1"/>
  <c r="AE73" i="1"/>
  <c r="AE9" i="1"/>
  <c r="AE720" i="1"/>
  <c r="AE876" i="1"/>
  <c r="AE677" i="1"/>
  <c r="AE611" i="1"/>
  <c r="AE442" i="1"/>
  <c r="AE278" i="1"/>
  <c r="AE165" i="1"/>
  <c r="AE626" i="1"/>
  <c r="AE404" i="1"/>
  <c r="AE238" i="1"/>
  <c r="AE131" i="1"/>
  <c r="AE581" i="1"/>
  <c r="AE361" i="1"/>
  <c r="AE224" i="1"/>
  <c r="AE118" i="1"/>
  <c r="AE704" i="1"/>
  <c r="AE363" i="1"/>
  <c r="AE190" i="1"/>
  <c r="AE463" i="1"/>
  <c r="AE157" i="1"/>
  <c r="AE27" i="1"/>
  <c r="AE431" i="1"/>
  <c r="AE198" i="1"/>
  <c r="AE56" i="1"/>
  <c r="AE568" i="1"/>
  <c r="AE184" i="1"/>
  <c r="AE22" i="1"/>
  <c r="AE520" i="1"/>
  <c r="AE170" i="1"/>
  <c r="AE50" i="1"/>
  <c r="AE347" i="1"/>
  <c r="AE398" i="1"/>
  <c r="AE114" i="1"/>
  <c r="AE197" i="1"/>
  <c r="AE717" i="1"/>
  <c r="AE368" i="1"/>
  <c r="AE82" i="1"/>
  <c r="AE2" i="1"/>
  <c r="AE141" i="1"/>
  <c r="AE74" i="1"/>
  <c r="AE213" i="1"/>
  <c r="AE948" i="1"/>
  <c r="AE596" i="1"/>
  <c r="AE836" i="1"/>
  <c r="AE405" i="1"/>
  <c r="AE845" i="1"/>
  <c r="AE336" i="1"/>
  <c r="AE387" i="1"/>
  <c r="AE374" i="1"/>
  <c r="AE645" i="1"/>
  <c r="AE130" i="1"/>
  <c r="AE412" i="1"/>
  <c r="AE21" i="1"/>
  <c r="AE243" i="1"/>
  <c r="AE945" i="1"/>
  <c r="AE508" i="1"/>
  <c r="AE734" i="1"/>
  <c r="AE317" i="1"/>
  <c r="AE679" i="1"/>
  <c r="AE239" i="1"/>
  <c r="AE280" i="1"/>
  <c r="AE268" i="1"/>
  <c r="AE591" i="1"/>
  <c r="AE563" i="1"/>
  <c r="AE136" i="1"/>
  <c r="AE448" i="1"/>
  <c r="AE249" i="1"/>
  <c r="AE814" i="1"/>
  <c r="AE939" i="1"/>
  <c r="AE646" i="1"/>
  <c r="AE941" i="1"/>
  <c r="AE531" i="1"/>
  <c r="AE175" i="1"/>
  <c r="AE196" i="1"/>
  <c r="AE193" i="1"/>
  <c r="AE427" i="1"/>
  <c r="AE348" i="1"/>
  <c r="AE26" i="1"/>
  <c r="AE149" i="1"/>
  <c r="AE37" i="1"/>
  <c r="AE907" i="1"/>
  <c r="AE808" i="1"/>
  <c r="AE558" i="1"/>
  <c r="AE736" i="1"/>
  <c r="AE407" i="1"/>
  <c r="AE111" i="1"/>
  <c r="AE132" i="1"/>
  <c r="AE129" i="1"/>
  <c r="AE265" i="1"/>
  <c r="AE203" i="1"/>
  <c r="AE411" i="1"/>
  <c r="AE30" i="1"/>
  <c r="AE171" i="1"/>
  <c r="AE819" i="1"/>
  <c r="AE697" i="1"/>
  <c r="AE478" i="1"/>
  <c r="AE607" i="1"/>
  <c r="AE319" i="1"/>
  <c r="AE47" i="1"/>
  <c r="AE68" i="1"/>
  <c r="AE65" i="1"/>
  <c r="AE144" i="1"/>
  <c r="AE117" i="1"/>
  <c r="AE154" i="1"/>
  <c r="AE895" i="1"/>
  <c r="AE75" i="1"/>
  <c r="AE906" i="1"/>
  <c r="AE609" i="1"/>
  <c r="AE853" i="1"/>
  <c r="AE479" i="1"/>
  <c r="AE874" i="1"/>
  <c r="AE844" i="1"/>
  <c r="AE4" i="1"/>
  <c r="AE861" i="1"/>
  <c r="AE602" i="1"/>
  <c r="AE669" i="1"/>
  <c r="AE35" i="1"/>
  <c r="AE372" i="1"/>
  <c r="AE45" i="1"/>
  <c r="AE764" i="1"/>
  <c r="AE529" i="1"/>
  <c r="AE663" i="1"/>
  <c r="AE370" i="1"/>
  <c r="AE661" i="1"/>
  <c r="AE683" i="1"/>
  <c r="AE698" i="1"/>
  <c r="AE688" i="1"/>
  <c r="AE384" i="1"/>
  <c r="AE350" i="1"/>
  <c r="AE496" i="1"/>
  <c r="AE80" i="1"/>
  <c r="AE83" i="1"/>
  <c r="AE282" i="1"/>
  <c r="AE155" i="1"/>
  <c r="AE237" i="1"/>
  <c r="AE447" i="1"/>
  <c r="AE495" i="1"/>
  <c r="AE517" i="1"/>
  <c r="AE831" i="1"/>
  <c r="AE676" i="1"/>
  <c r="AE441" i="1"/>
  <c r="AE189" i="1"/>
  <c r="AE535" i="1"/>
  <c r="AE163" i="1"/>
  <c r="AC950" i="1"/>
  <c r="AC911" i="1"/>
  <c r="AC847" i="1"/>
  <c r="AC783" i="1"/>
  <c r="AC916" i="1"/>
  <c r="AC852" i="1"/>
  <c r="AC788" i="1"/>
  <c r="AC921" i="1"/>
  <c r="AC857" i="1"/>
  <c r="AC793" i="1"/>
  <c r="AC890" i="1"/>
  <c r="AC784" i="1"/>
  <c r="AC706" i="1"/>
  <c r="AC642" i="1"/>
  <c r="AC578" i="1"/>
  <c r="AC514" i="1"/>
  <c r="AC450" i="1"/>
  <c r="AC877" i="1"/>
  <c r="AC770" i="1"/>
  <c r="AC711" i="1"/>
  <c r="AC647" i="1"/>
  <c r="AC952" i="1"/>
  <c r="AC903" i="1"/>
  <c r="AC839" i="1"/>
  <c r="AC775" i="1"/>
  <c r="AC908" i="1"/>
  <c r="AC844" i="1"/>
  <c r="AC780" i="1"/>
  <c r="AC913" i="1"/>
  <c r="AC849" i="1"/>
  <c r="AC785" i="1"/>
  <c r="AC870" i="1"/>
  <c r="AC762" i="1"/>
  <c r="AC698" i="1"/>
  <c r="AC634" i="1"/>
  <c r="AC570" i="1"/>
  <c r="AC506" i="1"/>
  <c r="AC442" i="1"/>
  <c r="AC856" i="1"/>
  <c r="AC767" i="1"/>
  <c r="AC703" i="1"/>
  <c r="AC639" i="1"/>
  <c r="AC575" i="1"/>
  <c r="AC511" i="1"/>
  <c r="AC447" i="1"/>
  <c r="AC864" i="1"/>
  <c r="AC764" i="1"/>
  <c r="AC700" i="1"/>
  <c r="AC636" i="1"/>
  <c r="AC572" i="1"/>
  <c r="AC508" i="1"/>
  <c r="AC444" i="1"/>
  <c r="AC816" i="1"/>
  <c r="AC691" i="1"/>
  <c r="AC585" i="1"/>
  <c r="AC478" i="1"/>
  <c r="AC403" i="1"/>
  <c r="AC339" i="1"/>
  <c r="AC275" i="1"/>
  <c r="AC896" i="1"/>
  <c r="AC742" i="1"/>
  <c r="AC656" i="1"/>
  <c r="AC549" i="1"/>
  <c r="AC443" i="1"/>
  <c r="AC368" i="1"/>
  <c r="AC304" i="1"/>
  <c r="AC944" i="1"/>
  <c r="AC895" i="1"/>
  <c r="AC831" i="1"/>
  <c r="AC953" i="1"/>
  <c r="AC900" i="1"/>
  <c r="AC836" i="1"/>
  <c r="AC772" i="1"/>
  <c r="AC905" i="1"/>
  <c r="AC841" i="1"/>
  <c r="AC777" i="1"/>
  <c r="AC869" i="1"/>
  <c r="AC754" i="1"/>
  <c r="AC690" i="1"/>
  <c r="AC626" i="1"/>
  <c r="AC562" i="1"/>
  <c r="AC498" i="1"/>
  <c r="AC434" i="1"/>
  <c r="AC835" i="1"/>
  <c r="AC759" i="1"/>
  <c r="AC695" i="1"/>
  <c r="AC631" i="1"/>
  <c r="AC936" i="1"/>
  <c r="AC887" i="1"/>
  <c r="AC823" i="1"/>
  <c r="AC951" i="1"/>
  <c r="AC892" i="1"/>
  <c r="AC828" i="1"/>
  <c r="AC948" i="1"/>
  <c r="AC897" i="1"/>
  <c r="AC833" i="1"/>
  <c r="AC769" i="1"/>
  <c r="AC848" i="1"/>
  <c r="AC746" i="1"/>
  <c r="AC682" i="1"/>
  <c r="AC618" i="1"/>
  <c r="AC554" i="1"/>
  <c r="AC490" i="1"/>
  <c r="AC943" i="1"/>
  <c r="AC834" i="1"/>
  <c r="AC751" i="1"/>
  <c r="AC687" i="1"/>
  <c r="AC623" i="1"/>
  <c r="AC559" i="1"/>
  <c r="AC495" i="1"/>
  <c r="AC431" i="1"/>
  <c r="AC842" i="1"/>
  <c r="AC748" i="1"/>
  <c r="AC684" i="1"/>
  <c r="AC620" i="1"/>
  <c r="AC556" i="1"/>
  <c r="AC492" i="1"/>
  <c r="AC428" i="1"/>
  <c r="AC790" i="1"/>
  <c r="AC669" i="1"/>
  <c r="AC563" i="1"/>
  <c r="AC457" i="1"/>
  <c r="AC387" i="1"/>
  <c r="AC323" i="1"/>
  <c r="AC259" i="1"/>
  <c r="AC851" i="1"/>
  <c r="AC721" i="1"/>
  <c r="AC614" i="1"/>
  <c r="AC528" i="1"/>
  <c r="AC416" i="1"/>
  <c r="AC352" i="1"/>
  <c r="AC288" i="1"/>
  <c r="AC918" i="1"/>
  <c r="AC954" i="1"/>
  <c r="AC879" i="1"/>
  <c r="AC815" i="1"/>
  <c r="AC949" i="1"/>
  <c r="AC884" i="1"/>
  <c r="AC820" i="1"/>
  <c r="AC947" i="1"/>
  <c r="AC889" i="1"/>
  <c r="AC825" i="1"/>
  <c r="AC934" i="1"/>
  <c r="AC827" i="1"/>
  <c r="AC738" i="1"/>
  <c r="AC674" i="1"/>
  <c r="AC610" i="1"/>
  <c r="AC546" i="1"/>
  <c r="AC482" i="1"/>
  <c r="AC920" i="1"/>
  <c r="AC814" i="1"/>
  <c r="AC743" i="1"/>
  <c r="AC679" i="1"/>
  <c r="AC615" i="1"/>
  <c r="AC551" i="1"/>
  <c r="AC487" i="1"/>
  <c r="AC928" i="1"/>
  <c r="AC822" i="1"/>
  <c r="AC740" i="1"/>
  <c r="AC676" i="1"/>
  <c r="AC612" i="1"/>
  <c r="AC548" i="1"/>
  <c r="AC484" i="1"/>
  <c r="AC926" i="1"/>
  <c r="AC755" i="1"/>
  <c r="AC649" i="1"/>
  <c r="AC542" i="1"/>
  <c r="AC456" i="1"/>
  <c r="AC379" i="1"/>
  <c r="AC315" i="1"/>
  <c r="AC251" i="1"/>
  <c r="AC838" i="1"/>
  <c r="AC720" i="1"/>
  <c r="AC613" i="1"/>
  <c r="AC935" i="1"/>
  <c r="AC871" i="1"/>
  <c r="AC807" i="1"/>
  <c r="AC939" i="1"/>
  <c r="AC876" i="1"/>
  <c r="AC812" i="1"/>
  <c r="AC946" i="1"/>
  <c r="AC881" i="1"/>
  <c r="AC817" i="1"/>
  <c r="AC933" i="1"/>
  <c r="AC826" i="1"/>
  <c r="AC730" i="1"/>
  <c r="AC666" i="1"/>
  <c r="AC927" i="1"/>
  <c r="AC863" i="1"/>
  <c r="AC799" i="1"/>
  <c r="AC932" i="1"/>
  <c r="AC868" i="1"/>
  <c r="AC804" i="1"/>
  <c r="AC938" i="1"/>
  <c r="AC873" i="1"/>
  <c r="AC809" i="1"/>
  <c r="AC912" i="1"/>
  <c r="AC806" i="1"/>
  <c r="AC722" i="1"/>
  <c r="AC658" i="1"/>
  <c r="AC594" i="1"/>
  <c r="AC530" i="1"/>
  <c r="AC466" i="1"/>
  <c r="AC898" i="1"/>
  <c r="AC792" i="1"/>
  <c r="AC727" i="1"/>
  <c r="AC663" i="1"/>
  <c r="AC599" i="1"/>
  <c r="AC535" i="1"/>
  <c r="AC471" i="1"/>
  <c r="AC906" i="1"/>
  <c r="AC800" i="1"/>
  <c r="AC724" i="1"/>
  <c r="AC660" i="1"/>
  <c r="AC596" i="1"/>
  <c r="AC532" i="1"/>
  <c r="AC468" i="1"/>
  <c r="AC874" i="1"/>
  <c r="AC733" i="1"/>
  <c r="AC627" i="1"/>
  <c r="AC521" i="1"/>
  <c r="AC427" i="1"/>
  <c r="AC363" i="1"/>
  <c r="AC299" i="1"/>
  <c r="AC937" i="1"/>
  <c r="AC786" i="1"/>
  <c r="AC678" i="1"/>
  <c r="AC592" i="1"/>
  <c r="AC485" i="1"/>
  <c r="AC392" i="1"/>
  <c r="AC328" i="1"/>
  <c r="AC264" i="1"/>
  <c r="AC840" i="1"/>
  <c r="AC707" i="1"/>
  <c r="AC601" i="1"/>
  <c r="AC494" i="1"/>
  <c r="AC413" i="1"/>
  <c r="AC349" i="1"/>
  <c r="AC285" i="1"/>
  <c r="AC862" i="1"/>
  <c r="AC637" i="1"/>
  <c r="AC488" i="1"/>
  <c r="AC364" i="1"/>
  <c r="AC258" i="1"/>
  <c r="AC189" i="1"/>
  <c r="AC125" i="1"/>
  <c r="AC61" i="1"/>
  <c r="AC865" i="1"/>
  <c r="AC538" i="1"/>
  <c r="AC735" i="1"/>
  <c r="AC543" i="1"/>
  <c r="AC907" i="1"/>
  <c r="AC732" i="1"/>
  <c r="AC604" i="1"/>
  <c r="AC476" i="1"/>
  <c r="AC734" i="1"/>
  <c r="AC541" i="1"/>
  <c r="AC371" i="1"/>
  <c r="AC243" i="1"/>
  <c r="AC699" i="1"/>
  <c r="AC507" i="1"/>
  <c r="AC376" i="1"/>
  <c r="AC272" i="1"/>
  <c r="AC795" i="1"/>
  <c r="AC665" i="1"/>
  <c r="AC557" i="1"/>
  <c r="AC430" i="1"/>
  <c r="AC365" i="1"/>
  <c r="AC293" i="1"/>
  <c r="AC794" i="1"/>
  <c r="AC611" i="1"/>
  <c r="AC449" i="1"/>
  <c r="AC321" i="1"/>
  <c r="AC213" i="1"/>
  <c r="AC141" i="1"/>
  <c r="AC69" i="1"/>
  <c r="AC2" i="1"/>
  <c r="AC717" i="1"/>
  <c r="AC555" i="1"/>
  <c r="AC394" i="1"/>
  <c r="AC287" i="1"/>
  <c r="AC210" i="1"/>
  <c r="AC146" i="1"/>
  <c r="AC82" i="1"/>
  <c r="AC18" i="1"/>
  <c r="AC739" i="1"/>
  <c r="AC590" i="1"/>
  <c r="AC441" i="1"/>
  <c r="AC338" i="1"/>
  <c r="AC239" i="1"/>
  <c r="AC175" i="1"/>
  <c r="AC111" i="1"/>
  <c r="AC47" i="1"/>
  <c r="AC858" i="1"/>
  <c r="AC919" i="1"/>
  <c r="AC801" i="1"/>
  <c r="AC522" i="1"/>
  <c r="AC719" i="1"/>
  <c r="AC527" i="1"/>
  <c r="AC886" i="1"/>
  <c r="AC716" i="1"/>
  <c r="AC588" i="1"/>
  <c r="AC460" i="1"/>
  <c r="AC713" i="1"/>
  <c r="AC520" i="1"/>
  <c r="AC355" i="1"/>
  <c r="AC922" i="1"/>
  <c r="AC677" i="1"/>
  <c r="AC486" i="1"/>
  <c r="AC360" i="1"/>
  <c r="AC256" i="1"/>
  <c r="AC782" i="1"/>
  <c r="AC664" i="1"/>
  <c r="AC537" i="1"/>
  <c r="AC429" i="1"/>
  <c r="AC357" i="1"/>
  <c r="AC277" i="1"/>
  <c r="AC855" i="1"/>
  <c r="AC891" i="1"/>
  <c r="AC474" i="1"/>
  <c r="AC671" i="1"/>
  <c r="AC519" i="1"/>
  <c r="AC885" i="1"/>
  <c r="AC708" i="1"/>
  <c r="AC580" i="1"/>
  <c r="AC452" i="1"/>
  <c r="AC712" i="1"/>
  <c r="AC499" i="1"/>
  <c r="AC347" i="1"/>
  <c r="AC909" i="1"/>
  <c r="AC657" i="1"/>
  <c r="AC465" i="1"/>
  <c r="AC344" i="1"/>
  <c r="AC248" i="1"/>
  <c r="AC750" i="1"/>
  <c r="AC643" i="1"/>
  <c r="AC536" i="1"/>
  <c r="AC421" i="1"/>
  <c r="AC341" i="1"/>
  <c r="AC269" i="1"/>
  <c r="AC760" i="1"/>
  <c r="AC566" i="1"/>
  <c r="AC406" i="1"/>
  <c r="AC279" i="1"/>
  <c r="AC197" i="1"/>
  <c r="AC117" i="1"/>
  <c r="AC45" i="1"/>
  <c r="AC904" i="1"/>
  <c r="AC672" i="1"/>
  <c r="AC510" i="1"/>
  <c r="AC372" i="1"/>
  <c r="AC266" i="1"/>
  <c r="AC194" i="1"/>
  <c r="AC130" i="1"/>
  <c r="AC66" i="1"/>
  <c r="AC915" i="1"/>
  <c r="AC694" i="1"/>
  <c r="AC545" i="1"/>
  <c r="AC422" i="1"/>
  <c r="AC316" i="1"/>
  <c r="AC223" i="1"/>
  <c r="AC159" i="1"/>
  <c r="AC95" i="1"/>
  <c r="AC31" i="1"/>
  <c r="AC761" i="1"/>
  <c r="AC914" i="1"/>
  <c r="AC744" i="1"/>
  <c r="AC597" i="1"/>
  <c r="AC377" i="1"/>
  <c r="AC235" i="1"/>
  <c r="AC128" i="1"/>
  <c r="AC576" i="1"/>
  <c r="AC367" i="1"/>
  <c r="AC222" i="1"/>
  <c r="AC116" i="1"/>
  <c r="AC483" i="1"/>
  <c r="AC246" i="1"/>
  <c r="AC144" i="1"/>
  <c r="AC417" i="1"/>
  <c r="AC268" i="1"/>
  <c r="AC174" i="1"/>
  <c r="AC736" i="1"/>
  <c r="AC297" i="1"/>
  <c r="AC96" i="1"/>
  <c r="AC902" i="1"/>
  <c r="AC374" i="1"/>
  <c r="AC140" i="1"/>
  <c r="AC854" i="1"/>
  <c r="AC292" i="1"/>
  <c r="AC92" i="1"/>
  <c r="AC917" i="1"/>
  <c r="AC340" i="1"/>
  <c r="AC112" i="1"/>
  <c r="AC14" i="1"/>
  <c r="AC768" i="1"/>
  <c r="AC361" i="1"/>
  <c r="AC589" i="1"/>
  <c r="AC290" i="1"/>
  <c r="AC305" i="1"/>
  <c r="AC798" i="1"/>
  <c r="AC155" i="1"/>
  <c r="AC327" i="1"/>
  <c r="AC46" i="1"/>
  <c r="AC353" i="1"/>
  <c r="AC102" i="1"/>
  <c r="AC3" i="1"/>
  <c r="AC791" i="1"/>
  <c r="AC805" i="1"/>
  <c r="AC458" i="1"/>
  <c r="AC655" i="1"/>
  <c r="AC503" i="1"/>
  <c r="AC843" i="1"/>
  <c r="AC692" i="1"/>
  <c r="AC564" i="1"/>
  <c r="AC436" i="1"/>
  <c r="AC670" i="1"/>
  <c r="AC477" i="1"/>
  <c r="AC331" i="1"/>
  <c r="AC883" i="1"/>
  <c r="AC635" i="1"/>
  <c r="AC464" i="1"/>
  <c r="AC336" i="1"/>
  <c r="AC941" i="1"/>
  <c r="AC749" i="1"/>
  <c r="AC622" i="1"/>
  <c r="AC515" i="1"/>
  <c r="AC405" i="1"/>
  <c r="AC333" i="1"/>
  <c r="AC261" i="1"/>
  <c r="AC747" i="1"/>
  <c r="AC553" i="1"/>
  <c r="AC386" i="1"/>
  <c r="AC278" i="1"/>
  <c r="AC181" i="1"/>
  <c r="AC109" i="1"/>
  <c r="AC37" i="1"/>
  <c r="AC859" i="1"/>
  <c r="AC659" i="1"/>
  <c r="AC497" i="1"/>
  <c r="AC351" i="1"/>
  <c r="AC265" i="1"/>
  <c r="AC186" i="1"/>
  <c r="AC122" i="1"/>
  <c r="AC58" i="1"/>
  <c r="AC888" i="1"/>
  <c r="AC681" i="1"/>
  <c r="AC525" i="1"/>
  <c r="AC402" i="1"/>
  <c r="AC295" i="1"/>
  <c r="AC215" i="1"/>
  <c r="AC151" i="1"/>
  <c r="AC87" i="1"/>
  <c r="AC23" i="1"/>
  <c r="AC709" i="1"/>
  <c r="AC882" i="1"/>
  <c r="AC731" i="1"/>
  <c r="AC561" i="1"/>
  <c r="AC345" i="1"/>
  <c r="AC214" i="1"/>
  <c r="AC108" i="1"/>
  <c r="AC531" i="1"/>
  <c r="AC354" i="1"/>
  <c r="AC201" i="1"/>
  <c r="AC115" i="1"/>
  <c r="AC438" i="1"/>
  <c r="AC230" i="1"/>
  <c r="AC124" i="1"/>
  <c r="AC404" i="1"/>
  <c r="AC255" i="1"/>
  <c r="AC153" i="1"/>
  <c r="AC667" i="1"/>
  <c r="AC271" i="1"/>
  <c r="AC76" i="1"/>
  <c r="AC824" i="1"/>
  <c r="AC348" i="1"/>
  <c r="AC84" i="1"/>
  <c r="AC693" i="1"/>
  <c r="AC247" i="1"/>
  <c r="AC91" i="1"/>
  <c r="AC901" i="1"/>
  <c r="AC314" i="1"/>
  <c r="AC100" i="1"/>
  <c r="AC701" i="1"/>
  <c r="AC758" i="1"/>
  <c r="AC910" i="1"/>
  <c r="AC517" i="1"/>
  <c r="AC225" i="1"/>
  <c r="AC481" i="1"/>
  <c r="AC547" i="1"/>
  <c r="AC68" i="1"/>
  <c r="AC249" i="1"/>
  <c r="AC25" i="1"/>
  <c r="AC232" i="1"/>
  <c r="AC88" i="1"/>
  <c r="AC924" i="1"/>
  <c r="AC714" i="1"/>
  <c r="AC899" i="1"/>
  <c r="AC607" i="1"/>
  <c r="AC479" i="1"/>
  <c r="AC821" i="1"/>
  <c r="AC668" i="1"/>
  <c r="AC540" i="1"/>
  <c r="AC894" i="1"/>
  <c r="AC648" i="1"/>
  <c r="AC435" i="1"/>
  <c r="AC307" i="1"/>
  <c r="AC818" i="1"/>
  <c r="AC593" i="1"/>
  <c r="AC424" i="1"/>
  <c r="AC320" i="1"/>
  <c r="AC931" i="1"/>
  <c r="AC729" i="1"/>
  <c r="AC621" i="1"/>
  <c r="AC493" i="1"/>
  <c r="AC397" i="1"/>
  <c r="AC325" i="1"/>
  <c r="AC253" i="1"/>
  <c r="AC715" i="1"/>
  <c r="AC533" i="1"/>
  <c r="AC385" i="1"/>
  <c r="AC257" i="1"/>
  <c r="AC173" i="1"/>
  <c r="AC101" i="1"/>
  <c r="AC29" i="1"/>
  <c r="AC850" i="1"/>
  <c r="AC646" i="1"/>
  <c r="AC445" i="1"/>
  <c r="AC350" i="1"/>
  <c r="AC244" i="1"/>
  <c r="AC178" i="1"/>
  <c r="AC114" i="1"/>
  <c r="AC50" i="1"/>
  <c r="AC811" i="1"/>
  <c r="AC661" i="1"/>
  <c r="AC512" i="1"/>
  <c r="AC401" i="1"/>
  <c r="AC294" i="1"/>
  <c r="AC207" i="1"/>
  <c r="AC143" i="1"/>
  <c r="AC79" i="1"/>
  <c r="AC15" i="1"/>
  <c r="AC696" i="1"/>
  <c r="AC846" i="1"/>
  <c r="AC718" i="1"/>
  <c r="AC552" i="1"/>
  <c r="AC332" i="1"/>
  <c r="AC193" i="1"/>
  <c r="AC107" i="1"/>
  <c r="AC513" i="1"/>
  <c r="AC334" i="1"/>
  <c r="AC200" i="1"/>
  <c r="AC725" i="1"/>
  <c r="AC382" i="1"/>
  <c r="AC209" i="1"/>
  <c r="AC123" i="1"/>
  <c r="AC391" i="1"/>
  <c r="AC242" i="1"/>
  <c r="AC152" i="1"/>
  <c r="AC582" i="1"/>
  <c r="AC227" i="1"/>
  <c r="AC75" i="1"/>
  <c r="AC723" i="1"/>
  <c r="AC303" i="1"/>
  <c r="AC83" i="1"/>
  <c r="AC574" i="1"/>
  <c r="AC233" i="1"/>
  <c r="AC70" i="1"/>
  <c r="AC789" i="1"/>
  <c r="AC262" i="1"/>
  <c r="AC99" i="1"/>
  <c r="AC632" i="1"/>
  <c r="AC688" i="1"/>
  <c r="AC565" i="1"/>
  <c r="AC284" i="1"/>
  <c r="AC160" i="1"/>
  <c r="AC310" i="1"/>
  <c r="AC383" i="1"/>
  <c r="AC44" i="1"/>
  <c r="AC134" i="1"/>
  <c r="AC4" i="1"/>
  <c r="AC148" i="1"/>
  <c r="AC38" i="1"/>
  <c r="AC860" i="1"/>
  <c r="AC650" i="1"/>
  <c r="AC878" i="1"/>
  <c r="AC591" i="1"/>
  <c r="AC463" i="1"/>
  <c r="AC779" i="1"/>
  <c r="AC652" i="1"/>
  <c r="AC524" i="1"/>
  <c r="AC861" i="1"/>
  <c r="AC606" i="1"/>
  <c r="AC419" i="1"/>
  <c r="AC291" i="1"/>
  <c r="AC773" i="1"/>
  <c r="AC571" i="1"/>
  <c r="AC408" i="1"/>
  <c r="AC312" i="1"/>
  <c r="AC866" i="1"/>
  <c r="AC728" i="1"/>
  <c r="AC600" i="1"/>
  <c r="AC473" i="1"/>
  <c r="AC389" i="1"/>
  <c r="AC317" i="1"/>
  <c r="AC245" i="1"/>
  <c r="AC702" i="1"/>
  <c r="AC501" i="1"/>
  <c r="AC343" i="1"/>
  <c r="AC237" i="1"/>
  <c r="AC165" i="1"/>
  <c r="AC93" i="1"/>
  <c r="AC21" i="1"/>
  <c r="AC832" i="1"/>
  <c r="AC633" i="1"/>
  <c r="AC432" i="1"/>
  <c r="AC330" i="1"/>
  <c r="AC234" i="1"/>
  <c r="AC170" i="1"/>
  <c r="AC106" i="1"/>
  <c r="AC42" i="1"/>
  <c r="AC802" i="1"/>
  <c r="AC629" i="1"/>
  <c r="AC480" i="1"/>
  <c r="AC380" i="1"/>
  <c r="AC274" i="1"/>
  <c r="AC199" i="1"/>
  <c r="AC135" i="1"/>
  <c r="AC71" i="1"/>
  <c r="AC7" i="1"/>
  <c r="AC683" i="1"/>
  <c r="AC837" i="1"/>
  <c r="AC705" i="1"/>
  <c r="AC534" i="1"/>
  <c r="AC319" i="1"/>
  <c r="AC192" i="1"/>
  <c r="AC745" i="1"/>
  <c r="AC504" i="1"/>
  <c r="AC302" i="1"/>
  <c r="AC180" i="1"/>
  <c r="AC680" i="1"/>
  <c r="AC369" i="1"/>
  <c r="AC208" i="1"/>
  <c r="AC945" i="1"/>
  <c r="AC378" i="1"/>
  <c r="AC238" i="1"/>
  <c r="AC132" i="1"/>
  <c r="AC505" i="1"/>
  <c r="AC206" i="1"/>
  <c r="AC54" i="1"/>
  <c r="AC654" i="1"/>
  <c r="AC270" i="1"/>
  <c r="AC62" i="1"/>
  <c r="AC502" i="1"/>
  <c r="AC212" i="1"/>
  <c r="AC49" i="1"/>
  <c r="AC662" i="1"/>
  <c r="AC240" i="1"/>
  <c r="AC78" i="1"/>
  <c r="AC573" i="1"/>
  <c r="AC619" i="1"/>
  <c r="AC470" i="1"/>
  <c r="AC184" i="1"/>
  <c r="AC118" i="1"/>
  <c r="AC228" i="1"/>
  <c r="AC204" i="1"/>
  <c r="AC190" i="1"/>
  <c r="AC67" i="1"/>
  <c r="AC113" i="1"/>
  <c r="AC60" i="1"/>
  <c r="AC17" i="1"/>
  <c r="AC796" i="1"/>
  <c r="AC602" i="1"/>
  <c r="AC813" i="1"/>
  <c r="AC583" i="1"/>
  <c r="AC455" i="1"/>
  <c r="AC778" i="1"/>
  <c r="AC644" i="1"/>
  <c r="AC516" i="1"/>
  <c r="AC829" i="1"/>
  <c r="AC605" i="1"/>
  <c r="AC411" i="1"/>
  <c r="AC283" i="1"/>
  <c r="AC763" i="1"/>
  <c r="AC550" i="1"/>
  <c r="AC400" i="1"/>
  <c r="AC296" i="1"/>
  <c r="AC853" i="1"/>
  <c r="AC686" i="1"/>
  <c r="AC579" i="1"/>
  <c r="AC472" i="1"/>
  <c r="AC381" i="1"/>
  <c r="AC309" i="1"/>
  <c r="AC925" i="1"/>
  <c r="AC689" i="1"/>
  <c r="AC475" i="1"/>
  <c r="AC342" i="1"/>
  <c r="AC229" i="1"/>
  <c r="AC157" i="1"/>
  <c r="AC85" i="1"/>
  <c r="AC13" i="1"/>
  <c r="AC787" i="1"/>
  <c r="AC581" i="1"/>
  <c r="AC415" i="1"/>
  <c r="AC329" i="1"/>
  <c r="AC226" i="1"/>
  <c r="AC162" i="1"/>
  <c r="AC98" i="1"/>
  <c r="AC34" i="1"/>
  <c r="AC765" i="1"/>
  <c r="AC616" i="1"/>
  <c r="AC467" i="1"/>
  <c r="AC359" i="1"/>
  <c r="AC273" i="1"/>
  <c r="AC191" i="1"/>
  <c r="AC127" i="1"/>
  <c r="AC63" i="1"/>
  <c r="AC930" i="1"/>
  <c r="AC651" i="1"/>
  <c r="AC819" i="1"/>
  <c r="AC673" i="1"/>
  <c r="AC489" i="1"/>
  <c r="AC306" i="1"/>
  <c r="AC172" i="1"/>
  <c r="AC710" i="1"/>
  <c r="AC459" i="1"/>
  <c r="AC289" i="1"/>
  <c r="AC179" i="1"/>
  <c r="AC645" i="1"/>
  <c r="AC356" i="1"/>
  <c r="AC188" i="1"/>
  <c r="AC872" i="1"/>
  <c r="AC346" i="1"/>
  <c r="AC217" i="1"/>
  <c r="AC131" i="1"/>
  <c r="AC469" i="1"/>
  <c r="AC185" i="1"/>
  <c r="AC33" i="1"/>
  <c r="AC509" i="1"/>
  <c r="AC224" i="1"/>
  <c r="AC41" i="1"/>
  <c r="AC461" i="1"/>
  <c r="AC168" i="1"/>
  <c r="AC48" i="1"/>
  <c r="AC544" i="1"/>
  <c r="AC219" i="1"/>
  <c r="AC57" i="1"/>
  <c r="AC496" i="1"/>
  <c r="AC609" i="1"/>
  <c r="AC409" i="1"/>
  <c r="AC142" i="1"/>
  <c r="AC94" i="1"/>
  <c r="AC163" i="1"/>
  <c r="AC139" i="1"/>
  <c r="AC81" i="1"/>
  <c r="AC16" i="1"/>
  <c r="AC104" i="1"/>
  <c r="AC52" i="1"/>
  <c r="AC398" i="1"/>
  <c r="AC756" i="1"/>
  <c r="AC529" i="1"/>
  <c r="AC301" i="1"/>
  <c r="AC300" i="1"/>
  <c r="AC940" i="1"/>
  <c r="AC286" i="1"/>
  <c r="AC10" i="1"/>
  <c r="AC337" i="1"/>
  <c r="AC39" i="1"/>
  <c r="AC757" i="1"/>
  <c r="AC241" i="1"/>
  <c r="AC425" i="1"/>
  <c r="AC136" i="1"/>
  <c r="AC166" i="1"/>
  <c r="AC216" i="1"/>
  <c r="AC375" i="1"/>
  <c r="AC437" i="1"/>
  <c r="AC396" i="1"/>
  <c r="AC6" i="1"/>
  <c r="AC36" i="1"/>
  <c r="AC845" i="1"/>
  <c r="AC440" i="1"/>
  <c r="AC30" i="1"/>
  <c r="AC8" i="1"/>
  <c r="AC771" i="1"/>
  <c r="AC558" i="1"/>
  <c r="AC90" i="1"/>
  <c r="AC119" i="1"/>
  <c r="AC675" i="1"/>
  <c r="AC326" i="1"/>
  <c r="AC12" i="1"/>
  <c r="AC105" i="1"/>
  <c r="AC595" i="1"/>
  <c r="AC335" i="1"/>
  <c r="AC89" i="1"/>
  <c r="AC187" i="1"/>
  <c r="AC628" i="1"/>
  <c r="AC384" i="1"/>
  <c r="AC880" i="1"/>
  <c r="AC221" i="1"/>
  <c r="AC737" i="1"/>
  <c r="AC218" i="1"/>
  <c r="AC752" i="1"/>
  <c r="AC252" i="1"/>
  <c r="AC867" i="1"/>
  <c r="AC653" i="1"/>
  <c r="AC236" i="1"/>
  <c r="AC412" i="1"/>
  <c r="AC587" i="1"/>
  <c r="AC145" i="1"/>
  <c r="AC196" i="1"/>
  <c r="AC164" i="1"/>
  <c r="AC426" i="1"/>
  <c r="AC370" i="1"/>
  <c r="AC526" i="1"/>
  <c r="AC35" i="1"/>
  <c r="AC697" i="1"/>
  <c r="AC121" i="1"/>
  <c r="AC9" i="1"/>
  <c r="AC942" i="1"/>
  <c r="AC250" i="1"/>
  <c r="AC19" i="1"/>
  <c r="AC500" i="1"/>
  <c r="AC280" i="1"/>
  <c r="AC776" i="1"/>
  <c r="AC205" i="1"/>
  <c r="AC704" i="1"/>
  <c r="AC202" i="1"/>
  <c r="AC726" i="1"/>
  <c r="AC231" i="1"/>
  <c r="AC781" i="1"/>
  <c r="AC640" i="1"/>
  <c r="AC171" i="1"/>
  <c r="AC399" i="1"/>
  <c r="AC569" i="1"/>
  <c r="AC753" i="1"/>
  <c r="AC195" i="1"/>
  <c r="AC120" i="1"/>
  <c r="AC203" i="1"/>
  <c r="AC318" i="1"/>
  <c r="AC418" i="1"/>
  <c r="AC388" i="1"/>
  <c r="AC617" i="1"/>
  <c r="AC86" i="1"/>
  <c r="AC260" i="1"/>
  <c r="AC176" i="1"/>
  <c r="AC77" i="1"/>
  <c r="AC137" i="1"/>
  <c r="AC929" i="1"/>
  <c r="AC803" i="1"/>
  <c r="AC808" i="1"/>
  <c r="AC624" i="1"/>
  <c r="AC149" i="1"/>
  <c r="AC568" i="1"/>
  <c r="AC154" i="1"/>
  <c r="AC603" i="1"/>
  <c r="AC183" i="1"/>
  <c r="AC638" i="1"/>
  <c r="AC608" i="1"/>
  <c r="AC150" i="1"/>
  <c r="AC276" i="1"/>
  <c r="AC560" i="1"/>
  <c r="AC539" i="1"/>
  <c r="AC110" i="1"/>
  <c r="AC97" i="1"/>
  <c r="AC182" i="1"/>
  <c r="AC147" i="1"/>
  <c r="AC366" i="1"/>
  <c r="AC362" i="1"/>
  <c r="AC64" i="1"/>
  <c r="AC65" i="1"/>
  <c r="AC169" i="1"/>
  <c r="AC211" i="1"/>
  <c r="AC414" i="1"/>
  <c r="AC420" i="1"/>
  <c r="AC22" i="1"/>
  <c r="AC586" i="1"/>
  <c r="AC584" i="1"/>
  <c r="AC685" i="1"/>
  <c r="AC598" i="1"/>
  <c r="AC133" i="1"/>
  <c r="AC523" i="1"/>
  <c r="AC138" i="1"/>
  <c r="AC577" i="1"/>
  <c r="AC167" i="1"/>
  <c r="AC625" i="1"/>
  <c r="AC448" i="1"/>
  <c r="AC129" i="1"/>
  <c r="AC263" i="1"/>
  <c r="AC324" i="1"/>
  <c r="AC453" i="1"/>
  <c r="AC875" i="1"/>
  <c r="AC32" i="1"/>
  <c r="AC161" i="1"/>
  <c r="AC126" i="1"/>
  <c r="AC198" i="1"/>
  <c r="AC830" i="1"/>
  <c r="AC893" i="1"/>
  <c r="AC72" i="1"/>
  <c r="AC80" i="1"/>
  <c r="AC59" i="1"/>
  <c r="AC395" i="1"/>
  <c r="AC462" i="1"/>
  <c r="AC454" i="1"/>
  <c r="AC923" i="1"/>
  <c r="AC410" i="1"/>
  <c r="AC311" i="1"/>
  <c r="AC797" i="1"/>
  <c r="AC40" i="1"/>
  <c r="AC177" i="1"/>
  <c r="AC282" i="1"/>
  <c r="AC24" i="1"/>
  <c r="AC281" i="1"/>
  <c r="AC567" i="1"/>
  <c r="AC267" i="1"/>
  <c r="AC451" i="1"/>
  <c r="AC407" i="1"/>
  <c r="AC53" i="1"/>
  <c r="AC393" i="1"/>
  <c r="AC74" i="1"/>
  <c r="AC423" i="1"/>
  <c r="AC103" i="1"/>
  <c r="AC810" i="1"/>
  <c r="AC390" i="1"/>
  <c r="AC641" i="1"/>
  <c r="AC158" i="1"/>
  <c r="AC298" i="1"/>
  <c r="AC313" i="1"/>
  <c r="AC433" i="1"/>
  <c r="AC11" i="1"/>
  <c r="AC20" i="1"/>
  <c r="AC28" i="1"/>
  <c r="AC156" i="1"/>
  <c r="AC518" i="1"/>
  <c r="AC73" i="1"/>
  <c r="AC220" i="1"/>
  <c r="AC43" i="1"/>
  <c r="AC439" i="1"/>
  <c r="AC741" i="1"/>
  <c r="AC373" i="1"/>
  <c r="AC322" i="1"/>
  <c r="AC5" i="1"/>
  <c r="AC308" i="1"/>
  <c r="AC26" i="1"/>
  <c r="AC358" i="1"/>
  <c r="AC55" i="1"/>
  <c r="AC774" i="1"/>
  <c r="AC254" i="1"/>
  <c r="AC630" i="1"/>
  <c r="AC491" i="1"/>
  <c r="AC27" i="1"/>
  <c r="AC56" i="1"/>
  <c r="AC446" i="1"/>
  <c r="AC766" i="1"/>
  <c r="AC51" i="1"/>
  <c r="AB914" i="1"/>
  <c r="AB850" i="1"/>
  <c r="AB786" i="1"/>
  <c r="AB953" i="1"/>
  <c r="AB906" i="1"/>
  <c r="AB842" i="1"/>
  <c r="AB778" i="1"/>
  <c r="AB903" i="1"/>
  <c r="AB839" i="1"/>
  <c r="AB775" i="1"/>
  <c r="AB900" i="1"/>
  <c r="AB836" i="1"/>
  <c r="AB772" i="1"/>
  <c r="AB862" i="1"/>
  <c r="AB776" i="1"/>
  <c r="AB709" i="1"/>
  <c r="AB645" i="1"/>
  <c r="AB581" i="1"/>
  <c r="AB517" i="1"/>
  <c r="AB453" i="1"/>
  <c r="AB891" i="1"/>
  <c r="AB785" i="1"/>
  <c r="AB714" i="1"/>
  <c r="AB650" i="1"/>
  <c r="AB586" i="1"/>
  <c r="AB522" i="1"/>
  <c r="AB458" i="1"/>
  <c r="AB899" i="1"/>
  <c r="AB793" i="1"/>
  <c r="AB727" i="1"/>
  <c r="AB663" i="1"/>
  <c r="AB599" i="1"/>
  <c r="AB535" i="1"/>
  <c r="AB471" i="1"/>
  <c r="AB872" i="1"/>
  <c r="AB747" i="1"/>
  <c r="AB640" i="1"/>
  <c r="AB534" i="1"/>
  <c r="AB428" i="1"/>
  <c r="AB366" i="1"/>
  <c r="AB302" i="1"/>
  <c r="AB907" i="1"/>
  <c r="AB755" i="1"/>
  <c r="AB648" i="1"/>
  <c r="AB939" i="1"/>
  <c r="AB882" i="1"/>
  <c r="AB818" i="1"/>
  <c r="AB952" i="1"/>
  <c r="AB940" i="1"/>
  <c r="AB874" i="1"/>
  <c r="AB810" i="1"/>
  <c r="AB935" i="1"/>
  <c r="AB871" i="1"/>
  <c r="AB807" i="1"/>
  <c r="AB932" i="1"/>
  <c r="AB868" i="1"/>
  <c r="AB804" i="1"/>
  <c r="AB925" i="1"/>
  <c r="AB819" i="1"/>
  <c r="AB741" i="1"/>
  <c r="AB677" i="1"/>
  <c r="AB613" i="1"/>
  <c r="AB549" i="1"/>
  <c r="AB485" i="1"/>
  <c r="AB934" i="1"/>
  <c r="AB848" i="1"/>
  <c r="AB746" i="1"/>
  <c r="AB682" i="1"/>
  <c r="AB618" i="1"/>
  <c r="AB554" i="1"/>
  <c r="AB490" i="1"/>
  <c r="AB946" i="1"/>
  <c r="AB856" i="1"/>
  <c r="AB759" i="1"/>
  <c r="AB695" i="1"/>
  <c r="AB631" i="1"/>
  <c r="AB567" i="1"/>
  <c r="AB503" i="1"/>
  <c r="AB439" i="1"/>
  <c r="AB801" i="1"/>
  <c r="AB684" i="1"/>
  <c r="AB577" i="1"/>
  <c r="AB491" i="1"/>
  <c r="AB398" i="1"/>
  <c r="AB334" i="1"/>
  <c r="AB270" i="1"/>
  <c r="AB816" i="1"/>
  <c r="AB692" i="1"/>
  <c r="AB930" i="1"/>
  <c r="AB802" i="1"/>
  <c r="AB887" i="1"/>
  <c r="AB799" i="1"/>
  <c r="AB908" i="1"/>
  <c r="AB820" i="1"/>
  <c r="AB905" i="1"/>
  <c r="AB777" i="1"/>
  <c r="AB693" i="1"/>
  <c r="AB605" i="1"/>
  <c r="AB525" i="1"/>
  <c r="AB437" i="1"/>
  <c r="AB827" i="1"/>
  <c r="AB722" i="1"/>
  <c r="AB634" i="1"/>
  <c r="AB546" i="1"/>
  <c r="AB466" i="1"/>
  <c r="AB877" i="1"/>
  <c r="AB751" i="1"/>
  <c r="AB671" i="1"/>
  <c r="AB583" i="1"/>
  <c r="AB495" i="1"/>
  <c r="AB885" i="1"/>
  <c r="AB705" i="1"/>
  <c r="AB576" i="1"/>
  <c r="AB448" i="1"/>
  <c r="AB350" i="1"/>
  <c r="AB262" i="1"/>
  <c r="AB756" i="1"/>
  <c r="AB627" i="1"/>
  <c r="AB520" i="1"/>
  <c r="AB427" i="1"/>
  <c r="AB363" i="1"/>
  <c r="AB299" i="1"/>
  <c r="AB937" i="1"/>
  <c r="AB773" i="1"/>
  <c r="AB678" i="1"/>
  <c r="AB572" i="1"/>
  <c r="AB465" i="1"/>
  <c r="AB392" i="1"/>
  <c r="AB328" i="1"/>
  <c r="AB264" i="1"/>
  <c r="AB824" i="1"/>
  <c r="AB622" i="1"/>
  <c r="AB460" i="1"/>
  <c r="AB356" i="1"/>
  <c r="AB249" i="1"/>
  <c r="AB184" i="1"/>
  <c r="AB120" i="1"/>
  <c r="AB56" i="1"/>
  <c r="AB880" i="1"/>
  <c r="AB689" i="1"/>
  <c r="AB540" i="1"/>
  <c r="AB365" i="1"/>
  <c r="AB258" i="1"/>
  <c r="AB189" i="1"/>
  <c r="AB125" i="1"/>
  <c r="AB61" i="1"/>
  <c r="AB2" i="1"/>
  <c r="AB737" i="1"/>
  <c r="AB568" i="1"/>
  <c r="AB415" i="1"/>
  <c r="AB309" i="1"/>
  <c r="AB226" i="1"/>
  <c r="AB162" i="1"/>
  <c r="AB98" i="1"/>
  <c r="AB34" i="1"/>
  <c r="AB811" i="1"/>
  <c r="AB867" i="1"/>
  <c r="AB651" i="1"/>
  <c r="AB600" i="1"/>
  <c r="AB375" i="1"/>
  <c r="AB227" i="1"/>
  <c r="AB121" i="1"/>
  <c r="AB480" i="1"/>
  <c r="AB274" i="1"/>
  <c r="AB172" i="1"/>
  <c r="AB710" i="1"/>
  <c r="AB459" i="1"/>
  <c r="AB289" i="1"/>
  <c r="AB159" i="1"/>
  <c r="AB560" i="1"/>
  <c r="AB337" i="1"/>
  <c r="AB209" i="1"/>
  <c r="AB923" i="1"/>
  <c r="AB405" i="1"/>
  <c r="AB113" i="1"/>
  <c r="AB4" i="1"/>
  <c r="AB359" i="1"/>
  <c r="AB131" i="1"/>
  <c r="AB12" i="1"/>
  <c r="AB532" i="1"/>
  <c r="AB161" i="1"/>
  <c r="AB41" i="1"/>
  <c r="AB396" i="1"/>
  <c r="AB147" i="1"/>
  <c r="AB28" i="1"/>
  <c r="AB526" i="1"/>
  <c r="AB548" i="1"/>
  <c r="AB782" i="1"/>
  <c r="AB830" i="1"/>
  <c r="AB87" i="1"/>
  <c r="AB100" i="1"/>
  <c r="AB86" i="1"/>
  <c r="AB547" i="1"/>
  <c r="AB30" i="1"/>
  <c r="AB15" i="1"/>
  <c r="AB52" i="1"/>
  <c r="AB922" i="1"/>
  <c r="AB794" i="1"/>
  <c r="AB879" i="1"/>
  <c r="AB791" i="1"/>
  <c r="AB892" i="1"/>
  <c r="AB812" i="1"/>
  <c r="AB904" i="1"/>
  <c r="AB765" i="1"/>
  <c r="AB685" i="1"/>
  <c r="AB597" i="1"/>
  <c r="AB509" i="1"/>
  <c r="AB429" i="1"/>
  <c r="AB806" i="1"/>
  <c r="AB706" i="1"/>
  <c r="AB626" i="1"/>
  <c r="AB538" i="1"/>
  <c r="AB450" i="1"/>
  <c r="AB857" i="1"/>
  <c r="AB743" i="1"/>
  <c r="AB655" i="1"/>
  <c r="AB575" i="1"/>
  <c r="AB487" i="1"/>
  <c r="AB859" i="1"/>
  <c r="AB704" i="1"/>
  <c r="AB556" i="1"/>
  <c r="AB422" i="1"/>
  <c r="AB342" i="1"/>
  <c r="AB254" i="1"/>
  <c r="AB734" i="1"/>
  <c r="AB606" i="1"/>
  <c r="AB500" i="1"/>
  <c r="AB419" i="1"/>
  <c r="AB355" i="1"/>
  <c r="AB291" i="1"/>
  <c r="AB929" i="1"/>
  <c r="AB764" i="1"/>
  <c r="AB657" i="1"/>
  <c r="AB571" i="1"/>
  <c r="AB464" i="1"/>
  <c r="AB384" i="1"/>
  <c r="AB320" i="1"/>
  <c r="AB256" i="1"/>
  <c r="AB779" i="1"/>
  <c r="AB609" i="1"/>
  <c r="AB440" i="1"/>
  <c r="AB335" i="1"/>
  <c r="AB240" i="1"/>
  <c r="AB176" i="1"/>
  <c r="AB112" i="1"/>
  <c r="AB48" i="1"/>
  <c r="AB853" i="1"/>
  <c r="AB676" i="1"/>
  <c r="AB488" i="1"/>
  <c r="AB364" i="1"/>
  <c r="AB257" i="1"/>
  <c r="AB181" i="1"/>
  <c r="AB117" i="1"/>
  <c r="AB53" i="1"/>
  <c r="AB936" i="1"/>
  <c r="AB724" i="1"/>
  <c r="AB536" i="1"/>
  <c r="AB394" i="1"/>
  <c r="AB308" i="1"/>
  <c r="AB218" i="1"/>
  <c r="AB154" i="1"/>
  <c r="AB90" i="1"/>
  <c r="AB26" i="1"/>
  <c r="AB752" i="1"/>
  <c r="AB822" i="1"/>
  <c r="AB638" i="1"/>
  <c r="AB582" i="1"/>
  <c r="AB362" i="1"/>
  <c r="AB207" i="1"/>
  <c r="AB938" i="1"/>
  <c r="AB423" i="1"/>
  <c r="AB261" i="1"/>
  <c r="AB171" i="1"/>
  <c r="AB675" i="1"/>
  <c r="AB441" i="1"/>
  <c r="AB276" i="1"/>
  <c r="AB158" i="1"/>
  <c r="AB524" i="1"/>
  <c r="AB324" i="1"/>
  <c r="AB188" i="1"/>
  <c r="AB845" i="1"/>
  <c r="AB353" i="1"/>
  <c r="AB102" i="1"/>
  <c r="AB3" i="1"/>
  <c r="AB333" i="1"/>
  <c r="AB110" i="1"/>
  <c r="AB11" i="1"/>
  <c r="AB426" i="1"/>
  <c r="AB140" i="1"/>
  <c r="AB20" i="1"/>
  <c r="AB370" i="1"/>
  <c r="AB126" i="1"/>
  <c r="AB27" i="1"/>
  <c r="AB472" i="1"/>
  <c r="AB494" i="1"/>
  <c r="AB409" i="1"/>
  <c r="AB688" i="1"/>
  <c r="AB893" i="1"/>
  <c r="AB79" i="1"/>
  <c r="AB65" i="1"/>
  <c r="AB383" i="1"/>
  <c r="AB9" i="1"/>
  <c r="AB316" i="1"/>
  <c r="AB31" i="1"/>
  <c r="AB898" i="1"/>
  <c r="AB770" i="1"/>
  <c r="AB863" i="1"/>
  <c r="AB783" i="1"/>
  <c r="AB884" i="1"/>
  <c r="AB796" i="1"/>
  <c r="AB883" i="1"/>
  <c r="AB757" i="1"/>
  <c r="AB669" i="1"/>
  <c r="AB589" i="1"/>
  <c r="AB501" i="1"/>
  <c r="AB933" i="1"/>
  <c r="AB805" i="1"/>
  <c r="AB698" i="1"/>
  <c r="AB610" i="1"/>
  <c r="AB530" i="1"/>
  <c r="AB442" i="1"/>
  <c r="AB835" i="1"/>
  <c r="AB735" i="1"/>
  <c r="AB647" i="1"/>
  <c r="AB559" i="1"/>
  <c r="AB479" i="1"/>
  <c r="AB846" i="1"/>
  <c r="AB683" i="1"/>
  <c r="AB555" i="1"/>
  <c r="AB414" i="1"/>
  <c r="AB326" i="1"/>
  <c r="AB246" i="1"/>
  <c r="AB713" i="1"/>
  <c r="AB585" i="1"/>
  <c r="AB499" i="1"/>
  <c r="AB411" i="1"/>
  <c r="AB347" i="1"/>
  <c r="AB283" i="1"/>
  <c r="AB909" i="1"/>
  <c r="AB763" i="1"/>
  <c r="AB656" i="1"/>
  <c r="AB550" i="1"/>
  <c r="AB444" i="1"/>
  <c r="AB376" i="1"/>
  <c r="AB312" i="1"/>
  <c r="AB248" i="1"/>
  <c r="AB758" i="1"/>
  <c r="AB596" i="1"/>
  <c r="AB421" i="1"/>
  <c r="AB314" i="1"/>
  <c r="AB232" i="1"/>
  <c r="AB168" i="1"/>
  <c r="AB104" i="1"/>
  <c r="AB40" i="1"/>
  <c r="AB817" i="1"/>
  <c r="AB644" i="1"/>
  <c r="AB475" i="1"/>
  <c r="AB343" i="1"/>
  <c r="AB237" i="1"/>
  <c r="AB173" i="1"/>
  <c r="AB109" i="1"/>
  <c r="AB45" i="1"/>
  <c r="AB918" i="1"/>
  <c r="AB672" i="1"/>
  <c r="AB523" i="1"/>
  <c r="AB393" i="1"/>
  <c r="AB287" i="1"/>
  <c r="AB210" i="1"/>
  <c r="AB146" i="1"/>
  <c r="AB82" i="1"/>
  <c r="AB18" i="1"/>
  <c r="AB739" i="1"/>
  <c r="AB795" i="1"/>
  <c r="AB625" i="1"/>
  <c r="AB537" i="1"/>
  <c r="AB349" i="1"/>
  <c r="AB206" i="1"/>
  <c r="AB740" i="1"/>
  <c r="AB410" i="1"/>
  <c r="AB241" i="1"/>
  <c r="AB151" i="1"/>
  <c r="AB665" i="1"/>
  <c r="AB425" i="1"/>
  <c r="AB263" i="1"/>
  <c r="AB137" i="1"/>
  <c r="AB515" i="1"/>
  <c r="AB311" i="1"/>
  <c r="AB187" i="1"/>
  <c r="AB766" i="1"/>
  <c r="AB327" i="1"/>
  <c r="AB89" i="1"/>
  <c r="AB753" i="1"/>
  <c r="AB281" i="1"/>
  <c r="AB97" i="1"/>
  <c r="AB902" i="1"/>
  <c r="AB381" i="1"/>
  <c r="AB119" i="1"/>
  <c r="AB19" i="1"/>
  <c r="AB325" i="1"/>
  <c r="AB105" i="1"/>
  <c r="AB7" i="1"/>
  <c r="AB454" i="1"/>
  <c r="AB476" i="1"/>
  <c r="AB269" i="1"/>
  <c r="AB608" i="1"/>
  <c r="AB290" i="1"/>
  <c r="AB595" i="1"/>
  <c r="AB305" i="1"/>
  <c r="AB95" i="1"/>
  <c r="AB225" i="1"/>
  <c r="AB204" i="1"/>
  <c r="AB183" i="1"/>
  <c r="AB890" i="1"/>
  <c r="AB954" i="1"/>
  <c r="AB855" i="1"/>
  <c r="AB951" i="1"/>
  <c r="AB876" i="1"/>
  <c r="AB788" i="1"/>
  <c r="AB861" i="1"/>
  <c r="AB749" i="1"/>
  <c r="AB661" i="1"/>
  <c r="AB573" i="1"/>
  <c r="AB493" i="1"/>
  <c r="AB913" i="1"/>
  <c r="AB784" i="1"/>
  <c r="AB690" i="1"/>
  <c r="AB602" i="1"/>
  <c r="AB514" i="1"/>
  <c r="AB434" i="1"/>
  <c r="AB814" i="1"/>
  <c r="AB719" i="1"/>
  <c r="AB639" i="1"/>
  <c r="AB551" i="1"/>
  <c r="AB463" i="1"/>
  <c r="AB833" i="1"/>
  <c r="AB662" i="1"/>
  <c r="AB513" i="1"/>
  <c r="AB406" i="1"/>
  <c r="AB318" i="1"/>
  <c r="AB894" i="1"/>
  <c r="AB712" i="1"/>
  <c r="AB584" i="1"/>
  <c r="AB478" i="1"/>
  <c r="AB403" i="1"/>
  <c r="AB339" i="1"/>
  <c r="AB275" i="1"/>
  <c r="AB896" i="1"/>
  <c r="AB742" i="1"/>
  <c r="AB636" i="1"/>
  <c r="AB529" i="1"/>
  <c r="AB443" i="1"/>
  <c r="AB368" i="1"/>
  <c r="AB304" i="1"/>
  <c r="AB944" i="1"/>
  <c r="AB745" i="1"/>
  <c r="AB544" i="1"/>
  <c r="AB420" i="1"/>
  <c r="AB313" i="1"/>
  <c r="AB224" i="1"/>
  <c r="AB160" i="1"/>
  <c r="AB96" i="1"/>
  <c r="AB32" i="1"/>
  <c r="AB808" i="1"/>
  <c r="AB624" i="1"/>
  <c r="AB462" i="1"/>
  <c r="AB322" i="1"/>
  <c r="AB229" i="1"/>
  <c r="AB165" i="1"/>
  <c r="AB101" i="1"/>
  <c r="AB37" i="1"/>
  <c r="AB873" i="1"/>
  <c r="AB659" i="1"/>
  <c r="AB510" i="1"/>
  <c r="AB373" i="1"/>
  <c r="AB266" i="1"/>
  <c r="AB202" i="1"/>
  <c r="AB138" i="1"/>
  <c r="AB74" i="1"/>
  <c r="AB10" i="1"/>
  <c r="AB707" i="1"/>
  <c r="AB761" i="1"/>
  <c r="AB612" i="1"/>
  <c r="AB496" i="1"/>
  <c r="AB317" i="1"/>
  <c r="AB185" i="1"/>
  <c r="AB660" i="1"/>
  <c r="AB397" i="1"/>
  <c r="AB236" i="1"/>
  <c r="AB150" i="1"/>
  <c r="AB630" i="1"/>
  <c r="AB412" i="1"/>
  <c r="AB223" i="1"/>
  <c r="AB116" i="1"/>
  <c r="AB483" i="1"/>
  <c r="AB298" i="1"/>
  <c r="AB167" i="1"/>
  <c r="AB697" i="1"/>
  <c r="AB282" i="1"/>
  <c r="AB68" i="1"/>
  <c r="AB673" i="1"/>
  <c r="AB255" i="1"/>
  <c r="AB76" i="1"/>
  <c r="AB886" i="1"/>
  <c r="AB348" i="1"/>
  <c r="AB103" i="1"/>
  <c r="AB854" i="1"/>
  <c r="AB273" i="1"/>
  <c r="AB92" i="1"/>
  <c r="AB6" i="1"/>
  <c r="AB418" i="1"/>
  <c r="AB417" i="1"/>
  <c r="AB198" i="1"/>
  <c r="AB361" i="1"/>
  <c r="AB941" i="1"/>
  <c r="AB413" i="1"/>
  <c r="AB211" i="1"/>
  <c r="AB44" i="1"/>
  <c r="AB94" i="1"/>
  <c r="AB139" i="1"/>
  <c r="AB118" i="1"/>
  <c r="AB866" i="1"/>
  <c r="AB927" i="1"/>
  <c r="AB847" i="1"/>
  <c r="AB950" i="1"/>
  <c r="AB860" i="1"/>
  <c r="AB780" i="1"/>
  <c r="AB841" i="1"/>
  <c r="AB733" i="1"/>
  <c r="AB653" i="1"/>
  <c r="AB565" i="1"/>
  <c r="AB477" i="1"/>
  <c r="AB912" i="1"/>
  <c r="AB762" i="1"/>
  <c r="AB674" i="1"/>
  <c r="AB594" i="1"/>
  <c r="AB506" i="1"/>
  <c r="AB943" i="1"/>
  <c r="AB813" i="1"/>
  <c r="AB711" i="1"/>
  <c r="AB623" i="1"/>
  <c r="AB543" i="1"/>
  <c r="AB455" i="1"/>
  <c r="AB781" i="1"/>
  <c r="AB641" i="1"/>
  <c r="AB512" i="1"/>
  <c r="AB390" i="1"/>
  <c r="AB310" i="1"/>
  <c r="AB881" i="1"/>
  <c r="AB691" i="1"/>
  <c r="AB564" i="1"/>
  <c r="AB457" i="1"/>
  <c r="AB395" i="1"/>
  <c r="AB331" i="1"/>
  <c r="AB267" i="1"/>
  <c r="AB864" i="1"/>
  <c r="AB721" i="1"/>
  <c r="AB635" i="1"/>
  <c r="AB528" i="1"/>
  <c r="AB424" i="1"/>
  <c r="AB360" i="1"/>
  <c r="AB296" i="1"/>
  <c r="AB928" i="1"/>
  <c r="AB732" i="1"/>
  <c r="AB531" i="1"/>
  <c r="AB399" i="1"/>
  <c r="AB293" i="1"/>
  <c r="AB216" i="1"/>
  <c r="AB152" i="1"/>
  <c r="AB88" i="1"/>
  <c r="AB24" i="1"/>
  <c r="AB760" i="1"/>
  <c r="AB611" i="1"/>
  <c r="AB430" i="1"/>
  <c r="AB321" i="1"/>
  <c r="AB221" i="1"/>
  <c r="AB157" i="1"/>
  <c r="AB93" i="1"/>
  <c r="AB29" i="1"/>
  <c r="AB832" i="1"/>
  <c r="AB646" i="1"/>
  <c r="AB497" i="1"/>
  <c r="AB372" i="1"/>
  <c r="AB265" i="1"/>
  <c r="AB194" i="1"/>
  <c r="AB130" i="1"/>
  <c r="AB66" i="1"/>
  <c r="AB915" i="1"/>
  <c r="AB694" i="1"/>
  <c r="AB729" i="1"/>
  <c r="AB931" i="1"/>
  <c r="AB451" i="1"/>
  <c r="AB297" i="1"/>
  <c r="AB164" i="1"/>
  <c r="AB561" i="1"/>
  <c r="AB345" i="1"/>
  <c r="AB235" i="1"/>
  <c r="AB129" i="1"/>
  <c r="AB590" i="1"/>
  <c r="AB380" i="1"/>
  <c r="AB222" i="1"/>
  <c r="AB115" i="1"/>
  <c r="AB438" i="1"/>
  <c r="AB285" i="1"/>
  <c r="AB166" i="1"/>
  <c r="AB686" i="1"/>
  <c r="AB220" i="1"/>
  <c r="AB67" i="1"/>
  <c r="AB580" i="1"/>
  <c r="AB238" i="1"/>
  <c r="AB75" i="1"/>
  <c r="AB774" i="1"/>
  <c r="AB303" i="1"/>
  <c r="AB84" i="1"/>
  <c r="AB837" i="1"/>
  <c r="AB247" i="1"/>
  <c r="AB91" i="1"/>
  <c r="AB789" i="1"/>
  <c r="AB340" i="1"/>
  <c r="AB391" i="1"/>
  <c r="AB156" i="1"/>
  <c r="AB268" i="1"/>
  <c r="AB295" i="1"/>
  <c r="AB242" i="1"/>
  <c r="AB127" i="1"/>
  <c r="AB23" i="1"/>
  <c r="AB39" i="1"/>
  <c r="AB43" i="1"/>
  <c r="AB73" i="1"/>
  <c r="AB858" i="1"/>
  <c r="AB919" i="1"/>
  <c r="AB831" i="1"/>
  <c r="AB949" i="1"/>
  <c r="AB852" i="1"/>
  <c r="AB948" i="1"/>
  <c r="AB840" i="1"/>
  <c r="AB725" i="1"/>
  <c r="AB637" i="1"/>
  <c r="AB557" i="1"/>
  <c r="AB469" i="1"/>
  <c r="AB870" i="1"/>
  <c r="AB754" i="1"/>
  <c r="AB666" i="1"/>
  <c r="AB578" i="1"/>
  <c r="AB498" i="1"/>
  <c r="AB921" i="1"/>
  <c r="AB792" i="1"/>
  <c r="AB703" i="1"/>
  <c r="AB615" i="1"/>
  <c r="AB527" i="1"/>
  <c r="AB447" i="1"/>
  <c r="AB768" i="1"/>
  <c r="AB620" i="1"/>
  <c r="AB492" i="1"/>
  <c r="AB382" i="1"/>
  <c r="AB294" i="1"/>
  <c r="AB829" i="1"/>
  <c r="AB670" i="1"/>
  <c r="AB563" i="1"/>
  <c r="AB456" i="1"/>
  <c r="AB387" i="1"/>
  <c r="AB323" i="1"/>
  <c r="AB259" i="1"/>
  <c r="AB851" i="1"/>
  <c r="AB720" i="1"/>
  <c r="AB614" i="1"/>
  <c r="AB508" i="1"/>
  <c r="AB416" i="1"/>
  <c r="AB352" i="1"/>
  <c r="AB288" i="1"/>
  <c r="AB910" i="1"/>
  <c r="AB680" i="1"/>
  <c r="AB518" i="1"/>
  <c r="AB378" i="1"/>
  <c r="AB292" i="1"/>
  <c r="AB208" i="1"/>
  <c r="AB144" i="1"/>
  <c r="AB80" i="1"/>
  <c r="AB16" i="1"/>
  <c r="AB728" i="1"/>
  <c r="AB579" i="1"/>
  <c r="AB407" i="1"/>
  <c r="AB301" i="1"/>
  <c r="AB213" i="1"/>
  <c r="AB149" i="1"/>
  <c r="AB85" i="1"/>
  <c r="AB21" i="1"/>
  <c r="AB787" i="1"/>
  <c r="AB633" i="1"/>
  <c r="AB484" i="1"/>
  <c r="AB351" i="1"/>
  <c r="AB245" i="1"/>
  <c r="AB186" i="1"/>
  <c r="AB122" i="1"/>
  <c r="AB58" i="1"/>
  <c r="AB897" i="1"/>
  <c r="AB681" i="1"/>
  <c r="AB716" i="1"/>
  <c r="AB875" i="1"/>
  <c r="AB433" i="1"/>
  <c r="AB284" i="1"/>
  <c r="AB163" i="1"/>
  <c r="AB552" i="1"/>
  <c r="AB332" i="1"/>
  <c r="AB215" i="1"/>
  <c r="AB108" i="1"/>
  <c r="AB545" i="1"/>
  <c r="AB367" i="1"/>
  <c r="AB201" i="1"/>
  <c r="AB809" i="1"/>
  <c r="AB402" i="1"/>
  <c r="AB253" i="1"/>
  <c r="AB145" i="1"/>
  <c r="AB617" i="1"/>
  <c r="AB199" i="1"/>
  <c r="AB47" i="1"/>
  <c r="AB539" i="1"/>
  <c r="AB217" i="1"/>
  <c r="AB55" i="1"/>
  <c r="AB723" i="1"/>
  <c r="AB277" i="1"/>
  <c r="AB83" i="1"/>
  <c r="AB821" i="1"/>
  <c r="AB233" i="1"/>
  <c r="AB71" i="1"/>
  <c r="AB731" i="1"/>
  <c r="AB800" i="1"/>
  <c r="AB346" i="1"/>
  <c r="AB99" i="1"/>
  <c r="AB239" i="1"/>
  <c r="AB219" i="1"/>
  <c r="AB195" i="1"/>
  <c r="AB59" i="1"/>
  <c r="AB190" i="1"/>
  <c r="AB260" i="1"/>
  <c r="AB22" i="1"/>
  <c r="AB38" i="1"/>
  <c r="AB945" i="1"/>
  <c r="AB834" i="1"/>
  <c r="AB911" i="1"/>
  <c r="AB823" i="1"/>
  <c r="AB924" i="1"/>
  <c r="AB844" i="1"/>
  <c r="AB942" i="1"/>
  <c r="AB798" i="1"/>
  <c r="AB717" i="1"/>
  <c r="AB629" i="1"/>
  <c r="AB541" i="1"/>
  <c r="AB461" i="1"/>
  <c r="AB869" i="1"/>
  <c r="AB738" i="1"/>
  <c r="AB658" i="1"/>
  <c r="AB570" i="1"/>
  <c r="AB482" i="1"/>
  <c r="AB920" i="1"/>
  <c r="AB771" i="1"/>
  <c r="AB687" i="1"/>
  <c r="AB607" i="1"/>
  <c r="AB519" i="1"/>
  <c r="AB431" i="1"/>
  <c r="AB748" i="1"/>
  <c r="AB619" i="1"/>
  <c r="AB470" i="1"/>
  <c r="AB374" i="1"/>
  <c r="AB286" i="1"/>
  <c r="AB803" i="1"/>
  <c r="AB649" i="1"/>
  <c r="AB542" i="1"/>
  <c r="AB436" i="1"/>
  <c r="AB379" i="1"/>
  <c r="AB315" i="1"/>
  <c r="AB251" i="1"/>
  <c r="AB838" i="1"/>
  <c r="AB700" i="1"/>
  <c r="AB593" i="1"/>
  <c r="AB507" i="1"/>
  <c r="AB408" i="1"/>
  <c r="AB344" i="1"/>
  <c r="AB280" i="1"/>
  <c r="AB901" i="1"/>
  <c r="AB667" i="1"/>
  <c r="AB505" i="1"/>
  <c r="AB377" i="1"/>
  <c r="AB271" i="1"/>
  <c r="AB200" i="1"/>
  <c r="AB136" i="1"/>
  <c r="AB72" i="1"/>
  <c r="AB8" i="1"/>
  <c r="AB715" i="1"/>
  <c r="AB566" i="1"/>
  <c r="AB386" i="1"/>
  <c r="AB300" i="1"/>
  <c r="AB205" i="1"/>
  <c r="AB141" i="1"/>
  <c r="AB77" i="1"/>
  <c r="AB13" i="1"/>
  <c r="AB769" i="1"/>
  <c r="AB601" i="1"/>
  <c r="AB452" i="1"/>
  <c r="AB330" i="1"/>
  <c r="AB244" i="1"/>
  <c r="AB178" i="1"/>
  <c r="AB114" i="1"/>
  <c r="AB50" i="1"/>
  <c r="AB888" i="1"/>
  <c r="AB668" i="1"/>
  <c r="AB696" i="1"/>
  <c r="AB736" i="1"/>
  <c r="AB401" i="1"/>
  <c r="AB252" i="1"/>
  <c r="AB143" i="1"/>
  <c r="AB516" i="1"/>
  <c r="AB319" i="1"/>
  <c r="AB214" i="1"/>
  <c r="AB107" i="1"/>
  <c r="AB504" i="1"/>
  <c r="AB354" i="1"/>
  <c r="AB180" i="1"/>
  <c r="AB587" i="1"/>
  <c r="AB389" i="1"/>
  <c r="AB231" i="1"/>
  <c r="AB124" i="1"/>
  <c r="AB558" i="1"/>
  <c r="AB155" i="1"/>
  <c r="AB46" i="1"/>
  <c r="AB467" i="1"/>
  <c r="AB196" i="1"/>
  <c r="AB54" i="1"/>
  <c r="AB643" i="1"/>
  <c r="AB203" i="1"/>
  <c r="AB63" i="1"/>
  <c r="AB574" i="1"/>
  <c r="AB212" i="1"/>
  <c r="AB70" i="1"/>
  <c r="AB652" i="1"/>
  <c r="AB718" i="1"/>
  <c r="AB446" i="1"/>
  <c r="AB78" i="1"/>
  <c r="AB174" i="1"/>
  <c r="AB177" i="1"/>
  <c r="AB153" i="1"/>
  <c r="AB35" i="1"/>
  <c r="AB81" i="1"/>
  <c r="AB169" i="1"/>
  <c r="AB148" i="1"/>
  <c r="AB17" i="1"/>
  <c r="AB947" i="1"/>
  <c r="AB826" i="1"/>
  <c r="AB895" i="1"/>
  <c r="AB815" i="1"/>
  <c r="AB916" i="1"/>
  <c r="AB828" i="1"/>
  <c r="AB926" i="1"/>
  <c r="AB797" i="1"/>
  <c r="AB701" i="1"/>
  <c r="AB621" i="1"/>
  <c r="AB533" i="1"/>
  <c r="AB445" i="1"/>
  <c r="AB849" i="1"/>
  <c r="AB730" i="1"/>
  <c r="AB642" i="1"/>
  <c r="AB562" i="1"/>
  <c r="AB474" i="1"/>
  <c r="AB878" i="1"/>
  <c r="AB767" i="1"/>
  <c r="AB679" i="1"/>
  <c r="AB591" i="1"/>
  <c r="AB511" i="1"/>
  <c r="AB917" i="1"/>
  <c r="AB726" i="1"/>
  <c r="AB598" i="1"/>
  <c r="AB449" i="1"/>
  <c r="AB358" i="1"/>
  <c r="AB278" i="1"/>
  <c r="AB790" i="1"/>
  <c r="AB628" i="1"/>
  <c r="AB521" i="1"/>
  <c r="AB435" i="1"/>
  <c r="AB371" i="1"/>
  <c r="AB307" i="1"/>
  <c r="AB243" i="1"/>
  <c r="AB825" i="1"/>
  <c r="AB699" i="1"/>
  <c r="AB592" i="1"/>
  <c r="AB486" i="1"/>
  <c r="AB400" i="1"/>
  <c r="AB336" i="1"/>
  <c r="AB272" i="1"/>
  <c r="AB865" i="1"/>
  <c r="AB654" i="1"/>
  <c r="AB473" i="1"/>
  <c r="AB357" i="1"/>
  <c r="AB250" i="1"/>
  <c r="AB192" i="1"/>
  <c r="AB128" i="1"/>
  <c r="AB64" i="1"/>
  <c r="AB889" i="1"/>
  <c r="AB702" i="1"/>
  <c r="AB553" i="1"/>
  <c r="AB385" i="1"/>
  <c r="AB279" i="1"/>
  <c r="AB197" i="1"/>
  <c r="AB133" i="1"/>
  <c r="AB69" i="1"/>
  <c r="AB5" i="1"/>
  <c r="AB750" i="1"/>
  <c r="AB588" i="1"/>
  <c r="AB432" i="1"/>
  <c r="AB329" i="1"/>
  <c r="AB234" i="1"/>
  <c r="AB170" i="1"/>
  <c r="AB106" i="1"/>
  <c r="AB42" i="1"/>
  <c r="AB843" i="1"/>
  <c r="AB616" i="1"/>
  <c r="AB664" i="1"/>
  <c r="AB632" i="1"/>
  <c r="AB388" i="1"/>
  <c r="AB228" i="1"/>
  <c r="AB142" i="1"/>
  <c r="AB489" i="1"/>
  <c r="AB306" i="1"/>
  <c r="AB193" i="1"/>
  <c r="AB744" i="1"/>
  <c r="AB468" i="1"/>
  <c r="AB341" i="1"/>
  <c r="AB179" i="1"/>
  <c r="AB569" i="1"/>
  <c r="AB369" i="1"/>
  <c r="AB230" i="1"/>
  <c r="AB123" i="1"/>
  <c r="AB481" i="1"/>
  <c r="AB134" i="1"/>
  <c r="AB25" i="1"/>
  <c r="AB404" i="1"/>
  <c r="AB175" i="1"/>
  <c r="AB33" i="1"/>
  <c r="AB604" i="1"/>
  <c r="AB182" i="1"/>
  <c r="AB62" i="1"/>
  <c r="AB502" i="1"/>
  <c r="AB191" i="1"/>
  <c r="AB49" i="1"/>
  <c r="AB603" i="1"/>
  <c r="AB708" i="1"/>
  <c r="AB338" i="1"/>
  <c r="AB57" i="1"/>
  <c r="AB132" i="1"/>
  <c r="AB135" i="1"/>
  <c r="AB111" i="1"/>
  <c r="AB14" i="1"/>
  <c r="AB51" i="1"/>
  <c r="AB36" i="1"/>
  <c r="AB60" i="1"/>
  <c r="AD932" i="1"/>
  <c r="AD868" i="1"/>
  <c r="AD804" i="1"/>
  <c r="AD938" i="1"/>
  <c r="AD873" i="1"/>
  <c r="AD809" i="1"/>
  <c r="AD943" i="1"/>
  <c r="AD878" i="1"/>
  <c r="AD814" i="1"/>
  <c r="AD899" i="1"/>
  <c r="AD792" i="1"/>
  <c r="AD735" i="1"/>
  <c r="AD671" i="1"/>
  <c r="AD607" i="1"/>
  <c r="AD543" i="1"/>
  <c r="AD479" i="1"/>
  <c r="AD928" i="1"/>
  <c r="AD842" i="1"/>
  <c r="AD748" i="1"/>
  <c r="AD684" i="1"/>
  <c r="AD620" i="1"/>
  <c r="AD556" i="1"/>
  <c r="AD492" i="1"/>
  <c r="AD428" i="1"/>
  <c r="AD850" i="1"/>
  <c r="AD745" i="1"/>
  <c r="AD681" i="1"/>
  <c r="AD617" i="1"/>
  <c r="AD553" i="1"/>
  <c r="AD489" i="1"/>
  <c r="AD937" i="1"/>
  <c r="AD773" i="1"/>
  <c r="AD678" i="1"/>
  <c r="AD571" i="1"/>
  <c r="AD485" i="1"/>
  <c r="AD392" i="1"/>
  <c r="AD328" i="1"/>
  <c r="AD264" i="1"/>
  <c r="AD840" i="1"/>
  <c r="AD706" i="1"/>
  <c r="AD600" i="1"/>
  <c r="AD494" i="1"/>
  <c r="AD413" i="1"/>
  <c r="AD349" i="1"/>
  <c r="AD285" i="1"/>
  <c r="AD888" i="1"/>
  <c r="AD947" i="1"/>
  <c r="AD924" i="1"/>
  <c r="AD860" i="1"/>
  <c r="AD796" i="1"/>
  <c r="AD929" i="1"/>
  <c r="AD865" i="1"/>
  <c r="AD801" i="1"/>
  <c r="AD934" i="1"/>
  <c r="AD870" i="1"/>
  <c r="AD806" i="1"/>
  <c r="AD898" i="1"/>
  <c r="AD791" i="1"/>
  <c r="AD727" i="1"/>
  <c r="AD663" i="1"/>
  <c r="AD599" i="1"/>
  <c r="AD535" i="1"/>
  <c r="AD471" i="1"/>
  <c r="AD927" i="1"/>
  <c r="AD821" i="1"/>
  <c r="AD740" i="1"/>
  <c r="AD676" i="1"/>
  <c r="AD612" i="1"/>
  <c r="AD548" i="1"/>
  <c r="AD484" i="1"/>
  <c r="AD935" i="1"/>
  <c r="AD829" i="1"/>
  <c r="AD737" i="1"/>
  <c r="AD673" i="1"/>
  <c r="AD609" i="1"/>
  <c r="AD545" i="1"/>
  <c r="AD481" i="1"/>
  <c r="AD922" i="1"/>
  <c r="AD763" i="1"/>
  <c r="AD677" i="1"/>
  <c r="AD570" i="1"/>
  <c r="AD464" i="1"/>
  <c r="AD384" i="1"/>
  <c r="AD320" i="1"/>
  <c r="AD256" i="1"/>
  <c r="AD827" i="1"/>
  <c r="AD686" i="1"/>
  <c r="AD579" i="1"/>
  <c r="AD493" i="1"/>
  <c r="AD405" i="1"/>
  <c r="AD341" i="1"/>
  <c r="AD277" i="1"/>
  <c r="AD875" i="1"/>
  <c r="AD715" i="1"/>
  <c r="AD629" i="1"/>
  <c r="AD522" i="1"/>
  <c r="AD426" i="1"/>
  <c r="AD362" i="1"/>
  <c r="AD298" i="1"/>
  <c r="AD940" i="1"/>
  <c r="AD691" i="1"/>
  <c r="AD542" i="1"/>
  <c r="AD393" i="1"/>
  <c r="AD287" i="1"/>
  <c r="AD210" i="1"/>
  <c r="AD146" i="1"/>
  <c r="AD82" i="1"/>
  <c r="AD18" i="1"/>
  <c r="AD752" i="1"/>
  <c r="AD590" i="1"/>
  <c r="AD423" i="1"/>
  <c r="AD316" i="1"/>
  <c r="AD231" i="1"/>
  <c r="AD167" i="1"/>
  <c r="AD103" i="1"/>
  <c r="AD39" i="1"/>
  <c r="AD867" i="1"/>
  <c r="AD683" i="1"/>
  <c r="AD534" i="1"/>
  <c r="AD366" i="1"/>
  <c r="AD259" i="1"/>
  <c r="AD180" i="1"/>
  <c r="AD116" i="1"/>
  <c r="AD52" i="1"/>
  <c r="AD923" i="1"/>
  <c r="AD666" i="1"/>
  <c r="AD766" i="1"/>
  <c r="AD890" i="1"/>
  <c r="AD412" i="1"/>
  <c r="AD222" i="1"/>
  <c r="AD136" i="1"/>
  <c r="AD941" i="1"/>
  <c r="AD908" i="1"/>
  <c r="AD844" i="1"/>
  <c r="AD780" i="1"/>
  <c r="AD913" i="1"/>
  <c r="AD849" i="1"/>
  <c r="AD785" i="1"/>
  <c r="AD918" i="1"/>
  <c r="AD854" i="1"/>
  <c r="AD790" i="1"/>
  <c r="AD856" i="1"/>
  <c r="AD770" i="1"/>
  <c r="AD711" i="1"/>
  <c r="AD647" i="1"/>
  <c r="AD583" i="1"/>
  <c r="AD519" i="1"/>
  <c r="AD455" i="1"/>
  <c r="AD906" i="1"/>
  <c r="AD799" i="1"/>
  <c r="AD724" i="1"/>
  <c r="AD660" i="1"/>
  <c r="AD596" i="1"/>
  <c r="AD532" i="1"/>
  <c r="AD468" i="1"/>
  <c r="AD914" i="1"/>
  <c r="AD807" i="1"/>
  <c r="AD721" i="1"/>
  <c r="AD657" i="1"/>
  <c r="AD593" i="1"/>
  <c r="AD529" i="1"/>
  <c r="AD465" i="1"/>
  <c r="AD896" i="1"/>
  <c r="AD742" i="1"/>
  <c r="AD635" i="1"/>
  <c r="AD549" i="1"/>
  <c r="AD442" i="1"/>
  <c r="AD368" i="1"/>
  <c r="AD304" i="1"/>
  <c r="AD931" i="1"/>
  <c r="AD775" i="1"/>
  <c r="AD664" i="1"/>
  <c r="AD558" i="1"/>
  <c r="AD451" i="1"/>
  <c r="AD389" i="1"/>
  <c r="AD325" i="1"/>
  <c r="AD261" i="1"/>
  <c r="AD810" i="1"/>
  <c r="AD694" i="1"/>
  <c r="AD587" i="1"/>
  <c r="AD501" i="1"/>
  <c r="AD410" i="1"/>
  <c r="AD346" i="1"/>
  <c r="AD282" i="1"/>
  <c r="AD895" i="1"/>
  <c r="AD646" i="1"/>
  <c r="AD490" i="1"/>
  <c r="AD371" i="1"/>
  <c r="AD265" i="1"/>
  <c r="AD194" i="1"/>
  <c r="AD130" i="1"/>
  <c r="AD66" i="1"/>
  <c r="AD936" i="1"/>
  <c r="AD726" i="1"/>
  <c r="AD525" i="1"/>
  <c r="AD401" i="1"/>
  <c r="AD295" i="1"/>
  <c r="AD215" i="1"/>
  <c r="AD151" i="1"/>
  <c r="AD87" i="1"/>
  <c r="AD23" i="1"/>
  <c r="AD826" i="1"/>
  <c r="AD638" i="1"/>
  <c r="AD469" i="1"/>
  <c r="AD324" i="1"/>
  <c r="AD228" i="1"/>
  <c r="AD164" i="1"/>
  <c r="AD100" i="1"/>
  <c r="AD36" i="1"/>
  <c r="AD882" i="1"/>
  <c r="AD640" i="1"/>
  <c r="AD733" i="1"/>
  <c r="AD710" i="1"/>
  <c r="AD347" i="1"/>
  <c r="AD201" i="1"/>
  <c r="AD803" i="1"/>
  <c r="AD483" i="1"/>
  <c r="AD311" i="1"/>
  <c r="AD953" i="1"/>
  <c r="AD900" i="1"/>
  <c r="AD836" i="1"/>
  <c r="AD772" i="1"/>
  <c r="AD905" i="1"/>
  <c r="AD841" i="1"/>
  <c r="AD777" i="1"/>
  <c r="AD910" i="1"/>
  <c r="AD846" i="1"/>
  <c r="AD782" i="1"/>
  <c r="AD855" i="1"/>
  <c r="AD767" i="1"/>
  <c r="AD703" i="1"/>
  <c r="AD639" i="1"/>
  <c r="AD575" i="1"/>
  <c r="AD511" i="1"/>
  <c r="AD447" i="1"/>
  <c r="AD885" i="1"/>
  <c r="AD779" i="1"/>
  <c r="AD716" i="1"/>
  <c r="AD652" i="1"/>
  <c r="AD588" i="1"/>
  <c r="AD524" i="1"/>
  <c r="AD460" i="1"/>
  <c r="AD893" i="1"/>
  <c r="AD787" i="1"/>
  <c r="AD713" i="1"/>
  <c r="AD649" i="1"/>
  <c r="AD585" i="1"/>
  <c r="AD521" i="1"/>
  <c r="AD457" i="1"/>
  <c r="AD883" i="1"/>
  <c r="AD741" i="1"/>
  <c r="AD634" i="1"/>
  <c r="AD528" i="1"/>
  <c r="AD424" i="1"/>
  <c r="AD360" i="1"/>
  <c r="AD296" i="1"/>
  <c r="AD911" i="1"/>
  <c r="AD750" i="1"/>
  <c r="AD643" i="1"/>
  <c r="AD557" i="1"/>
  <c r="AD450" i="1"/>
  <c r="AD381" i="1"/>
  <c r="AD317" i="1"/>
  <c r="AD253" i="1"/>
  <c r="AD797" i="1"/>
  <c r="AD952" i="1"/>
  <c r="AD892" i="1"/>
  <c r="AD828" i="1"/>
  <c r="AD950" i="1"/>
  <c r="AD897" i="1"/>
  <c r="AD833" i="1"/>
  <c r="AD769" i="1"/>
  <c r="AD902" i="1"/>
  <c r="AD838" i="1"/>
  <c r="AD774" i="1"/>
  <c r="AD835" i="1"/>
  <c r="AD759" i="1"/>
  <c r="AD695" i="1"/>
  <c r="AD631" i="1"/>
  <c r="AD567" i="1"/>
  <c r="AD503" i="1"/>
  <c r="AD439" i="1"/>
  <c r="AD864" i="1"/>
  <c r="AD778" i="1"/>
  <c r="AD708" i="1"/>
  <c r="AD644" i="1"/>
  <c r="AD580" i="1"/>
  <c r="AD516" i="1"/>
  <c r="AD452" i="1"/>
  <c r="AD872" i="1"/>
  <c r="AD786" i="1"/>
  <c r="AD705" i="1"/>
  <c r="AD641" i="1"/>
  <c r="AD577" i="1"/>
  <c r="AD513" i="1"/>
  <c r="AD449" i="1"/>
  <c r="AD831" i="1"/>
  <c r="AD720" i="1"/>
  <c r="AD614" i="1"/>
  <c r="AD507" i="1"/>
  <c r="AD416" i="1"/>
  <c r="AD352" i="1"/>
  <c r="AD288" i="1"/>
  <c r="AD879" i="1"/>
  <c r="AD749" i="1"/>
  <c r="AD642" i="1"/>
  <c r="AD536" i="1"/>
  <c r="AD430" i="1"/>
  <c r="AD373" i="1"/>
  <c r="AD309" i="1"/>
  <c r="AD245" i="1"/>
  <c r="AD784" i="1"/>
  <c r="AD672" i="1"/>
  <c r="AD566" i="1"/>
  <c r="AD459" i="1"/>
  <c r="AD394" i="1"/>
  <c r="AD330" i="1"/>
  <c r="AD266" i="1"/>
  <c r="AD832" i="1"/>
  <c r="AD594" i="1"/>
  <c r="AD445" i="1"/>
  <c r="AD350" i="1"/>
  <c r="AD243" i="1"/>
  <c r="AD178" i="1"/>
  <c r="AD114" i="1"/>
  <c r="AD50" i="1"/>
  <c r="AD847" i="1"/>
  <c r="AD661" i="1"/>
  <c r="AD499" i="1"/>
  <c r="AD379" i="1"/>
  <c r="AD273" i="1"/>
  <c r="AD199" i="1"/>
  <c r="AD135" i="1"/>
  <c r="AD71" i="1"/>
  <c r="AD7" i="1"/>
  <c r="AD754" i="1"/>
  <c r="AD605" i="1"/>
  <c r="AD409" i="1"/>
  <c r="AD303" i="1"/>
  <c r="AD212" i="1"/>
  <c r="AD148" i="1"/>
  <c r="AD84" i="1"/>
  <c r="AD20" i="1"/>
  <c r="AD819" i="1"/>
  <c r="AD942" i="1"/>
  <c r="AD688" i="1"/>
  <c r="AD576" i="1"/>
  <c r="AD321" i="1"/>
  <c r="AD179" i="1"/>
  <c r="AD725" i="1"/>
  <c r="AD939" i="1"/>
  <c r="AD876" i="1"/>
  <c r="AD812" i="1"/>
  <c r="AD946" i="1"/>
  <c r="AD881" i="1"/>
  <c r="AD817" i="1"/>
  <c r="AD944" i="1"/>
  <c r="AD886" i="1"/>
  <c r="AD822" i="1"/>
  <c r="AD919" i="1"/>
  <c r="AD813" i="1"/>
  <c r="AD743" i="1"/>
  <c r="AD679" i="1"/>
  <c r="AD615" i="1"/>
  <c r="AD551" i="1"/>
  <c r="AD487" i="1"/>
  <c r="AD954" i="1"/>
  <c r="AD843" i="1"/>
  <c r="AD756" i="1"/>
  <c r="AD692" i="1"/>
  <c r="AD628" i="1"/>
  <c r="AD564" i="1"/>
  <c r="AD500" i="1"/>
  <c r="AD436" i="1"/>
  <c r="AD851" i="1"/>
  <c r="AD753" i="1"/>
  <c r="AD689" i="1"/>
  <c r="AD625" i="1"/>
  <c r="AD561" i="1"/>
  <c r="AD497" i="1"/>
  <c r="AD433" i="1"/>
  <c r="AD805" i="1"/>
  <c r="AD698" i="1"/>
  <c r="AD592" i="1"/>
  <c r="AD486" i="1"/>
  <c r="AD400" i="1"/>
  <c r="AD336" i="1"/>
  <c r="AD272" i="1"/>
  <c r="AD853" i="1"/>
  <c r="AD707" i="1"/>
  <c r="AD621" i="1"/>
  <c r="AD514" i="1"/>
  <c r="AD421" i="1"/>
  <c r="AD357" i="1"/>
  <c r="AD293" i="1"/>
  <c r="AD901" i="1"/>
  <c r="AD757" i="1"/>
  <c r="AD650" i="1"/>
  <c r="AD544" i="1"/>
  <c r="AD438" i="1"/>
  <c r="AD378" i="1"/>
  <c r="AD314" i="1"/>
  <c r="AD250" i="1"/>
  <c r="AD717" i="1"/>
  <c r="AD568" i="1"/>
  <c r="AD415" i="1"/>
  <c r="AD308" i="1"/>
  <c r="AD226" i="1"/>
  <c r="AD162" i="1"/>
  <c r="AD98" i="1"/>
  <c r="AD34" i="1"/>
  <c r="AD802" i="1"/>
  <c r="AD616" i="1"/>
  <c r="AD454" i="1"/>
  <c r="AD358" i="1"/>
  <c r="AD251" i="1"/>
  <c r="AD183" i="1"/>
  <c r="AD119" i="1"/>
  <c r="AD55" i="1"/>
  <c r="AD912" i="1"/>
  <c r="AD709" i="1"/>
  <c r="AD560" i="1"/>
  <c r="AD387" i="1"/>
  <c r="AD281" i="1"/>
  <c r="AD196" i="1"/>
  <c r="AD132" i="1"/>
  <c r="AD68" i="1"/>
  <c r="AD4" i="1"/>
  <c r="AD731" i="1"/>
  <c r="AD816" i="1"/>
  <c r="AD662" i="1"/>
  <c r="AD504" i="1"/>
  <c r="AD276" i="1"/>
  <c r="AD157" i="1"/>
  <c r="AD680" i="1"/>
  <c r="AD382" i="1"/>
  <c r="AD230" i="1"/>
  <c r="AD948" i="1"/>
  <c r="AD894" i="1"/>
  <c r="AD751" i="1"/>
  <c r="AD495" i="1"/>
  <c r="AD700" i="1"/>
  <c r="AD444" i="1"/>
  <c r="AD633" i="1"/>
  <c r="AD818" i="1"/>
  <c r="AD408" i="1"/>
  <c r="AD728" i="1"/>
  <c r="AD365" i="1"/>
  <c r="AD714" i="1"/>
  <c r="AD502" i="1"/>
  <c r="AD354" i="1"/>
  <c r="AD904" i="1"/>
  <c r="AD510" i="1"/>
  <c r="AD286" i="1"/>
  <c r="AD138" i="1"/>
  <c r="AD10" i="1"/>
  <c r="AD538" i="1"/>
  <c r="AD315" i="1"/>
  <c r="AD159" i="1"/>
  <c r="AD31" i="1"/>
  <c r="AD670" i="1"/>
  <c r="AD345" i="1"/>
  <c r="AD172" i="1"/>
  <c r="AD44" i="1"/>
  <c r="AD653" i="1"/>
  <c r="AD755" i="1"/>
  <c r="AD221" i="1"/>
  <c r="AD611" i="1"/>
  <c r="AD291" i="1"/>
  <c r="AD165" i="1"/>
  <c r="AD539" i="1"/>
  <c r="AD391" i="1"/>
  <c r="AD237" i="1"/>
  <c r="AD131" i="1"/>
  <c r="AD654" i="1"/>
  <c r="AD446" i="1"/>
  <c r="AD270" i="1"/>
  <c r="AD160" i="1"/>
  <c r="AD364" i="1"/>
  <c r="AD129" i="1"/>
  <c r="AD776" i="1"/>
  <c r="AD292" i="1"/>
  <c r="AD91" i="1"/>
  <c r="AD917" i="1"/>
  <c r="AD262" i="1"/>
  <c r="AD78" i="1"/>
  <c r="AD712" i="1"/>
  <c r="AD284" i="1"/>
  <c r="AD65" i="1"/>
  <c r="AD466" i="1"/>
  <c r="AD658" i="1"/>
  <c r="AD541" i="1"/>
  <c r="AD440" i="1"/>
  <c r="AD420" i="1"/>
  <c r="AD93" i="1"/>
  <c r="AD125" i="1"/>
  <c r="AD249" i="1"/>
  <c r="AD25" i="1"/>
  <c r="AD11" i="1"/>
  <c r="AD88" i="1"/>
  <c r="AD24" i="1"/>
  <c r="AD949" i="1"/>
  <c r="AD921" i="1"/>
  <c r="AD862" i="1"/>
  <c r="AD719" i="1"/>
  <c r="AD463" i="1"/>
  <c r="AD668" i="1"/>
  <c r="AD915" i="1"/>
  <c r="AD601" i="1"/>
  <c r="AD762" i="1"/>
  <c r="AD376" i="1"/>
  <c r="AD685" i="1"/>
  <c r="AD333" i="1"/>
  <c r="AD693" i="1"/>
  <c r="AD480" i="1"/>
  <c r="AD338" i="1"/>
  <c r="AD859" i="1"/>
  <c r="AD477" i="1"/>
  <c r="AD244" i="1"/>
  <c r="AD122" i="1"/>
  <c r="AD874" i="1"/>
  <c r="AD512" i="1"/>
  <c r="AD294" i="1"/>
  <c r="AD143" i="1"/>
  <c r="AD15" i="1"/>
  <c r="AD618" i="1"/>
  <c r="AD323" i="1"/>
  <c r="AD156" i="1"/>
  <c r="AD28" i="1"/>
  <c r="AD627" i="1"/>
  <c r="AD606" i="1"/>
  <c r="AD200" i="1"/>
  <c r="AD546" i="1"/>
  <c r="AD278" i="1"/>
  <c r="AD145" i="1"/>
  <c r="AD530" i="1"/>
  <c r="AD339" i="1"/>
  <c r="AD217" i="1"/>
  <c r="AD110" i="1"/>
  <c r="AD619" i="1"/>
  <c r="AD419" i="1"/>
  <c r="AD257" i="1"/>
  <c r="AD139" i="1"/>
  <c r="AD319" i="1"/>
  <c r="AD83" i="1"/>
  <c r="AD624" i="1"/>
  <c r="AD247" i="1"/>
  <c r="AD70" i="1"/>
  <c r="AD839" i="1"/>
  <c r="AD240" i="1"/>
  <c r="AD77" i="1"/>
  <c r="AD702" i="1"/>
  <c r="AD205" i="1"/>
  <c r="AD64" i="1"/>
  <c r="AD448" i="1"/>
  <c r="AD488" i="1"/>
  <c r="AD299" i="1"/>
  <c r="AD305" i="1"/>
  <c r="AD375" i="1"/>
  <c r="AD72" i="1"/>
  <c r="AD81" i="1"/>
  <c r="AD134" i="1"/>
  <c r="AD275" i="1"/>
  <c r="AD206" i="1"/>
  <c r="AD38" i="1"/>
  <c r="AD3" i="1"/>
  <c r="AD951" i="1"/>
  <c r="AD889" i="1"/>
  <c r="AD830" i="1"/>
  <c r="AD687" i="1"/>
  <c r="AD431" i="1"/>
  <c r="AD636" i="1"/>
  <c r="AD871" i="1"/>
  <c r="AD569" i="1"/>
  <c r="AD699" i="1"/>
  <c r="AD344" i="1"/>
  <c r="AD622" i="1"/>
  <c r="AD301" i="1"/>
  <c r="AD651" i="1"/>
  <c r="AD458" i="1"/>
  <c r="AD322" i="1"/>
  <c r="AD730" i="1"/>
  <c r="AD432" i="1"/>
  <c r="AD234" i="1"/>
  <c r="AD106" i="1"/>
  <c r="AD811" i="1"/>
  <c r="AD467" i="1"/>
  <c r="AD252" i="1"/>
  <c r="AD127" i="1"/>
  <c r="AD930" i="1"/>
  <c r="AD573" i="1"/>
  <c r="AD302" i="1"/>
  <c r="AD140" i="1"/>
  <c r="AD12" i="1"/>
  <c r="AD861" i="1"/>
  <c r="AD531" i="1"/>
  <c r="AD158" i="1"/>
  <c r="AD474" i="1"/>
  <c r="AD246" i="1"/>
  <c r="AD144" i="1"/>
  <c r="AD498" i="1"/>
  <c r="AD326" i="1"/>
  <c r="AD916" i="1"/>
  <c r="AD857" i="1"/>
  <c r="AD798" i="1"/>
  <c r="AD655" i="1"/>
  <c r="AD907" i="1"/>
  <c r="AD604" i="1"/>
  <c r="AD808" i="1"/>
  <c r="AD537" i="1"/>
  <c r="AD656" i="1"/>
  <c r="AD312" i="1"/>
  <c r="AD578" i="1"/>
  <c r="AD269" i="1"/>
  <c r="AD630" i="1"/>
  <c r="AD437" i="1"/>
  <c r="AD306" i="1"/>
  <c r="AD704" i="1"/>
  <c r="AD414" i="1"/>
  <c r="AD218" i="1"/>
  <c r="AD90" i="1"/>
  <c r="AD765" i="1"/>
  <c r="AD434" i="1"/>
  <c r="AD239" i="1"/>
  <c r="AD111" i="1"/>
  <c r="AD903" i="1"/>
  <c r="AD547" i="1"/>
  <c r="AD260" i="1"/>
  <c r="AD124" i="1"/>
  <c r="AD2" i="1"/>
  <c r="AD789" i="1"/>
  <c r="AD425" i="1"/>
  <c r="AD137" i="1"/>
  <c r="AD427" i="1"/>
  <c r="AD229" i="1"/>
  <c r="AD123" i="1"/>
  <c r="AD462" i="1"/>
  <c r="AD313" i="1"/>
  <c r="AD195" i="1"/>
  <c r="AD880" i="1"/>
  <c r="AD563" i="1"/>
  <c r="AD374" i="1"/>
  <c r="AD224" i="1"/>
  <c r="AD117" i="1"/>
  <c r="AD241" i="1"/>
  <c r="AD61" i="1"/>
  <c r="AD533" i="1"/>
  <c r="AD189" i="1"/>
  <c r="AD49" i="1"/>
  <c r="AD562" i="1"/>
  <c r="AD198" i="1"/>
  <c r="AD56" i="1"/>
  <c r="AD496" i="1"/>
  <c r="AD163" i="1"/>
  <c r="AD22" i="1"/>
  <c r="AD377" i="1"/>
  <c r="AD383" i="1"/>
  <c r="AD235" i="1"/>
  <c r="AD169" i="1"/>
  <c r="AD342" i="1"/>
  <c r="AD353" i="1"/>
  <c r="AD54" i="1"/>
  <c r="AD37" i="1"/>
  <c r="AD113" i="1"/>
  <c r="AD75" i="1"/>
  <c r="AD271" i="1"/>
  <c r="AD155" i="1"/>
  <c r="AD884" i="1"/>
  <c r="AD825" i="1"/>
  <c r="AD920" i="1"/>
  <c r="AD623" i="1"/>
  <c r="AD863" i="1"/>
  <c r="AD572" i="1"/>
  <c r="AD761" i="1"/>
  <c r="AD505" i="1"/>
  <c r="AD613" i="1"/>
  <c r="AD280" i="1"/>
  <c r="AD515" i="1"/>
  <c r="AD933" i="1"/>
  <c r="AD608" i="1"/>
  <c r="AD418" i="1"/>
  <c r="AD290" i="1"/>
  <c r="AD659" i="1"/>
  <c r="AD372" i="1"/>
  <c r="AD202" i="1"/>
  <c r="AD74" i="1"/>
  <c r="AD739" i="1"/>
  <c r="AD422" i="1"/>
  <c r="AD223" i="1"/>
  <c r="AD95" i="1"/>
  <c r="AD858" i="1"/>
  <c r="AD482" i="1"/>
  <c r="AD236" i="1"/>
  <c r="AD108" i="1"/>
  <c r="AD891" i="1"/>
  <c r="AD746" i="1"/>
  <c r="AD399" i="1"/>
  <c r="AD115" i="1"/>
  <c r="AD395" i="1"/>
  <c r="AD209" i="1"/>
  <c r="AD102" i="1"/>
  <c r="AD453" i="1"/>
  <c r="AD300" i="1"/>
  <c r="AD174" i="1"/>
  <c r="AD824" i="1"/>
  <c r="AD554" i="1"/>
  <c r="AD361" i="1"/>
  <c r="AD203" i="1"/>
  <c r="AD637" i="1"/>
  <c r="AD213" i="1"/>
  <c r="AD41" i="1"/>
  <c r="AD461" i="1"/>
  <c r="AD168" i="1"/>
  <c r="AD48" i="1"/>
  <c r="AD526" i="1"/>
  <c r="AD177" i="1"/>
  <c r="AD35" i="1"/>
  <c r="AD478" i="1"/>
  <c r="AD142" i="1"/>
  <c r="AD21" i="1"/>
  <c r="AD848" i="1"/>
  <c r="AD845" i="1"/>
  <c r="AD193" i="1"/>
  <c r="AD101" i="1"/>
  <c r="AD332" i="1"/>
  <c r="AD331" i="1"/>
  <c r="AD51" i="1"/>
  <c r="AD16" i="1"/>
  <c r="AD104" i="1"/>
  <c r="AD29" i="1"/>
  <c r="AD185" i="1"/>
  <c r="AD33" i="1"/>
  <c r="AD852" i="1"/>
  <c r="AD793" i="1"/>
  <c r="AD877" i="1"/>
  <c r="AD591" i="1"/>
  <c r="AD800" i="1"/>
  <c r="AD540" i="1"/>
  <c r="AD729" i="1"/>
  <c r="AD473" i="1"/>
  <c r="AD550" i="1"/>
  <c r="AD248" i="1"/>
  <c r="AD472" i="1"/>
  <c r="AD823" i="1"/>
  <c r="AD586" i="1"/>
  <c r="AD402" i="1"/>
  <c r="AD274" i="1"/>
  <c r="AD626" i="1"/>
  <c r="AD351" i="1"/>
  <c r="AD186" i="1"/>
  <c r="AD58" i="1"/>
  <c r="AD674" i="1"/>
  <c r="AD380" i="1"/>
  <c r="AD207" i="1"/>
  <c r="AD79" i="1"/>
  <c r="AD781" i="1"/>
  <c r="AD456" i="1"/>
  <c r="AD220" i="1"/>
  <c r="AD92" i="1"/>
  <c r="AD837" i="1"/>
  <c r="AD701" i="1"/>
  <c r="AD334" i="1"/>
  <c r="AD760" i="1"/>
  <c r="AD369" i="1"/>
  <c r="AD208" i="1"/>
  <c r="AD794" i="1"/>
  <c r="AD435" i="1"/>
  <c r="AD268" i="1"/>
  <c r="AD173" i="1"/>
  <c r="AD768" i="1"/>
  <c r="AD518" i="1"/>
  <c r="AD348" i="1"/>
  <c r="AD182" i="1"/>
  <c r="AD552" i="1"/>
  <c r="AD192" i="1"/>
  <c r="AD40" i="1"/>
  <c r="AD396" i="1"/>
  <c r="AD147" i="1"/>
  <c r="AD27" i="1"/>
  <c r="AD411" i="1"/>
  <c r="AD133" i="1"/>
  <c r="AD14" i="1"/>
  <c r="AD407" i="1"/>
  <c r="AD121" i="1"/>
  <c r="AD682" i="1"/>
  <c r="AD815" i="1"/>
  <c r="AD783" i="1"/>
  <c r="AD128" i="1"/>
  <c r="AD80" i="1"/>
  <c r="AD214" i="1"/>
  <c r="AD279" i="1"/>
  <c r="AD30" i="1"/>
  <c r="AD297" i="1"/>
  <c r="AD89" i="1"/>
  <c r="AD8" i="1"/>
  <c r="AD120" i="1"/>
  <c r="AD820" i="1"/>
  <c r="AD945" i="1"/>
  <c r="AD834" i="1"/>
  <c r="AD559" i="1"/>
  <c r="AD764" i="1"/>
  <c r="AD508" i="1"/>
  <c r="AD697" i="1"/>
  <c r="AD441" i="1"/>
  <c r="AD506" i="1"/>
  <c r="AD866" i="1"/>
  <c r="AD429" i="1"/>
  <c r="AD758" i="1"/>
  <c r="AD565" i="1"/>
  <c r="AD386" i="1"/>
  <c r="AD258" i="1"/>
  <c r="AD581" i="1"/>
  <c r="AD329" i="1"/>
  <c r="AD170" i="1"/>
  <c r="AD42" i="1"/>
  <c r="AD648" i="1"/>
  <c r="AD359" i="1"/>
  <c r="AD191" i="1"/>
  <c r="AD63" i="1"/>
  <c r="AD722" i="1"/>
  <c r="AD388" i="1"/>
  <c r="AD204" i="1"/>
  <c r="AD76" i="1"/>
  <c r="AD744" i="1"/>
  <c r="AD675" i="1"/>
  <c r="AD289" i="1"/>
  <c r="AD690" i="1"/>
  <c r="AD356" i="1"/>
  <c r="AD187" i="1"/>
  <c r="AD602" i="1"/>
  <c r="AD417" i="1"/>
  <c r="AD255" i="1"/>
  <c r="AD788" i="1"/>
  <c r="AD926" i="1"/>
  <c r="AD771" i="1"/>
  <c r="AD527" i="1"/>
  <c r="AD732" i="1"/>
  <c r="AD476" i="1"/>
  <c r="AD665" i="1"/>
  <c r="AD909" i="1"/>
  <c r="AD443" i="1"/>
  <c r="AD795" i="1"/>
  <c r="AD397" i="1"/>
  <c r="AD736" i="1"/>
  <c r="AD523" i="1"/>
  <c r="AD370" i="1"/>
  <c r="AD242" i="1"/>
  <c r="AD555" i="1"/>
  <c r="AD307" i="1"/>
  <c r="AD154" i="1"/>
  <c r="AD26" i="1"/>
  <c r="AD603" i="1"/>
  <c r="AD337" i="1"/>
  <c r="AD175" i="1"/>
  <c r="AD47" i="1"/>
  <c r="AD696" i="1"/>
  <c r="AD367" i="1"/>
  <c r="AD188" i="1"/>
  <c r="AD60" i="1"/>
  <c r="AD718" i="1"/>
  <c r="AD610" i="1"/>
  <c r="AD263" i="1"/>
  <c r="AD645" i="1"/>
  <c r="AD343" i="1"/>
  <c r="AD166" i="1"/>
  <c r="AD584" i="1"/>
  <c r="AD404" i="1"/>
  <c r="AD238" i="1"/>
  <c r="AD152" i="1"/>
  <c r="AD723" i="1"/>
  <c r="AD491" i="1"/>
  <c r="AD283" i="1"/>
  <c r="AD161" i="1"/>
  <c r="AD390" i="1"/>
  <c r="AD150" i="1"/>
  <c r="AD887" i="1"/>
  <c r="AD318" i="1"/>
  <c r="AD105" i="1"/>
  <c r="AD5" i="1"/>
  <c r="AD340" i="1"/>
  <c r="AD99" i="1"/>
  <c r="AD869" i="1"/>
  <c r="AD310" i="1"/>
  <c r="AD85" i="1"/>
  <c r="AD520" i="1"/>
  <c r="AD669" i="1"/>
  <c r="AD517" i="1"/>
  <c r="AD73" i="1"/>
  <c r="AD582" i="1"/>
  <c r="AD107" i="1"/>
  <c r="AD190" i="1"/>
  <c r="AD667" i="1"/>
  <c r="AD46" i="1"/>
  <c r="AD32" i="1"/>
  <c r="AD176" i="1"/>
  <c r="AD45" i="1"/>
  <c r="AD335" i="1"/>
  <c r="AD19" i="1"/>
  <c r="AD385" i="1"/>
  <c r="AD86" i="1"/>
  <c r="AD94" i="1"/>
  <c r="AD9" i="1"/>
  <c r="AD97" i="1"/>
  <c r="AD216" i="1"/>
  <c r="AD225" i="1"/>
  <c r="AD574" i="1"/>
  <c r="AD219" i="1"/>
  <c r="AD43" i="1"/>
  <c r="AD211" i="1"/>
  <c r="AD67" i="1"/>
  <c r="AD925" i="1"/>
  <c r="AD153" i="1"/>
  <c r="AD181" i="1"/>
  <c r="AD363" i="1"/>
  <c r="AD112" i="1"/>
  <c r="AD597" i="1"/>
  <c r="AD59" i="1"/>
  <c r="AD227" i="1"/>
  <c r="AD109" i="1"/>
  <c r="AD118" i="1"/>
  <c r="AD233" i="1"/>
  <c r="AD57" i="1"/>
  <c r="AD403" i="1"/>
  <c r="AD327" i="1"/>
  <c r="AD197" i="1"/>
  <c r="AD734" i="1"/>
  <c r="AD475" i="1"/>
  <c r="AD126" i="1"/>
  <c r="AD13" i="1"/>
  <c r="AD738" i="1"/>
  <c r="AD149" i="1"/>
  <c r="AD53" i="1"/>
  <c r="AD595" i="1"/>
  <c r="AD267" i="1"/>
  <c r="AD69" i="1"/>
  <c r="AD632" i="1"/>
  <c r="AD470" i="1"/>
  <c r="AD398" i="1"/>
  <c r="AD141" i="1"/>
  <c r="AD509" i="1"/>
  <c r="AD171" i="1"/>
  <c r="AD6" i="1"/>
  <c r="AD355" i="1"/>
  <c r="AD589" i="1"/>
  <c r="AD232" i="1"/>
  <c r="AD747" i="1"/>
  <c r="AD406" i="1"/>
  <c r="AD62" i="1"/>
  <c r="AD598" i="1"/>
  <c r="AD184" i="1"/>
  <c r="AD254" i="1"/>
  <c r="AD96" i="1"/>
  <c r="AD17" i="1"/>
  <c r="AN894" i="1" l="1"/>
  <c r="AN695" i="1"/>
  <c r="AN676" i="1"/>
  <c r="AN701" i="1"/>
  <c r="AN910" i="1"/>
  <c r="AN846" i="1"/>
  <c r="AN725" i="1"/>
  <c r="AN683" i="1"/>
  <c r="AN475" i="1"/>
  <c r="AN918" i="1"/>
  <c r="AN748" i="1"/>
  <c r="AN807" i="1"/>
  <c r="AN622" i="1"/>
  <c r="AN570" i="1"/>
  <c r="AN738" i="1"/>
  <c r="AN419" i="1"/>
  <c r="AN897" i="1"/>
  <c r="AN469" i="1"/>
  <c r="AN273" i="1"/>
  <c r="AN142" i="1"/>
  <c r="AN53" i="1"/>
  <c r="AN123" i="1"/>
  <c r="AN149" i="1"/>
  <c r="AN69" i="1"/>
  <c r="AN218" i="1"/>
  <c r="AN55" i="1"/>
  <c r="AN768" i="1"/>
  <c r="AN896" i="1"/>
  <c r="AN424" i="1"/>
  <c r="AN638" i="1"/>
  <c r="AN838" i="1"/>
  <c r="AN931" i="1"/>
  <c r="AN446" i="1"/>
  <c r="AN850" i="1"/>
  <c r="AN488" i="1"/>
  <c r="AN410" i="1"/>
  <c r="AN853" i="1"/>
  <c r="AN652" i="1"/>
  <c r="AN243" i="1"/>
  <c r="AN707" i="1"/>
  <c r="AN653" i="1"/>
  <c r="AN211" i="1"/>
  <c r="AN930" i="1"/>
  <c r="AN674" i="1"/>
  <c r="AN641" i="1"/>
  <c r="AN615" i="1"/>
  <c r="AN465" i="1"/>
  <c r="AN341" i="1"/>
  <c r="AN572" i="1"/>
  <c r="AN316" i="1"/>
  <c r="AN346" i="1"/>
  <c r="AN60" i="1"/>
  <c r="AN121" i="1"/>
  <c r="AN662" i="1"/>
  <c r="AN750" i="1"/>
  <c r="AN654" i="1"/>
  <c r="AN534" i="1"/>
  <c r="AN924" i="1"/>
  <c r="AN943" i="1"/>
  <c r="AN927" i="1"/>
  <c r="AN527" i="1"/>
  <c r="AN723" i="1"/>
  <c r="AN685" i="1"/>
  <c r="AN866" i="1"/>
  <c r="AN769" i="1"/>
  <c r="AN563" i="1"/>
  <c r="AN429" i="1"/>
  <c r="AN337" i="1"/>
  <c r="AN209" i="1"/>
  <c r="AN320" i="1"/>
  <c r="AN215" i="1"/>
  <c r="AN302" i="1"/>
  <c r="AN102" i="1"/>
  <c r="AN147" i="1"/>
  <c r="AN444" i="1"/>
  <c r="AN188" i="1"/>
  <c r="AN117" i="1"/>
  <c r="AN90" i="1"/>
  <c r="AN56" i="1"/>
  <c r="AN680" i="1"/>
  <c r="AN863" i="1"/>
  <c r="AN862" i="1"/>
  <c r="AN373" i="1"/>
  <c r="AN547" i="1"/>
  <c r="AN363" i="1"/>
  <c r="AN478" i="1"/>
  <c r="AN414" i="1"/>
  <c r="AN607" i="1"/>
  <c r="AN833" i="1"/>
  <c r="AN251" i="1"/>
  <c r="AN6" i="1"/>
  <c r="AN238" i="1"/>
  <c r="AN277" i="1"/>
  <c r="AN62" i="1"/>
  <c r="AN380" i="1"/>
  <c r="AN187" i="1"/>
  <c r="AN152" i="1"/>
  <c r="AN360" i="1"/>
  <c r="AN799" i="1"/>
  <c r="AN895" i="1"/>
  <c r="AN821" i="1"/>
  <c r="AN735" i="1"/>
  <c r="AN830" i="1"/>
  <c r="AN814" i="1"/>
  <c r="AN893" i="1"/>
  <c r="AN802" i="1"/>
  <c r="AN522" i="1"/>
  <c r="AN203" i="1"/>
  <c r="AN705" i="1"/>
  <c r="AN366" i="1"/>
  <c r="AN530" i="1"/>
  <c r="AN401" i="1"/>
  <c r="AN279" i="1"/>
  <c r="AN174" i="1"/>
  <c r="AN213" i="1"/>
  <c r="AN508" i="1"/>
  <c r="AN252" i="1"/>
  <c r="AN118" i="1"/>
  <c r="AN282" i="1"/>
  <c r="AN72" i="1"/>
  <c r="AN26" i="1"/>
  <c r="AN57" i="1"/>
  <c r="AN808" i="1"/>
  <c r="AN552" i="1"/>
  <c r="AN869" i="1"/>
  <c r="AN669" i="1"/>
  <c r="AN727" i="1"/>
  <c r="AN877" i="1"/>
  <c r="AN867" i="1"/>
  <c r="AN619" i="1"/>
  <c r="AN837" i="1"/>
  <c r="AN549" i="1"/>
  <c r="AN831" i="1"/>
  <c r="AN708" i="1"/>
  <c r="AN515" i="1"/>
  <c r="AN815" i="1"/>
  <c r="AN892" i="1"/>
  <c r="AN796" i="1"/>
  <c r="AN307" i="1"/>
  <c r="AN677" i="1"/>
  <c r="AN486" i="1"/>
  <c r="AN663" i="1"/>
  <c r="AN411" i="1"/>
  <c r="AN487" i="1"/>
  <c r="AN590" i="1"/>
  <c r="AN586" i="1"/>
  <c r="AN881" i="1"/>
  <c r="AN689" i="1"/>
  <c r="AN443" i="1"/>
  <c r="AN594" i="1"/>
  <c r="AN449" i="1"/>
  <c r="AN321" i="1"/>
  <c r="AN11" i="1"/>
  <c r="AN304" i="1"/>
  <c r="AN263" i="1"/>
  <c r="AN286" i="1"/>
  <c r="AN325" i="1"/>
  <c r="AN556" i="1"/>
  <c r="AN364" i="1"/>
  <c r="AN100" i="1"/>
  <c r="AN266" i="1"/>
  <c r="AN35" i="1"/>
  <c r="AN74" i="1"/>
  <c r="AN10" i="1"/>
  <c r="AN728" i="1"/>
  <c r="AN944" i="1"/>
  <c r="AN664" i="1"/>
  <c r="AN536" i="1"/>
  <c r="AN472" i="1"/>
  <c r="AN408" i="1"/>
  <c r="AN344" i="1"/>
  <c r="AN591" i="1"/>
  <c r="AN868" i="1"/>
  <c r="AN659" i="1"/>
  <c r="AN878" i="1"/>
  <c r="AN559" i="1"/>
  <c r="AN827" i="1"/>
  <c r="AN602" i="1"/>
  <c r="AN402" i="1"/>
  <c r="AN795" i="1"/>
  <c r="AN529" i="1"/>
  <c r="AN435" i="1"/>
  <c r="AN718" i="1"/>
  <c r="AN283" i="1"/>
  <c r="AN526" i="1"/>
  <c r="AN855" i="1"/>
  <c r="AN651" i="1"/>
  <c r="AN490" i="1"/>
  <c r="AN917" i="1"/>
  <c r="AN804" i="1"/>
  <c r="AN668" i="1"/>
  <c r="AN451" i="1"/>
  <c r="AN901" i="1"/>
  <c r="AN788" i="1"/>
  <c r="AN644" i="1"/>
  <c r="AN413" i="1"/>
  <c r="AN885" i="1"/>
  <c r="AN772" i="1"/>
  <c r="AN620" i="1"/>
  <c r="AN382" i="1"/>
  <c r="AN886" i="1"/>
  <c r="AN716" i="1"/>
  <c r="AN613" i="1"/>
  <c r="AN466" i="1"/>
  <c r="AN947" i="1"/>
  <c r="AN861" i="1"/>
  <c r="AN775" i="1"/>
  <c r="AN686" i="1"/>
  <c r="AN571" i="1"/>
  <c r="AN421" i="1"/>
  <c r="AN742" i="1"/>
  <c r="AN646" i="1"/>
  <c r="AN517" i="1"/>
  <c r="AN357" i="1"/>
  <c r="AN906" i="1"/>
  <c r="AN842" i="1"/>
  <c r="AN778" i="1"/>
  <c r="AN714" i="1"/>
  <c r="AN650" i="1"/>
  <c r="AN575" i="1"/>
  <c r="AN483" i="1"/>
  <c r="AN381" i="1"/>
  <c r="AN937" i="1"/>
  <c r="AN873" i="1"/>
  <c r="AN809" i="1"/>
  <c r="AN745" i="1"/>
  <c r="AN681" i="1"/>
  <c r="AN617" i="1"/>
  <c r="AN531" i="1"/>
  <c r="AN430" i="1"/>
  <c r="AN259" i="1"/>
  <c r="AN583" i="1"/>
  <c r="AN493" i="1"/>
  <c r="AN390" i="1"/>
  <c r="AN505" i="1"/>
  <c r="AN441" i="1"/>
  <c r="AN377" i="1"/>
  <c r="AN313" i="1"/>
  <c r="AN249" i="1"/>
  <c r="AN185" i="1"/>
  <c r="AN115" i="1"/>
  <c r="AN616" i="1"/>
  <c r="AN296" i="1"/>
  <c r="AN232" i="1"/>
  <c r="AN168" i="1"/>
  <c r="AN95" i="1"/>
  <c r="AN319" i="1"/>
  <c r="AN255" i="1"/>
  <c r="AN191" i="1"/>
  <c r="AN122" i="1"/>
  <c r="AN5" i="1"/>
  <c r="AN278" i="1"/>
  <c r="AN214" i="1"/>
  <c r="AN148" i="1"/>
  <c r="AN67" i="1"/>
  <c r="AN317" i="1"/>
  <c r="AN253" i="1"/>
  <c r="AN189" i="1"/>
  <c r="AN119" i="1"/>
  <c r="AN612" i="1"/>
  <c r="AN548" i="1"/>
  <c r="AN484" i="1"/>
  <c r="AN420" i="1"/>
  <c r="AN356" i="1"/>
  <c r="AN292" i="1"/>
  <c r="AN228" i="1"/>
  <c r="AN164" i="1"/>
  <c r="AN88" i="1"/>
  <c r="AN163" i="1"/>
  <c r="AN87" i="1"/>
  <c r="AN322" i="1"/>
  <c r="AN194" i="1"/>
  <c r="AN125" i="1"/>
  <c r="AN13" i="1"/>
  <c r="AN36" i="1"/>
  <c r="AN66" i="1"/>
  <c r="AN161" i="1"/>
  <c r="AN97" i="1"/>
  <c r="AN33" i="1"/>
  <c r="AN31" i="1"/>
  <c r="AN752" i="1"/>
  <c r="AN736" i="1"/>
  <c r="AN776" i="1"/>
  <c r="AN936" i="1"/>
  <c r="AN872" i="1"/>
  <c r="AN656" i="1"/>
  <c r="AN592" i="1"/>
  <c r="AN464" i="1"/>
  <c r="AN400" i="1"/>
  <c r="AN336" i="1"/>
  <c r="AN272" i="1"/>
  <c r="AN144" i="1"/>
  <c r="AN80" i="1"/>
  <c r="AN16" i="1"/>
  <c r="AN694" i="1"/>
  <c r="AN637" i="1"/>
  <c r="AN879" i="1"/>
  <c r="AN803" i="1"/>
  <c r="AN726" i="1"/>
  <c r="AN787" i="1"/>
  <c r="AN104" i="1"/>
  <c r="AN131" i="1"/>
  <c r="AN79" i="1"/>
  <c r="AN21" i="1"/>
  <c r="AN428" i="1"/>
  <c r="AN171" i="1"/>
  <c r="AN134" i="1"/>
  <c r="AN39" i="1"/>
  <c r="AN805" i="1"/>
  <c r="AN550" i="1"/>
  <c r="AN847" i="1"/>
  <c r="AN630" i="1"/>
  <c r="AN783" i="1"/>
  <c r="AN502" i="1"/>
  <c r="AN806" i="1"/>
  <c r="AN558" i="1"/>
  <c r="AN771" i="1"/>
  <c r="AN463" i="1"/>
  <c r="AN434" i="1"/>
  <c r="AN693" i="1"/>
  <c r="AN951" i="1"/>
  <c r="AN767" i="1"/>
  <c r="AN462" i="1"/>
  <c r="AN836" i="1"/>
  <c r="AN611" i="1"/>
  <c r="AN453" i="1"/>
  <c r="AN902" i="1"/>
  <c r="AN789" i="1"/>
  <c r="AN645" i="1"/>
  <c r="AN422" i="1"/>
  <c r="AN887" i="1"/>
  <c r="AN773" i="1"/>
  <c r="AN623" i="1"/>
  <c r="AN383" i="1"/>
  <c r="AN870" i="1"/>
  <c r="AN756" i="1"/>
  <c r="AN593" i="1"/>
  <c r="AN471" i="1"/>
  <c r="AN684" i="1"/>
  <c r="AN610" i="1"/>
  <c r="AN749" i="1"/>
  <c r="AN932" i="1"/>
  <c r="AN450" i="1"/>
  <c r="AN628" i="1"/>
  <c r="AN660" i="1"/>
  <c r="AN914" i="1"/>
  <c r="AN658" i="1"/>
  <c r="AN945" i="1"/>
  <c r="AN625" i="1"/>
  <c r="AN513" i="1"/>
  <c r="AN193" i="1"/>
  <c r="AN27" i="1"/>
  <c r="AN261" i="1"/>
  <c r="AN300" i="1"/>
  <c r="AN99" i="1"/>
  <c r="AN44" i="1"/>
  <c r="AN40" i="1"/>
  <c r="AN832" i="1"/>
  <c r="AN781" i="1"/>
  <c r="AN491" i="1"/>
  <c r="AN823" i="1"/>
  <c r="AN587" i="1"/>
  <c r="AN763" i="1"/>
  <c r="AN371" i="1"/>
  <c r="AN782" i="1"/>
  <c r="AN498" i="1"/>
  <c r="AN933" i="1"/>
  <c r="AN747" i="1"/>
  <c r="AN399" i="1"/>
  <c r="AN934" i="1"/>
  <c r="AN655" i="1"/>
  <c r="AN926" i="1"/>
  <c r="AN395" i="1"/>
  <c r="AN811" i="1"/>
  <c r="AN566" i="1"/>
  <c r="AN423" i="1"/>
  <c r="AN774" i="1"/>
  <c r="AN627" i="1"/>
  <c r="AN387" i="1"/>
  <c r="AN757" i="1"/>
  <c r="AN599" i="1"/>
  <c r="AN347" i="1"/>
  <c r="AN739" i="1"/>
  <c r="AN567" i="1"/>
  <c r="AN631" i="1"/>
  <c r="AN852" i="1"/>
  <c r="AN820" i="1"/>
  <c r="AN813" i="1"/>
  <c r="AN525" i="1"/>
  <c r="AN916" i="1"/>
  <c r="AN643" i="1"/>
  <c r="AN812" i="1"/>
  <c r="AN871" i="1"/>
  <c r="AN438" i="1"/>
  <c r="AN537" i="1"/>
  <c r="AN786" i="1"/>
  <c r="AN495" i="1"/>
  <c r="AN817" i="1"/>
  <c r="AN542" i="1"/>
  <c r="AN506" i="1"/>
  <c r="AN385" i="1"/>
  <c r="AN124" i="1"/>
  <c r="AN199" i="1"/>
  <c r="AN157" i="1"/>
  <c r="AN197" i="1"/>
  <c r="AN492" i="1"/>
  <c r="AN172" i="1"/>
  <c r="AN202" i="1"/>
  <c r="AN105" i="1"/>
  <c r="AN939" i="1"/>
  <c r="AN751" i="1"/>
  <c r="AN427" i="1"/>
  <c r="AN798" i="1"/>
  <c r="AN535" i="1"/>
  <c r="AN734" i="1"/>
  <c r="AN941" i="1"/>
  <c r="AN370" i="1"/>
  <c r="AN909" i="1"/>
  <c r="AN717" i="1"/>
  <c r="AN948" i="1"/>
  <c r="AN891" i="1"/>
  <c r="AN629" i="1"/>
  <c r="AN907" i="1"/>
  <c r="AN715" i="1"/>
  <c r="AN275" i="1"/>
  <c r="AN791" i="1"/>
  <c r="AN503" i="1"/>
  <c r="AN389" i="1"/>
  <c r="AN875" i="1"/>
  <c r="AN759" i="1"/>
  <c r="AN911" i="1"/>
  <c r="AN339" i="1"/>
  <c r="AN670" i="1"/>
  <c r="AN835" i="1"/>
  <c r="AN614" i="1"/>
  <c r="AN485" i="1"/>
  <c r="AN923" i="1"/>
  <c r="AN581" i="1"/>
  <c r="AN687" i="1"/>
  <c r="AN900" i="1"/>
  <c r="AN235" i="1"/>
  <c r="AN700" i="1"/>
  <c r="AN374" i="1"/>
  <c r="AN722" i="1"/>
  <c r="AN394" i="1"/>
  <c r="AN753" i="1"/>
  <c r="AN323" i="1"/>
  <c r="AN403" i="1"/>
  <c r="AN257" i="1"/>
  <c r="AN368" i="1"/>
  <c r="AN327" i="1"/>
  <c r="AN222" i="1"/>
  <c r="AN236" i="1"/>
  <c r="AN330" i="1"/>
  <c r="AN41" i="1"/>
  <c r="AN919" i="1"/>
  <c r="AN362" i="1"/>
  <c r="AN779" i="1"/>
  <c r="AN474" i="1"/>
  <c r="AN709" i="1"/>
  <c r="AN731" i="1"/>
  <c r="AN2" i="1"/>
  <c r="AN884" i="1"/>
  <c r="AN691" i="1"/>
  <c r="AN899" i="1"/>
  <c r="AN582" i="1"/>
  <c r="AN880" i="1"/>
  <c r="AN679" i="1"/>
  <c r="AN949" i="1"/>
  <c r="AN766" i="1"/>
  <c r="AN439" i="1"/>
  <c r="AN359" i="1"/>
  <c r="AN860" i="1"/>
  <c r="AN741" i="1"/>
  <c r="AN577" i="1"/>
  <c r="AN227" i="1"/>
  <c r="AN845" i="1"/>
  <c r="AN724" i="1"/>
  <c r="AN545" i="1"/>
  <c r="AN942" i="1"/>
  <c r="AN828" i="1"/>
  <c r="AN702" i="1"/>
  <c r="AN511" i="1"/>
  <c r="AN844" i="1"/>
  <c r="AN758" i="1"/>
  <c r="AN667" i="1"/>
  <c r="AN546" i="1"/>
  <c r="AN903" i="1"/>
  <c r="AN908" i="1"/>
  <c r="AN822" i="1"/>
  <c r="AN639" i="1"/>
  <c r="AN510" i="1"/>
  <c r="AN342" i="1"/>
  <c r="AN883" i="1"/>
  <c r="AN797" i="1"/>
  <c r="AN711" i="1"/>
  <c r="AN609" i="1"/>
  <c r="AN461" i="1"/>
  <c r="AN764" i="1"/>
  <c r="AN671" i="1"/>
  <c r="AN555" i="1"/>
  <c r="AN397" i="1"/>
  <c r="AN922" i="1"/>
  <c r="AN858" i="1"/>
  <c r="AN794" i="1"/>
  <c r="AN730" i="1"/>
  <c r="AN666" i="1"/>
  <c r="AN597" i="1"/>
  <c r="AN509" i="1"/>
  <c r="AN406" i="1"/>
  <c r="AN953" i="1"/>
  <c r="AN889" i="1"/>
  <c r="AN825" i="1"/>
  <c r="AN761" i="1"/>
  <c r="AN697" i="1"/>
  <c r="AN633" i="1"/>
  <c r="AN553" i="1"/>
  <c r="AN455" i="1"/>
  <c r="AN354" i="1"/>
  <c r="AN605" i="1"/>
  <c r="AN518" i="1"/>
  <c r="AN415" i="1"/>
  <c r="AN521" i="1"/>
  <c r="AN457" i="1"/>
  <c r="AN393" i="1"/>
  <c r="AN329" i="1"/>
  <c r="AN265" i="1"/>
  <c r="AN201" i="1"/>
  <c r="AN133" i="1"/>
  <c r="AN30" i="1"/>
  <c r="AN312" i="1"/>
  <c r="AN248" i="1"/>
  <c r="AN184" i="1"/>
  <c r="AN114" i="1"/>
  <c r="AN335" i="1"/>
  <c r="AN271" i="1"/>
  <c r="AN207" i="1"/>
  <c r="AN140" i="1"/>
  <c r="AN46" i="1"/>
  <c r="AN294" i="1"/>
  <c r="AN230" i="1"/>
  <c r="AN166" i="1"/>
  <c r="AN93" i="1"/>
  <c r="AN333" i="1"/>
  <c r="AN269" i="1"/>
  <c r="AN205" i="1"/>
  <c r="AN138" i="1"/>
  <c r="AN43" i="1"/>
  <c r="AN564" i="1"/>
  <c r="AN500" i="1"/>
  <c r="AN436" i="1"/>
  <c r="AN372" i="1"/>
  <c r="AN308" i="1"/>
  <c r="AN244" i="1"/>
  <c r="AN180" i="1"/>
  <c r="AN109" i="1"/>
  <c r="AN179" i="1"/>
  <c r="AN108" i="1"/>
  <c r="AN338" i="1"/>
  <c r="AN274" i="1"/>
  <c r="AN210" i="1"/>
  <c r="AN143" i="1"/>
  <c r="AN54" i="1"/>
  <c r="AN52" i="1"/>
  <c r="AN82" i="1"/>
  <c r="AN18" i="1"/>
  <c r="AN113" i="1"/>
  <c r="AN49" i="1"/>
  <c r="AN47" i="1"/>
  <c r="AN816" i="1"/>
  <c r="AN824" i="1"/>
  <c r="AN712" i="1"/>
  <c r="AN952" i="1"/>
  <c r="AN888" i="1"/>
  <c r="AN672" i="1"/>
  <c r="AN608" i="1"/>
  <c r="AN480" i="1"/>
  <c r="AN416" i="1"/>
  <c r="AN288" i="1"/>
  <c r="AN224" i="1"/>
  <c r="AN160" i="1"/>
  <c r="AN96" i="1"/>
  <c r="AN32" i="1"/>
  <c r="AN343" i="1"/>
  <c r="AN876" i="1"/>
  <c r="AN790" i="1"/>
  <c r="AN703" i="1"/>
  <c r="AN598" i="1"/>
  <c r="AN447" i="1"/>
  <c r="AN935" i="1"/>
  <c r="AN851" i="1"/>
  <c r="AN765" i="1"/>
  <c r="AN675" i="1"/>
  <c r="AN557" i="1"/>
  <c r="AN398" i="1"/>
  <c r="AN732" i="1"/>
  <c r="AN635" i="1"/>
  <c r="AN499" i="1"/>
  <c r="AN291" i="1"/>
  <c r="AN834" i="1"/>
  <c r="AN565" i="1"/>
  <c r="AN470" i="1"/>
  <c r="AN367" i="1"/>
  <c r="AN929" i="1"/>
  <c r="AN865" i="1"/>
  <c r="AN801" i="1"/>
  <c r="AN737" i="1"/>
  <c r="AN673" i="1"/>
  <c r="AN606" i="1"/>
  <c r="AN519" i="1"/>
  <c r="AN418" i="1"/>
  <c r="AN195" i="1"/>
  <c r="AN573" i="1"/>
  <c r="AN479" i="1"/>
  <c r="AN378" i="1"/>
  <c r="AN497" i="1"/>
  <c r="AN433" i="1"/>
  <c r="AN369" i="1"/>
  <c r="AN305" i="1"/>
  <c r="AN241" i="1"/>
  <c r="AN177" i="1"/>
  <c r="AN106" i="1"/>
  <c r="AN544" i="1"/>
  <c r="AN352" i="1"/>
  <c r="AN159" i="1"/>
  <c r="AN83" i="1"/>
  <c r="AN311" i="1"/>
  <c r="AN247" i="1"/>
  <c r="AN183" i="1"/>
  <c r="AN334" i="1"/>
  <c r="AN270" i="1"/>
  <c r="AN206" i="1"/>
  <c r="AN139" i="1"/>
  <c r="AN45" i="1"/>
  <c r="AN309" i="1"/>
  <c r="AN245" i="1"/>
  <c r="AN181" i="1"/>
  <c r="AN110" i="1"/>
  <c r="AN604" i="1"/>
  <c r="AN540" i="1"/>
  <c r="AN476" i="1"/>
  <c r="AN412" i="1"/>
  <c r="AN348" i="1"/>
  <c r="AN284" i="1"/>
  <c r="AN220" i="1"/>
  <c r="AN155" i="1"/>
  <c r="AN77" i="1"/>
  <c r="AN154" i="1"/>
  <c r="AN75" i="1"/>
  <c r="AN314" i="1"/>
  <c r="AN250" i="1"/>
  <c r="AN186" i="1"/>
  <c r="AN116" i="1"/>
  <c r="AN92" i="1"/>
  <c r="AN28" i="1"/>
  <c r="AN58" i="1"/>
  <c r="AN153" i="1"/>
  <c r="AN89" i="1"/>
  <c r="AN25" i="1"/>
  <c r="AN24" i="1"/>
  <c r="AN23" i="1"/>
  <c r="AN792" i="1"/>
  <c r="AN706" i="1"/>
  <c r="AN258" i="1"/>
  <c r="AN898" i="1"/>
  <c r="AN928" i="1"/>
  <c r="AN648" i="1"/>
  <c r="AN584" i="1"/>
  <c r="AN520" i="1"/>
  <c r="AN456" i="1"/>
  <c r="AN392" i="1"/>
  <c r="AN328" i="1"/>
  <c r="AN950" i="1"/>
  <c r="AN864" i="1"/>
  <c r="AN780" i="1"/>
  <c r="AN692" i="1"/>
  <c r="AN579" i="1"/>
  <c r="AN426" i="1"/>
  <c r="AN925" i="1"/>
  <c r="AN839" i="1"/>
  <c r="AN755" i="1"/>
  <c r="AN661" i="1"/>
  <c r="AN538" i="1"/>
  <c r="AN375" i="1"/>
  <c r="AN720" i="1"/>
  <c r="AN621" i="1"/>
  <c r="AN477" i="1"/>
  <c r="AN954" i="1"/>
  <c r="AN890" i="1"/>
  <c r="AN826" i="1"/>
  <c r="AN762" i="1"/>
  <c r="AN698" i="1"/>
  <c r="AN634" i="1"/>
  <c r="AN554" i="1"/>
  <c r="AN458" i="1"/>
  <c r="AN355" i="1"/>
  <c r="AN921" i="1"/>
  <c r="AN857" i="1"/>
  <c r="AN793" i="1"/>
  <c r="AN729" i="1"/>
  <c r="AN665" i="1"/>
  <c r="AN595" i="1"/>
  <c r="AN507" i="1"/>
  <c r="AN405" i="1"/>
  <c r="AN704" i="1"/>
  <c r="AN562" i="1"/>
  <c r="AN467" i="1"/>
  <c r="AN365" i="1"/>
  <c r="AN489" i="1"/>
  <c r="AN425" i="1"/>
  <c r="AN361" i="1"/>
  <c r="AN297" i="1"/>
  <c r="AN233" i="1"/>
  <c r="AN169" i="1"/>
  <c r="AN600" i="1"/>
  <c r="AN280" i="1"/>
  <c r="AN216" i="1"/>
  <c r="AN150" i="1"/>
  <c r="AN70" i="1"/>
  <c r="AN303" i="1"/>
  <c r="AN239" i="1"/>
  <c r="AN175" i="1"/>
  <c r="AN103" i="1"/>
  <c r="AN326" i="1"/>
  <c r="AN262" i="1"/>
  <c r="AN198" i="1"/>
  <c r="AN130" i="1"/>
  <c r="AN22" i="1"/>
  <c r="AN301" i="1"/>
  <c r="AN237" i="1"/>
  <c r="AN173" i="1"/>
  <c r="AN101" i="1"/>
  <c r="AN596" i="1"/>
  <c r="AN532" i="1"/>
  <c r="AN468" i="1"/>
  <c r="AN404" i="1"/>
  <c r="AN340" i="1"/>
  <c r="AN276" i="1"/>
  <c r="AN212" i="1"/>
  <c r="AN146" i="1"/>
  <c r="AN61" i="1"/>
  <c r="AN59" i="1"/>
  <c r="AN306" i="1"/>
  <c r="AN242" i="1"/>
  <c r="AN178" i="1"/>
  <c r="AN107" i="1"/>
  <c r="AN84" i="1"/>
  <c r="AN20" i="1"/>
  <c r="AN50" i="1"/>
  <c r="AN145" i="1"/>
  <c r="AN81" i="1"/>
  <c r="AN17" i="1"/>
  <c r="AN15" i="1"/>
  <c r="AN696" i="1"/>
  <c r="AN800" i="1"/>
  <c r="AN642" i="1"/>
  <c r="AN840" i="1"/>
  <c r="AN920" i="1"/>
  <c r="AN856" i="1"/>
  <c r="AN640" i="1"/>
  <c r="AN576" i="1"/>
  <c r="AN512" i="1"/>
  <c r="AN448" i="1"/>
  <c r="AN384" i="1"/>
  <c r="AN256" i="1"/>
  <c r="AN192" i="1"/>
  <c r="AN128" i="1"/>
  <c r="AN64" i="1"/>
  <c r="AN601" i="1"/>
  <c r="AN350" i="1"/>
  <c r="AN859" i="1"/>
  <c r="AN740" i="1"/>
  <c r="AN569" i="1"/>
  <c r="AN219" i="1"/>
  <c r="AN843" i="1"/>
  <c r="AN719" i="1"/>
  <c r="AN539" i="1"/>
  <c r="AN940" i="1"/>
  <c r="AN854" i="1"/>
  <c r="AN678" i="1"/>
  <c r="AN561" i="1"/>
  <c r="AN407" i="1"/>
  <c r="AN915" i="1"/>
  <c r="AN829" i="1"/>
  <c r="AN743" i="1"/>
  <c r="AN647" i="1"/>
  <c r="AN523" i="1"/>
  <c r="AN358" i="1"/>
  <c r="AN710" i="1"/>
  <c r="AN603" i="1"/>
  <c r="AN459" i="1"/>
  <c r="AN946" i="1"/>
  <c r="AN882" i="1"/>
  <c r="AN818" i="1"/>
  <c r="AN754" i="1"/>
  <c r="AN690" i="1"/>
  <c r="AN626" i="1"/>
  <c r="AN543" i="1"/>
  <c r="AN445" i="1"/>
  <c r="AN331" i="1"/>
  <c r="AN913" i="1"/>
  <c r="AN849" i="1"/>
  <c r="AN785" i="1"/>
  <c r="AN721" i="1"/>
  <c r="AN657" i="1"/>
  <c r="AN585" i="1"/>
  <c r="AN494" i="1"/>
  <c r="AN391" i="1"/>
  <c r="AN551" i="1"/>
  <c r="AN454" i="1"/>
  <c r="AN351" i="1"/>
  <c r="AN481" i="1"/>
  <c r="AN417" i="1"/>
  <c r="AN353" i="1"/>
  <c r="AN289" i="1"/>
  <c r="AN225" i="1"/>
  <c r="AN85" i="1"/>
  <c r="AN528" i="1"/>
  <c r="AN208" i="1"/>
  <c r="AN141" i="1"/>
  <c r="AN51" i="1"/>
  <c r="AN295" i="1"/>
  <c r="AN231" i="1"/>
  <c r="AN167" i="1"/>
  <c r="AN94" i="1"/>
  <c r="AN318" i="1"/>
  <c r="AN254" i="1"/>
  <c r="AN190" i="1"/>
  <c r="AN120" i="1"/>
  <c r="AN3" i="1"/>
  <c r="AN293" i="1"/>
  <c r="AN229" i="1"/>
  <c r="AN165" i="1"/>
  <c r="AN91" i="1"/>
  <c r="AN588" i="1"/>
  <c r="AN524" i="1"/>
  <c r="AN460" i="1"/>
  <c r="AN396" i="1"/>
  <c r="AN332" i="1"/>
  <c r="AN268" i="1"/>
  <c r="AN204" i="1"/>
  <c r="AN136" i="1"/>
  <c r="AN38" i="1"/>
  <c r="AN135" i="1"/>
  <c r="AN37" i="1"/>
  <c r="AN298" i="1"/>
  <c r="AN234" i="1"/>
  <c r="AN170" i="1"/>
  <c r="AN98" i="1"/>
  <c r="AN76" i="1"/>
  <c r="AN12" i="1"/>
  <c r="AN42" i="1"/>
  <c r="AN137" i="1"/>
  <c r="AN73" i="1"/>
  <c r="AN9" i="1"/>
  <c r="AN8" i="1"/>
  <c r="AN7" i="1"/>
  <c r="AN784" i="1"/>
  <c r="AN770" i="1"/>
  <c r="AN514" i="1"/>
  <c r="AN744" i="1"/>
  <c r="AN912" i="1"/>
  <c r="AN848" i="1"/>
  <c r="AN632" i="1"/>
  <c r="AN568" i="1"/>
  <c r="AN504" i="1"/>
  <c r="AN440" i="1"/>
  <c r="AN376" i="1"/>
  <c r="AN819" i="1"/>
  <c r="AN733" i="1"/>
  <c r="AN636" i="1"/>
  <c r="AN501" i="1"/>
  <c r="AN299" i="1"/>
  <c r="AN699" i="1"/>
  <c r="AN589" i="1"/>
  <c r="AN437" i="1"/>
  <c r="AN938" i="1"/>
  <c r="AN874" i="1"/>
  <c r="AN810" i="1"/>
  <c r="AN746" i="1"/>
  <c r="AN682" i="1"/>
  <c r="AN618" i="1"/>
  <c r="AN533" i="1"/>
  <c r="AN431" i="1"/>
  <c r="AN267" i="1"/>
  <c r="AN905" i="1"/>
  <c r="AN841" i="1"/>
  <c r="AN777" i="1"/>
  <c r="AN713" i="1"/>
  <c r="AN649" i="1"/>
  <c r="AN574" i="1"/>
  <c r="AN482" i="1"/>
  <c r="AN379" i="1"/>
  <c r="AN688" i="1"/>
  <c r="AN541" i="1"/>
  <c r="AN442" i="1"/>
  <c r="AN315" i="1"/>
  <c r="AN473" i="1"/>
  <c r="AN409" i="1"/>
  <c r="AN345" i="1"/>
  <c r="AN281" i="1"/>
  <c r="AN217" i="1"/>
  <c r="AN151" i="1"/>
  <c r="AN71" i="1"/>
  <c r="AN264" i="1"/>
  <c r="AN200" i="1"/>
  <c r="AN132" i="1"/>
  <c r="AN29" i="1"/>
  <c r="AN287" i="1"/>
  <c r="AN223" i="1"/>
  <c r="AN158" i="1"/>
  <c r="AN310" i="1"/>
  <c r="AN246" i="1"/>
  <c r="AN182" i="1"/>
  <c r="AN111" i="1"/>
  <c r="AN349" i="1"/>
  <c r="AN285" i="1"/>
  <c r="AN221" i="1"/>
  <c r="AN156" i="1"/>
  <c r="AN78" i="1"/>
  <c r="AN580" i="1"/>
  <c r="AN516" i="1"/>
  <c r="AN452" i="1"/>
  <c r="AN388" i="1"/>
  <c r="AN324" i="1"/>
  <c r="AN260" i="1"/>
  <c r="AN196" i="1"/>
  <c r="AN127" i="1"/>
  <c r="AN19" i="1"/>
  <c r="AN126" i="1"/>
  <c r="AN14" i="1"/>
  <c r="AN290" i="1"/>
  <c r="AN226" i="1"/>
  <c r="AN162" i="1"/>
  <c r="AN86" i="1"/>
  <c r="AN68" i="1"/>
  <c r="AN4" i="1"/>
  <c r="AN34" i="1"/>
  <c r="AN129" i="1"/>
  <c r="AN65" i="1"/>
  <c r="AN63" i="1"/>
  <c r="AN578" i="1"/>
  <c r="AN760" i="1"/>
  <c r="AN386" i="1"/>
  <c r="AN904" i="1"/>
  <c r="AN624" i="1"/>
  <c r="AN560" i="1"/>
  <c r="AN496" i="1"/>
  <c r="AN432" i="1"/>
  <c r="AN240" i="1"/>
  <c r="AN176" i="1"/>
  <c r="AN112" i="1"/>
  <c r="AN48" i="1"/>
  <c r="AO198" i="1" l="1"/>
  <c r="AQ198" i="1" s="1"/>
  <c r="AO583" i="1"/>
  <c r="AQ583" i="1" s="1"/>
  <c r="AO785" i="1"/>
  <c r="AQ785" i="1" s="1"/>
  <c r="AO635" i="1"/>
  <c r="AQ635" i="1" s="1"/>
  <c r="AO179" i="1"/>
  <c r="AQ179" i="1" s="1"/>
  <c r="AO390" i="1"/>
  <c r="AQ390" i="1" s="1"/>
  <c r="AO612" i="1"/>
  <c r="AQ612" i="1" s="1"/>
  <c r="AO9" i="1"/>
  <c r="AQ9" i="1" s="1"/>
  <c r="AO781" i="1"/>
  <c r="AQ781" i="1" s="1"/>
  <c r="AO151" i="1"/>
  <c r="AQ151" i="1" s="1"/>
  <c r="AO81" i="1"/>
  <c r="AQ81" i="1" s="1"/>
  <c r="AO678" i="1"/>
  <c r="AQ678" i="1" s="1"/>
  <c r="AO496" i="1"/>
  <c r="AQ496" i="1" s="1"/>
  <c r="AO59" i="1"/>
  <c r="AQ59" i="1" s="1"/>
  <c r="AO437" i="1"/>
  <c r="AQ437" i="1" s="1"/>
  <c r="AO526" i="1"/>
  <c r="AQ526" i="1" s="1"/>
  <c r="AO836" i="1"/>
  <c r="AQ836" i="1" s="1"/>
  <c r="AO139" i="1"/>
  <c r="AQ139" i="1" s="1"/>
  <c r="AO551" i="1"/>
  <c r="AQ551" i="1" s="1"/>
  <c r="AO10" i="1"/>
  <c r="AQ10" i="1" s="1"/>
  <c r="AO385" i="1"/>
  <c r="AQ385" i="1" s="1"/>
  <c r="AO249" i="1"/>
  <c r="AQ249" i="1" s="1"/>
  <c r="AO270" i="1"/>
  <c r="AQ270" i="1" s="1"/>
  <c r="AO388" i="1"/>
  <c r="AQ388" i="1" s="1"/>
  <c r="AO345" i="1"/>
  <c r="AQ345" i="1" s="1"/>
  <c r="AO376" i="1"/>
  <c r="AQ376" i="1" s="1"/>
  <c r="AO524" i="1"/>
  <c r="AQ524" i="1" s="1"/>
  <c r="AO481" i="1"/>
  <c r="AQ481" i="1" s="1"/>
  <c r="AO729" i="1"/>
  <c r="AQ729" i="1" s="1"/>
  <c r="AO109" i="1"/>
  <c r="AQ109" i="1" s="1"/>
  <c r="AO646" i="1"/>
  <c r="AQ646" i="1" s="1"/>
  <c r="AO903" i="1"/>
  <c r="AQ903" i="1" s="1"/>
  <c r="AO689" i="1"/>
  <c r="AQ689" i="1" s="1"/>
  <c r="AO746" i="1"/>
  <c r="AQ746" i="1" s="1"/>
  <c r="AO241" i="1"/>
  <c r="AQ241" i="1" s="1"/>
  <c r="AO899" i="1"/>
  <c r="AQ899" i="1" s="1"/>
  <c r="AO132" i="1"/>
  <c r="AQ132" i="1" s="1"/>
  <c r="AO12" i="1"/>
  <c r="AQ12" i="1" s="1"/>
  <c r="AO922" i="1"/>
  <c r="AQ922" i="1" s="1"/>
  <c r="AO112" i="1"/>
  <c r="AQ112" i="1" s="1"/>
  <c r="AO175" i="1"/>
  <c r="AQ175" i="1" s="1"/>
  <c r="AO218" i="1"/>
  <c r="AQ218" i="1" s="1"/>
  <c r="AO520" i="1"/>
  <c r="AQ520" i="1" s="1"/>
  <c r="AO952" i="1"/>
  <c r="AQ952" i="1" s="1"/>
  <c r="AO743" i="1"/>
  <c r="AQ743" i="1" s="1"/>
  <c r="AO239" i="1"/>
  <c r="AQ239" i="1" s="1"/>
  <c r="AO75" i="1"/>
  <c r="AQ75" i="1" s="1"/>
  <c r="AO210" i="1"/>
  <c r="AQ210" i="1" s="1"/>
  <c r="AO783" i="1"/>
  <c r="AQ783" i="1" s="1"/>
  <c r="AO253" i="1"/>
  <c r="AQ253" i="1" s="1"/>
  <c r="AO571" i="1"/>
  <c r="AQ571" i="1" s="1"/>
  <c r="AO472" i="1"/>
  <c r="AQ472" i="1" s="1"/>
  <c r="AO492" i="1"/>
  <c r="AQ492" i="1" s="1"/>
  <c r="AO346" i="1"/>
  <c r="AQ346" i="1" s="1"/>
  <c r="AO52" i="1"/>
  <c r="AQ52" i="1" s="1"/>
  <c r="AO258" i="1"/>
  <c r="AQ258" i="1" s="1"/>
  <c r="AO18" i="1"/>
  <c r="AQ18" i="1" s="1"/>
  <c r="AO918" i="1"/>
  <c r="AQ918" i="1" s="1"/>
  <c r="AO625" i="1"/>
  <c r="AQ625" i="1" s="1"/>
  <c r="AO231" i="1"/>
  <c r="AQ231" i="1" s="1"/>
  <c r="AO290" i="1"/>
  <c r="AQ290" i="1" s="1"/>
  <c r="AO29" i="1"/>
  <c r="AQ29" i="1" s="1"/>
  <c r="AO431" i="1"/>
  <c r="AQ431" i="1" s="1"/>
  <c r="AO42" i="1"/>
  <c r="AQ42" i="1" s="1"/>
  <c r="AO190" i="1"/>
  <c r="AQ190" i="1" s="1"/>
  <c r="AO642" i="1"/>
  <c r="AQ642" i="1" s="1"/>
  <c r="AO245" i="1"/>
  <c r="AQ245" i="1" s="1"/>
  <c r="AO389" i="1"/>
  <c r="AQ389" i="1" s="1"/>
  <c r="AO232" i="1"/>
  <c r="AQ232" i="1" s="1"/>
  <c r="AO286" i="1"/>
  <c r="AQ286" i="1" s="1"/>
  <c r="AO677" i="1"/>
  <c r="AQ677" i="1" s="1"/>
  <c r="AO519" i="1"/>
  <c r="AQ519" i="1" s="1"/>
  <c r="AO106" i="1"/>
  <c r="AQ106" i="1" s="1"/>
  <c r="AO861" i="1"/>
  <c r="AQ861" i="1" s="1"/>
  <c r="AO152" i="1"/>
  <c r="AQ152" i="1" s="1"/>
  <c r="AO574" i="1"/>
  <c r="AQ574" i="1" s="1"/>
  <c r="AO74" i="1"/>
  <c r="AQ74" i="1" s="1"/>
  <c r="AO826" i="1"/>
  <c r="AQ826" i="1" s="1"/>
  <c r="AO849" i="1"/>
  <c r="AQ849" i="1" s="1"/>
  <c r="AO454" i="1"/>
  <c r="AQ454" i="1" s="1"/>
  <c r="AO888" i="1"/>
  <c r="AQ888" i="1" s="1"/>
  <c r="AO833" i="1"/>
  <c r="AQ833" i="1" s="1"/>
  <c r="AO323" i="1"/>
  <c r="AQ323" i="1" s="1"/>
  <c r="AO682" i="1"/>
  <c r="AQ682" i="1" s="1"/>
  <c r="AO301" i="1"/>
  <c r="AQ301" i="1" s="1"/>
  <c r="AO433" i="1"/>
  <c r="AQ433" i="1" s="1"/>
  <c r="AO133" i="1"/>
  <c r="AQ133" i="1" s="1"/>
  <c r="AO631" i="1"/>
  <c r="AQ631" i="1" s="1"/>
  <c r="AO809" i="1"/>
  <c r="AQ809" i="1" s="1"/>
  <c r="AO886" i="1"/>
  <c r="AQ886" i="1" s="1"/>
  <c r="AO769" i="1"/>
  <c r="AQ769" i="1" s="1"/>
  <c r="AO539" i="1"/>
  <c r="AQ539" i="1" s="1"/>
  <c r="AO816" i="1"/>
  <c r="AQ816" i="1" s="1"/>
  <c r="AO273" i="1"/>
  <c r="AQ273" i="1" s="1"/>
  <c r="AO597" i="1"/>
  <c r="AQ597" i="1" s="1"/>
  <c r="AO438" i="1"/>
  <c r="AQ438" i="1" s="1"/>
  <c r="AO425" i="1"/>
  <c r="AQ425" i="1" s="1"/>
  <c r="AO171" i="1"/>
  <c r="AQ171" i="1" s="1"/>
  <c r="AO88" i="1"/>
  <c r="AQ88" i="1" s="1"/>
  <c r="AO65" i="1"/>
  <c r="AQ65" i="1" s="1"/>
  <c r="AO349" i="1"/>
  <c r="AQ349" i="1" s="1"/>
  <c r="AO482" i="1"/>
  <c r="AQ482" i="1" s="1"/>
  <c r="AO514" i="1"/>
  <c r="AQ514" i="1" s="1"/>
  <c r="AO135" i="1"/>
  <c r="AQ135" i="1" s="1"/>
  <c r="AO141" i="1"/>
  <c r="AQ141" i="1" s="1"/>
  <c r="AO692" i="1"/>
  <c r="AQ692" i="1" s="1"/>
  <c r="AO294" i="1"/>
  <c r="AQ294" i="1" s="1"/>
  <c r="AO945" i="1"/>
  <c r="AQ945" i="1" s="1"/>
  <c r="AO413" i="1"/>
  <c r="AQ413" i="1" s="1"/>
  <c r="AO674" i="1"/>
  <c r="AQ674" i="1" s="1"/>
  <c r="AO154" i="1"/>
  <c r="AQ154" i="1" s="1"/>
  <c r="AO399" i="1"/>
  <c r="AQ399" i="1" s="1"/>
  <c r="AO553" i="1"/>
  <c r="AQ553" i="1" s="1"/>
  <c r="AO560" i="1"/>
  <c r="AQ560" i="1" s="1"/>
  <c r="AO786" i="1"/>
  <c r="AQ786" i="1" s="1"/>
  <c r="AO933" i="1"/>
  <c r="AQ933" i="1" s="1"/>
  <c r="AO909" i="1"/>
  <c r="AQ909" i="1" s="1"/>
  <c r="AO731" i="1"/>
  <c r="AQ731" i="1" s="1"/>
  <c r="AO509" i="1"/>
  <c r="AQ509" i="1" s="1"/>
  <c r="AO516" i="1"/>
  <c r="AQ516" i="1" s="1"/>
  <c r="AO913" i="1"/>
  <c r="AQ913" i="1" s="1"/>
  <c r="AO85" i="1"/>
  <c r="AQ85" i="1" s="1"/>
  <c r="AO47" i="1"/>
  <c r="AQ47" i="1" s="1"/>
  <c r="AO620" i="1"/>
  <c r="AQ620" i="1" s="1"/>
  <c r="AO714" i="1"/>
  <c r="AQ714" i="1" s="1"/>
  <c r="AO257" i="1"/>
  <c r="AQ257" i="1" s="1"/>
  <c r="AO365" i="1"/>
  <c r="AQ365" i="1" s="1"/>
  <c r="AO248" i="1"/>
  <c r="AQ248" i="1" s="1"/>
  <c r="AO598" i="1"/>
  <c r="AQ598" i="1" s="1"/>
  <c r="AO859" i="1"/>
  <c r="AQ859" i="1" s="1"/>
  <c r="AO91" i="1"/>
  <c r="AQ91" i="1" s="1"/>
  <c r="AO243" i="1"/>
  <c r="AQ243" i="1" s="1"/>
  <c r="AO690" i="1"/>
  <c r="AQ690" i="1" s="1"/>
  <c r="AO20" i="1"/>
  <c r="AQ20" i="1" s="1"/>
  <c r="AO326" i="1"/>
  <c r="AQ326" i="1" s="1"/>
  <c r="AO375" i="1"/>
  <c r="AQ375" i="1" s="1"/>
  <c r="AO186" i="1"/>
  <c r="AQ186" i="1" s="1"/>
  <c r="AO929" i="1"/>
  <c r="AQ929" i="1" s="1"/>
  <c r="AO43" i="1"/>
  <c r="AQ43" i="1" s="1"/>
  <c r="AO671" i="1"/>
  <c r="AQ671" i="1" s="1"/>
  <c r="AO679" i="1"/>
  <c r="AQ679" i="1" s="1"/>
  <c r="AO485" i="1"/>
  <c r="AQ485" i="1" s="1"/>
  <c r="AO157" i="1"/>
  <c r="AQ157" i="1" s="1"/>
  <c r="AO926" i="1"/>
  <c r="AQ926" i="1" s="1"/>
  <c r="AO773" i="1"/>
  <c r="AQ773" i="1" s="1"/>
  <c r="AO787" i="1"/>
  <c r="AQ787" i="1" s="1"/>
  <c r="AO936" i="1"/>
  <c r="AQ936" i="1" s="1"/>
  <c r="AO575" i="1"/>
  <c r="AQ575" i="1" s="1"/>
  <c r="AO490" i="1"/>
  <c r="AQ490" i="1" s="1"/>
  <c r="AO549" i="1"/>
  <c r="AQ549" i="1" s="1"/>
  <c r="AO203" i="1"/>
  <c r="AQ203" i="1" s="1"/>
  <c r="AO60" i="1"/>
  <c r="AQ60" i="1" s="1"/>
  <c r="AO855" i="1"/>
  <c r="AQ855" i="1" s="1"/>
  <c r="AO694" i="1"/>
  <c r="AQ694" i="1" s="1"/>
  <c r="AO851" i="1"/>
  <c r="AQ851" i="1" s="1"/>
  <c r="AO622" i="1"/>
  <c r="AQ622" i="1" s="1"/>
  <c r="AO271" i="1"/>
  <c r="AQ271" i="1" s="1"/>
  <c r="AO181" i="1"/>
  <c r="AQ181" i="1" s="1"/>
  <c r="AO778" i="1"/>
  <c r="AQ778" i="1" s="1"/>
  <c r="AO939" i="1"/>
  <c r="AQ939" i="1" s="1"/>
  <c r="AO405" i="1"/>
  <c r="AQ405" i="1" s="1"/>
  <c r="AO178" i="1"/>
  <c r="AQ178" i="1" s="1"/>
  <c r="AO263" i="1"/>
  <c r="AQ263" i="1" s="1"/>
  <c r="AO533" i="1"/>
  <c r="AQ533" i="1" s="1"/>
  <c r="AO770" i="1"/>
  <c r="AQ770" i="1" s="1"/>
  <c r="AO208" i="1"/>
  <c r="AQ208" i="1" s="1"/>
  <c r="AO489" i="1"/>
  <c r="AQ489" i="1" s="1"/>
  <c r="AO314" i="1"/>
  <c r="AQ314" i="1" s="1"/>
  <c r="AO713" i="1"/>
  <c r="AQ713" i="1" s="1"/>
  <c r="AO950" i="1"/>
  <c r="AQ950" i="1" s="1"/>
  <c r="AO832" i="1"/>
  <c r="AQ832" i="1" s="1"/>
  <c r="AO196" i="1"/>
  <c r="AQ196" i="1" s="1"/>
  <c r="AO380" i="1"/>
  <c r="AQ380" i="1" s="1"/>
  <c r="AO220" i="1"/>
  <c r="AQ220" i="1" s="1"/>
  <c r="AO668" i="1"/>
  <c r="AQ668" i="1" s="1"/>
  <c r="AO937" i="1"/>
  <c r="AQ937" i="1" s="1"/>
  <c r="AO121" i="1"/>
  <c r="AQ121" i="1" s="1"/>
  <c r="AO723" i="1"/>
  <c r="AQ723" i="1" s="1"/>
  <c r="AO260" i="1"/>
  <c r="AQ260" i="1" s="1"/>
  <c r="AO862" i="1"/>
  <c r="AQ862" i="1" s="1"/>
  <c r="AO240" i="1"/>
  <c r="AQ240" i="1" s="1"/>
  <c r="AO487" i="1"/>
  <c r="AQ487" i="1" s="1"/>
  <c r="AO800" i="1"/>
  <c r="AQ800" i="1" s="1"/>
  <c r="AO468" i="1"/>
  <c r="AQ468" i="1" s="1"/>
  <c r="AO464" i="1"/>
  <c r="AQ464" i="1" s="1"/>
  <c r="AO55" i="1"/>
  <c r="AQ55" i="1" s="1"/>
  <c r="AO148" i="1"/>
  <c r="AQ148" i="1" s="1"/>
  <c r="AO563" i="1"/>
  <c r="AQ563" i="1" s="1"/>
  <c r="AO341" i="1"/>
  <c r="AQ341" i="1" s="1"/>
  <c r="AO458" i="1"/>
  <c r="AQ458" i="1" s="1"/>
  <c r="AO924" i="1"/>
  <c r="AQ924" i="1" s="1"/>
  <c r="AO638" i="1"/>
  <c r="AQ638" i="1" s="1"/>
  <c r="AO737" i="1"/>
  <c r="AQ737" i="1" s="1"/>
  <c r="AO777" i="1"/>
  <c r="AQ777" i="1" s="1"/>
  <c r="AO942" i="1"/>
  <c r="AQ942" i="1" s="1"/>
  <c r="AO900" i="1"/>
  <c r="AQ900" i="1" s="1"/>
  <c r="AO544" i="1"/>
  <c r="AQ544" i="1" s="1"/>
  <c r="AO86" i="1"/>
  <c r="AQ86" i="1" s="1"/>
  <c r="AO721" i="1"/>
  <c r="AQ721" i="1" s="1"/>
  <c r="AO740" i="1"/>
  <c r="AQ740" i="1" s="1"/>
  <c r="AO146" i="1"/>
  <c r="AQ146" i="1" s="1"/>
  <c r="AO698" i="1"/>
  <c r="AQ698" i="1" s="1"/>
  <c r="AO284" i="1"/>
  <c r="AQ284" i="1" s="1"/>
  <c r="AO224" i="1"/>
  <c r="AQ224" i="1" s="1"/>
  <c r="AO633" i="1"/>
  <c r="AQ633" i="1" s="1"/>
  <c r="AO844" i="1"/>
  <c r="AQ844" i="1" s="1"/>
  <c r="AO222" i="1"/>
  <c r="AQ222" i="1" s="1"/>
  <c r="AO813" i="1"/>
  <c r="AQ813" i="1" s="1"/>
  <c r="AO44" i="1"/>
  <c r="AQ44" i="1" s="1"/>
  <c r="AO558" i="1"/>
  <c r="AQ558" i="1" s="1"/>
  <c r="AO144" i="1"/>
  <c r="AQ144" i="1" s="1"/>
  <c r="AO441" i="1"/>
  <c r="AQ441" i="1" s="1"/>
  <c r="AO508" i="1"/>
  <c r="AQ508" i="1" s="1"/>
  <c r="AO547" i="1"/>
  <c r="AQ547" i="1" s="1"/>
  <c r="AO337" i="1"/>
  <c r="AQ337" i="1" s="1"/>
  <c r="AO128" i="1"/>
  <c r="AQ128" i="1" s="1"/>
  <c r="AO548" i="1"/>
  <c r="AQ548" i="1" s="1"/>
  <c r="AO503" i="1"/>
  <c r="AQ503" i="1" s="1"/>
  <c r="AO871" i="1"/>
  <c r="AQ871" i="1" s="1"/>
  <c r="AO77" i="1"/>
  <c r="AQ77" i="1" s="1"/>
  <c r="AO414" i="1"/>
  <c r="AQ414" i="1" s="1"/>
  <c r="AO449" i="1"/>
  <c r="AQ449" i="1" s="1"/>
  <c r="AO129" i="1"/>
  <c r="AQ129" i="1" s="1"/>
  <c r="AO409" i="1"/>
  <c r="AQ409" i="1" s="1"/>
  <c r="AO440" i="1"/>
  <c r="AQ440" i="1" s="1"/>
  <c r="AO588" i="1"/>
  <c r="AQ588" i="1" s="1"/>
  <c r="AO351" i="1"/>
  <c r="AQ351" i="1" s="1"/>
  <c r="AO600" i="1"/>
  <c r="AQ600" i="1" s="1"/>
  <c r="AO250" i="1"/>
  <c r="AQ250" i="1" s="1"/>
  <c r="AO54" i="1"/>
  <c r="AQ54" i="1" s="1"/>
  <c r="AO880" i="1"/>
  <c r="AQ880" i="1" s="1"/>
  <c r="AO327" i="1"/>
  <c r="AQ327" i="1" s="1"/>
  <c r="AO684" i="1"/>
  <c r="AQ684" i="1" s="1"/>
  <c r="AO905" i="1"/>
  <c r="AQ905" i="1" s="1"/>
  <c r="AO207" i="1"/>
  <c r="AQ207" i="1" s="1"/>
  <c r="AO594" i="1"/>
  <c r="AQ594" i="1" s="1"/>
  <c r="AO201" i="1"/>
  <c r="AQ201" i="1" s="1"/>
  <c r="AO819" i="1"/>
  <c r="AQ819" i="1" s="1"/>
  <c r="AO917" i="1"/>
  <c r="AQ917" i="1" s="1"/>
  <c r="AO372" i="1"/>
  <c r="AQ372" i="1" s="1"/>
  <c r="AO665" i="1"/>
  <c r="AQ665" i="1" s="1"/>
  <c r="AO661" i="1"/>
  <c r="AQ661" i="1" s="1"/>
  <c r="AO717" i="1"/>
  <c r="AQ717" i="1" s="1"/>
  <c r="AO822" i="1"/>
  <c r="AQ822" i="1" s="1"/>
  <c r="AO448" i="1"/>
  <c r="AQ448" i="1" s="1"/>
  <c r="AO48" i="1"/>
  <c r="AQ48" i="1" s="1"/>
  <c r="AO429" i="1"/>
  <c r="AQ429" i="1" s="1"/>
  <c r="AO535" i="1"/>
  <c r="AQ535" i="1" s="1"/>
  <c r="AO205" i="1"/>
  <c r="AQ205" i="1" s="1"/>
  <c r="AO150" i="1"/>
  <c r="AQ150" i="1" s="1"/>
  <c r="AO693" i="1"/>
  <c r="AQ693" i="1" s="1"/>
  <c r="AO615" i="1"/>
  <c r="AQ615" i="1" s="1"/>
  <c r="AO104" i="1"/>
  <c r="AQ104" i="1" s="1"/>
  <c r="AO184" i="1"/>
  <c r="AQ184" i="1" s="1"/>
  <c r="AO829" i="1"/>
  <c r="AQ829" i="1" s="1"/>
  <c r="AO136" i="1"/>
  <c r="AQ136" i="1" s="1"/>
  <c r="AO45" i="1"/>
  <c r="AQ45" i="1" s="1"/>
  <c r="AO536" i="1"/>
  <c r="AQ536" i="1" s="1"/>
  <c r="AO847" i="1"/>
  <c r="AQ847" i="1" s="1"/>
  <c r="AO158" i="1"/>
  <c r="AQ158" i="1" s="1"/>
  <c r="AO124" i="1"/>
  <c r="AQ124" i="1" s="1"/>
  <c r="AO573" i="1"/>
  <c r="AQ573" i="1" s="1"/>
  <c r="AO484" i="1"/>
  <c r="AQ484" i="1" s="1"/>
  <c r="AO131" i="1"/>
  <c r="AQ131" i="1" s="1"/>
  <c r="AO276" i="1"/>
  <c r="AQ276" i="1" s="1"/>
  <c r="AO281" i="1"/>
  <c r="AQ281" i="1" s="1"/>
  <c r="AO491" i="1"/>
  <c r="AQ491" i="1" s="1"/>
  <c r="AO426" i="1"/>
  <c r="AQ426" i="1" s="1"/>
  <c r="AO850" i="1"/>
  <c r="AQ850" i="1" s="1"/>
  <c r="AO226" i="1"/>
  <c r="AQ226" i="1" s="1"/>
  <c r="AO748" i="1"/>
  <c r="AQ748" i="1" s="1"/>
  <c r="AO702" i="1"/>
  <c r="AQ702" i="1" s="1"/>
  <c r="AO2" i="1"/>
  <c r="AQ2" i="1" s="1"/>
  <c r="AO456" i="1"/>
  <c r="AQ456" i="1" s="1"/>
  <c r="AO421" i="1"/>
  <c r="AQ421" i="1" s="1"/>
  <c r="AO483" i="1"/>
  <c r="AQ483" i="1" s="1"/>
  <c r="AO885" i="1"/>
  <c r="AQ885" i="1" s="1"/>
  <c r="AO242" i="1"/>
  <c r="AQ242" i="1" s="1"/>
  <c r="AO228" i="1"/>
  <c r="AQ228" i="1" s="1"/>
  <c r="AO72" i="1"/>
  <c r="AQ72" i="1" s="1"/>
  <c r="AO758" i="1"/>
  <c r="AQ758" i="1" s="1"/>
  <c r="AO730" i="1"/>
  <c r="AQ730" i="1" s="1"/>
  <c r="AO749" i="1"/>
  <c r="AQ749" i="1" s="1"/>
  <c r="AO640" i="1"/>
  <c r="AQ640" i="1" s="1"/>
  <c r="AO691" i="1"/>
  <c r="AQ691" i="1" s="1"/>
  <c r="AO41" i="1"/>
  <c r="AQ41" i="1" s="1"/>
  <c r="AO883" i="1"/>
  <c r="AQ883" i="1" s="1"/>
  <c r="AO734" i="1"/>
  <c r="AQ734" i="1" s="1"/>
  <c r="AO868" i="1"/>
  <c r="AQ868" i="1" s="1"/>
  <c r="AO331" i="1"/>
  <c r="AQ331" i="1" s="1"/>
  <c r="AO140" i="1"/>
  <c r="AQ140" i="1" s="1"/>
  <c r="AO277" i="1"/>
  <c r="AQ277" i="1" s="1"/>
  <c r="AO815" i="1"/>
  <c r="AQ815" i="1" s="1"/>
  <c r="AO512" i="1"/>
  <c r="AQ512" i="1" s="1"/>
  <c r="AO791" i="1"/>
  <c r="AQ791" i="1" s="1"/>
  <c r="AO669" i="1"/>
  <c r="AQ669" i="1" s="1"/>
  <c r="AO445" i="1"/>
  <c r="AQ445" i="1" s="1"/>
  <c r="AO361" i="1"/>
  <c r="AQ361" i="1" s="1"/>
  <c r="AO656" i="1"/>
  <c r="AQ656" i="1" s="1"/>
  <c r="AO234" i="1"/>
  <c r="AQ234" i="1" s="1"/>
  <c r="AO634" i="1"/>
  <c r="AQ634" i="1" s="1"/>
  <c r="AO649" i="1"/>
  <c r="AQ649" i="1" s="1"/>
  <c r="AO463" i="1"/>
  <c r="AQ463" i="1" s="1"/>
  <c r="AO912" i="1"/>
  <c r="AQ912" i="1" s="1"/>
  <c r="AO889" i="1"/>
  <c r="AQ889" i="1" s="1"/>
  <c r="AO420" i="1"/>
  <c r="AQ420" i="1" s="1"/>
  <c r="AO925" i="1"/>
  <c r="AQ925" i="1" s="1"/>
  <c r="AO411" i="1"/>
  <c r="AQ411" i="1" s="1"/>
  <c r="AO928" i="1"/>
  <c r="AQ928" i="1" s="1"/>
  <c r="AO891" i="1"/>
  <c r="AQ891" i="1" s="1"/>
  <c r="AO168" i="1"/>
  <c r="AQ168" i="1" s="1"/>
  <c r="AO848" i="1"/>
  <c r="AQ848" i="1" s="1"/>
  <c r="AO636" i="1"/>
  <c r="AQ636" i="1" s="1"/>
  <c r="AO915" i="1"/>
  <c r="AQ915" i="1" s="1"/>
  <c r="AO95" i="1"/>
  <c r="AQ95" i="1" s="1"/>
  <c r="AO775" i="1"/>
  <c r="AQ775" i="1" s="1"/>
  <c r="AO626" i="1"/>
  <c r="AQ626" i="1" s="1"/>
  <c r="AO3" i="1"/>
  <c r="AQ3" i="1" s="1"/>
  <c r="AO643" i="1"/>
  <c r="AQ643" i="1" s="1"/>
  <c r="AO528" i="1"/>
  <c r="AQ528" i="1" s="1"/>
  <c r="AO113" i="1"/>
  <c r="AQ113" i="1" s="1"/>
  <c r="AO566" i="1"/>
  <c r="AQ566" i="1" s="1"/>
  <c r="AO916" i="1"/>
  <c r="AQ916" i="1" s="1"/>
  <c r="AO744" i="1"/>
  <c r="AQ744" i="1" s="1"/>
  <c r="AO317" i="1"/>
  <c r="AQ317" i="1" s="1"/>
  <c r="AO386" i="1"/>
  <c r="AQ386" i="1" s="1"/>
  <c r="AO525" i="1"/>
  <c r="AQ525" i="1" s="1"/>
  <c r="AO209" i="1"/>
  <c r="AQ209" i="1" s="1"/>
  <c r="AO149" i="1"/>
  <c r="AQ149" i="1" s="1"/>
  <c r="AO383" i="1"/>
  <c r="AQ383" i="1" s="1"/>
  <c r="AO797" i="1"/>
  <c r="AQ797" i="1" s="1"/>
  <c r="AO221" i="1"/>
  <c r="AQ221" i="1" s="1"/>
  <c r="AO602" i="1"/>
  <c r="AQ602" i="1" s="1"/>
  <c r="AO62" i="1"/>
  <c r="AQ62" i="1" s="1"/>
  <c r="AO673" i="1"/>
  <c r="AQ673" i="1" s="1"/>
  <c r="AO756" i="1"/>
  <c r="AQ756" i="1" s="1"/>
  <c r="AO858" i="1"/>
  <c r="AQ858" i="1" s="1"/>
  <c r="AO90" i="1"/>
  <c r="AQ90" i="1" s="1"/>
  <c r="AO696" i="1"/>
  <c r="AQ696" i="1" s="1"/>
  <c r="AO89" i="1"/>
  <c r="AQ89" i="1" s="1"/>
  <c r="AO69" i="1"/>
  <c r="AQ69" i="1" s="1"/>
  <c r="AO802" i="1"/>
  <c r="AQ802" i="1" s="1"/>
  <c r="AO676" i="1"/>
  <c r="AQ676" i="1" s="1"/>
  <c r="AO33" i="1"/>
  <c r="AQ33" i="1" s="1"/>
  <c r="AO407" i="1"/>
  <c r="AQ407" i="1" s="1"/>
  <c r="AO378" i="1"/>
  <c r="AQ378" i="1" s="1"/>
  <c r="AO392" i="1"/>
  <c r="AQ392" i="1" s="1"/>
  <c r="AO244" i="1"/>
  <c r="AQ244" i="1" s="1"/>
  <c r="AO230" i="1"/>
  <c r="AQ230" i="1" s="1"/>
  <c r="AO401" i="1"/>
  <c r="AQ401" i="1" s="1"/>
  <c r="AO206" i="1"/>
  <c r="AQ206" i="1" s="1"/>
  <c r="AO604" i="1"/>
  <c r="AQ604" i="1" s="1"/>
  <c r="AO630" i="1"/>
  <c r="AQ630" i="1" s="1"/>
  <c r="AO608" i="1"/>
  <c r="AQ608" i="1" s="1"/>
  <c r="AO564" i="1"/>
  <c r="AQ564" i="1" s="1"/>
  <c r="AO459" i="1"/>
  <c r="AQ459" i="1" s="1"/>
  <c r="AO728" i="1"/>
  <c r="AQ728" i="1" s="1"/>
  <c r="AO624" i="1"/>
  <c r="AQ624" i="1" s="1"/>
  <c r="AO875" i="1"/>
  <c r="AQ875" i="1" s="1"/>
  <c r="AO839" i="1"/>
  <c r="AQ839" i="1" s="1"/>
  <c r="AO866" i="1"/>
  <c r="AQ866" i="1" s="1"/>
  <c r="AO733" i="1"/>
  <c r="AQ733" i="1" s="1"/>
  <c r="AO652" i="1"/>
  <c r="AQ652" i="1" s="1"/>
  <c r="AO169" i="1"/>
  <c r="AQ169" i="1" s="1"/>
  <c r="AO506" i="1"/>
  <c r="AQ506" i="1" s="1"/>
  <c r="AO759" i="1"/>
  <c r="AQ759" i="1" s="1"/>
  <c r="AO8" i="1"/>
  <c r="AQ8" i="1" s="1"/>
  <c r="AO596" i="1"/>
  <c r="AQ596" i="1" s="1"/>
  <c r="AO495" i="1"/>
  <c r="AQ495" i="1" s="1"/>
  <c r="AO919" i="1"/>
  <c r="AQ919" i="1" s="1"/>
  <c r="AO779" i="1"/>
  <c r="AQ779" i="1" s="1"/>
  <c r="AO515" i="1"/>
  <c r="AQ515" i="1" s="1"/>
  <c r="AO616" i="1"/>
  <c r="AQ616" i="1" s="1"/>
  <c r="AO747" i="1"/>
  <c r="AQ747" i="1" s="1"/>
  <c r="AO172" i="1"/>
  <c r="AQ172" i="1" s="1"/>
  <c r="AO80" i="1"/>
  <c r="AQ80" i="1" s="1"/>
  <c r="AO796" i="1"/>
  <c r="AQ796" i="1" s="1"/>
  <c r="AO701" i="1"/>
  <c r="AQ701" i="1" s="1"/>
  <c r="AO318" i="1"/>
  <c r="AQ318" i="1" s="1"/>
  <c r="AO51" i="1"/>
  <c r="AQ51" i="1" s="1"/>
  <c r="AO687" i="1"/>
  <c r="AQ687" i="1" s="1"/>
  <c r="AO465" i="1"/>
  <c r="AQ465" i="1" s="1"/>
  <c r="AO469" i="1"/>
  <c r="AQ469" i="1" s="1"/>
  <c r="AO412" i="1"/>
  <c r="AQ412" i="1" s="1"/>
  <c r="AO935" i="1"/>
  <c r="AQ935" i="1" s="1"/>
  <c r="AO531" i="1"/>
  <c r="AQ531" i="1" s="1"/>
  <c r="AO161" i="1"/>
  <c r="AQ161" i="1" s="1"/>
  <c r="AO122" i="1"/>
  <c r="AQ122" i="1" s="1"/>
  <c r="AO479" i="1"/>
  <c r="AQ479" i="1" s="1"/>
  <c r="AO745" i="1"/>
  <c r="AQ745" i="1" s="1"/>
  <c r="AO838" i="1"/>
  <c r="AQ838" i="1" s="1"/>
  <c r="AO706" i="1"/>
  <c r="AQ706" i="1" s="1"/>
  <c r="AO705" i="1"/>
  <c r="AQ705" i="1" s="1"/>
  <c r="AO61" i="1"/>
  <c r="AQ61" i="1" s="1"/>
  <c r="AO530" i="1"/>
  <c r="AQ530" i="1" s="1"/>
  <c r="AO708" i="1"/>
  <c r="AQ708" i="1" s="1"/>
  <c r="AO360" i="1"/>
  <c r="AQ360" i="1" s="1"/>
  <c r="AO753" i="1"/>
  <c r="AQ753" i="1" s="1"/>
  <c r="AO877" i="1"/>
  <c r="AQ877" i="1" s="1"/>
  <c r="AO189" i="1"/>
  <c r="AQ189" i="1" s="1"/>
  <c r="AO82" i="1"/>
  <c r="AQ82" i="1" s="1"/>
  <c r="AO710" i="1"/>
  <c r="AQ710" i="1" s="1"/>
  <c r="AO58" i="1"/>
  <c r="AQ58" i="1" s="1"/>
  <c r="AO494" i="1"/>
  <c r="AQ494" i="1" s="1"/>
  <c r="AO736" i="1"/>
  <c r="AQ736" i="1" s="1"/>
  <c r="AO934" i="1"/>
  <c r="AQ934" i="1" s="1"/>
  <c r="AO120" i="1"/>
  <c r="AQ120" i="1" s="1"/>
  <c r="AO527" i="1"/>
  <c r="AQ527" i="1" s="1"/>
  <c r="AO364" i="1"/>
  <c r="AQ364" i="1" s="1"/>
  <c r="AO328" i="1"/>
  <c r="AQ328" i="1" s="1"/>
  <c r="AO902" i="1"/>
  <c r="AQ902" i="1" s="1"/>
  <c r="AO641" i="1"/>
  <c r="AQ641" i="1" s="1"/>
  <c r="AO394" i="1"/>
  <c r="AQ394" i="1" s="1"/>
  <c r="AO335" i="1"/>
  <c r="AQ335" i="1" s="1"/>
  <c r="AO236" i="1"/>
  <c r="AQ236" i="1" s="1"/>
  <c r="AO812" i="1"/>
  <c r="AQ812" i="1" s="1"/>
  <c r="AO664" i="1"/>
  <c r="AQ664" i="1" s="1"/>
  <c r="AO202" i="1"/>
  <c r="AQ202" i="1" s="1"/>
  <c r="AO686" i="1"/>
  <c r="AQ686" i="1" s="1"/>
  <c r="AO256" i="1"/>
  <c r="AQ256" i="1" s="1"/>
  <c r="AO377" i="1"/>
  <c r="AQ377" i="1" s="1"/>
  <c r="AO287" i="1"/>
  <c r="AQ287" i="1" s="1"/>
  <c r="AO941" i="1"/>
  <c r="AQ941" i="1" s="1"/>
  <c r="AO285" i="1"/>
  <c r="AQ285" i="1" s="1"/>
  <c r="AO274" i="1"/>
  <c r="AQ274" i="1" s="1"/>
  <c r="AO27" i="1"/>
  <c r="AQ27" i="1" s="1"/>
  <c r="AO17" i="1"/>
  <c r="AQ17" i="1" s="1"/>
  <c r="AO406" i="1"/>
  <c r="AQ406" i="1" s="1"/>
  <c r="AO932" i="1"/>
  <c r="AQ932" i="1" s="1"/>
  <c r="AO216" i="1"/>
  <c r="AQ216" i="1" s="1"/>
  <c r="AO379" i="1"/>
  <c r="AQ379" i="1" s="1"/>
  <c r="AO821" i="1"/>
  <c r="AQ821" i="1" s="1"/>
  <c r="AO50" i="1"/>
  <c r="AQ50" i="1" s="1"/>
  <c r="AO672" i="1"/>
  <c r="AQ672" i="1" s="1"/>
  <c r="AO632" i="1"/>
  <c r="AQ632" i="1" s="1"/>
  <c r="AO116" i="1"/>
  <c r="AQ116" i="1" s="1"/>
  <c r="AO792" i="1"/>
  <c r="AQ792" i="1" s="1"/>
  <c r="AO542" i="1"/>
  <c r="AQ542" i="1" s="1"/>
  <c r="AO391" i="1"/>
  <c r="AQ391" i="1" s="1"/>
  <c r="AO532" i="1"/>
  <c r="AQ532" i="1" s="1"/>
  <c r="AO884" i="1"/>
  <c r="AQ884" i="1" s="1"/>
  <c r="AO562" i="1"/>
  <c r="AQ562" i="1" s="1"/>
  <c r="AO944" i="1"/>
  <c r="AQ944" i="1" s="1"/>
  <c r="AO265" i="1"/>
  <c r="AQ265" i="1" s="1"/>
  <c r="AO200" i="1"/>
  <c r="AQ200" i="1" s="1"/>
  <c r="AO870" i="1"/>
  <c r="AQ870" i="1" s="1"/>
  <c r="AO784" i="1"/>
  <c r="AQ784" i="1" s="1"/>
  <c r="AO949" i="1"/>
  <c r="AQ949" i="1" s="1"/>
  <c r="AO114" i="1"/>
  <c r="AQ114" i="1" s="1"/>
  <c r="AO359" i="1"/>
  <c r="AQ359" i="1" s="1"/>
  <c r="AO108" i="1"/>
  <c r="AQ108" i="1" s="1"/>
  <c r="AO946" i="1"/>
  <c r="AQ946" i="1" s="1"/>
  <c r="AO194" i="1"/>
  <c r="AQ194" i="1" s="1"/>
  <c r="AO28" i="1"/>
  <c r="AQ28" i="1" s="1"/>
  <c r="AO914" i="1"/>
  <c r="AQ914" i="1" s="1"/>
  <c r="AO582" i="1"/>
  <c r="AQ582" i="1" s="1"/>
  <c r="AO334" i="1"/>
  <c r="AQ334" i="1" s="1"/>
  <c r="AO343" i="1"/>
  <c r="AQ343" i="1" s="1"/>
  <c r="AO170" i="1"/>
  <c r="AQ170" i="1" s="1"/>
  <c r="AO397" i="1"/>
  <c r="AQ397" i="1" s="1"/>
  <c r="AO453" i="1"/>
  <c r="AQ453" i="1" s="1"/>
  <c r="AO798" i="1"/>
  <c r="AQ798" i="1" s="1"/>
  <c r="AO555" i="1"/>
  <c r="AQ555" i="1" s="1"/>
  <c r="AO517" i="1"/>
  <c r="AQ517" i="1" s="1"/>
  <c r="AO874" i="1"/>
  <c r="AQ874" i="1" s="1"/>
  <c r="AO570" i="1"/>
  <c r="AQ570" i="1" s="1"/>
  <c r="AO347" i="1"/>
  <c r="AQ347" i="1" s="1"/>
  <c r="AO654" i="1"/>
  <c r="AQ654" i="1" s="1"/>
  <c r="AO865" i="1"/>
  <c r="AQ865" i="1" s="1"/>
  <c r="AO695" i="1"/>
  <c r="AQ695" i="1" s="1"/>
  <c r="AO450" i="1"/>
  <c r="AQ450" i="1" s="1"/>
  <c r="AO289" i="1"/>
  <c r="AQ289" i="1" s="1"/>
  <c r="AO845" i="1"/>
  <c r="AQ845" i="1" s="1"/>
  <c r="AO700" i="1"/>
  <c r="AQ700" i="1" s="1"/>
  <c r="AO811" i="1"/>
  <c r="AQ811" i="1" s="1"/>
  <c r="AO352" i="1"/>
  <c r="AQ352" i="1" s="1"/>
  <c r="AO333" i="1"/>
  <c r="AQ333" i="1" s="1"/>
  <c r="AO814" i="1"/>
  <c r="AQ814" i="1" s="1"/>
  <c r="AO818" i="1"/>
  <c r="AQ818" i="1" s="1"/>
  <c r="AO424" i="1"/>
  <c r="AQ424" i="1" s="1"/>
  <c r="AO716" i="1"/>
  <c r="AQ716" i="1" s="1"/>
  <c r="AO13" i="1"/>
  <c r="AQ13" i="1" s="1"/>
  <c r="AO329" i="1"/>
  <c r="AQ329" i="1" s="1"/>
  <c r="AO185" i="1"/>
  <c r="AQ185" i="1" s="1"/>
  <c r="AO627" i="1"/>
  <c r="AQ627" i="1" s="1"/>
  <c r="AO557" i="1"/>
  <c r="AQ557" i="1" s="1"/>
  <c r="AO853" i="1"/>
  <c r="AQ853" i="1" s="1"/>
  <c r="AO97" i="1"/>
  <c r="AQ97" i="1" s="1"/>
  <c r="AO193" i="1"/>
  <c r="AQ193" i="1" s="1"/>
  <c r="AO369" i="1"/>
  <c r="AQ369" i="1" s="1"/>
  <c r="AO804" i="1"/>
  <c r="AQ804" i="1" s="1"/>
  <c r="AO267" i="1"/>
  <c r="AQ267" i="1" s="1"/>
  <c r="AO579" i="1"/>
  <c r="AQ579" i="1" s="1"/>
  <c r="AO835" i="1"/>
  <c r="AQ835" i="1" s="1"/>
  <c r="AO599" i="1"/>
  <c r="AQ599" i="1" s="1"/>
  <c r="AO229" i="1"/>
  <c r="AQ229" i="1" s="1"/>
  <c r="AO393" i="1"/>
  <c r="AQ393" i="1" s="1"/>
  <c r="AO603" i="1"/>
  <c r="AQ603" i="1" s="1"/>
  <c r="AO711" i="1"/>
  <c r="AQ711" i="1" s="1"/>
  <c r="AO76" i="1"/>
  <c r="AQ76" i="1" s="1"/>
  <c r="AO155" i="1"/>
  <c r="AQ155" i="1" s="1"/>
  <c r="AO872" i="1"/>
  <c r="AQ872" i="1" s="1"/>
  <c r="AO923" i="1"/>
  <c r="AQ923" i="1" s="1"/>
  <c r="AO87" i="1"/>
  <c r="AQ87" i="1" s="1"/>
  <c r="AO49" i="1"/>
  <c r="AQ49" i="1" s="1"/>
  <c r="AO64" i="1"/>
  <c r="AQ64" i="1" s="1"/>
  <c r="AO864" i="1"/>
  <c r="AQ864" i="1" s="1"/>
  <c r="AO739" i="1"/>
  <c r="AQ739" i="1" s="1"/>
  <c r="AO436" i="1"/>
  <c r="AQ436" i="1" s="1"/>
  <c r="AO225" i="1"/>
  <c r="AQ225" i="1" s="1"/>
  <c r="AO182" i="1"/>
  <c r="AQ182" i="1" s="1"/>
  <c r="AO68" i="1"/>
  <c r="AQ68" i="1" s="1"/>
  <c r="AO741" i="1"/>
  <c r="AQ741" i="1" s="1"/>
  <c r="AO611" i="1"/>
  <c r="AQ611" i="1" s="1"/>
  <c r="AO830" i="1"/>
  <c r="AQ830" i="1" s="1"/>
  <c r="AO163" i="1"/>
  <c r="AQ163" i="1" s="1"/>
  <c r="AO585" i="1"/>
  <c r="AQ585" i="1" s="1"/>
  <c r="AO336" i="1"/>
  <c r="AQ336" i="1" s="1"/>
  <c r="AO808" i="1"/>
  <c r="AQ808" i="1" s="1"/>
  <c r="AO715" i="1"/>
  <c r="AQ715" i="1" s="1"/>
  <c r="AO629" i="1"/>
  <c r="AQ629" i="1" s="1"/>
  <c r="AO501" i="1"/>
  <c r="AQ501" i="1" s="1"/>
  <c r="AO187" i="1"/>
  <c r="AQ187" i="1" s="1"/>
  <c r="AO906" i="1"/>
  <c r="AQ906" i="1" s="1"/>
  <c r="AO415" i="1"/>
  <c r="AQ415" i="1" s="1"/>
  <c r="AO16" i="1"/>
  <c r="AQ16" i="1" s="1"/>
  <c r="AO324" i="1"/>
  <c r="AQ324" i="1" s="1"/>
  <c r="AO300" i="1"/>
  <c r="AQ300" i="1" s="1"/>
  <c r="AO319" i="1"/>
  <c r="AQ319" i="1" s="1"/>
  <c r="AO119" i="1"/>
  <c r="AQ119" i="1" s="1"/>
  <c r="AO727" i="1"/>
  <c r="AQ727" i="1" s="1"/>
  <c r="AO455" i="1"/>
  <c r="AQ455" i="1" s="1"/>
  <c r="AO680" i="1"/>
  <c r="AQ680" i="1" s="1"/>
  <c r="AO607" i="1"/>
  <c r="AQ607" i="1" s="1"/>
  <c r="AO940" i="1"/>
  <c r="AQ940" i="1" s="1"/>
  <c r="AO581" i="1"/>
  <c r="AQ581" i="1" s="1"/>
  <c r="AO363" i="1"/>
  <c r="AQ363" i="1" s="1"/>
  <c r="AO174" i="1"/>
  <c r="AQ174" i="1" s="1"/>
  <c r="AO442" i="1"/>
  <c r="AQ442" i="1" s="1"/>
  <c r="AO856" i="1"/>
  <c r="AQ856" i="1" s="1"/>
  <c r="AO768" i="1"/>
  <c r="AQ768" i="1" s="1"/>
  <c r="AO297" i="1"/>
  <c r="AQ297" i="1" s="1"/>
  <c r="AO366" i="1"/>
  <c r="AQ366" i="1" s="1"/>
  <c r="AO943" i="1"/>
  <c r="AQ943" i="1" s="1"/>
  <c r="AO477" i="1"/>
  <c r="AQ477" i="1" s="1"/>
  <c r="AO502" i="1"/>
  <c r="AQ502" i="1" s="1"/>
  <c r="AO416" i="1"/>
  <c r="AQ416" i="1" s="1"/>
  <c r="AO355" i="1"/>
  <c r="AQ355" i="1" s="1"/>
  <c r="AO293" i="1"/>
  <c r="AQ293" i="1" s="1"/>
  <c r="AO500" i="1"/>
  <c r="AQ500" i="1" s="1"/>
  <c r="AO320" i="1"/>
  <c r="AQ320" i="1" s="1"/>
  <c r="AO53" i="1"/>
  <c r="AQ53" i="1" s="1"/>
  <c r="AO100" i="1"/>
  <c r="AQ100" i="1" s="1"/>
  <c r="AO71" i="1"/>
  <c r="AQ71" i="1" s="1"/>
  <c r="AO213" i="1"/>
  <c r="AQ213" i="1" s="1"/>
  <c r="AO662" i="1"/>
  <c r="AQ662" i="1" s="1"/>
  <c r="AO513" i="1"/>
  <c r="AQ513" i="1" s="1"/>
  <c r="AO373" i="1"/>
  <c r="AQ373" i="1" s="1"/>
  <c r="AO810" i="1"/>
  <c r="AQ810" i="1" s="1"/>
  <c r="AO725" i="1"/>
  <c r="AQ725" i="1" s="1"/>
  <c r="AO117" i="1"/>
  <c r="AQ117" i="1" s="1"/>
  <c r="AO776" i="1"/>
  <c r="AQ776" i="1" s="1"/>
  <c r="AO841" i="1"/>
  <c r="AQ841" i="1" s="1"/>
  <c r="AO408" i="1"/>
  <c r="AQ408" i="1" s="1"/>
  <c r="AO587" i="1"/>
  <c r="AQ587" i="1" s="1"/>
  <c r="AO357" i="1"/>
  <c r="AQ357" i="1" s="1"/>
  <c r="AO368" i="1"/>
  <c r="AQ368" i="1" s="1"/>
  <c r="AO618" i="1"/>
  <c r="AQ618" i="1" s="1"/>
  <c r="AO497" i="1"/>
  <c r="AQ497" i="1" s="1"/>
  <c r="AO857" i="1"/>
  <c r="AQ857" i="1" s="1"/>
  <c r="AO738" i="1"/>
  <c r="AQ738" i="1" s="1"/>
  <c r="AO444" i="1"/>
  <c r="AQ444" i="1" s="1"/>
  <c r="AO621" i="1"/>
  <c r="AQ621" i="1" s="1"/>
  <c r="AO251" i="1"/>
  <c r="AQ251" i="1" s="1"/>
  <c r="AO486" i="1"/>
  <c r="AQ486" i="1" s="1"/>
  <c r="AO96" i="1"/>
  <c r="AQ96" i="1" s="1"/>
  <c r="AO820" i="1"/>
  <c r="AQ820" i="1" s="1"/>
  <c r="AO837" i="1"/>
  <c r="AQ837" i="1" s="1"/>
  <c r="AO342" i="1"/>
  <c r="AQ342" i="1" s="1"/>
  <c r="AO22" i="1"/>
  <c r="AQ22" i="1" s="1"/>
  <c r="AO910" i="1"/>
  <c r="AQ910" i="1" s="1"/>
  <c r="AO894" i="1"/>
  <c r="AQ894" i="1" s="1"/>
  <c r="AO843" i="1"/>
  <c r="AQ843" i="1" s="1"/>
  <c r="AO219" i="1"/>
  <c r="AQ219" i="1" s="1"/>
  <c r="AO720" i="1"/>
  <c r="AQ720" i="1" s="1"/>
  <c r="AO93" i="1"/>
  <c r="AQ93" i="1" s="1"/>
  <c r="AO545" i="1"/>
  <c r="AQ545" i="1" s="1"/>
  <c r="AO432" i="1"/>
  <c r="AQ432" i="1" s="1"/>
  <c r="AO338" i="1"/>
  <c r="AQ338" i="1" s="1"/>
  <c r="AO546" i="1"/>
  <c r="AQ546" i="1" s="1"/>
  <c r="AO556" i="1"/>
  <c r="AQ556" i="1" s="1"/>
  <c r="AO947" i="1"/>
  <c r="AQ947" i="1" s="1"/>
  <c r="AO529" i="1"/>
  <c r="AQ529" i="1" s="1"/>
  <c r="AO475" i="1"/>
  <c r="AQ475" i="1" s="1"/>
  <c r="AO404" i="1"/>
  <c r="AQ404" i="1" s="1"/>
  <c r="AO817" i="1"/>
  <c r="AQ817" i="1" s="1"/>
  <c r="AO434" i="1"/>
  <c r="AQ434" i="1" s="1"/>
  <c r="AO215" i="1"/>
  <c r="AQ215" i="1" s="1"/>
  <c r="AO541" i="1"/>
  <c r="AQ541" i="1" s="1"/>
  <c r="AO73" i="1"/>
  <c r="AQ73" i="1" s="1"/>
  <c r="AO255" i="1"/>
  <c r="AQ255" i="1" s="1"/>
  <c r="AO846" i="1"/>
  <c r="AQ846" i="1" s="1"/>
  <c r="AO350" i="1"/>
  <c r="AQ350" i="1" s="1"/>
  <c r="AO782" i="1"/>
  <c r="AQ782" i="1" s="1"/>
  <c r="AO805" i="1"/>
  <c r="AQ805" i="1" s="1"/>
  <c r="AO435" i="1"/>
  <c r="AQ435" i="1" s="1"/>
  <c r="AO32" i="1"/>
  <c r="AQ32" i="1" s="1"/>
  <c r="AO439" i="1"/>
  <c r="AQ439" i="1" s="1"/>
  <c r="AO451" i="1"/>
  <c r="AQ451" i="1" s="1"/>
  <c r="AO750" i="1"/>
  <c r="AQ750" i="1" s="1"/>
  <c r="AO40" i="1"/>
  <c r="AQ40" i="1" s="1"/>
  <c r="AO699" i="1"/>
  <c r="AQ699" i="1" s="1"/>
  <c r="AO478" i="1"/>
  <c r="AQ478" i="1" s="1"/>
  <c r="AO953" i="1"/>
  <c r="AQ953" i="1" s="1"/>
  <c r="AO211" i="1"/>
  <c r="AQ211" i="1" s="1"/>
  <c r="AO460" i="1"/>
  <c r="AQ460" i="1" s="1"/>
  <c r="AO595" i="1"/>
  <c r="AQ595" i="1" s="1"/>
  <c r="AO142" i="1"/>
  <c r="AQ142" i="1" s="1"/>
  <c r="AO920" i="1"/>
  <c r="AQ920" i="1" s="1"/>
  <c r="AO735" i="1"/>
  <c r="AQ735" i="1" s="1"/>
  <c r="AO718" i="1"/>
  <c r="AQ718" i="1" s="1"/>
  <c r="AO381" i="1"/>
  <c r="AQ381" i="1" s="1"/>
  <c r="AO772" i="1"/>
  <c r="AQ772" i="1" s="1"/>
  <c r="AO651" i="1"/>
  <c r="AQ651" i="1" s="1"/>
  <c r="AO21" i="1"/>
  <c r="AQ21" i="1" s="1"/>
  <c r="AO330" i="1"/>
  <c r="AQ330" i="1" s="1"/>
  <c r="AO801" i="1"/>
  <c r="AQ801" i="1" s="1"/>
  <c r="AO302" i="1"/>
  <c r="AQ302" i="1" s="1"/>
  <c r="AO561" i="1"/>
  <c r="AQ561" i="1" s="1"/>
  <c r="AO296" i="1"/>
  <c r="AQ296" i="1" s="1"/>
  <c r="AO683" i="1"/>
  <c r="AQ683" i="1" s="1"/>
  <c r="AO852" i="1"/>
  <c r="AQ852" i="1" s="1"/>
  <c r="AO130" i="1"/>
  <c r="AQ130" i="1" s="1"/>
  <c r="AO164" i="1"/>
  <c r="AQ164" i="1" s="1"/>
  <c r="AO470" i="1"/>
  <c r="AQ470" i="1" s="1"/>
  <c r="AO395" i="1"/>
  <c r="AQ395" i="1" s="1"/>
  <c r="AO56" i="1"/>
  <c r="AQ56" i="1" s="1"/>
  <c r="AO799" i="1"/>
  <c r="AQ799" i="1" s="1"/>
  <c r="AO316" i="1"/>
  <c r="AQ316" i="1" s="1"/>
  <c r="AO447" i="1"/>
  <c r="AQ447" i="1" s="1"/>
  <c r="AO419" i="1"/>
  <c r="AQ419" i="1" s="1"/>
  <c r="AO869" i="1"/>
  <c r="AQ869" i="1" s="1"/>
  <c r="AO396" i="1"/>
  <c r="AQ396" i="1" s="1"/>
  <c r="AO313" i="1"/>
  <c r="AQ313" i="1" s="1"/>
  <c r="AO310" i="1"/>
  <c r="AQ310" i="1" s="1"/>
  <c r="AO156" i="1"/>
  <c r="AQ156" i="1" s="1"/>
  <c r="AO268" i="1"/>
  <c r="AQ268" i="1" s="1"/>
  <c r="AO321" i="1"/>
  <c r="AQ321" i="1" s="1"/>
  <c r="AO896" i="1"/>
  <c r="AQ896" i="1" s="1"/>
  <c r="AO628" i="1"/>
  <c r="AQ628" i="1" s="1"/>
  <c r="AO505" i="1"/>
  <c r="AQ505" i="1" s="1"/>
  <c r="AO382" i="1"/>
  <c r="AQ382" i="1" s="1"/>
  <c r="AO703" i="1"/>
  <c r="AQ703" i="1" s="1"/>
  <c r="AO522" i="1"/>
  <c r="AQ522" i="1" s="1"/>
  <c r="AO580" i="1"/>
  <c r="AQ580" i="1" s="1"/>
  <c r="AO568" i="1"/>
  <c r="AQ568" i="1" s="1"/>
  <c r="AO204" i="1"/>
  <c r="AQ204" i="1" s="1"/>
  <c r="AO576" i="1"/>
  <c r="AQ576" i="1" s="1"/>
  <c r="AO233" i="1"/>
  <c r="AQ233" i="1" s="1"/>
  <c r="AO890" i="1"/>
  <c r="AQ890" i="1" s="1"/>
  <c r="AO898" i="1"/>
  <c r="AQ898" i="1" s="1"/>
  <c r="AO606" i="1"/>
  <c r="AQ606" i="1" s="1"/>
  <c r="AO480" i="1"/>
  <c r="AQ480" i="1" s="1"/>
  <c r="AO269" i="1"/>
  <c r="AQ269" i="1" s="1"/>
  <c r="AO518" i="1"/>
  <c r="AQ518" i="1" s="1"/>
  <c r="AO609" i="1"/>
  <c r="AQ609" i="1" s="1"/>
  <c r="AO828" i="1"/>
  <c r="AQ828" i="1" s="1"/>
  <c r="AO670" i="1"/>
  <c r="AQ670" i="1" s="1"/>
  <c r="AO105" i="1"/>
  <c r="AQ105" i="1" s="1"/>
  <c r="AO774" i="1"/>
  <c r="AQ774" i="1" s="1"/>
  <c r="AO261" i="1"/>
  <c r="AQ261" i="1" s="1"/>
  <c r="AO645" i="1"/>
  <c r="AQ645" i="1" s="1"/>
  <c r="AO400" i="1"/>
  <c r="AQ400" i="1" s="1"/>
  <c r="AO292" i="1"/>
  <c r="AQ292" i="1" s="1"/>
  <c r="AO493" i="1"/>
  <c r="AQ493" i="1" s="1"/>
  <c r="AO534" i="1"/>
  <c r="AQ534" i="1" s="1"/>
  <c r="AO446" i="1"/>
  <c r="AQ446" i="1" s="1"/>
  <c r="AO569" i="1"/>
  <c r="AQ569" i="1" s="1"/>
  <c r="AO663" i="1"/>
  <c r="AQ663" i="1" s="1"/>
  <c r="AO422" i="1"/>
  <c r="AQ422" i="1" s="1"/>
  <c r="AO685" i="1"/>
  <c r="AQ685" i="1" s="1"/>
  <c r="AO765" i="1"/>
  <c r="AQ765" i="1" s="1"/>
  <c r="AO443" i="1"/>
  <c r="AQ443" i="1" s="1"/>
  <c r="AO873" i="1"/>
  <c r="AQ873" i="1" s="1"/>
  <c r="AO37" i="1"/>
  <c r="AQ37" i="1" s="1"/>
  <c r="AO304" i="1"/>
  <c r="AQ304" i="1" s="1"/>
  <c r="AO498" i="1"/>
  <c r="AQ498" i="1" s="1"/>
  <c r="AO57" i="1"/>
  <c r="AQ57" i="1" s="1"/>
  <c r="AO471" i="1"/>
  <c r="AQ471" i="1" s="1"/>
  <c r="AO325" i="1"/>
  <c r="AQ325" i="1" s="1"/>
  <c r="AO931" i="1"/>
  <c r="AQ931" i="1" s="1"/>
  <c r="AO430" i="1"/>
  <c r="AQ430" i="1" s="1"/>
  <c r="AO667" i="1"/>
  <c r="AQ667" i="1" s="1"/>
  <c r="AO790" i="1"/>
  <c r="AQ790" i="1" s="1"/>
  <c r="AO177" i="1"/>
  <c r="AQ177" i="1" s="1"/>
  <c r="AO356" i="1"/>
  <c r="AQ356" i="1" s="1"/>
  <c r="AO613" i="1"/>
  <c r="AQ613" i="1" s="1"/>
  <c r="AO897" i="1"/>
  <c r="AQ897" i="1" s="1"/>
  <c r="AO461" i="1"/>
  <c r="AQ461" i="1" s="1"/>
  <c r="AO504" i="1"/>
  <c r="AQ504" i="1" s="1"/>
  <c r="AO166" i="1"/>
  <c r="AQ166" i="1" s="1"/>
  <c r="AO162" i="1"/>
  <c r="AQ162" i="1" s="1"/>
  <c r="AO30" i="1"/>
  <c r="AQ30" i="1" s="1"/>
  <c r="AO83" i="1"/>
  <c r="AQ83" i="1" s="1"/>
  <c r="AO659" i="1"/>
  <c r="AQ659" i="1" s="1"/>
  <c r="AO295" i="1"/>
  <c r="AQ295" i="1" s="1"/>
  <c r="AO681" i="1"/>
  <c r="AQ681" i="1" s="1"/>
  <c r="AO619" i="1"/>
  <c r="AQ619" i="1" s="1"/>
  <c r="AO358" i="1"/>
  <c r="AQ358" i="1" s="1"/>
  <c r="AO101" i="1"/>
  <c r="AQ101" i="1" s="1"/>
  <c r="AO24" i="1"/>
  <c r="AQ24" i="1" s="1"/>
  <c r="AO195" i="1"/>
  <c r="AQ195" i="1" s="1"/>
  <c r="AO712" i="1"/>
  <c r="AQ712" i="1" s="1"/>
  <c r="AO457" i="1"/>
  <c r="AQ457" i="1" s="1"/>
  <c r="AO227" i="1"/>
  <c r="AQ227" i="1" s="1"/>
  <c r="AO722" i="1"/>
  <c r="AQ722" i="1" s="1"/>
  <c r="AO427" i="1"/>
  <c r="AQ427" i="1" s="1"/>
  <c r="AO371" i="1"/>
  <c r="AQ371" i="1" s="1"/>
  <c r="AO39" i="1"/>
  <c r="AQ39" i="1" s="1"/>
  <c r="AO66" i="1"/>
  <c r="AQ66" i="1" s="1"/>
  <c r="AO617" i="1"/>
  <c r="AQ617" i="1" s="1"/>
  <c r="AO795" i="1"/>
  <c r="AQ795" i="1" s="1"/>
  <c r="AO552" i="1"/>
  <c r="AQ552" i="1" s="1"/>
  <c r="AO238" i="1"/>
  <c r="AQ238" i="1" s="1"/>
  <c r="AO188" i="1"/>
  <c r="AQ188" i="1" s="1"/>
  <c r="AO410" i="1"/>
  <c r="AQ410" i="1" s="1"/>
  <c r="AO954" i="1"/>
  <c r="AQ954" i="1" s="1"/>
  <c r="AO473" i="1"/>
  <c r="AQ473" i="1" s="1"/>
  <c r="AO521" i="1"/>
  <c r="AQ521" i="1" s="1"/>
  <c r="AO788" i="1"/>
  <c r="AQ788" i="1" s="1"/>
  <c r="AO863" i="1"/>
  <c r="AQ863" i="1" s="1"/>
  <c r="AO79" i="1"/>
  <c r="AQ79" i="1" s="1"/>
  <c r="AO807" i="1"/>
  <c r="AQ807" i="1" s="1"/>
  <c r="AO387" i="1"/>
  <c r="AQ387" i="1" s="1"/>
  <c r="AO763" i="1"/>
  <c r="AQ763" i="1" s="1"/>
  <c r="AO70" i="1"/>
  <c r="AQ70" i="1" s="1"/>
  <c r="AO111" i="1"/>
  <c r="AQ111" i="1" s="1"/>
  <c r="AO589" i="1"/>
  <c r="AQ589" i="1" s="1"/>
  <c r="AO38" i="1"/>
  <c r="AQ38" i="1" s="1"/>
  <c r="AO254" i="1"/>
  <c r="AQ254" i="1" s="1"/>
  <c r="AO754" i="1"/>
  <c r="AQ754" i="1" s="1"/>
  <c r="AO793" i="1"/>
  <c r="AQ793" i="1" s="1"/>
  <c r="AO367" i="1"/>
  <c r="AQ367" i="1" s="1"/>
  <c r="AO288" i="1"/>
  <c r="AQ288" i="1" s="1"/>
  <c r="AO639" i="1"/>
  <c r="AQ639" i="1" s="1"/>
  <c r="AO614" i="1"/>
  <c r="AQ614" i="1" s="1"/>
  <c r="AO806" i="1"/>
  <c r="AQ806" i="1" s="1"/>
  <c r="AO110" i="1"/>
  <c r="AQ110" i="1" s="1"/>
  <c r="AO160" i="1"/>
  <c r="AQ160" i="1" s="1"/>
  <c r="AO191" i="1"/>
  <c r="AQ191" i="1" s="1"/>
  <c r="AO217" i="1"/>
  <c r="AQ217" i="1" s="1"/>
  <c r="AO374" i="1"/>
  <c r="AQ374" i="1" s="1"/>
  <c r="AO605" i="1"/>
  <c r="AQ605" i="1" s="1"/>
  <c r="AO306" i="1"/>
  <c r="AQ306" i="1" s="1"/>
  <c r="AO726" i="1"/>
  <c r="AQ726" i="1" s="1"/>
  <c r="AO78" i="1"/>
  <c r="AQ78" i="1" s="1"/>
  <c r="AO543" i="1"/>
  <c r="AQ543" i="1" s="1"/>
  <c r="AO655" i="1"/>
  <c r="AQ655" i="1" s="1"/>
  <c r="AO237" i="1"/>
  <c r="AQ237" i="1" s="1"/>
  <c r="AO283" i="1"/>
  <c r="AQ283" i="1" s="1"/>
  <c r="AO19" i="1"/>
  <c r="AQ19" i="1" s="1"/>
  <c r="AO264" i="1"/>
  <c r="AQ264" i="1" s="1"/>
  <c r="AO299" i="1"/>
  <c r="AQ299" i="1" s="1"/>
  <c r="AO98" i="1"/>
  <c r="AQ98" i="1" s="1"/>
  <c r="AO94" i="1"/>
  <c r="AQ94" i="1" s="1"/>
  <c r="AO882" i="1"/>
  <c r="AQ882" i="1" s="1"/>
  <c r="AO601" i="1"/>
  <c r="AQ601" i="1" s="1"/>
  <c r="AO340" i="1"/>
  <c r="AQ340" i="1" s="1"/>
  <c r="AO704" i="1"/>
  <c r="AQ704" i="1" s="1"/>
  <c r="AO755" i="1"/>
  <c r="AQ755" i="1" s="1"/>
  <c r="AO476" i="1"/>
  <c r="AQ476" i="1" s="1"/>
  <c r="AO565" i="1"/>
  <c r="AQ565" i="1" s="1"/>
  <c r="AO825" i="1"/>
  <c r="AQ825" i="1" s="1"/>
  <c r="AO908" i="1"/>
  <c r="AQ908" i="1" s="1"/>
  <c r="AO362" i="1"/>
  <c r="AQ362" i="1" s="1"/>
  <c r="AO275" i="1"/>
  <c r="AQ275" i="1" s="1"/>
  <c r="AO660" i="1"/>
  <c r="AQ660" i="1" s="1"/>
  <c r="AO951" i="1"/>
  <c r="AQ951" i="1" s="1"/>
  <c r="AO879" i="1"/>
  <c r="AQ879" i="1" s="1"/>
  <c r="AO752" i="1"/>
  <c r="AQ752" i="1" s="1"/>
  <c r="AO827" i="1"/>
  <c r="AQ827" i="1" s="1"/>
  <c r="AO266" i="1"/>
  <c r="AQ266" i="1" s="1"/>
  <c r="AO590" i="1"/>
  <c r="AQ590" i="1" s="1"/>
  <c r="AO867" i="1"/>
  <c r="AQ867" i="1" s="1"/>
  <c r="AO279" i="1"/>
  <c r="AQ279" i="1" s="1"/>
  <c r="AO102" i="1"/>
  <c r="AQ102" i="1" s="1"/>
  <c r="AO653" i="1"/>
  <c r="AQ653" i="1" s="1"/>
  <c r="AO878" i="1"/>
  <c r="AQ878" i="1" s="1"/>
  <c r="AO197" i="1"/>
  <c r="AQ197" i="1" s="1"/>
  <c r="AO540" i="1"/>
  <c r="AQ540" i="1" s="1"/>
  <c r="AO311" i="1"/>
  <c r="AQ311" i="1" s="1"/>
  <c r="AO666" i="1"/>
  <c r="AQ666" i="1" s="1"/>
  <c r="AO766" i="1"/>
  <c r="AQ766" i="1" s="1"/>
  <c r="AO840" i="1"/>
  <c r="AQ840" i="1" s="1"/>
  <c r="AO25" i="1"/>
  <c r="AQ25" i="1" s="1"/>
  <c r="AO499" i="1"/>
  <c r="AQ499" i="1" s="1"/>
  <c r="AO780" i="1"/>
  <c r="AQ780" i="1" s="1"/>
  <c r="AO6" i="1"/>
  <c r="AQ6" i="1" s="1"/>
  <c r="AO92" i="1"/>
  <c r="AQ92" i="1" s="1"/>
  <c r="AO771" i="1"/>
  <c r="AQ771" i="1" s="1"/>
  <c r="AO143" i="1"/>
  <c r="AQ143" i="1" s="1"/>
  <c r="AO507" i="1"/>
  <c r="AQ507" i="1" s="1"/>
  <c r="AO554" i="1"/>
  <c r="AQ554" i="1" s="1"/>
  <c r="AO176" i="1"/>
  <c r="AQ176" i="1" s="1"/>
  <c r="AO332" i="1"/>
  <c r="AQ332" i="1" s="1"/>
  <c r="AO803" i="1"/>
  <c r="AQ803" i="1" s="1"/>
  <c r="AO511" i="1"/>
  <c r="AQ511" i="1" s="1"/>
  <c r="AO831" i="1"/>
  <c r="AQ831" i="1" s="1"/>
  <c r="AO303" i="1"/>
  <c r="AQ303" i="1" s="1"/>
  <c r="AO298" i="1"/>
  <c r="AQ298" i="1" s="1"/>
  <c r="AO623" i="1"/>
  <c r="AQ623" i="1" s="1"/>
  <c r="AO586" i="1"/>
  <c r="AQ586" i="1" s="1"/>
  <c r="AO252" i="1"/>
  <c r="AQ252" i="1" s="1"/>
  <c r="AO137" i="1"/>
  <c r="AQ137" i="1" s="1"/>
  <c r="AO384" i="1"/>
  <c r="AQ384" i="1" s="1"/>
  <c r="AO280" i="1"/>
  <c r="AQ280" i="1" s="1"/>
  <c r="AO584" i="1"/>
  <c r="AQ584" i="1" s="1"/>
  <c r="AO247" i="1"/>
  <c r="AQ247" i="1" s="1"/>
  <c r="AO732" i="1"/>
  <c r="AQ732" i="1" s="1"/>
  <c r="AO510" i="1"/>
  <c r="AQ510" i="1" s="1"/>
  <c r="AO709" i="1"/>
  <c r="AQ709" i="1" s="1"/>
  <c r="AO948" i="1"/>
  <c r="AQ948" i="1" s="1"/>
  <c r="AO757" i="1"/>
  <c r="AQ757" i="1" s="1"/>
  <c r="AO610" i="1"/>
  <c r="AQ610" i="1" s="1"/>
  <c r="AO278" i="1"/>
  <c r="AQ278" i="1" s="1"/>
  <c r="AO927" i="1"/>
  <c r="AQ927" i="1" s="1"/>
  <c r="AO315" i="1"/>
  <c r="AQ315" i="1" s="1"/>
  <c r="AO578" i="1"/>
  <c r="AQ578" i="1" s="1"/>
  <c r="AO192" i="1"/>
  <c r="AQ192" i="1" s="1"/>
  <c r="AO107" i="1"/>
  <c r="AQ107" i="1" s="1"/>
  <c r="AO353" i="1"/>
  <c r="AQ353" i="1" s="1"/>
  <c r="AO452" i="1"/>
  <c r="AQ452" i="1" s="1"/>
  <c r="AO34" i="1"/>
  <c r="AQ34" i="1" s="1"/>
  <c r="AO707" i="1"/>
  <c r="AQ707" i="1" s="1"/>
  <c r="AO118" i="1"/>
  <c r="AQ118" i="1" s="1"/>
  <c r="AO14" i="1"/>
  <c r="AQ14" i="1" s="1"/>
  <c r="AO259" i="1"/>
  <c r="AQ259" i="1" s="1"/>
  <c r="AO637" i="1"/>
  <c r="AQ637" i="1" s="1"/>
  <c r="AO592" i="1"/>
  <c r="AQ592" i="1" s="1"/>
  <c r="AO223" i="1"/>
  <c r="AQ223" i="1" s="1"/>
  <c r="AO282" i="1"/>
  <c r="AQ282" i="1" s="1"/>
  <c r="AO904" i="1"/>
  <c r="AQ904" i="1" s="1"/>
  <c r="AO246" i="1"/>
  <c r="AQ246" i="1" s="1"/>
  <c r="AO7" i="1"/>
  <c r="AQ7" i="1" s="1"/>
  <c r="AO165" i="1"/>
  <c r="AQ165" i="1" s="1"/>
  <c r="AO15" i="1"/>
  <c r="AQ15" i="1" s="1"/>
  <c r="AO921" i="1"/>
  <c r="AQ921" i="1" s="1"/>
  <c r="AO153" i="1"/>
  <c r="AQ153" i="1" s="1"/>
  <c r="AO159" i="1"/>
  <c r="AQ159" i="1" s="1"/>
  <c r="AO675" i="1"/>
  <c r="AQ675" i="1" s="1"/>
  <c r="AO308" i="1"/>
  <c r="AQ308" i="1" s="1"/>
  <c r="AO794" i="1"/>
  <c r="AQ794" i="1" s="1"/>
  <c r="AO860" i="1"/>
  <c r="AQ860" i="1" s="1"/>
  <c r="AO235" i="1"/>
  <c r="AQ235" i="1" s="1"/>
  <c r="AO370" i="1"/>
  <c r="AQ370" i="1" s="1"/>
  <c r="AO823" i="1"/>
  <c r="AQ823" i="1" s="1"/>
  <c r="AO593" i="1"/>
  <c r="AQ593" i="1" s="1"/>
  <c r="AO428" i="1"/>
  <c r="AQ428" i="1" s="1"/>
  <c r="AO125" i="1"/>
  <c r="AQ125" i="1" s="1"/>
  <c r="AO115" i="1"/>
  <c r="AQ115" i="1" s="1"/>
  <c r="AO901" i="1"/>
  <c r="AQ901" i="1" s="1"/>
  <c r="AO11" i="1"/>
  <c r="AQ11" i="1" s="1"/>
  <c r="AO892" i="1"/>
  <c r="AQ892" i="1" s="1"/>
  <c r="AO26" i="1"/>
  <c r="AQ26" i="1" s="1"/>
  <c r="AO893" i="1"/>
  <c r="AQ893" i="1" s="1"/>
  <c r="AO572" i="1"/>
  <c r="AQ572" i="1" s="1"/>
  <c r="AO67" i="1"/>
  <c r="AQ67" i="1" s="1"/>
  <c r="AO63" i="1"/>
  <c r="AQ63" i="1" s="1"/>
  <c r="AO214" i="1"/>
  <c r="AQ214" i="1" s="1"/>
  <c r="AO567" i="1"/>
  <c r="AQ567" i="1" s="1"/>
  <c r="AO824" i="1"/>
  <c r="AQ824" i="1" s="1"/>
  <c r="AO767" i="1"/>
  <c r="AQ767" i="1" s="1"/>
  <c r="AO309" i="1"/>
  <c r="AQ309" i="1" s="1"/>
  <c r="AO550" i="1"/>
  <c r="AQ550" i="1" s="1"/>
  <c r="AO559" i="1"/>
  <c r="AQ559" i="1" s="1"/>
  <c r="AO647" i="1"/>
  <c r="AQ647" i="1" s="1"/>
  <c r="AO760" i="1"/>
  <c r="AQ760" i="1" s="1"/>
  <c r="AO474" i="1"/>
  <c r="AQ474" i="1" s="1"/>
  <c r="AO423" i="1"/>
  <c r="AQ423" i="1" s="1"/>
  <c r="AO938" i="1"/>
  <c r="AQ938" i="1" s="1"/>
  <c r="AO339" i="1"/>
  <c r="AQ339" i="1" s="1"/>
  <c r="AO403" i="1"/>
  <c r="AQ403" i="1" s="1"/>
  <c r="AO834" i="1"/>
  <c r="AQ834" i="1" s="1"/>
  <c r="AO842" i="1"/>
  <c r="AQ842" i="1" s="1"/>
  <c r="AO262" i="1"/>
  <c r="AQ262" i="1" s="1"/>
  <c r="AO417" i="1"/>
  <c r="AQ417" i="1" s="1"/>
  <c r="AO911" i="1"/>
  <c r="AQ911" i="1" s="1"/>
  <c r="AO126" i="1"/>
  <c r="AQ126" i="1" s="1"/>
  <c r="AO719" i="1"/>
  <c r="AQ719" i="1" s="1"/>
  <c r="AO183" i="1"/>
  <c r="AQ183" i="1" s="1"/>
  <c r="AO127" i="1"/>
  <c r="AQ127" i="1" s="1"/>
  <c r="AO354" i="1"/>
  <c r="AQ354" i="1" s="1"/>
  <c r="AO291" i="1"/>
  <c r="AQ291" i="1" s="1"/>
  <c r="AO907" i="1"/>
  <c r="AQ907" i="1" s="1"/>
  <c r="AO23" i="1"/>
  <c r="AQ23" i="1" s="1"/>
  <c r="AO657" i="1"/>
  <c r="AQ657" i="1" s="1"/>
  <c r="AO523" i="1"/>
  <c r="AQ523" i="1" s="1"/>
  <c r="AO854" i="1"/>
  <c r="AQ854" i="1" s="1"/>
  <c r="AO84" i="1"/>
  <c r="AQ84" i="1" s="1"/>
  <c r="AO212" i="1"/>
  <c r="AQ212" i="1" s="1"/>
  <c r="AO173" i="1"/>
  <c r="AQ173" i="1" s="1"/>
  <c r="AO103" i="1"/>
  <c r="AQ103" i="1" s="1"/>
  <c r="AO467" i="1"/>
  <c r="AQ467" i="1" s="1"/>
  <c r="AO762" i="1"/>
  <c r="AQ762" i="1" s="1"/>
  <c r="AO538" i="1"/>
  <c r="AQ538" i="1" s="1"/>
  <c r="AO648" i="1"/>
  <c r="AQ648" i="1" s="1"/>
  <c r="AO305" i="1"/>
  <c r="AQ305" i="1" s="1"/>
  <c r="AO418" i="1"/>
  <c r="AQ418" i="1" s="1"/>
  <c r="AO398" i="1"/>
  <c r="AQ398" i="1" s="1"/>
  <c r="AO180" i="1"/>
  <c r="AQ180" i="1" s="1"/>
  <c r="AO138" i="1"/>
  <c r="AQ138" i="1" s="1"/>
  <c r="AO46" i="1"/>
  <c r="AQ46" i="1" s="1"/>
  <c r="AO312" i="1"/>
  <c r="AQ312" i="1" s="1"/>
  <c r="AO697" i="1"/>
  <c r="AQ697" i="1" s="1"/>
  <c r="AO764" i="1"/>
  <c r="AQ764" i="1" s="1"/>
  <c r="AO751" i="1"/>
  <c r="AQ751" i="1" s="1"/>
  <c r="AO199" i="1"/>
  <c r="AQ199" i="1" s="1"/>
  <c r="AO537" i="1"/>
  <c r="AQ537" i="1" s="1"/>
  <c r="AO99" i="1"/>
  <c r="AQ99" i="1" s="1"/>
  <c r="AO658" i="1"/>
  <c r="AQ658" i="1" s="1"/>
  <c r="AO887" i="1"/>
  <c r="AQ887" i="1" s="1"/>
  <c r="AO462" i="1"/>
  <c r="AQ462" i="1" s="1"/>
  <c r="AO134" i="1"/>
  <c r="AQ134" i="1" s="1"/>
  <c r="AO272" i="1"/>
  <c r="AQ272" i="1" s="1"/>
  <c r="AO36" i="1"/>
  <c r="AQ36" i="1" s="1"/>
  <c r="AO5" i="1"/>
  <c r="AQ5" i="1" s="1"/>
  <c r="AO650" i="1"/>
  <c r="AQ650" i="1" s="1"/>
  <c r="AO644" i="1"/>
  <c r="AQ644" i="1" s="1"/>
  <c r="AO402" i="1"/>
  <c r="AQ402" i="1" s="1"/>
  <c r="AO344" i="1"/>
  <c r="AQ344" i="1" s="1"/>
  <c r="AO881" i="1"/>
  <c r="AQ881" i="1" s="1"/>
  <c r="AO307" i="1"/>
  <c r="AQ307" i="1" s="1"/>
  <c r="AO930" i="1"/>
  <c r="AQ930" i="1" s="1"/>
  <c r="AO488" i="1"/>
  <c r="AQ488" i="1" s="1"/>
  <c r="AO322" i="1"/>
  <c r="AQ322" i="1" s="1"/>
  <c r="AO167" i="1"/>
  <c r="AQ167" i="1" s="1"/>
  <c r="AO742" i="1"/>
  <c r="AQ742" i="1" s="1"/>
  <c r="AO123" i="1"/>
  <c r="AQ123" i="1" s="1"/>
  <c r="AO761" i="1"/>
  <c r="AQ761" i="1" s="1"/>
  <c r="AO35" i="1"/>
  <c r="AQ35" i="1" s="1"/>
  <c r="AO688" i="1"/>
  <c r="AQ688" i="1" s="1"/>
  <c r="AO145" i="1"/>
  <c r="AQ145" i="1" s="1"/>
  <c r="AO147" i="1"/>
  <c r="AQ147" i="1" s="1"/>
  <c r="AO577" i="1"/>
  <c r="AQ577" i="1" s="1"/>
  <c r="AO31" i="1"/>
  <c r="AQ31" i="1" s="1"/>
  <c r="AO4" i="1"/>
  <c r="AQ4" i="1" s="1"/>
  <c r="AO724" i="1"/>
  <c r="AQ724" i="1" s="1"/>
  <c r="AO895" i="1"/>
  <c r="AQ895" i="1" s="1"/>
  <c r="AO789" i="1"/>
  <c r="AQ789" i="1" s="1"/>
  <c r="AO466" i="1"/>
  <c r="AQ466" i="1" s="1"/>
  <c r="AO348" i="1"/>
  <c r="AQ348" i="1" s="1"/>
  <c r="AO591" i="1"/>
  <c r="AQ591" i="1" s="1"/>
  <c r="AO876" i="1"/>
  <c r="AQ876" i="1" s="1"/>
  <c r="AR434" i="1" l="1"/>
  <c r="AR593" i="1"/>
  <c r="AR584" i="1"/>
  <c r="AR166" i="1"/>
  <c r="AR26" i="1"/>
  <c r="AR666" i="1"/>
  <c r="AR867" i="1"/>
  <c r="AR68" i="1"/>
  <c r="AR398" i="1"/>
  <c r="AR165" i="1"/>
  <c r="AR511" i="1"/>
  <c r="AR590" i="1"/>
  <c r="AR121" i="1"/>
  <c r="AR180" i="1"/>
  <c r="AR15" i="1"/>
  <c r="AR793" i="1"/>
  <c r="AR371" i="1"/>
  <c r="AR296" i="1"/>
  <c r="AR435" i="1"/>
  <c r="AR215" i="1"/>
  <c r="AR336" i="1"/>
  <c r="AR835" i="1"/>
  <c r="AR814" i="1"/>
  <c r="AR747" i="1"/>
  <c r="AR110" i="1"/>
  <c r="AR41" i="1"/>
  <c r="AR48" i="1"/>
  <c r="AR731" i="1"/>
  <c r="AR286" i="1"/>
  <c r="AR239" i="1"/>
  <c r="AR465" i="1"/>
  <c r="AR497" i="1"/>
  <c r="AR588" i="1"/>
  <c r="AR300" i="1"/>
  <c r="AR170" i="1"/>
  <c r="AR555" i="1"/>
  <c r="AR699" i="1"/>
  <c r="AR481" i="1"/>
  <c r="AR214" i="1"/>
  <c r="AR470" i="1"/>
  <c r="AR571" i="1"/>
  <c r="AR309" i="1"/>
  <c r="AR71" i="1"/>
  <c r="AR763" i="1"/>
  <c r="AR279" i="1"/>
  <c r="AR755" i="1"/>
  <c r="AR512" i="1"/>
  <c r="AR278" i="1"/>
  <c r="AR954" i="1"/>
  <c r="AR595" i="1"/>
  <c r="AR510" i="1"/>
  <c r="AR777" i="1"/>
  <c r="AR455" i="1"/>
  <c r="AR250" i="1"/>
  <c r="AR613" i="1"/>
  <c r="AR834" i="1"/>
  <c r="AR65" i="1"/>
  <c r="AR353" i="1"/>
  <c r="AR346" i="1"/>
  <c r="AR631" i="1"/>
  <c r="AR883" i="1"/>
  <c r="AR541" i="1"/>
  <c r="AR105" i="1"/>
  <c r="AR894" i="1"/>
  <c r="AR89" i="1"/>
  <c r="AR779" i="1"/>
  <c r="AR845" i="1"/>
  <c r="AR655" i="1"/>
  <c r="AR445" i="1"/>
  <c r="AR900" i="1"/>
  <c r="AR705" i="1"/>
  <c r="AR403" i="1"/>
  <c r="AR53" i="1"/>
  <c r="AR656" i="1"/>
  <c r="AR775" i="1"/>
  <c r="AR582" i="1"/>
  <c r="AR122" i="1"/>
  <c r="AR189" i="1"/>
  <c r="AR789" i="1"/>
  <c r="AR729" i="1"/>
  <c r="AR347" i="1"/>
  <c r="AR706" i="1"/>
  <c r="AR788" i="1"/>
  <c r="AR866" i="1"/>
  <c r="AR698" i="1"/>
  <c r="AR247" i="1"/>
  <c r="AR115" i="1"/>
  <c r="AR267" i="1"/>
  <c r="AR528" i="1"/>
  <c r="AR890" i="1"/>
  <c r="AR712" i="1"/>
  <c r="AR764" i="1"/>
  <c r="AR141" i="1"/>
  <c r="AR944" i="1"/>
  <c r="AR360" i="1"/>
  <c r="AR305" i="1"/>
  <c r="AR207" i="1"/>
  <c r="AR879" i="1"/>
  <c r="AR924" i="1"/>
  <c r="AR123" i="1"/>
  <c r="AR665" i="1"/>
  <c r="AR863" i="1"/>
  <c r="AR579" i="1"/>
  <c r="AR169" i="1"/>
  <c r="AR778" i="1"/>
  <c r="AR717" i="1"/>
  <c r="AR426" i="1"/>
  <c r="AR419" i="1"/>
  <c r="AR102" i="1"/>
  <c r="AR696" i="1"/>
  <c r="AR210" i="1"/>
  <c r="AR500" i="1"/>
  <c r="AR812" i="1"/>
  <c r="AR576" i="1"/>
  <c r="AR58" i="1"/>
  <c r="AR933" i="1"/>
  <c r="AR211" i="1"/>
  <c r="AR619" i="1"/>
  <c r="AR848" i="1"/>
  <c r="AR783" i="1"/>
  <c r="AR244" i="1"/>
  <c r="AR150" i="1"/>
  <c r="AR732" i="1"/>
  <c r="AR521" i="1"/>
  <c r="AR916" i="1"/>
  <c r="AR289" i="1"/>
  <c r="AR687" i="1"/>
  <c r="AR501" i="1"/>
  <c r="AR46" i="1"/>
  <c r="AR357" i="1"/>
  <c r="AR539" i="1"/>
  <c r="AR855" i="1"/>
  <c r="AR32" i="1"/>
  <c r="AR155" i="1"/>
  <c r="AR134" i="1"/>
  <c r="AR559" i="1"/>
  <c r="AR304" i="1"/>
  <c r="AR191" i="1"/>
  <c r="AR438" i="1"/>
  <c r="AR901" i="1"/>
  <c r="AR98" i="1"/>
  <c r="AR67" i="1"/>
  <c r="AR844" i="1"/>
  <c r="AR111" i="1"/>
  <c r="AR508" i="1"/>
  <c r="AR771" i="1"/>
  <c r="AR485" i="1"/>
  <c r="AR368" i="1"/>
  <c r="AR400" i="1"/>
  <c r="AR720" i="1"/>
  <c r="AR762" i="1"/>
  <c r="AR178" i="1"/>
  <c r="AR495" i="1"/>
  <c r="AR616" i="1"/>
  <c r="AR853" i="1"/>
  <c r="AR921" i="1"/>
  <c r="AR569" i="1"/>
  <c r="AR888" i="1"/>
  <c r="AR941" i="1"/>
  <c r="AR865" i="1"/>
  <c r="AR408" i="1"/>
  <c r="AR672" i="1"/>
  <c r="AR884" i="1"/>
  <c r="AR667" i="1"/>
  <c r="AR20" i="1"/>
  <c r="AR694" i="1"/>
  <c r="AR237" i="1"/>
  <c r="AR881" i="1"/>
  <c r="AR925" i="1"/>
  <c r="AR849" i="1"/>
  <c r="AR936" i="1"/>
  <c r="AR213" i="1"/>
  <c r="AR870" i="1"/>
  <c r="AR151" i="1"/>
  <c r="AR344" i="1"/>
  <c r="AR524" i="1"/>
  <c r="AR620" i="1"/>
  <c r="AR695" i="1"/>
  <c r="AR493" i="1"/>
  <c r="AR477" i="1"/>
  <c r="AR5" i="1"/>
  <c r="AR701" i="1"/>
  <c r="AR97" i="1"/>
  <c r="AR482" i="1"/>
  <c r="AR225" i="1"/>
  <c r="AR898" i="1"/>
  <c r="AR340" i="1"/>
  <c r="AR420" i="1"/>
  <c r="AR283" i="1"/>
  <c r="AR182" i="1"/>
  <c r="AR14" i="1"/>
  <c r="AR953" i="1"/>
  <c r="AR583" i="1"/>
  <c r="AR70" i="1"/>
  <c r="AR356" i="1"/>
  <c r="AR373" i="1"/>
  <c r="AR723" i="1"/>
  <c r="AR52" i="1"/>
  <c r="AR560" i="1"/>
  <c r="AR74" i="1"/>
  <c r="AR538" i="1"/>
  <c r="AR506" i="1"/>
  <c r="AR823" i="1"/>
  <c r="AR859" i="1"/>
  <c r="AR876" i="1"/>
  <c r="AR75" i="1"/>
  <c r="AR342" i="1"/>
  <c r="AR421" i="1"/>
  <c r="AR236" i="1"/>
  <c r="AR923" i="1"/>
  <c r="AR843" i="1"/>
  <c r="AR794" i="1"/>
  <c r="AR813" i="1"/>
  <c r="AR769" i="1"/>
  <c r="AR363" i="1"/>
  <c r="AR119" i="1"/>
  <c r="AR131" i="1"/>
  <c r="AR660" i="1"/>
  <c r="AR333" i="1"/>
  <c r="AR394" i="1"/>
  <c r="AR76" i="1"/>
  <c r="AR25" i="1"/>
  <c r="AR433" i="1"/>
  <c r="AR754" i="1"/>
  <c r="AR424" i="1"/>
  <c r="AR395" i="1"/>
  <c r="AR320" i="1"/>
  <c r="AR673" i="1"/>
  <c r="AR697" i="1"/>
  <c r="AR733" i="1"/>
  <c r="AR885" i="1"/>
  <c r="AR412" i="1"/>
  <c r="AR770" i="1"/>
  <c r="AR416" i="1"/>
  <c r="AR321" i="1"/>
  <c r="AR577" i="1"/>
  <c r="AR113" i="1"/>
  <c r="AR185" i="1"/>
  <c r="AR693" i="1"/>
  <c r="AR711" i="1"/>
  <c r="AR744" i="1"/>
  <c r="AR83" i="1"/>
  <c r="AR221" i="1"/>
  <c r="AR437" i="1"/>
  <c r="AR950" i="1"/>
  <c r="AR27" i="1"/>
  <c r="AR99" i="1"/>
  <c r="AR332" i="1"/>
  <c r="AR384" i="1"/>
  <c r="AR567" i="1"/>
  <c r="AR301" i="1"/>
  <c r="AR856" i="1"/>
  <c r="AR498" i="1"/>
  <c r="AR331" i="1"/>
  <c r="AR375" i="1"/>
  <c r="AR552" i="1"/>
  <c r="AR540" i="1"/>
  <c r="AR152" i="1"/>
  <c r="AR148" i="1"/>
  <c r="AR929" i="1"/>
  <c r="AR56" i="1"/>
  <c r="AR418" i="1"/>
  <c r="AR750" i="1"/>
  <c r="AR181" i="1"/>
  <c r="AR198" i="1"/>
  <c r="AR618" i="1"/>
  <c r="AR669" i="1"/>
  <c r="AR536" i="1"/>
  <c r="AR710" i="1"/>
  <c r="AR740" i="1"/>
  <c r="AR919" i="1"/>
  <c r="AR266" i="1"/>
  <c r="AR897" i="1"/>
  <c r="AR738" i="1"/>
  <c r="AR679" i="1"/>
  <c r="AR825" i="1"/>
  <c r="AR172" i="1"/>
  <c r="AR387" i="1"/>
  <c r="AR748" i="1"/>
  <c r="AR167" i="1"/>
  <c r="AR562" i="1"/>
  <c r="AR805" i="1"/>
  <c r="AR410" i="1"/>
  <c r="AR422" i="1"/>
  <c r="AR376" i="1"/>
  <c r="AR84" i="1"/>
  <c r="AR811" i="1"/>
  <c r="AR861" i="1"/>
  <c r="AR542" i="1"/>
  <c r="AR176" i="1"/>
  <c r="AR657" i="1"/>
  <c r="AR862" i="1"/>
  <c r="AR40" i="1"/>
  <c r="AR558" i="1"/>
  <c r="AR685" i="1"/>
  <c r="AR915" i="1"/>
  <c r="AR175" i="1"/>
  <c r="AR799" i="1"/>
  <c r="AR462" i="1"/>
  <c r="AR537" i="1"/>
  <c r="AR496" i="1"/>
  <c r="AR591" i="1"/>
  <c r="AR833" i="1"/>
  <c r="AR815" i="1"/>
  <c r="AR578" i="1"/>
  <c r="AR345" i="1"/>
  <c r="AR79" i="1"/>
  <c r="AR132" i="1"/>
  <c r="AR765" i="1"/>
  <c r="AR429" i="1"/>
  <c r="AR268" i="1"/>
  <c r="AR454" i="1"/>
  <c r="AR382" i="1"/>
  <c r="AR809" i="1"/>
  <c r="AR724" i="1"/>
  <c r="AR201" i="1"/>
  <c r="AR351" i="1"/>
  <c r="AR905" i="1"/>
  <c r="AR59" i="1"/>
  <c r="AR838" i="1"/>
  <c r="AR556" i="1"/>
  <c r="AR195" i="1"/>
  <c r="AR507" i="1"/>
  <c r="AR647" i="1"/>
  <c r="AR328" i="1"/>
  <c r="AR483" i="1"/>
  <c r="AR930" i="1"/>
  <c r="AR85" i="1"/>
  <c r="AR322" i="1"/>
  <c r="AR800" i="1"/>
  <c r="AR810" i="1"/>
  <c r="AR766" i="1"/>
  <c r="AR852" i="1"/>
  <c r="AR727" i="1"/>
  <c r="AR875" i="1"/>
  <c r="AR634" i="1"/>
  <c r="AR203" i="1"/>
  <c r="AR72" i="1"/>
  <c r="AR932" i="1"/>
  <c r="AR33" i="1"/>
  <c r="AR785" i="1"/>
  <c r="AR326" i="1"/>
  <c r="AR806" i="1"/>
  <c r="AR162" i="1"/>
  <c r="AR803" i="1"/>
  <c r="AR858" i="1"/>
  <c r="AR548" i="1"/>
  <c r="AR335" i="1"/>
  <c r="AR91" i="1"/>
  <c r="AR177" i="1"/>
  <c r="AR652" i="1"/>
  <c r="AR557" i="1"/>
  <c r="AR112" i="1"/>
  <c r="AR846" i="1"/>
  <c r="AR645" i="1"/>
  <c r="AR575" i="1"/>
  <c r="AR243" i="1"/>
  <c r="AR886" i="1"/>
  <c r="AR149" i="1"/>
  <c r="AR798" i="1"/>
  <c r="AR938" i="1"/>
  <c r="AR222" i="1"/>
  <c r="AR801" i="1"/>
  <c r="AR700" i="1"/>
  <c r="AR860" i="1"/>
  <c r="AR505" i="1"/>
  <c r="AR369" i="1"/>
  <c r="AR297" i="1"/>
  <c r="AR160" i="1"/>
  <c r="AR338" i="1"/>
  <c r="AR767" i="1"/>
  <c r="AR163" i="1"/>
  <c r="AR318" i="1"/>
  <c r="AR355" i="1"/>
  <c r="AR302" i="1"/>
  <c r="AR358" i="1"/>
  <c r="AR864" i="1"/>
  <c r="AR561" i="1"/>
  <c r="AR828" i="1"/>
  <c r="AR183" i="1"/>
  <c r="AR821" i="1"/>
  <c r="AR469" i="1"/>
  <c r="AR69" i="1"/>
  <c r="AR117" i="1"/>
  <c r="AR23" i="1"/>
  <c r="AR415" i="1"/>
  <c r="AR690" i="1"/>
  <c r="AR82" i="1"/>
  <c r="AR494" i="1"/>
  <c r="AR229" i="1"/>
  <c r="AR787" i="1"/>
  <c r="AR317" i="1"/>
  <c r="AR157" i="1"/>
  <c r="AR401" i="1"/>
  <c r="AR453" i="1"/>
  <c r="AR228" i="1"/>
  <c r="AR386" i="1"/>
  <c r="AR839" i="1"/>
  <c r="AR716" i="1"/>
  <c r="AR219" i="1"/>
  <c r="AR489" i="1"/>
  <c r="AR19" i="1"/>
  <c r="AR857" i="1"/>
  <c r="AR442" i="1"/>
  <c r="AR517" i="1"/>
  <c r="AR873" i="1"/>
  <c r="AR409" i="1"/>
  <c r="AR514" i="1"/>
  <c r="AR227" i="1"/>
  <c r="AR795" i="1"/>
  <c r="AR248" i="1"/>
  <c r="AR439" i="1"/>
  <c r="AR478" i="1"/>
  <c r="AR621" i="1"/>
  <c r="AR133" i="1"/>
  <c r="AR235" i="1"/>
  <c r="AR889" i="1"/>
  <c r="AR908" i="1"/>
  <c r="AR29" i="1"/>
  <c r="AR4" i="1"/>
  <c r="AR223" i="1"/>
  <c r="AR926" i="1"/>
  <c r="AR339" i="1"/>
  <c r="AR57" i="1"/>
  <c r="AR663" i="1"/>
  <c r="AR193" i="1"/>
  <c r="AR513" i="1"/>
  <c r="AR503" i="1"/>
  <c r="AR411" i="1"/>
  <c r="AR702" i="1"/>
  <c r="AR452" i="1"/>
  <c r="AR78" i="1"/>
  <c r="AR703" i="1"/>
  <c r="AR741" i="1"/>
  <c r="AR146" i="1"/>
  <c r="AR192" i="1"/>
  <c r="AR367" i="1"/>
  <c r="AR914" i="1"/>
  <c r="AR124" i="1"/>
  <c r="AR299" i="1"/>
  <c r="AR393" i="1"/>
  <c r="AR461" i="1"/>
  <c r="AR350" i="1"/>
  <c r="AR674" i="1"/>
  <c r="AR607" i="1"/>
  <c r="AR945" i="1"/>
  <c r="AR927" i="1"/>
  <c r="AR598" i="1"/>
  <c r="AR918" i="1"/>
  <c r="AR253" i="1"/>
  <c r="AR773" i="1"/>
  <c r="AR37" i="1"/>
  <c r="AR920" i="1"/>
  <c r="AR600" i="1"/>
  <c r="AR47" i="1"/>
  <c r="AR580" i="1"/>
  <c r="AR818" i="1"/>
  <c r="AR13" i="1"/>
  <c r="AR156" i="1"/>
  <c r="AR782" i="1"/>
  <c r="AR829" i="1"/>
  <c r="AR564" i="1"/>
  <c r="AR730" i="1"/>
  <c r="AR759" i="1"/>
  <c r="AR49" i="1"/>
  <c r="AR349" i="1"/>
  <c r="AR379" i="1"/>
  <c r="AR534" i="1"/>
  <c r="AR644" i="1"/>
  <c r="AR284" i="1"/>
  <c r="AR242" i="1"/>
  <c r="AR526" i="1"/>
  <c r="AR271" i="1"/>
  <c r="AR742" i="1"/>
  <c r="AR274" i="1"/>
  <c r="AR743" i="1"/>
  <c r="AR38" i="1"/>
  <c r="AR73" i="1"/>
  <c r="AR245" i="1"/>
  <c r="AR951" i="1"/>
  <c r="AR159" i="1"/>
  <c r="AR262" i="1"/>
  <c r="AR275" i="1"/>
  <c r="AR761" i="1"/>
  <c r="AR530" i="1"/>
  <c r="AR259" i="1"/>
  <c r="AR292" i="1"/>
  <c r="AR287" i="1"/>
  <c r="AR947" i="1"/>
  <c r="AR529" i="1"/>
  <c r="AR270" i="1"/>
  <c r="AR220" i="1"/>
  <c r="AR551" i="1"/>
  <c r="AR726" i="1"/>
  <c r="AR473" i="1"/>
  <c r="AR130" i="1"/>
  <c r="AR135" i="1"/>
  <c r="AR101" i="1"/>
  <c r="AR563" i="1"/>
  <c r="AR370" i="1"/>
  <c r="AR639" i="1"/>
  <c r="AR348" i="1"/>
  <c r="AR601" i="1"/>
  <c r="AR606" i="1"/>
  <c r="AR16" i="1"/>
  <c r="AR786" i="1"/>
  <c r="AR224" i="1"/>
  <c r="AR736" i="1"/>
  <c r="AR664" i="1"/>
  <c r="AR254" i="1"/>
  <c r="AR827" i="1"/>
  <c r="AR108" i="1"/>
  <c r="AR604" i="1"/>
  <c r="AR568" i="1"/>
  <c r="AR623" i="1"/>
  <c r="AR431" i="1"/>
  <c r="AR2" i="1"/>
  <c r="AR638" i="1"/>
  <c r="AR337" i="1"/>
  <c r="AR745" i="1"/>
  <c r="AR776" i="1"/>
  <c r="AR444" i="1"/>
  <c r="AR463" i="1"/>
  <c r="AR899" i="1"/>
  <c r="AR314" i="1"/>
  <c r="AR153" i="1"/>
  <c r="AR632" i="1"/>
  <c r="AR378" i="1"/>
  <c r="AR842" i="1"/>
  <c r="AR790" i="1"/>
  <c r="AR451" i="1"/>
  <c r="AR682" i="1"/>
  <c r="AR753" i="1"/>
  <c r="AR10" i="1"/>
  <c r="AR450" i="1"/>
  <c r="AR281" i="1"/>
  <c r="AR686" i="1"/>
  <c r="AR887" i="1"/>
  <c r="AR173" i="1"/>
  <c r="AR635" i="1"/>
  <c r="AR554" i="1"/>
  <c r="AR780" i="1"/>
  <c r="AR273" i="1"/>
  <c r="AR636" i="1"/>
  <c r="AR939" i="1"/>
  <c r="AR372" i="1"/>
  <c r="AR258" i="1"/>
  <c r="AR343" i="1"/>
  <c r="AR313" i="1"/>
  <c r="AR425" i="1"/>
  <c r="AR516" i="1"/>
  <c r="AR676" i="1"/>
  <c r="AR92" i="1"/>
  <c r="AR230" i="1"/>
  <c r="AR903" i="1"/>
  <c r="AR362" i="1"/>
  <c r="AR361" i="1"/>
  <c r="AR573" i="1"/>
  <c r="AR948" i="1"/>
  <c r="AR179" i="1"/>
  <c r="AR475" i="1"/>
  <c r="AR725" i="1"/>
  <c r="AR184" i="1"/>
  <c r="AR459" i="1"/>
  <c r="AR758" i="1"/>
  <c r="AR525" i="1"/>
  <c r="AR896" i="1"/>
  <c r="AR628" i="1"/>
  <c r="AR757" i="1"/>
  <c r="AR611" i="1"/>
  <c r="AR816" i="1"/>
  <c r="AR308" i="1"/>
  <c r="AR680" i="1"/>
  <c r="AR276" i="1"/>
  <c r="AR441" i="1"/>
  <c r="AR298" i="1"/>
  <c r="AR126" i="1"/>
  <c r="AR565" i="1"/>
  <c r="AR678" i="1"/>
  <c r="AR893" i="1"/>
  <c r="AR226" i="1"/>
  <c r="AR661" i="1"/>
  <c r="AR66" i="1"/>
  <c r="AR417" i="1"/>
  <c r="AR802" i="1"/>
  <c r="AR28" i="1"/>
  <c r="AR728" i="1"/>
  <c r="AR807" i="1"/>
  <c r="AR940" i="1"/>
  <c r="AR653" i="1"/>
  <c r="AR737" i="1"/>
  <c r="AR668" i="1"/>
  <c r="AR906" i="1"/>
  <c r="AR831" i="1"/>
  <c r="AR330" i="1"/>
  <c r="AR545" i="1"/>
  <c r="AR487" i="1"/>
  <c r="AR106" i="1"/>
  <c r="AR515" i="1"/>
  <c r="AR683" i="1"/>
  <c r="AR436" i="1"/>
  <c r="AR935" i="1"/>
  <c r="AR479" i="1"/>
  <c r="AR684" i="1"/>
  <c r="AR622" i="1"/>
  <c r="AR107" i="1"/>
  <c r="AR171" i="1"/>
  <c r="AR749" i="1"/>
  <c r="AR100" i="1"/>
  <c r="AR869" i="1"/>
  <c r="AR385" i="1"/>
  <c r="AR907" i="1"/>
  <c r="AR139" i="1"/>
  <c r="AR11" i="1"/>
  <c r="AR707" i="1"/>
  <c r="AR471" i="1"/>
  <c r="AR722" i="1"/>
  <c r="AR910" i="1"/>
  <c r="AR535" i="1"/>
  <c r="AR466" i="1"/>
  <c r="AR585" i="1"/>
  <c r="AR629" i="1"/>
  <c r="AR324" i="1"/>
  <c r="AR566" i="1"/>
  <c r="AR432" i="1"/>
  <c r="AR188" i="1"/>
  <c r="AR202" i="1"/>
  <c r="AR570" i="1"/>
  <c r="AR691" i="1"/>
  <c r="AR587" i="1"/>
  <c r="AR746" i="1"/>
  <c r="AR129" i="1"/>
  <c r="AR315" i="1"/>
  <c r="AR142" i="1"/>
  <c r="AR288" i="1"/>
  <c r="AR77" i="1"/>
  <c r="AR391" i="1"/>
  <c r="AR868" i="1"/>
  <c r="AR841" i="1"/>
  <c r="AR206" i="1"/>
  <c r="AR847" i="1"/>
  <c r="AR658" i="1"/>
  <c r="AR874" i="1"/>
  <c r="AR312" i="1"/>
  <c r="AR116" i="1"/>
  <c r="AR675" i="1"/>
  <c r="AR94" i="1"/>
  <c r="AR18" i="1"/>
  <c r="AR392" i="1"/>
  <c r="AR646" i="1"/>
  <c r="AR824" i="1"/>
  <c r="AR261" i="1"/>
  <c r="AR323" i="1"/>
  <c r="AR60" i="1"/>
  <c r="AR256" i="1"/>
  <c r="AR285" i="1"/>
  <c r="AR42" i="1"/>
  <c r="AR55" i="1"/>
  <c r="AR249" i="1"/>
  <c r="AR294" i="1"/>
  <c r="AR550" i="1"/>
  <c r="AR928" i="1"/>
  <c r="AR87" i="1"/>
  <c r="AR265" i="1"/>
  <c r="AR128" i="1"/>
  <c r="AR659" i="1"/>
  <c r="AR872" i="1"/>
  <c r="AR64" i="1"/>
  <c r="AR739" i="1"/>
  <c r="AR205" i="1"/>
  <c r="AR502" i="1"/>
  <c r="AR612" i="1"/>
  <c r="AR118" i="1"/>
  <c r="AR319" i="1"/>
  <c r="AR39" i="1"/>
  <c r="AR428" i="1"/>
  <c r="AR626" i="1"/>
  <c r="AR719" i="1"/>
  <c r="AR17" i="1"/>
  <c r="AR637" i="1"/>
  <c r="AR617" i="1"/>
  <c r="AR518" i="1"/>
  <c r="AR329" i="1"/>
  <c r="AR774" i="1"/>
  <c r="AR609" i="1"/>
  <c r="AR662" i="1"/>
  <c r="AR533" i="1"/>
  <c r="AR677" i="1"/>
  <c r="AR380" i="1"/>
  <c r="AR251" i="1"/>
  <c r="AR624" i="1"/>
  <c r="AR231" i="1"/>
  <c r="AR233" i="1"/>
  <c r="AR641" i="1"/>
  <c r="AR446" i="1"/>
  <c r="AR62" i="1"/>
  <c r="AR260" i="1"/>
  <c r="AR718" i="1"/>
  <c r="AR527" i="1"/>
  <c r="AR520" i="1"/>
  <c r="AR480" i="1"/>
  <c r="AR31" i="1"/>
  <c r="AR43" i="1"/>
  <c r="AR196" i="1"/>
  <c r="AR120" i="1"/>
  <c r="AR216" i="1"/>
  <c r="AR44" i="1"/>
  <c r="AR204" i="1"/>
  <c r="AR909" i="1"/>
  <c r="AR443" i="1"/>
  <c r="AR136" i="1"/>
  <c r="AR396" i="1"/>
  <c r="AR476" i="1"/>
  <c r="AR164" i="1"/>
  <c r="AR365" i="1"/>
  <c r="AR187" i="1"/>
  <c r="AR269" i="1"/>
  <c r="AR692" i="1"/>
  <c r="AR6" i="1"/>
  <c r="AR830" i="1"/>
  <c r="AR12" i="1"/>
  <c r="AR586" i="1"/>
  <c r="AR594" i="1"/>
  <c r="AR257" i="1"/>
  <c r="AR34" i="1"/>
  <c r="AR407" i="1"/>
  <c r="AR327" i="1"/>
  <c r="AR127" i="1"/>
  <c r="AR902" i="1"/>
  <c r="AR553" i="1"/>
  <c r="AR241" i="1"/>
  <c r="AR264" i="1"/>
  <c r="AR913" i="1"/>
  <c r="AR154" i="1"/>
  <c r="AR295" i="1"/>
  <c r="AR911" i="1"/>
  <c r="AR532" i="1"/>
  <c r="AR484" i="1"/>
  <c r="AR630" i="1"/>
  <c r="AR912" i="1"/>
  <c r="AR212" i="1"/>
  <c r="AR190" i="1"/>
  <c r="AR715" i="1"/>
  <c r="AR572" i="1"/>
  <c r="AR114" i="1"/>
  <c r="AR490" i="1"/>
  <c r="AR592" i="1"/>
  <c r="AR615" i="1"/>
  <c r="AR922" i="1"/>
  <c r="AR832" i="1"/>
  <c r="AR137" i="1"/>
  <c r="AR472" i="1"/>
  <c r="AR854" i="1"/>
  <c r="AR377" i="1"/>
  <c r="AR80" i="1"/>
  <c r="AR95" i="1"/>
  <c r="AR574" i="1"/>
  <c r="AR147" i="1"/>
  <c r="AR86" i="1"/>
  <c r="AR544" i="1"/>
  <c r="AR158" i="1"/>
  <c r="AR610" i="1"/>
  <c r="AR145" i="1"/>
  <c r="AR36" i="1"/>
  <c r="AR24" i="1"/>
  <c r="AR310" i="1"/>
  <c r="AR681" i="1"/>
  <c r="AR468" i="1"/>
  <c r="AR109" i="1"/>
  <c r="AR931" i="1"/>
  <c r="AR819" i="1"/>
  <c r="AR804" i="1"/>
  <c r="AR713" i="1"/>
  <c r="AR904" i="1"/>
  <c r="AR457" i="1"/>
  <c r="AR456" i="1"/>
  <c r="AR603" i="1"/>
  <c r="AR406" i="1"/>
  <c r="AR499" i="1"/>
  <c r="AR735" i="1"/>
  <c r="AR364" i="1"/>
  <c r="AR293" i="1"/>
  <c r="AR671" i="1"/>
  <c r="AR200" i="1"/>
  <c r="AR871" i="1"/>
  <c r="AR784" i="1"/>
  <c r="AR430" i="1"/>
  <c r="AR946" i="1"/>
  <c r="AR246" i="1"/>
  <c r="AR934" i="1"/>
  <c r="AR608" i="1"/>
  <c r="AR3" i="1"/>
  <c r="AR125" i="1"/>
  <c r="AR474" i="1"/>
  <c r="AR756" i="1"/>
  <c r="AR263" i="1"/>
  <c r="AR96" i="1"/>
  <c r="AR596" i="1"/>
  <c r="AR709" i="1"/>
  <c r="AR208" i="1"/>
  <c r="AR895" i="1"/>
  <c r="AR597" i="1"/>
  <c r="AR381" i="1"/>
  <c r="AR280" i="1"/>
  <c r="AR797" i="1"/>
  <c r="AR45" i="1"/>
  <c r="AR144" i="1"/>
  <c r="AR504" i="1"/>
  <c r="AR878" i="1"/>
  <c r="AR820" i="1"/>
  <c r="AR891" i="1"/>
  <c r="AR447" i="1"/>
  <c r="AR943" i="1"/>
  <c r="AR840" i="1"/>
  <c r="AR488" i="1"/>
  <c r="AR307" i="1"/>
  <c r="AR880" i="1"/>
  <c r="AR390" i="1"/>
  <c r="AR311" i="1"/>
  <c r="AR325" i="1"/>
  <c r="AR543" i="1"/>
  <c r="AR492" i="1"/>
  <c r="AR851" i="1"/>
  <c r="AR640" i="1"/>
  <c r="AR581" i="1"/>
  <c r="AR389" i="1"/>
  <c r="AR549" i="1"/>
  <c r="AR81" i="1"/>
  <c r="AR354" i="1"/>
  <c r="AR937" i="1"/>
  <c r="AR625" i="1"/>
  <c r="AR316" i="1"/>
  <c r="AR836" i="1"/>
  <c r="AR942" i="1"/>
  <c r="AR817" i="1"/>
  <c r="AR633" i="1"/>
  <c r="AR523" i="1"/>
  <c r="AR61" i="1"/>
  <c r="AR240" i="1"/>
  <c r="AR808" i="1"/>
  <c r="AR54" i="1"/>
  <c r="AR752" i="1"/>
  <c r="AR651" i="1"/>
  <c r="AR334" i="1"/>
  <c r="AR822" i="1"/>
  <c r="AR138" i="1"/>
  <c r="AR654" i="1"/>
  <c r="AR402" i="1"/>
  <c r="AR460" i="1"/>
  <c r="AR63" i="1"/>
  <c r="AR449" i="1"/>
  <c r="AR7" i="1"/>
  <c r="AR781" i="1"/>
  <c r="AR952" i="1"/>
  <c r="AR50" i="1"/>
  <c r="AR186" i="1"/>
  <c r="AR143" i="1"/>
  <c r="AR359" i="1"/>
  <c r="AR413" i="1"/>
  <c r="AR291" i="1"/>
  <c r="AR850" i="1"/>
  <c r="AR650" i="1"/>
  <c r="AR414" i="1"/>
  <c r="AR792" i="1"/>
  <c r="AR464" i="1"/>
  <c r="AR427" i="1"/>
  <c r="AR917" i="1"/>
  <c r="AR440" i="1"/>
  <c r="AR217" i="1"/>
  <c r="AR689" i="1"/>
  <c r="AR282" i="1"/>
  <c r="AR174" i="1"/>
  <c r="AR491" i="1"/>
  <c r="AR168" i="1"/>
  <c r="AR796" i="1"/>
  <c r="AR467" i="1"/>
  <c r="AR949" i="1"/>
  <c r="AR688" i="1"/>
  <c r="AR277" i="1"/>
  <c r="AR103" i="1"/>
  <c r="AR397" i="1"/>
  <c r="AR734" i="1"/>
  <c r="AR35" i="1"/>
  <c r="AR877" i="1"/>
  <c r="AR352" i="1"/>
  <c r="AR648" i="1"/>
  <c r="AR140" i="1"/>
  <c r="AR255" i="1"/>
  <c r="AR306" i="1"/>
  <c r="AR509" i="1"/>
  <c r="AR760" i="1"/>
  <c r="AR88" i="1"/>
  <c r="AR197" i="1"/>
  <c r="AR768" i="1"/>
  <c r="AR649" i="1"/>
  <c r="AR704" i="1"/>
  <c r="AR199" i="1"/>
  <c r="AR51" i="1"/>
  <c r="AR708" i="1"/>
  <c r="AR772" i="1"/>
  <c r="AR8" i="1"/>
  <c r="AR366" i="1"/>
  <c r="AR721" i="1"/>
  <c r="AR104" i="1"/>
  <c r="AR399" i="1"/>
  <c r="AR522" i="1"/>
  <c r="AR218" i="1"/>
  <c r="AR194" i="1"/>
  <c r="AR486" i="1"/>
  <c r="AR93" i="1"/>
  <c r="AR234" i="1"/>
  <c r="AR642" i="1"/>
  <c r="AR670" i="1"/>
  <c r="AR341" i="1"/>
  <c r="AR90" i="1"/>
  <c r="AR605" i="1"/>
  <c r="AR22" i="1"/>
  <c r="AR388" i="1"/>
  <c r="AR546" i="1"/>
  <c r="AR209" i="1"/>
  <c r="AR602" i="1"/>
  <c r="AR826" i="1"/>
  <c r="AR837" i="1"/>
  <c r="AR643" i="1"/>
  <c r="AR751" i="1"/>
  <c r="AR21" i="1"/>
  <c r="AR252" i="1"/>
  <c r="AR303" i="1"/>
  <c r="AR383" i="1"/>
  <c r="AR892" i="1"/>
  <c r="AR882" i="1"/>
  <c r="AR272" i="1"/>
  <c r="AR405" i="1"/>
  <c r="AR519" i="1"/>
  <c r="AR547" i="1"/>
  <c r="AR627" i="1"/>
  <c r="AR599" i="1"/>
  <c r="AR290" i="1"/>
  <c r="AR589" i="1"/>
  <c r="AR374" i="1"/>
  <c r="AR458" i="1"/>
  <c r="AR614" i="1"/>
  <c r="AR791" i="1"/>
  <c r="AR161" i="1"/>
  <c r="AR448" i="1"/>
  <c r="AR423" i="1"/>
  <c r="AR531" i="1"/>
  <c r="AR9" i="1"/>
  <c r="AR30" i="1"/>
  <c r="AR714" i="1"/>
  <c r="AR238" i="1"/>
  <c r="AR404" i="1"/>
  <c r="AR232" i="1"/>
  <c r="X3" i="2" l="1"/>
  <c r="X17" i="2"/>
  <c r="X14" i="2"/>
  <c r="X12" i="2"/>
  <c r="X18" i="2"/>
  <c r="X5" i="2"/>
  <c r="X9" i="2"/>
  <c r="X15" i="2"/>
  <c r="X6" i="2"/>
  <c r="X13" i="2"/>
  <c r="X20" i="2"/>
  <c r="X1" i="2"/>
  <c r="X19" i="2"/>
  <c r="X10" i="2"/>
  <c r="X7" i="2"/>
  <c r="X16" i="2"/>
  <c r="X8" i="2"/>
  <c r="X2" i="2"/>
  <c r="X11" i="2"/>
  <c r="X4" i="2"/>
</calcChain>
</file>

<file path=xl/sharedStrings.xml><?xml version="1.0" encoding="utf-8"?>
<sst xmlns="http://schemas.openxmlformats.org/spreadsheetml/2006/main" count="5669" uniqueCount="2158">
  <si>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</si>
  <si>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</si>
  <si>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</si>
  <si>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</si>
  <si>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</si>
  <si>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</si>
  <si>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</si>
  <si>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</si>
  <si>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</si>
  <si>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</si>
  <si>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</si>
  <si>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</si>
  <si>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</si>
  <si>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</si>
  <si>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</si>
  <si>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</si>
  <si>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</si>
  <si>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</si>
  <si>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</si>
  <si>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</si>
  <si>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</si>
  <si>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</si>
  <si>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</si>
  <si>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</si>
  <si>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cover_url</t>
  </si>
  <si>
    <t>genre</t>
  </si>
  <si>
    <t>Seven (feat. Latto) (Explicit Ver.)</t>
  </si>
  <si>
    <t>Latto, Jung Kook</t>
  </si>
  <si>
    <t>B</t>
  </si>
  <si>
    <t>Major</t>
  </si>
  <si>
    <t>Not Found</t>
  </si>
  <si>
    <t>NA</t>
  </si>
  <si>
    <t>LALA</t>
  </si>
  <si>
    <t>Myke Towers</t>
  </si>
  <si>
    <t>C#</t>
  </si>
  <si>
    <t>https://i.scdn.co/image/ab67616d0000b2730656d5ce813ca3cc4b677e05</t>
  </si>
  <si>
    <t>vampire</t>
  </si>
  <si>
    <t>Olivia Rodrigo</t>
  </si>
  <si>
    <t>F</t>
  </si>
  <si>
    <t>https://i.scdn.co/image/ab67616d0000b273e85259a1cae29a8d91f2093d</t>
  </si>
  <si>
    <t>Cruel Summer</t>
  </si>
  <si>
    <t>Taylor Swift</t>
  </si>
  <si>
    <t>A</t>
  </si>
  <si>
    <t>https://i.scdn.co/image/ab67616d0000b273e787cffec20aa2a396a61647</t>
  </si>
  <si>
    <t>WHERE SHE GOES</t>
  </si>
  <si>
    <t>Bad Bunny</t>
  </si>
  <si>
    <t>Minor</t>
  </si>
  <si>
    <t>https://i.scdn.co/image/ab67616d0000b273ab5c9cd818ad6ed3e9b79cd1</t>
  </si>
  <si>
    <t>Sprinter</t>
  </si>
  <si>
    <t>Dave, Central Cee</t>
  </si>
  <si>
    <t>https://i.scdn.co/image/ab67616d0000b273e3a09a9ae3f1fa102c110e60</t>
  </si>
  <si>
    <t>Ella Baila Sola</t>
  </si>
  <si>
    <t>Eslabon Armado, Peso Pluma</t>
  </si>
  <si>
    <t>https://i.scdn.co/image/ab67616d0000b2732071a0c79802d9375a53bfef</t>
  </si>
  <si>
    <t>Columbia</t>
  </si>
  <si>
    <t>Quevedo</t>
  </si>
  <si>
    <t>https://i.scdn.co/image/ab67616d0000b273a00a817b017c6f6bf8460be9</t>
  </si>
  <si>
    <t>fukumean</t>
  </si>
  <si>
    <t>Gunna</t>
  </si>
  <si>
    <t>https://i.scdn.co/image/ab67616d0000b273017d5e26552345c4b1575b6c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</si>
  <si>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</si>
  <si>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</si>
  <si>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</si>
  <si>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</si>
  <si>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</si>
  <si>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</si>
  <si>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</si>
  <si>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</si>
  <si>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https://i.scdn.co/image/ab67616d0000b2733d98a0ae7c78a3a9babaf8af</t>
  </si>
  <si>
    <t>Flowers</t>
  </si>
  <si>
    <t>Miley Cyrus</t>
  </si>
  <si>
    <t>https://i.scdn.co/image/ab67616d0000b27358039b5147731b6e52202e46</t>
  </si>
  <si>
    <t>Daylight</t>
  </si>
  <si>
    <t>David Kushner</t>
  </si>
  <si>
    <t>https://i.scdn.co/image/ab67616d0000b27395ca6a9b4083a86c149934ae</t>
  </si>
  <si>
    <t>As It Was</t>
  </si>
  <si>
    <t>Harry Styles</t>
  </si>
  <si>
    <t>https://i.scdn.co/image/ab67616d0000b2732e8ed79e177ff6011076f5f0</t>
  </si>
  <si>
    <t>Kill Bill</t>
  </si>
  <si>
    <t>SZA</t>
  </si>
  <si>
    <t>G#</t>
  </si>
  <si>
    <t>https://i.scdn.co/image/ab67616d0000b2730c471c36970b9406233842a5</t>
  </si>
  <si>
    <t>Cupid - Twin Ver.</t>
  </si>
  <si>
    <t>Fifty Fifty</t>
  </si>
  <si>
    <t>https://i.scdn.co/image/ab67616d0000b27337c0b3670236c067c8e8bbcb</t>
  </si>
  <si>
    <t>What Was I Made For? [From The Motion Picture "Barbie"]</t>
  </si>
  <si>
    <t>Billie Eilish</t>
  </si>
  <si>
    <t>Classy 101</t>
  </si>
  <si>
    <t>Feid, Young Miko</t>
  </si>
  <si>
    <t>https://i.scdn.co/image/ab67616d0000b27329ebee2b5fb008871fcd201a</t>
  </si>
  <si>
    <t>Like Crazy</t>
  </si>
  <si>
    <t>Jimin</t>
  </si>
  <si>
    <t>G</t>
  </si>
  <si>
    <t>https://i.scdn.co/image/ab67616d0000b2732b46078245d0120690eb560d</t>
  </si>
  <si>
    <t>LADY GAGA</t>
  </si>
  <si>
    <t>Gabito Ballesteros, Junior H, Peso Pluma</t>
  </si>
  <si>
    <t xml:space="preserve">I Can See You (TaylorÃ¯Â¿Â½Ã¯Â¿Â½Ã¯Â¿Â½s Version) (From The </t>
  </si>
  <si>
    <t>I Wanna Be Yours</t>
  </si>
  <si>
    <t>Arctic Monkeys</t>
  </si>
  <si>
    <t>https://i.scdn.co/image/ab67616d0000b2734ae1c4c5c45aabe565499163</t>
  </si>
  <si>
    <t>Peso Pluma: Bzrp Music Sessions, Vol. 55</t>
  </si>
  <si>
    <t>Bizarrap, Peso Pluma</t>
  </si>
  <si>
    <t>https://i.scdn.co/image/ab67616d0000b27315583045b2fdb7d7bab10e81</t>
  </si>
  <si>
    <t>Popular (with Playboi Carti &amp; Madonna) - The Idol Vol. 1 (Music from the HBO Original Series)</t>
  </si>
  <si>
    <t>The Weeknd, Madonna, Playboi Carti</t>
  </si>
  <si>
    <t>https://i.scdn.co/image/ab67616d0000b2734c8f092adc59b4bf4212389d</t>
  </si>
  <si>
    <t>SABOR FRESA</t>
  </si>
  <si>
    <t>Fuerza Regida</t>
  </si>
  <si>
    <t>https://i.scdn.co/image/ab67616d0000b273cfe3eb72c48b93971e53efd9</t>
  </si>
  <si>
    <t>Calm Down (with Selena Gomez)</t>
  </si>
  <si>
    <t>RÃ¯Â¿Â½Ã¯Â¿Â½ma, Selena G</t>
  </si>
  <si>
    <t>MOJABI GHOST</t>
  </si>
  <si>
    <t>Tainy, Bad Bunny</t>
  </si>
  <si>
    <t>https://i.scdn.co/image/ab67616d0000b273de7b9af78fbdda96c5a0635b</t>
  </si>
  <si>
    <t>Last Night</t>
  </si>
  <si>
    <t>Morgan Wallen</t>
  </si>
  <si>
    <t>https://i.scdn.co/image/ab67616d0000b273fc1df8423733f6f3c9e8dea2</t>
  </si>
  <si>
    <t>Dance The Night (From Barbie The Album)</t>
  </si>
  <si>
    <t>Dua Lipa</t>
  </si>
  <si>
    <t>https://i.scdn.co/image/ab67616d0000b2737dd3ba455ee3390cb55b0192</t>
  </si>
  <si>
    <t>Rush</t>
  </si>
  <si>
    <t>Troye Sivan</t>
  </si>
  <si>
    <t>https://i.scdn.co/image/ab67616d0000b273a4ffb2049ffce92bdae5f559</t>
  </si>
  <si>
    <t>TULUM</t>
  </si>
  <si>
    <t>Peso Pluma, Grupo Frontera</t>
  </si>
  <si>
    <t>https://i.scdn.co/image/ab67616d0000b2732fb583ed96f8f35cbf2897ba</t>
  </si>
  <si>
    <t>Creepin'</t>
  </si>
  <si>
    <t>The Weeknd, 21 Savage, Metro Boomin</t>
  </si>
  <si>
    <t>https://i.scdn.co/image/ab67616d0000b273703d523982199b2d1f2c77f5</t>
  </si>
  <si>
    <t>Anti-Hero</t>
  </si>
  <si>
    <t>E</t>
  </si>
  <si>
    <t>https://i.scdn.co/image/ab67616d0000b273bb54dde68cd23e2a268ae0f5</t>
  </si>
  <si>
    <t>TQG</t>
  </si>
  <si>
    <t>Karol G, Shakira</t>
  </si>
  <si>
    <t>https://i.scdn.co/image/ab67616d0000b27382de1ca074ae63cb18fce335</t>
  </si>
  <si>
    <t>Los del Espacio</t>
  </si>
  <si>
    <t>Big One, Duki, Lit Killah, Maria Becerra, FMK, Rusherking, Emilia, Tiago pzk</t>
  </si>
  <si>
    <t>FrÃ¯Â¿Â½Ã¯Â¿Â½gil (feat. Grupo Front</t>
  </si>
  <si>
    <t>Yahritza Y Su Esencia, Grupo Frontera</t>
  </si>
  <si>
    <t>Blank Space</t>
  </si>
  <si>
    <t>https://i.scdn.co/image/ab67616d0000b2739abdf14e6058bd3903686148</t>
  </si>
  <si>
    <t>Style</t>
  </si>
  <si>
    <t>TQM</t>
  </si>
  <si>
    <t>https://i.scdn.co/image/ab67616d0000b273832ea5d2f8c10f95fc3cc66d</t>
  </si>
  <si>
    <t>El Azul</t>
  </si>
  <si>
    <t>Junior H, Peso Pluma</t>
  </si>
  <si>
    <t>https://i.scdn.co/image/ab67616d0000b27333ed356efed99b158c4267c6</t>
  </si>
  <si>
    <t>Sunflower - Spider-Man: Into the Spider-Verse</t>
  </si>
  <si>
    <t>Post Malone, Swae Lee</t>
  </si>
  <si>
    <t>https://i.scdn.co/image/ab67616d0000b273e2e352d89826aef6dbd5ff8f</t>
  </si>
  <si>
    <t>I'm Good (Blue)</t>
  </si>
  <si>
    <t>Bebe Rexha, David Guetta</t>
  </si>
  <si>
    <t>See You Again</t>
  </si>
  <si>
    <t>Tyler, The Creator, Kali Uchis</t>
  </si>
  <si>
    <t>https://i.scdn.co/image/ab67616d0000b2738940ac99f49e44f59e6f7fb3</t>
  </si>
  <si>
    <t>Barbie World (with Aqua) [From Barbie The Album]</t>
  </si>
  <si>
    <t>Nicki Minaj, Aqua, Ice Spice</t>
  </si>
  <si>
    <t>https://i.scdn.co/image/ab67616d0000b2737e8f938c02fac3b564931116</t>
  </si>
  <si>
    <t>Angels Like You</t>
  </si>
  <si>
    <t>https://i.scdn.co/image/ab67616d0000b2738cffb7c6c40759eaf8a5a142</t>
  </si>
  <si>
    <t>I Ain't Worried</t>
  </si>
  <si>
    <t>OneRepublic</t>
  </si>
  <si>
    <t>https://i.scdn.co/image/ab67616d0000b273ec96e006b8bdfc582610ec13</t>
  </si>
  <si>
    <t>Die For You</t>
  </si>
  <si>
    <t>The Weeknd</t>
  </si>
  <si>
    <t>https://i.scdn.co/image/ab67616d0000b273a048415db06a5b6fa7ec4e1a</t>
  </si>
  <si>
    <t>Starboy</t>
  </si>
  <si>
    <t>The Weeknd, Daft Punk</t>
  </si>
  <si>
    <t>https://i.scdn.co/image/ab67616d0000b2734718e2b124f79258be7bc452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</si>
  <si>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</si>
  <si>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</si>
  <si>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</si>
  <si>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</si>
  <si>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</si>
  <si>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</si>
  <si>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</si>
  <si>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https://i.scdn.co/image/ab67616d0000b2730b4ef75c3728599aa4104f7a</t>
  </si>
  <si>
    <t>AMARGURA</t>
  </si>
  <si>
    <t>Karol G</t>
  </si>
  <si>
    <t>(It Goes Like) Nanana - Edit</t>
  </si>
  <si>
    <t>Peggy Gou</t>
  </si>
  <si>
    <t>https://i.scdn.co/image/ab67616d0000b2739a8459318ff1a68ecfd74522</t>
  </si>
  <si>
    <t>Another Love</t>
  </si>
  <si>
    <t>Tom Odell</t>
  </si>
  <si>
    <t>https://i.scdn.co/image/ab67616d0000b2731917a0f3f4152622a040913f</t>
  </si>
  <si>
    <t>Blinding Lights</t>
  </si>
  <si>
    <t>https://i.scdn.co/image/ab67616d0000b2738863bc11d2aa12b54f5aeb36</t>
  </si>
  <si>
    <t>Moonlight</t>
  </si>
  <si>
    <t>Kali Uchis</t>
  </si>
  <si>
    <t>https://i.scdn.co/image/ab67616d0000b27381fccd758776d16b87721b17</t>
  </si>
  <si>
    <t>La Bachata</t>
  </si>
  <si>
    <t>Manuel Turizo</t>
  </si>
  <si>
    <t>https://i.scdn.co/image/ab67616d0000b273c9f744b0d62da795bc21d04a</t>
  </si>
  <si>
    <t>S91</t>
  </si>
  <si>
    <t>https://i.scdn.co/image/ab67616d0000b273890cfb712167a0186918644e</t>
  </si>
  <si>
    <t>cardigan</t>
  </si>
  <si>
    <t>https://i.scdn.co/image/ab67616d0000b27395f754318336a07e85ec59bc</t>
  </si>
  <si>
    <t>TÃ¯Â¿Â½Ã¯Â¿</t>
  </si>
  <si>
    <t>dennis, MC Kevin o Chris</t>
  </si>
  <si>
    <t>Boy's a liar Pt. 2</t>
  </si>
  <si>
    <t>PinkPantheress, Ice Spice</t>
  </si>
  <si>
    <t>https://i.scdn.co/image/ab67616d0000b27342c5ba689b2e7cbc208a8fa7</t>
  </si>
  <si>
    <t>Left and Right (Feat. Jung Kook of BTS)</t>
  </si>
  <si>
    <t>Charlie Puth, BTS, Jung Kook</t>
  </si>
  <si>
    <t>https://i.scdn.co/image/ab67616d0000b27335d2e0ed94a934f2cc46fa49</t>
  </si>
  <si>
    <t>BESO</t>
  </si>
  <si>
    <t>Rauw Alejandro, ROSALÃ¯Â¿Â½</t>
  </si>
  <si>
    <t>Hey Mor</t>
  </si>
  <si>
    <t>Ozuna, Feid</t>
  </si>
  <si>
    <t>https://i.scdn.co/image/ab67616d0000b273125624f2e04f5a1ccb0dfb45</t>
  </si>
  <si>
    <t>Yellow</t>
  </si>
  <si>
    <t>Chris Molitor</t>
  </si>
  <si>
    <t>https://i.scdn.co/image/ab67616d0000b273be011d16b9360a7dee109774</t>
  </si>
  <si>
    <t>Karma</t>
  </si>
  <si>
    <t>People</t>
  </si>
  <si>
    <t>Libianca</t>
  </si>
  <si>
    <t>https://i.scdn.co/image/ab67616d0000b273fc342f95f117d48dbdde9735</t>
  </si>
  <si>
    <t>Overdrive</t>
  </si>
  <si>
    <t>Post Malone</t>
  </si>
  <si>
    <t>https://i.scdn.co/image/ab67616d0000b27372694fed173af6d24d22eefb</t>
  </si>
  <si>
    <t>Enchanted (Taylor's Version)</t>
  </si>
  <si>
    <t>https://i.scdn.co/image/ab67616d0000b2730b04da4f224b51ff86e0a481</t>
  </si>
  <si>
    <t>BABY HELLO</t>
  </si>
  <si>
    <t>Rauw Alejandro, Bizarrap</t>
  </si>
  <si>
    <t>https://i.scdn.co/image/ab67616d0000b2730ff08e0346b55268e735a4e9</t>
  </si>
  <si>
    <t>Heat Waves</t>
  </si>
  <si>
    <t>Glass Animals</t>
  </si>
  <si>
    <t>https://i.scdn.co/image/ab67616d0000b273712701c5e263efc8726b1464</t>
  </si>
  <si>
    <t>golden hour</t>
  </si>
  <si>
    <t>JVKE</t>
  </si>
  <si>
    <t>https://i.scdn.co/image/ab67616d0000b273c2504e80ba2f258697ab2954</t>
  </si>
  <si>
    <t>Sweater Weather</t>
  </si>
  <si>
    <t>The Neighbourhood</t>
  </si>
  <si>
    <t>https://i.scdn.co/image/ab67616d0000b2738265a736a1eb838ad5a0b921</t>
  </si>
  <si>
    <t>Quevedo: Bzrp Music Sessions, Vol. 52</t>
  </si>
  <si>
    <t>Bizarrap, Quevedo</t>
  </si>
  <si>
    <t>https://i.scdn.co/image/ab67616d0000b2731630dd349221a35ce03a0ccf</t>
  </si>
  <si>
    <t>Viva La Vida</t>
  </si>
  <si>
    <t>Coldplay</t>
  </si>
  <si>
    <t>https://i.scdn.co/image/ab67616d0000b273e21cc1db05580b6f2d2a3b6e</t>
  </si>
  <si>
    <t>Here With Me</t>
  </si>
  <si>
    <t>d4vd</t>
  </si>
  <si>
    <t>https://i.scdn.co/image/ab67616d0000b27364fa1bda999f4fbd2b7c4bb7</t>
  </si>
  <si>
    <t>Unholy (feat. Kim Petras)</t>
  </si>
  <si>
    <t>Sam Smith, Kim Petras</t>
  </si>
  <si>
    <t>https://i.scdn.co/image/ab67616d0000b273a935e4689f15953311772cc4</t>
  </si>
  <si>
    <t>Yandel 150</t>
  </si>
  <si>
    <t>Yandel, Feid</t>
  </si>
  <si>
    <t>https://i.scdn.co/image/ab67616d0000b273b2aec01b56eeb74610532700</t>
  </si>
  <si>
    <t>CORAZÃ¯Â¿Â½Ã¯Â¿Â½N VA</t>
  </si>
  <si>
    <t>Maria Becerra</t>
  </si>
  <si>
    <t>Riptide</t>
  </si>
  <si>
    <t>Vance Joy</t>
  </si>
  <si>
    <t>https://i.scdn.co/image/ab67616d0000b273a9929deb093a6617d2493b03</t>
  </si>
  <si>
    <t>Until I Found You (with Em Beihold) - Em Beihold Version</t>
  </si>
  <si>
    <t>Em Beihold, Stephen Sanchez</t>
  </si>
  <si>
    <t>Novidade na Ã¯Â¿Â½Ã¯Â¿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</si>
  <si>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</si>
  <si>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</si>
  <si>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</si>
  <si>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</si>
  <si>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</si>
  <si>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</si>
  <si>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https://i.scdn.co/image/ab67616d0000b273f404676577626a87d92cf33f</t>
  </si>
  <si>
    <t>Someone You Loved</t>
  </si>
  <si>
    <t>Lewis Capaldi</t>
  </si>
  <si>
    <t>https://i.scdn.co/image/ab67616d0000b273fc2101e6889d6ce9025f85f2</t>
  </si>
  <si>
    <t>Me Porto Bonito</t>
  </si>
  <si>
    <t>Chencho Corleone, Bad Bunny</t>
  </si>
  <si>
    <t>Makeba</t>
  </si>
  <si>
    <t>Jain</t>
  </si>
  <si>
    <t>https://i.scdn.co/image/ab67616d0000b27364ba66f8a81c52364e55db50</t>
  </si>
  <si>
    <t>MONTAGEM - FR PUNK</t>
  </si>
  <si>
    <t>Ayparia, unxbected</t>
  </si>
  <si>
    <t>Fast Car</t>
  </si>
  <si>
    <t>Luke Combs</t>
  </si>
  <si>
    <t>https://i.scdn.co/image/ab67616d0000b273ca650d3a95022e0490434ba1</t>
  </si>
  <si>
    <t>What It Is (Solo Version)</t>
  </si>
  <si>
    <t>Doechii</t>
  </si>
  <si>
    <t>https://i.scdn.co/image/ab67616d0000b2732ee85751f6f503fa9a533eba</t>
  </si>
  <si>
    <t>Coco Chanel</t>
  </si>
  <si>
    <t>Bad Bunny, Eladio Carrion</t>
  </si>
  <si>
    <t>DonÃ¯Â¿Â½Ã¯Â¿Â½Ã¯Â¿Â½t Bl</t>
  </si>
  <si>
    <t>Still With You</t>
  </si>
  <si>
    <t>Jung Kook</t>
  </si>
  <si>
    <t>https://i.scdn.co/image/ab67616d0000b273a7f42c375578df426b37638d</t>
  </si>
  <si>
    <t>All My Life (feat. J. Cole)</t>
  </si>
  <si>
    <t>J. Cole, Lil Durk</t>
  </si>
  <si>
    <t>D#</t>
  </si>
  <si>
    <t>Say Yes To Heaven</t>
  </si>
  <si>
    <t>Lana Del Rey</t>
  </si>
  <si>
    <t>https://i.scdn.co/image/ab67616d0000b273aa27708d07f49c82ff0d0dae</t>
  </si>
  <si>
    <t>Snooze</t>
  </si>
  <si>
    <t>https://i.scdn.co/image/ab67616d0000b27370dbc9f47669d120ad874ec1</t>
  </si>
  <si>
    <t>Summertime Sadness</t>
  </si>
  <si>
    <t>https://i.scdn.co/image/ab67616d0000b273f894be72a77b1488292672c7</t>
  </si>
  <si>
    <t>Take Two</t>
  </si>
  <si>
    <t>BTS</t>
  </si>
  <si>
    <t>https://i.scdn.co/image/ab67616d0000b2738a701e76e8845928f6cd81c8</t>
  </si>
  <si>
    <t>Lover</t>
  </si>
  <si>
    <t>Too Many Nights (feat. Don Toliver &amp; with Future)</t>
  </si>
  <si>
    <t>Future, Metro Boomin, Don Toliver</t>
  </si>
  <si>
    <t>https://i.scdn.co/image/ab67616d0000b27313e54d6687e65678d60466c2</t>
  </si>
  <si>
    <t>Chemical</t>
  </si>
  <si>
    <t>https://i.scdn.co/image/ab67616d0000b273f76f8deeba5370c98ad38f1c</t>
  </si>
  <si>
    <t>Mockingbird</t>
  </si>
  <si>
    <t>Eminem</t>
  </si>
  <si>
    <t>https://i.scdn.co/image/ab67616d0000b273726d48d93d02e1271774f023</t>
  </si>
  <si>
    <t>New Jeans</t>
  </si>
  <si>
    <t>Primera Cita</t>
  </si>
  <si>
    <t>Carin Leon</t>
  </si>
  <si>
    <t>https://i.scdn.co/image/ab67616d0000b273dc0bb68a08c069cf8467f1bd</t>
  </si>
  <si>
    <t>Cold Heart - PNAU Remix</t>
  </si>
  <si>
    <t>Dua Lipa, Elton John, Pnau</t>
  </si>
  <si>
    <t>Dandelions</t>
  </si>
  <si>
    <t>Ruth B.</t>
  </si>
  <si>
    <t>https://i.scdn.co/image/ab67616d0000b27397e971f3e53475091dc8d707</t>
  </si>
  <si>
    <t>Bones</t>
  </si>
  <si>
    <t>Imagine Dragons</t>
  </si>
  <si>
    <t>https://i.scdn.co/image/ab67616d0000b273fc915b69600dce2991a61f13</t>
  </si>
  <si>
    <t>Set Fire to the Rain</t>
  </si>
  <si>
    <t>Adele</t>
  </si>
  <si>
    <t>https://i.scdn.co/image/ab67616d0000b2732118bf9b198b05a95ded6300</t>
  </si>
  <si>
    <t>Money Trees</t>
  </si>
  <si>
    <t>Kendrick Lamar, Jay Rock</t>
  </si>
  <si>
    <t>https://i.scdn.co/image/ab67616d0000b273d28d2ebdedb220e479743797</t>
  </si>
  <si>
    <t>Tak Segampang Itu</t>
  </si>
  <si>
    <t>Anggi Marito</t>
  </si>
  <si>
    <t>https://i.scdn.co/image/ab67616d0000b2732844c4e4e984ea408ab7fd6f</t>
  </si>
  <si>
    <t>LAGUNAS</t>
  </si>
  <si>
    <t>Jasiel NuÃ¯Â¿Â½Ã¯Â¿Â½ez, Peso P</t>
  </si>
  <si>
    <t>Mine (Taylor's Version)</t>
  </si>
  <si>
    <t>Everybody Wants To Rule The World</t>
  </si>
  <si>
    <t>Tears For Fears</t>
  </si>
  <si>
    <t>https://i.scdn.co/image/ab67616d0000b27322463d6939fec9e17b2a6235</t>
  </si>
  <si>
    <t>No Role Modelz</t>
  </si>
  <si>
    <t>J. Cole</t>
  </si>
  <si>
    <t>https://i.scdn.co/image/ab67616d0000b273c6e0948bbb0681ff29cdbae8</t>
  </si>
  <si>
    <t>Tattoo</t>
  </si>
  <si>
    <t>Loreen</t>
  </si>
  <si>
    <t>https://i.scdn.co/image/ab67616d0000b2732b0ba87db609976eee193bd6</t>
  </si>
  <si>
    <t>Rara Vez</t>
  </si>
  <si>
    <t>Taiu, Milo j</t>
  </si>
  <si>
    <t>https://i.scdn.co/image/ab67616d0000b273d467bed4e6b2a01ea8569100</t>
  </si>
  <si>
    <t>VAGABUNDO</t>
  </si>
  <si>
    <t>Sebastian Yatra, Manuel Turizo, BeÃ¯Â¿Â½Ã¯</t>
  </si>
  <si>
    <t>august</t>
  </si>
  <si>
    <t>LUNA</t>
  </si>
  <si>
    <t>Miracle (with Ellie Goulding)</t>
  </si>
  <si>
    <t>Calvin Harris, Ellie Goulding</t>
  </si>
  <si>
    <t>https://i.scdn.co/image/ab67616d0000b273c58e22815048f8dfb1aa8bd0</t>
  </si>
  <si>
    <t>Nonsense</t>
  </si>
  <si>
    <t>Sabrina Carpenter</t>
  </si>
  <si>
    <t>https://i.scdn.co/image/ab67616d0000b273700f7bf79c9f063ad0362bdf</t>
  </si>
  <si>
    <t>Que Vuelvas</t>
  </si>
  <si>
    <t>Carin Leon, Grupo Frontera</t>
  </si>
  <si>
    <t>https://i.scdn.co/image/ab67616d0000b2735c7336d25ca101fbb0855647</t>
  </si>
  <si>
    <t>Por las Noches</t>
  </si>
  <si>
    <t>Peso Pluma</t>
  </si>
  <si>
    <t>https://i.scdn.co/image/ab67616d0000b273427d9aa38866b43ed45f6b0c</t>
  </si>
  <si>
    <t>Feliz CumpleaÃ¯Â¿Â½Ã¯Â¿Â½os Fe</t>
  </si>
  <si>
    <t>Feid</t>
  </si>
  <si>
    <t>Can't Hold Us (feat. Ray Dalton)</t>
  </si>
  <si>
    <t>Ray Dalton, Ryan Lewis, Macklemore</t>
  </si>
  <si>
    <t>Watermelon Sugar</t>
  </si>
  <si>
    <t>https://i.scdn.co/image/ab67616d0000b27377fdcfda6535601aff081b6a</t>
  </si>
  <si>
    <t>lovely - Bonus Track</t>
  </si>
  <si>
    <t>Billie Eilish, Khalid</t>
  </si>
  <si>
    <t>Rauw Alejandro: Bzrp Music Sessions, Vol. 56</t>
  </si>
  <si>
    <t>Queencard</t>
  </si>
  <si>
    <t>(G)I-DLE</t>
  </si>
  <si>
    <t>https://i.scdn.co/image/ab67616d0000b27382dd2427e6d302711b1b9616</t>
  </si>
  <si>
    <t>OMG</t>
  </si>
  <si>
    <t>https://i.scdn.co/image/ab67616d0000b273d70036292d54f29e8b68ec01</t>
  </si>
  <si>
    <t>Radio</t>
  </si>
  <si>
    <t>Shakira: Bzrp Music Sessions, Vol. 53</t>
  </si>
  <si>
    <t>Shakira, Bizarrap</t>
  </si>
  <si>
    <t>https://i.scdn.co/image/ab67616d0000b2730c8ac83035e9588e8ad34b90</t>
  </si>
  <si>
    <t>Calling (Spider-Man: Across the Spider-Verse) (Metro Boomin &amp; Swae Lee, NAV, feat. A Boogie Wit da Hoodie)</t>
  </si>
  <si>
    <t>Swae Lee, A Boogie Wit da Hoodie, Metro Boomin, NAV</t>
  </si>
  <si>
    <t>https://i.scdn.co/image/ab67616d0000b2736ed9aef791159496b286179f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</si>
  <si>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</si>
  <si>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</si>
  <si>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</si>
  <si>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</si>
  <si>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</si>
  <si>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</si>
  <si>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https://i.scdn.co/image/ab67616d0000b273ba5db46f4b838ef6027e6f96</t>
  </si>
  <si>
    <t>Romantic Homicide</t>
  </si>
  <si>
    <t>https://i.scdn.co/image/ab67616d0000b273bd1a52b3d5903ee01c216da0</t>
  </si>
  <si>
    <t>Believer</t>
  </si>
  <si>
    <t>https://i.scdn.co/image/ab67616d0000b2735675e83f707f1d7271e5cf8a</t>
  </si>
  <si>
    <t>Novo BalanÃ¯Â¿Â½</t>
  </si>
  <si>
    <t>Veigh, Bvga Beatz, Supernova Ent, Prod Malax</t>
  </si>
  <si>
    <t>Gol Bolinha, Gol Quadrado 2</t>
  </si>
  <si>
    <t>Mc Pedrinho, DJ 900</t>
  </si>
  <si>
    <t>https://i.scdn.co/image/ab67616d0000b27319d60821e80a801506061776</t>
  </si>
  <si>
    <t>Without Me</t>
  </si>
  <si>
    <t>https://i.scdn.co/image/ab67616d0000b2736ca5c90113b30c3c43ffb8f4</t>
  </si>
  <si>
    <t>QUEMA</t>
  </si>
  <si>
    <t>Sog, Ryan Castro, Peso Pluma</t>
  </si>
  <si>
    <t>Stargirl Interlude</t>
  </si>
  <si>
    <t>The Weeknd, Lana Del Rey</t>
  </si>
  <si>
    <t>Ojitos Lindos</t>
  </si>
  <si>
    <t>Bomba EstÃ¯Â¿Â½Ã¯Â¿Â½reo, Bad B</t>
  </si>
  <si>
    <t>Somewhere Only We Know</t>
  </si>
  <si>
    <t>Keane</t>
  </si>
  <si>
    <t>https://i.scdn.co/image/ab67616d0000b273045d0a38105fbe7bde43c490</t>
  </si>
  <si>
    <t>Those Eyes</t>
  </si>
  <si>
    <t>New West</t>
  </si>
  <si>
    <t>https://i.scdn.co/image/ab67616d0000b2731bb5dc21200bfc56d8f7ef41</t>
  </si>
  <si>
    <t>El Gordo Trae El Mando</t>
  </si>
  <si>
    <t>Chino Pacas</t>
  </si>
  <si>
    <t>https://i.scdn.co/image/ab67616d0000b2736a6ab689151163a1e9f60f36</t>
  </si>
  <si>
    <t>Mi Bello Angel</t>
  </si>
  <si>
    <t>Natanael Cano</t>
  </si>
  <si>
    <t>https://i.scdn.co/image/ab67616d0000b273e2e093427065eaca9e2f2970</t>
  </si>
  <si>
    <t>Bye</t>
  </si>
  <si>
    <t>https://i.scdn.co/image/ab67616d0000b27310c8a001a18fd9f1b3552a9d</t>
  </si>
  <si>
    <t>Danza Kuduro</t>
  </si>
  <si>
    <t>Don Omar, Lucenzo</t>
  </si>
  <si>
    <t>https://i.scdn.co/image/ab67616d0000b2734640a26eb27649006be29a94</t>
  </si>
  <si>
    <t>Nosso Quadro</t>
  </si>
  <si>
    <t>Ana Castela, AgroPlay</t>
  </si>
  <si>
    <t>Locked Out Of Heaven</t>
  </si>
  <si>
    <t>Bruno Mars</t>
  </si>
  <si>
    <t>https://i.scdn.co/image/ab67616d0000b273926f43e7cce571e62720fd46</t>
  </si>
  <si>
    <t>Un Finde | CROSSOVER #2</t>
  </si>
  <si>
    <t>Big One, FMK, Ke personajes</t>
  </si>
  <si>
    <t>Jimmy Cooks (feat. 21 Savage)</t>
  </si>
  <si>
    <t>Drake, 21 Savage</t>
  </si>
  <si>
    <t>https://i.scdn.co/image/ab67616d0000b2738dc0d801766a5aa6a33cbe37</t>
  </si>
  <si>
    <t>Counting Stars</t>
  </si>
  <si>
    <t>https://i.scdn.co/image/ab67616d0000b2739e2f95ae77cf436017ada9cb</t>
  </si>
  <si>
    <t>Ghost</t>
  </si>
  <si>
    <t>Justin Bieber</t>
  </si>
  <si>
    <t>https://i.scdn.co/image/ab67616d0000b273e6f407c7f3a0ec98845e4431</t>
  </si>
  <si>
    <t>Under The Influence</t>
  </si>
  <si>
    <t>Chris Brown</t>
  </si>
  <si>
    <t>https://i.scdn.co/image/ab67616d0000b2739a494f7d8909a6cc4ceb74ac</t>
  </si>
  <si>
    <t>PRC</t>
  </si>
  <si>
    <t>Natanael Cano, Peso Pluma</t>
  </si>
  <si>
    <t>Gasolina</t>
  </si>
  <si>
    <t>Daddy Yankee</t>
  </si>
  <si>
    <t>https://i.scdn.co/image/ab67616d0000b2736bdcdf82ecce36bff808a40c</t>
  </si>
  <si>
    <t>One Dance</t>
  </si>
  <si>
    <t>Drake, WizKid, Kyla</t>
  </si>
  <si>
    <t>https://i.scdn.co/image/ab67616d0000b2739416ed64daf84936d89e671c</t>
  </si>
  <si>
    <t>Enchanted</t>
  </si>
  <si>
    <t>Save Your Tears</t>
  </si>
  <si>
    <t>Sure Thing</t>
  </si>
  <si>
    <t>Miguel</t>
  </si>
  <si>
    <t>https://i.scdn.co/image/ab67616d0000b273d5a8395b0d80b8c48a5d851c</t>
  </si>
  <si>
    <t>Every Breath You Take - Remastered 2003</t>
  </si>
  <si>
    <t>The Police</t>
  </si>
  <si>
    <t>https://i.scdn.co/image/ab67616d0000b2730408dc279dd7c7354ff41014</t>
  </si>
  <si>
    <t>The Night We Met</t>
  </si>
  <si>
    <t>Lord Huron</t>
  </si>
  <si>
    <t>https://i.scdn.co/image/ab67616d0000b2739d2efe43d5b7ebc7cb60ca81</t>
  </si>
  <si>
    <t>We Found Love</t>
  </si>
  <si>
    <t>Rihanna, Calvin Harris</t>
  </si>
  <si>
    <t>https://i.scdn.co/image/ab67616d0000b273bef074de9ca825bddaeb9f46</t>
  </si>
  <si>
    <t>When I Was Your Man</t>
  </si>
  <si>
    <t>Let Me Down Slowly</t>
  </si>
  <si>
    <t>Alec Benjamin</t>
  </si>
  <si>
    <t>https://i.scdn.co/image/ab67616d0000b273459d675aa0b6f3b211357370</t>
  </si>
  <si>
    <t>Am I Dreaming (Metro Boomin &amp; A$AP Rocky, Roisee)</t>
  </si>
  <si>
    <t>A$AP Rocky, Metro Boomin, Roisee</t>
  </si>
  <si>
    <t>Do I Wanna Know?</t>
  </si>
  <si>
    <t>Demons</t>
  </si>
  <si>
    <t>https://i.scdn.co/image/ab67616d0000b273b2b2747c89d2157b0b29fb6a</t>
  </si>
  <si>
    <t>Ã½Ã½Ã½Ã½Ã½Ã½Ã½Ã½Ã½Ã½Ã½Ã½</t>
  </si>
  <si>
    <t>YOASOBI</t>
  </si>
  <si>
    <t>Reminder</t>
  </si>
  <si>
    <t>Shake It Off</t>
  </si>
  <si>
    <t>Why'd You Only Call Me When You're High?</t>
  </si>
  <si>
    <t>SNAP</t>
  </si>
  <si>
    <t>Rosa Linn</t>
  </si>
  <si>
    <t>https://i.scdn.co/image/ab67616d0000b2731391b1fdb63da53e5b112224</t>
  </si>
  <si>
    <t>Shape of You</t>
  </si>
  <si>
    <t>Night Changes</t>
  </si>
  <si>
    <t>One Direction</t>
  </si>
  <si>
    <t>https://i.scdn.co/image/ab67616d0000b273d304ba2d71de306812eebaf4</t>
  </si>
  <si>
    <t>Fin de Semana</t>
  </si>
  <si>
    <t>Oscar Maydon, Junior H</t>
  </si>
  <si>
    <t>https://i.scdn.co/image/ab67616d0000b2739b7e1ea3815a172019bc5e56</t>
  </si>
  <si>
    <t>Creep</t>
  </si>
  <si>
    <t>Radiohead</t>
  </si>
  <si>
    <t>https://i.scdn.co/image/ab67616d0000b273df55e326ed144ab4f5cecf95</t>
  </si>
  <si>
    <t>Car's Outside</t>
  </si>
  <si>
    <t>James Arthur</t>
  </si>
  <si>
    <t>https://i.scdn.co/image/ab67616d0000b273dc16d839ab77c64bdbeb3660</t>
  </si>
  <si>
    <t>Apocalypse</t>
  </si>
  <si>
    <t>Cigarettes After Sex</t>
  </si>
  <si>
    <t>https://i.scdn.co/image/ab67616d0000b27312b69bf576f5e80291f75161</t>
  </si>
  <si>
    <t>Cheques</t>
  </si>
  <si>
    <t>Shubh</t>
  </si>
  <si>
    <t>https://i.scdn.co/image/ab67616d0000b2731a8c4618eda885a406958dd0</t>
  </si>
  <si>
    <t>Pink + White</t>
  </si>
  <si>
    <t>Frank Ocean</t>
  </si>
  <si>
    <t>https://i.scdn.co/image/ab67616d0000b273c5649add07ed3720be9d5526</t>
  </si>
  <si>
    <t>Circles</t>
  </si>
  <si>
    <t>https://i.scdn.co/image/ab67616d0000b2739478c87599550dd73bfa7e02</t>
  </si>
  <si>
    <t>Just The Way You Are</t>
  </si>
  <si>
    <t>https://i.scdn.co/image/ab67616d0000b273f6b55ca93bd33211227b502b</t>
  </si>
  <si>
    <t>Take Me To Church</t>
  </si>
  <si>
    <t>Hozier</t>
  </si>
  <si>
    <t>https://i.scdn.co/image/ab67616d0000b2734ca68d59a4a29c856a4a39c2</t>
  </si>
  <si>
    <t>Bebe Dame</t>
  </si>
  <si>
    <t>Fuerza Regida, Grupo Frontera</t>
  </si>
  <si>
    <t>https://i.scdn.co/image/ab67616d0000b2735f3aef5159749e4b61686670</t>
  </si>
  <si>
    <t>You Belong With Me (TaylorÃ¯Â¿Â½Ã¯Â¿Â½Ã¯Â¿Â½s Ve</t>
  </si>
  <si>
    <t>Titi Me PreguntÃ¯Â¿</t>
  </si>
  <si>
    <t>Better Than Revenge (Taylor's Version)</t>
  </si>
  <si>
    <t>Shut up My Moms Calling</t>
  </si>
  <si>
    <t>Hotel Ugly</t>
  </si>
  <si>
    <t>https://i.scdn.co/image/ab67616d0000b273350ab7a839c04bfd5225a9f5</t>
  </si>
  <si>
    <t>Have You Ever Seen The Rain?</t>
  </si>
  <si>
    <t>Creedence Clearwater Revival</t>
  </si>
  <si>
    <t>https://i.scdn.co/image/ab67616d0000b27351f311c2fb06ad2789e3ff91</t>
  </si>
  <si>
    <t>Es un Secreto</t>
  </si>
  <si>
    <t>Plan B</t>
  </si>
  <si>
    <t>https://i.scdn.co/image/ab67616d0000b273913ef74e0272d688c512200b</t>
  </si>
  <si>
    <t>POLARIS - Remix</t>
  </si>
  <si>
    <t>Feid, Mora, Saiko, Quevedo</t>
  </si>
  <si>
    <t>Ditto</t>
  </si>
  <si>
    <t>https://i.scdn.co/image/ab67616d0000b273edf5b257be1d6593e81bb45f</t>
  </si>
  <si>
    <t>Take On Me</t>
  </si>
  <si>
    <t>a-ha</t>
  </si>
  <si>
    <t>https://i.scdn.co/image/ab67616d0000b273e8dd4db47e7177c63b0b7d53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</si>
  <si>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</si>
  <si>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</si>
  <si>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</si>
  <si>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</si>
  <si>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https://i.scdn.co/image/ab67616d0000b273445afb6341d2685b959251cc</t>
  </si>
  <si>
    <t>AcrÃ¯Â¿Â½Ã¯Â¿Â½s</t>
  </si>
  <si>
    <t>Shakira</t>
  </si>
  <si>
    <t>AMG</t>
  </si>
  <si>
    <t>Natanael Cano, Gabito Ballesteros, Peso Pluma</t>
  </si>
  <si>
    <t>https://i.scdn.co/image/ab67616d0000b273fbf10e7799f39fbcd301e55a</t>
  </si>
  <si>
    <t>Phir Aur Kya Chahiye (From "Zara Hatke Zara Bachke")</t>
  </si>
  <si>
    <t>Arijit Singh, Sachin-Jigar, Amitabha Bhattacharya</t>
  </si>
  <si>
    <t>S-Class</t>
  </si>
  <si>
    <t>Stray Kids</t>
  </si>
  <si>
    <t>https://i.scdn.co/image/ab67616d0000b273e27ba26bc14a563bf3d09882</t>
  </si>
  <si>
    <t>Hits Different</t>
  </si>
  <si>
    <t>https://i.scdn.co/image/ab67616d0000b273fa747621a53c8e2cc436dee0</t>
  </si>
  <si>
    <t>Chanel</t>
  </si>
  <si>
    <t>Becky G, Peso Pluma</t>
  </si>
  <si>
    <t>https://i.scdn.co/image/ab67616d0000b273c3bb167f0e78b15e5588c296</t>
  </si>
  <si>
    <t>Self Love (Spider-Man: Across the Spider-Verse) (Metro Boomin &amp; Coi Leray)</t>
  </si>
  <si>
    <t>Metro Boomin, Coi Leray</t>
  </si>
  <si>
    <t>Area Codes</t>
  </si>
  <si>
    <t>Kaliii, Kaliii</t>
  </si>
  <si>
    <t>https://i.scdn.co/image/ab67616d0000b2733eecc265c134153c14794aab</t>
  </si>
  <si>
    <t>Abcdario</t>
  </si>
  <si>
    <t>Junior H, Eden MuÃ¯Â¿Â½Ã¯</t>
  </si>
  <si>
    <t>Obsessed</t>
  </si>
  <si>
    <t>Abhijay Sharma, Riar Saab</t>
  </si>
  <si>
    <t>PiÃ¯Â¿Â½Ã¯Â¿Â½man DeÃ¯Â¿</t>
  </si>
  <si>
    <t xml:space="preserve">Semicenk, DoÃ¯Â¿Â½Ã¯Â¿Â½u </t>
  </si>
  <si>
    <t>FLOWER</t>
  </si>
  <si>
    <t>JISOO</t>
  </si>
  <si>
    <t>https://i.scdn.co/image/ab67616d0000b273f35b8a6c03cc633f734bd8ac</t>
  </si>
  <si>
    <t>All The Way Live (Spider-Man: Across the Spider-Verse) (Metro Boomin &amp; Future, Lil Uzi Vert)</t>
  </si>
  <si>
    <t>Future, Lil Uzi Vert, Metro Boomin</t>
  </si>
  <si>
    <t>Eyes Closed</t>
  </si>
  <si>
    <t>https://i.scdn.co/image/ab67616d0000b273a0aea3805ed6a87aa394c796</t>
  </si>
  <si>
    <t>Escapism.</t>
  </si>
  <si>
    <t>RAYE, 070 Shake</t>
  </si>
  <si>
    <t>https://i.scdn.co/image/ab67616d0000b27394e5237ce925531dbb38e75f</t>
  </si>
  <si>
    <t>La Jumpa</t>
  </si>
  <si>
    <t>Arcangel, Bad Bunny</t>
  </si>
  <si>
    <t>https://i.scdn.co/image/ab67616d0000b27330326b23e30ae93d4d48165b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</si>
  <si>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</si>
  <si>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</si>
  <si>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</si>
  <si>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</si>
  <si>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</si>
  <si>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</si>
  <si>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</si>
  <si>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https://i.scdn.co/image/ab67616d0000b2737cc7b0d6a82846cd8b158f99</t>
  </si>
  <si>
    <t>Ch y la Pizza</t>
  </si>
  <si>
    <t>Fuerza Regida, Natanael Cano</t>
  </si>
  <si>
    <t>https://i.scdn.co/image/ab67616d0000b273cdbbe3160616f7c85e2eb2c8</t>
  </si>
  <si>
    <t>Snow On The Beach (feat. More Lana Del Rey)</t>
  </si>
  <si>
    <t>Lana Del Rey, Taylor Swift</t>
  </si>
  <si>
    <t>Players</t>
  </si>
  <si>
    <t>Coi Leray</t>
  </si>
  <si>
    <t>https://i.scdn.co/image/ab67616d0000b2731cf7cf4446b496525e423465</t>
  </si>
  <si>
    <t>Bite Me</t>
  </si>
  <si>
    <t>ENHYPEN</t>
  </si>
  <si>
    <t>https://i.scdn.co/image/ab67616d0000b2731d03b5e88cee6870778a4d27</t>
  </si>
  <si>
    <t>Stand By Me (feat. Morgan Wallen)</t>
  </si>
  <si>
    <t>Lil Durk, Morgan Wallen</t>
  </si>
  <si>
    <t>https://i.scdn.co/image/ab67616d0000b2736234c2c6d4bb935839ac4719</t>
  </si>
  <si>
    <t>Normal</t>
  </si>
  <si>
    <t>https://i.scdn.co/image/ab67616d0000b273b764865b38a71f70dfd0dbcb</t>
  </si>
  <si>
    <t>Hummingbird (Metro Boomin &amp; James Blake)</t>
  </si>
  <si>
    <t>James Blake, Metro Boomin</t>
  </si>
  <si>
    <t>Seu Brilho Sumiu - Ao Vivo</t>
  </si>
  <si>
    <t>Israel &amp; Rodolffo, Mari Fernandez</t>
  </si>
  <si>
    <t>https://i.scdn.co/image/ab67616d0000b2736ccbcc3358d31dcba6e7c035</t>
  </si>
  <si>
    <t>Bad Habit</t>
  </si>
  <si>
    <t>Steve Lacy</t>
  </si>
  <si>
    <t>https://i.scdn.co/image/ab67616d0000b27368968350c2550e36d96344ee</t>
  </si>
  <si>
    <t>CUFF IT</t>
  </si>
  <si>
    <t>BeyoncÃ¯Â¿</t>
  </si>
  <si>
    <t>Lilith (feat. SUGA of BTS) (Diablo IV Anthem)</t>
  </si>
  <si>
    <t>Halsey, Suga</t>
  </si>
  <si>
    <t>https://i.scdn.co/image/ab67616d0000b273f19310c007c0fad365b0542e</t>
  </si>
  <si>
    <t>Nicky Jam, Feid</t>
  </si>
  <si>
    <t>https://i.scdn.co/image/ab67616d0000b273ea97d86f1fa8532cd8c75188</t>
  </si>
  <si>
    <t>NiÃ¯Â¿Â½Ã¯Â¿Â½a Bo</t>
  </si>
  <si>
    <t>Sean Paul, Feid</t>
  </si>
  <si>
    <t>Search &amp; Rescue</t>
  </si>
  <si>
    <t>Drake</t>
  </si>
  <si>
    <t>https://i.scdn.co/image/ab67616d0000b273cace8a4b2ff924c9e12e3a96</t>
  </si>
  <si>
    <t>AMERICA HAS A PROBLEM (feat. Kendrick Lamar)</t>
  </si>
  <si>
    <t>Kendrick Lamar, BeyoncÃ¯Â¿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</si>
  <si>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</si>
  <si>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</si>
  <si>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</si>
  <si>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</si>
  <si>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https://i.scdn.co/image/ab67616d0000b27349d694203245f241a1bcaa72</t>
  </si>
  <si>
    <t>Erro Gostoso - Ao Vivo</t>
  </si>
  <si>
    <t>Simone Mendes</t>
  </si>
  <si>
    <t>https://i.scdn.co/image/ab67616d0000b2735559a80512e3986640b0140d</t>
  </si>
  <si>
    <t>Cupido</t>
  </si>
  <si>
    <t>Tini</t>
  </si>
  <si>
    <t>https://i.scdn.co/image/ab67616d0000b273f5409c637b9a7244e0c0d11d</t>
  </si>
  <si>
    <t>Just Wanna Rock</t>
  </si>
  <si>
    <t>Lil Uzi Vert</t>
  </si>
  <si>
    <t>https://i.scdn.co/image/ab67616d0000b273438799bc344744c12028bb0f</t>
  </si>
  <si>
    <t>Unstoppable</t>
  </si>
  <si>
    <t>Sia</t>
  </si>
  <si>
    <t>https://i.scdn.co/image/ab67616d0000b273754b2fddebe7039fdb912837</t>
  </si>
  <si>
    <t>Until I Found You</t>
  </si>
  <si>
    <t>Stephen Sanchez</t>
  </si>
  <si>
    <t>https://i.scdn.co/image/ab67616d0000b2732bf0876d42b90a8852ad6244</t>
  </si>
  <si>
    <t>Rich Flex</t>
  </si>
  <si>
    <t>https://i.scdn.co/image/ab67616d0000b27302854a7060fccc1a66a4b5ad</t>
  </si>
  <si>
    <t>Easy On Me</t>
  </si>
  <si>
    <t>https://i.scdn.co/image/ab67616d0000b27350dba34377a595e35f81b0e4</t>
  </si>
  <si>
    <t>CartÃ¯Â¿Â½Ã¯Â¿Â½o B</t>
  </si>
  <si>
    <t>MC Caverinha, KayBlack</t>
  </si>
  <si>
    <t>Danger (Spider) (Offset &amp; JID)</t>
  </si>
  <si>
    <t>Offset, JID</t>
  </si>
  <si>
    <t>Oi Balde - Ao Vivo</t>
  </si>
  <si>
    <t>ZÃ¯Â¿Â½Ã¯Â¿Â½ Neto &amp; Crist</t>
  </si>
  <si>
    <t>The Real Slim Shady</t>
  </si>
  <si>
    <t>https://i.scdn.co/image/ab67616d0000b273dbb3dd82da45b7d7f31b1b42</t>
  </si>
  <si>
    <t>MERCHO</t>
  </si>
  <si>
    <t>Migrantes, LiL CaKe, Nico Valdi</t>
  </si>
  <si>
    <t>The Color Violet</t>
  </si>
  <si>
    <t>Tory Lanez</t>
  </si>
  <si>
    <t>https://i.scdn.co/image/ab67616d0000b2730c5f23cbf0b1ab7e37d0dc67</t>
  </si>
  <si>
    <t>Glimpse of Us</t>
  </si>
  <si>
    <t>Joji</t>
  </si>
  <si>
    <t>https://i.scdn.co/image/ab67616d0000b27308596cc28b9f5b00bfe08ae7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</si>
  <si>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</si>
  <si>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</si>
  <si>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</si>
  <si>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</si>
  <si>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</si>
  <si>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</si>
  <si>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</si>
  <si>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>https://i.scdn.co/image/ab67616d0000b273fa9247b68471b82d2125651e</t>
  </si>
  <si>
    <t xml:space="preserve">ConexÃ¯Â¿Â½Ã¯Â¿Â½es de MÃ¯Â¿Â½Ã¯Â¿Â½fia (feat. Rich </t>
  </si>
  <si>
    <t>Rich The Kid, MatuÃ¯Â¿</t>
  </si>
  <si>
    <t>MIENTRAS ME CURO DEL CORA</t>
  </si>
  <si>
    <t>Never Felt So Alone</t>
  </si>
  <si>
    <t>Labrinth</t>
  </si>
  <si>
    <t>https://i.scdn.co/image/ab67616d0000b2737dda6cb97a57f116f6fbf0be</t>
  </si>
  <si>
    <t>X SI VOLVEMOS</t>
  </si>
  <si>
    <t>Karol G, Romeo Santos</t>
  </si>
  <si>
    <t>ceilings</t>
  </si>
  <si>
    <t>Lizzy McAlpine</t>
  </si>
  <si>
    <t>https://i.scdn.co/image/ab67616d0000b273d370fdc4dbc47778b9b667c3</t>
  </si>
  <si>
    <t>Cupid</t>
  </si>
  <si>
    <t>I AM</t>
  </si>
  <si>
    <t>IVE</t>
  </si>
  <si>
    <t>https://i.scdn.co/image/ab67616d0000b27325ef3cec1eceefd4db2f91c8</t>
  </si>
  <si>
    <t>Cupid Ã¯Â¿Â½Ã¯Â¿Â½Ã¯Â¿Â½ Twin Ver. (FIFTY FIFTY) Ã¯Â¿Â½Ã¯Â¿Â½Ã¯Â¿Â½ Spe</t>
  </si>
  <si>
    <t>sped up 8282</t>
  </si>
  <si>
    <t>Shorty Party</t>
  </si>
  <si>
    <t>Cartel De Santa, La Kelly</t>
  </si>
  <si>
    <t>https://i.scdn.co/image/ab67616d0000b273608e249e118a39e897f149ce</t>
  </si>
  <si>
    <t>Super</t>
  </si>
  <si>
    <t>SEVENTEEN</t>
  </si>
  <si>
    <t>https://i.scdn.co/image/ab67616d0000b27380e31ba0c05187e6310ef264</t>
  </si>
  <si>
    <t>Slut Me Out</t>
  </si>
  <si>
    <t>NLE Choppa</t>
  </si>
  <si>
    <t>https://i.scdn.co/image/ab67616d0000b27349a4f6c9a637e02252a0076d</t>
  </si>
  <si>
    <t>Double Fantasy (with Future)</t>
  </si>
  <si>
    <t>The Weeknd, Future</t>
  </si>
  <si>
    <t>https://i.scdn.co/image/ab67616d0000b273c7d6fe09dfe4af1580e59705</t>
  </si>
  <si>
    <t>All Of The Girls You Loved Before</t>
  </si>
  <si>
    <t>https://i.scdn.co/image/ab67616d0000b2738481d8f15859aa5bae75ee17</t>
  </si>
  <si>
    <t>PROVENZA</t>
  </si>
  <si>
    <t>Princess Diana (with Nicki Minaj)</t>
  </si>
  <si>
    <t>Nicki Minaj, Ice Spice</t>
  </si>
  <si>
    <t>Di Que Si</t>
  </si>
  <si>
    <t>Grupo Marca Registrada, Grupo Frontera</t>
  </si>
  <si>
    <t>https://i.scdn.co/image/ab67616d0000b273aab35973ece2916fb24244fe</t>
  </si>
  <si>
    <t>Shivers</t>
  </si>
  <si>
    <t>https://i.scdn.co/image/ab67616d0000b273ef24c3fdbf856340d55cfeb2</t>
  </si>
  <si>
    <t>Igualito a Mi ApÃ¯Â¿</t>
  </si>
  <si>
    <t>Fuerza Regida, Peso Pluma</t>
  </si>
  <si>
    <t>Shoong! (feat. LISA of BLACKPINK)</t>
  </si>
  <si>
    <t>TAEYANG, Lisa</t>
  </si>
  <si>
    <t>https://i.scdn.co/image/ab67616d0000b27346313223adf2b6d726388328</t>
  </si>
  <si>
    <t>Komang</t>
  </si>
  <si>
    <t>Raim Laode</t>
  </si>
  <si>
    <t>https://i.scdn.co/image/ab67616d0000b273f20ec6ba1f431a90dbf2e8b6</t>
  </si>
  <si>
    <t>DESPECHÃ¯Â¿</t>
  </si>
  <si>
    <t>ROSALÃ¯Â¿Â½</t>
  </si>
  <si>
    <t>Made You Look</t>
  </si>
  <si>
    <t>Meghan Trainor</t>
  </si>
  <si>
    <t>https://i.scdn.co/image/ab67616d0000b2731a4f1ada93881da4ca8060ff</t>
  </si>
  <si>
    <t>Watch This - ARIZONATEARS Pluggnb Remix</t>
  </si>
  <si>
    <t>sped up nightcore, ARIZONATEARS, Lil Uzi Vert</t>
  </si>
  <si>
    <t>No Se Va</t>
  </si>
  <si>
    <t>Grupo Frontera</t>
  </si>
  <si>
    <t>https://i.scdn.co/image/ab67616d0000b273042b5cc9a1a0a97cfc005ee8</t>
  </si>
  <si>
    <t>Punto G</t>
  </si>
  <si>
    <t>https://i.scdn.co/image/ab67616d0000b273efc1b8f6beda4abe848a84e0</t>
  </si>
  <si>
    <t>Lovers Rock</t>
  </si>
  <si>
    <t>TV Girl</t>
  </si>
  <si>
    <t>https://i.scdn.co/image/ab67616d0000b273e1bc1af856b42dd7fdba9f84</t>
  </si>
  <si>
    <t>METAMORPHOSIS</t>
  </si>
  <si>
    <t>INTERWORLD</t>
  </si>
  <si>
    <t>https://i.scdn.co/image/ab67616d0000b273b852a616ae3a49a1f6b0f16e</t>
  </si>
  <si>
    <t>Mami Chula</t>
  </si>
  <si>
    <t>Quevedo, Jhayco</t>
  </si>
  <si>
    <t>En Paris</t>
  </si>
  <si>
    <t>El Chachito, Junior H</t>
  </si>
  <si>
    <t>https://i.scdn.co/image/ab67616d0000b27354c372ef8e7b53bb3c932ac5</t>
  </si>
  <si>
    <t>Set Me Free Pt.2</t>
  </si>
  <si>
    <t>https://i.scdn.co/image/ab67616d0000b2734f4ec2c2a865569bd4a067a4</t>
  </si>
  <si>
    <t>I Was Never There</t>
  </si>
  <si>
    <t>The Weeknd, Gesaffelstein</t>
  </si>
  <si>
    <t>https://i.scdn.co/image/ab67616d0000b2731f6a2a40bb692936879db730</t>
  </si>
  <si>
    <t>Don't ever say love me (feat. RM of BTS)</t>
  </si>
  <si>
    <t>RM, Colde</t>
  </si>
  <si>
    <t>Shut Down</t>
  </si>
  <si>
    <t>BLACKPINK</t>
  </si>
  <si>
    <t>https://i.scdn.co/image/ab67616d0000b273002ef53878df1b4e91c15406</t>
  </si>
  <si>
    <t>Gato de Noche</t>
  </si>
  <si>
    <t>Nengo Flow, Bad Bunny</t>
  </si>
  <si>
    <t>https://i.scdn.co/image/ab67616d0000b273ed132404686f567c8f793058</t>
  </si>
  <si>
    <t>Call Out My Name</t>
  </si>
  <si>
    <t>Like Crazy (English Version)</t>
  </si>
  <si>
    <t>Rosa Pastel</t>
  </si>
  <si>
    <t>Sunroof</t>
  </si>
  <si>
    <t>Nicky Youre, Dazy</t>
  </si>
  <si>
    <t>https://i.scdn.co/image/ab67616d0000b273ecd970d1d2623b6c7fc6080c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</si>
  <si>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</si>
  <si>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</si>
  <si>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</si>
  <si>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</si>
  <si>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</si>
  <si>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</si>
  <si>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</si>
  <si>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https://i.scdn.co/image/ab67616d0000b273adf20f92c3153248fd7aac9e</t>
  </si>
  <si>
    <t>ArcÃ¯Â¿Â½Ã¯Â¿Â½ngel: Bzrp Music Sessions, Vol</t>
  </si>
  <si>
    <t>Arcangel, Bizarrap</t>
  </si>
  <si>
    <t>DOGTOOTH</t>
  </si>
  <si>
    <t>Tyler, The Creator</t>
  </si>
  <si>
    <t>https://i.scdn.co/image/ab67616d0000b273aa95a399fd30fbb4f6f59fca</t>
  </si>
  <si>
    <t>TiÃ¯Â¿Â½Ã¯Â¿Â½sto, Tate M</t>
  </si>
  <si>
    <t>SORRY NOT SORRY</t>
  </si>
  <si>
    <t>HAPPY</t>
  </si>
  <si>
    <t>NF</t>
  </si>
  <si>
    <t>https://i.scdn.co/image/ab67616d0000b273ff8a4276b3be31c839557439</t>
  </si>
  <si>
    <t>La Bebe</t>
  </si>
  <si>
    <t>Yng Lvcas</t>
  </si>
  <si>
    <t>https://i.scdn.co/image/ab67616d0000b273a04be3ad7c8c67f4109111a9</t>
  </si>
  <si>
    <t>I Know - PR1SVX Edit</t>
  </si>
  <si>
    <t>Kanii, PR1ISVX</t>
  </si>
  <si>
    <t>https://i.scdn.co/image/ab67616d0000b273efae10889cd442784f3acd3d</t>
  </si>
  <si>
    <t>Late Night Talking</t>
  </si>
  <si>
    <t>LeÃ¯Â¿Â½</t>
  </si>
  <si>
    <t>MarÃ¯Â¿Â½Ã¯Â¿Â½lia Mendo</t>
  </si>
  <si>
    <t>Save Your Tears (with Ariana Grande) (Remix)</t>
  </si>
  <si>
    <t>Something in the Orange</t>
  </si>
  <si>
    <t>Zach Bryan</t>
  </si>
  <si>
    <t>https://i.scdn.co/image/ab67616d0000b273b2b6670e3aca9bcd55fbabbb</t>
  </si>
  <si>
    <t>VOID</t>
  </si>
  <si>
    <t>Melanie Martinez</t>
  </si>
  <si>
    <t>https://i.scdn.co/image/ab67616d0000b2733c6c534cdacc9cf53e6d2977</t>
  </si>
  <si>
    <t>Dijeron Que No La Iba Lograr</t>
  </si>
  <si>
    <t>Fuerza Regida, Chino Pacas</t>
  </si>
  <si>
    <t>Midnight Rain</t>
  </si>
  <si>
    <t>If We Ever Broke Up</t>
  </si>
  <si>
    <t>Mae Stephens</t>
  </si>
  <si>
    <t>https://i.scdn.co/image/ab67616d0000b273918207ec2316cec13a0e036f</t>
  </si>
  <si>
    <t>You Proof</t>
  </si>
  <si>
    <t>https://i.scdn.co/image/ab67616d0000b273705079df9a25a28b452c1fc9</t>
  </si>
  <si>
    <t>LA INOCENTE</t>
  </si>
  <si>
    <t>Feid, Mora</t>
  </si>
  <si>
    <t>Malas Decisiones</t>
  </si>
  <si>
    <t>Kenia OS</t>
  </si>
  <si>
    <t>https://i.scdn.co/image/ab67616d0000b2739afe5698b0a9559dabc44ac8</t>
  </si>
  <si>
    <t>Murder In My Mind</t>
  </si>
  <si>
    <t>Kordhell</t>
  </si>
  <si>
    <t>https://i.scdn.co/image/ab67616d0000b2731440ffaa43c53d65719e0150</t>
  </si>
  <si>
    <t>Gangsta's Paradise</t>
  </si>
  <si>
    <t>Coolio, L.V.</t>
  </si>
  <si>
    <t>https://i.scdn.co/image/ab67616d0000b273c31d3c870a3dbaf7b53186cc</t>
  </si>
  <si>
    <t>CAIRO</t>
  </si>
  <si>
    <t>Karol G, Ovy On The Drums</t>
  </si>
  <si>
    <t>I Love You So</t>
  </si>
  <si>
    <t>The Walters</t>
  </si>
  <si>
    <t>https://i.scdn.co/image/ab67616d0000b2739214ff0109a0e062f8a6cf0f</t>
  </si>
  <si>
    <t>Dark Red</t>
  </si>
  <si>
    <t>https://i.scdn.co/image/ab67616d0000b2733d2dfa42f771cd458b194979</t>
  </si>
  <si>
    <t>Say You Won't Let Go</t>
  </si>
  <si>
    <t>https://i.scdn.co/image/ab67616d0000b27320beb61f61fcbeb33b10a9ab</t>
  </si>
  <si>
    <t>The Hills</t>
  </si>
  <si>
    <t>https://i.scdn.co/image/ab67616d0000b2737fcead687e99583072cc217b</t>
  </si>
  <si>
    <t>Heart To Heart</t>
  </si>
  <si>
    <t>Mac DeMarco</t>
  </si>
  <si>
    <t>https://i.scdn.co/image/ab67616d0000b273fa1323bb50728c7489980672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</si>
  <si>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</si>
  <si>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</si>
  <si>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</si>
  <si>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</si>
  <si>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</si>
  <si>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</si>
  <si>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</si>
  <si>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</si>
  <si>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</si>
  <si>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https://i.scdn.co/image/ab67616d0000b273b4ad7ebaf4575f120eb3f193</t>
  </si>
  <si>
    <t>Tormenta (feat. Bad Bunny)</t>
  </si>
  <si>
    <t>Gorillaz, Bad Bunny</t>
  </si>
  <si>
    <t>https://i.scdn.co/image/ab67616d0000b2734b0ddebba0d5b34f2a2f07a4</t>
  </si>
  <si>
    <t>on the street (with J. Cole)</t>
  </si>
  <si>
    <t>j-hope, J. Cole</t>
  </si>
  <si>
    <t>https://i.scdn.co/image/ab67616d0000b2735e8286ff63f7efce1881a02b</t>
  </si>
  <si>
    <t>One Thing At A Time</t>
  </si>
  <si>
    <t>Miss You</t>
  </si>
  <si>
    <t>Robin Schulz, Oliver Tree</t>
  </si>
  <si>
    <t>AinÃ¯Â¿Â½Ã¯Â¿Â½Ã¯Â¿Â½t Tha</t>
  </si>
  <si>
    <t>ThinkinÃ¯Â¿Â½Ã¯Â¿Â½Ã¯Â¿Â½ B</t>
  </si>
  <si>
    <t>Private Landing (feat. Justin Bieber &amp; Future)</t>
  </si>
  <si>
    <t>Don Toliver, Future, Justin Bieber</t>
  </si>
  <si>
    <t>https://i.scdn.co/image/ab67616d0000b273feeff698e6090e6b02f21ec0</t>
  </si>
  <si>
    <t>Everything I Love</t>
  </si>
  <si>
    <t>Heaven</t>
  </si>
  <si>
    <t>Niall Horan</t>
  </si>
  <si>
    <t>https://i.scdn.co/image/ab67616d0000b2732a368fea49f5c489a9dc3949</t>
  </si>
  <si>
    <t>LET GO</t>
  </si>
  <si>
    <t>Central Cee</t>
  </si>
  <si>
    <t>https://i.scdn.co/image/ab67616d0000b273cbb3701743a568e7f1c4e967</t>
  </si>
  <si>
    <t>Sial</t>
  </si>
  <si>
    <t>Mahalini</t>
  </si>
  <si>
    <t>https://i.scdn.co/image/ab67616d0000b2732f7bb02cb4b74bd7c2406428</t>
  </si>
  <si>
    <t>I Wrote The Book</t>
  </si>
  <si>
    <t>Apna Bana Le (From "Bhediya")</t>
  </si>
  <si>
    <t>Arijit Singh, Sachin-Jigar</t>
  </si>
  <si>
    <t>SPIT IN MY FACE!</t>
  </si>
  <si>
    <t>ThxSoMch</t>
  </si>
  <si>
    <t>https://i.scdn.co/image/ab67616d0000b27360ddc59c8d590a37cf2348f3</t>
  </si>
  <si>
    <t>PLAYA DEL INGLÃ¯Â¿Â½</t>
  </si>
  <si>
    <t>Myke Towers, Quevedo</t>
  </si>
  <si>
    <t>Man Made A Bar (feat. Eric Church)</t>
  </si>
  <si>
    <t>Morgan Wallen, Eric Church</t>
  </si>
  <si>
    <t>Red Ruby Da Sleeze</t>
  </si>
  <si>
    <t>Nicki Minaj</t>
  </si>
  <si>
    <t>https://i.scdn.co/image/ab67616d0000b273064c51559ea4a86bd557a86f</t>
  </si>
  <si>
    <t>Kahani Suno 2.0</t>
  </si>
  <si>
    <t>Kaifi Khalil</t>
  </si>
  <si>
    <t>https://i.scdn.co/image/ab67616d0000b2734697d4ee22b3f63c17a3b9ec</t>
  </si>
  <si>
    <t>Nobody Gets Me</t>
  </si>
  <si>
    <t>PERO TÃ¯Â¿</t>
  </si>
  <si>
    <t>Karol G, Quevedo</t>
  </si>
  <si>
    <t>Hype Boy</t>
  </si>
  <si>
    <t>https://i.scdn.co/image/ab67616d0000b2739d28fd01859073a3ae6ea209</t>
  </si>
  <si>
    <t>Bloody Mary</t>
  </si>
  <si>
    <t>Lady Gaga</t>
  </si>
  <si>
    <t>https://i.scdn.co/image/ab67616d0000b273a47c0e156ea3cebe37fdcab8</t>
  </si>
  <si>
    <t>MonotonÃ¯Â¿Â½</t>
  </si>
  <si>
    <t>Ozuna, Shakira</t>
  </si>
  <si>
    <t>Ã½Ã½Ã½98 Braves</t>
  </si>
  <si>
    <t>WANDA</t>
  </si>
  <si>
    <t>Thought You Should Know</t>
  </si>
  <si>
    <t>In The End</t>
  </si>
  <si>
    <t>https://i.scdn.co/image/ab67616d0000b273e2f039481babe23658fc719a</t>
  </si>
  <si>
    <t>Zona De Perigo</t>
  </si>
  <si>
    <t>Leo Santana</t>
  </si>
  <si>
    <t>https://i.scdn.co/image/ab67616d0000b2737fc5a85369c7df7f5f63efa3</t>
  </si>
  <si>
    <t>Lovezinho</t>
  </si>
  <si>
    <t>Treyce</t>
  </si>
  <si>
    <t>I Like You (A Happier Song) (with Doja Cat)</t>
  </si>
  <si>
    <t>Post Malone, Doja Cat</t>
  </si>
  <si>
    <t>https://i.scdn.co/image/ab67616d0000b27334362676667a4322838ccc97</t>
  </si>
  <si>
    <t>Neverita</t>
  </si>
  <si>
    <t>Vista Al Mar</t>
  </si>
  <si>
    <t xml:space="preserve">Sem AlianÃ¯Â¿Â½Ã¯Â¿Â½a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</si>
  <si>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</si>
  <si>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</si>
  <si>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</si>
  <si>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</si>
  <si>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</si>
  <si>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https://i.scdn.co/image/ab67616d0000b273203c89bd4391468eea4cc3f5</t>
  </si>
  <si>
    <t>Bombonzinho - Ao Vivo</t>
  </si>
  <si>
    <t>Israel &amp; Rodolffo, Ana Castela</t>
  </si>
  <si>
    <t>LA CANCIÃ¯Â¿Â½</t>
  </si>
  <si>
    <t>J Balvin, Bad Bunny</t>
  </si>
  <si>
    <t>QuÃ¯Â¿Â½Ã¯Â¿Â½ Ago</t>
  </si>
  <si>
    <t>Yuridia, Angela Aguilar</t>
  </si>
  <si>
    <t>Love Again</t>
  </si>
  <si>
    <t>The Kid Laroi</t>
  </si>
  <si>
    <t>https://i.scdn.co/image/ab67616d0000b273a53643fc03785efb9926443d</t>
  </si>
  <si>
    <t>After Hours</t>
  </si>
  <si>
    <t>https://i.scdn.co/image/ab67616d0000b27360884bc925e0ca47e8006996</t>
  </si>
  <si>
    <t>About Damn Time</t>
  </si>
  <si>
    <t>Lizzo</t>
  </si>
  <si>
    <t>https://i.scdn.co/image/ab67616d0000b273b817e721691aff3d67f26c04</t>
  </si>
  <si>
    <t>Born With A Beer In My Hand</t>
  </si>
  <si>
    <t>Ã½Ã½Ã½Ã½Ã½Ã½Ã½Ã½Ã½Ã½Ã½Ã½Ã½Ã½Ã½Ã½Ã½Ã½Ã½Ã½Ã½</t>
  </si>
  <si>
    <t>Fujii Kaze</t>
  </si>
  <si>
    <t>Besos Moja2</t>
  </si>
  <si>
    <t>Wisin &amp; Yandel, ROSALÃ¯Â¿Â½</t>
  </si>
  <si>
    <t>https://i.scdn.co/image/ab67616d0000b2739f05bb270f81880fd844aae8</t>
  </si>
  <si>
    <t>Maan Meri Jaan</t>
  </si>
  <si>
    <t>King</t>
  </si>
  <si>
    <t>https://i.scdn.co/image/ab67616d0000b27337f65266754703fd20d29854</t>
  </si>
  <si>
    <t>Moscow Mule</t>
  </si>
  <si>
    <t>My Universe</t>
  </si>
  <si>
    <t>Coldplay, BTS</t>
  </si>
  <si>
    <t>https://i.scdn.co/image/ab67616d0000b273f60a9b7e2abafc38da31f575</t>
  </si>
  <si>
    <t>Devil DonÃ¯Â¿Â½Ã¯Â¿Â½Ã¯Â¿Â½</t>
  </si>
  <si>
    <t>LLYLM</t>
  </si>
  <si>
    <t>https://i.scdn.co/image/ab67616d0000b273b175e5feb05c6c28cc08ab62</t>
  </si>
  <si>
    <t>I'm Not Here To Make Friends</t>
  </si>
  <si>
    <t>Sam Smith, Calvin Harris, Jessie Reyez</t>
  </si>
  <si>
    <t>TRUSTFALL</t>
  </si>
  <si>
    <t>P!nk</t>
  </si>
  <si>
    <t>https://i.scdn.co/image/ab67616d0000b27302f93e92bdd5b3793eb688c0</t>
  </si>
  <si>
    <t>ANTIFRAGILE</t>
  </si>
  <si>
    <t>LE SSERAFIM</t>
  </si>
  <si>
    <t>https://i.scdn.co/image/ab67616d0000b273a991995542d50a691b9ae5be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</si>
  <si>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</si>
  <si>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</si>
  <si>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</si>
  <si>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</si>
  <si>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</si>
  <si>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</si>
  <si>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</si>
  <si>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https://i.scdn.co/image/ab67616d0000b273a790c56cff6e3463bf9935cb</t>
  </si>
  <si>
    <t>STAR WALKIN' (League of Legends Worlds Anthem)</t>
  </si>
  <si>
    <t>Lil Nas X</t>
  </si>
  <si>
    <t>https://i.scdn.co/image/ab67616d0000b27304cd9a1664fb4539a55643fe</t>
  </si>
  <si>
    <t>Sex, Drugs, Etc.</t>
  </si>
  <si>
    <t>Beach Weather</t>
  </si>
  <si>
    <t>https://i.scdn.co/image/ab67616d0000b273a03e3d24ccee1c370899c342</t>
  </si>
  <si>
    <t>Boy With Luv (feat. Halsey)</t>
  </si>
  <si>
    <t>Halsey, BTS</t>
  </si>
  <si>
    <t>Hey, Mickey!</t>
  </si>
  <si>
    <t>Baby Tate</t>
  </si>
  <si>
    <t>https://i.scdn.co/image/ab67616d0000b2732571034f34b381958f8cc727</t>
  </si>
  <si>
    <t>Calm Down</t>
  </si>
  <si>
    <t>RÃ¯Â¿Â½Ã¯</t>
  </si>
  <si>
    <t>Jhoome Jo Pathaan</t>
  </si>
  <si>
    <t>Arijit Singh, Vishal Dadlani, Sukriti Kakar, Vishal-Shekhar, Shekhar Ravjiani, Kumaar</t>
  </si>
  <si>
    <t>Escapism. - Sped Up</t>
  </si>
  <si>
    <t>https://i.scdn.co/image/ab67616d0000b273e38f6d02f1e76fe09009e64e</t>
  </si>
  <si>
    <t>Space Song</t>
  </si>
  <si>
    <t>Beach House</t>
  </si>
  <si>
    <t>https://i.scdn.co/image/ab67616d0000b2739b7190e673e46271b2754aab</t>
  </si>
  <si>
    <t>Dreamers [Music from the FIFA World Cup Qatar 2022 Official Soundtrack]</t>
  </si>
  <si>
    <t>BTS, Jung Kook, FIFA Sound</t>
  </si>
  <si>
    <t>Te Felicito</t>
  </si>
  <si>
    <t>Shakira, Rauw Alejandro</t>
  </si>
  <si>
    <t>https://i.scdn.co/image/ab67616d0000b2739a9716c90ceeb1890921e44f</t>
  </si>
  <si>
    <t>MuÃ¯Â¿Â½Ã¯Â¿Â½</t>
  </si>
  <si>
    <t>Steve Aoki, Tini, La Joaqui</t>
  </si>
  <si>
    <t>TV</t>
  </si>
  <si>
    <t>https://i.scdn.co/image/ab67616d0000b2737a4781629469bb83356cd318</t>
  </si>
  <si>
    <t>I'm Not The Only One</t>
  </si>
  <si>
    <t>Sam Smith</t>
  </si>
  <si>
    <t>Heather</t>
  </si>
  <si>
    <t>Conan Gray</t>
  </si>
  <si>
    <t>https://i.scdn.co/image/ab67616d0000b27388e3cda6d29b2552d4d6bc43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</si>
  <si>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</si>
  <si>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</si>
  <si>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</si>
  <si>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</si>
  <si>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https://i.scdn.co/image/ab67616d0000b273d09f96d82310d4d77c14c108</t>
  </si>
  <si>
    <t>Sugar Rush Ride</t>
  </si>
  <si>
    <t>TOMORROW X TOGETHER</t>
  </si>
  <si>
    <t>https://i.scdn.co/image/ab67616d0000b2733bb056e3160b85ee86c1194d</t>
  </si>
  <si>
    <t>Pink Venom</t>
  </si>
  <si>
    <t>WAIT FOR U (feat. Drake &amp; Tems)</t>
  </si>
  <si>
    <t>Drake, Future, Tems</t>
  </si>
  <si>
    <t>https://i.scdn.co/image/ab67616d0000b27386badd635b69aea887862214</t>
  </si>
  <si>
    <t>Don't Start Now</t>
  </si>
  <si>
    <t>https://i.scdn.co/image/ab67616d0000b27368cd91e1d8cbabf23d332041</t>
  </si>
  <si>
    <t>After Dark</t>
  </si>
  <si>
    <t>Mr.Kitty</t>
  </si>
  <si>
    <t>https://i.scdn.co/image/ab67616d0000b273b492477206075438e0751176</t>
  </si>
  <si>
    <t>Eu Gosto Assim - Ao Vivo</t>
  </si>
  <si>
    <t>Gustavo Mioto, Mari Fernandez</t>
  </si>
  <si>
    <t>https://i.scdn.co/image/ab67616d0000b27319bb2fb697a42c1084d71f6c</t>
  </si>
  <si>
    <t>INDUSTRY BABY (feat. Jack Harlow)</t>
  </si>
  <si>
    <t>Jack Harlow, Lil Nas X</t>
  </si>
  <si>
    <t>MIDDLE OF THE NIGHT</t>
  </si>
  <si>
    <t>Elley DuhÃ¯Â¿</t>
  </si>
  <si>
    <t>Atlantis</t>
  </si>
  <si>
    <t>Seafret</t>
  </si>
  <si>
    <t>https://i.scdn.co/image/ab67616d0000b2738c33272a7c77042f5eb39d75</t>
  </si>
  <si>
    <t>PUNTO 40</t>
  </si>
  <si>
    <t>Baby Rasta, Rauw Alejandro</t>
  </si>
  <si>
    <t>Evoque Prata</t>
  </si>
  <si>
    <t>DJ Escobar, MC MENOR SG, MC MENOR HR</t>
  </si>
  <si>
    <t>https://i.scdn.co/image/ab67616d0000b273769f6572dfa10ee7827edbf2</t>
  </si>
  <si>
    <t>How Do I Say Goodbye</t>
  </si>
  <si>
    <t>Dean Lewis</t>
  </si>
  <si>
    <t>https://i.scdn.co/image/ab67616d0000b273bfedccaca3c8425fdc0a7c73</t>
  </si>
  <si>
    <t>Blind</t>
  </si>
  <si>
    <t>https://i.scdn.co/image/ab67616d0000b273eaac2a7955f5b8967991cacb</t>
  </si>
  <si>
    <t>Doja</t>
  </si>
  <si>
    <t>https://i.scdn.co/image/ab67616d0000b2733c7d945b6baf935e8a0ebdaa</t>
  </si>
  <si>
    <t>Gatita</t>
  </si>
  <si>
    <t>Bellakath</t>
  </si>
  <si>
    <t>https://i.scdn.co/image/ab67616d0000b273070c919f062e9fbfc03ca16b</t>
  </si>
  <si>
    <t>Rumble</t>
  </si>
  <si>
    <t>Skrillex, Flowdan, Fred again..</t>
  </si>
  <si>
    <t>https://i.scdn.co/image/ab67616d0000b273352f154c54727bc8024629bc</t>
  </si>
  <si>
    <t>Niagara Falls (Foot or 2) [with Travis Scott &amp; 21 Savage]</t>
  </si>
  <si>
    <t>Travis Scott, 21 Savage, Metro Boomin</t>
  </si>
  <si>
    <t>Yonaguni</t>
  </si>
  <si>
    <t>https://i.scdn.co/image/ab67616d0000b27364afd6879102d03460bd3ad9</t>
  </si>
  <si>
    <t>Super Freaky Girl</t>
  </si>
  <si>
    <t>https://i.scdn.co/image/ab67616d0000b273c2b3ab9829aefad24fa2c1bc</t>
  </si>
  <si>
    <t>Running Up That Hill (A Deal With God)</t>
  </si>
  <si>
    <t>Kate Bush</t>
  </si>
  <si>
    <t>https://i.scdn.co/image/ab67616d0000b273ad08f4b38efbff0c0da0f252</t>
  </si>
  <si>
    <t>Dream On</t>
  </si>
  <si>
    <t>Aerosmith</t>
  </si>
  <si>
    <t>https://i.scdn.co/image/ab67616d0000b273bbf0146981704a073405b6c2</t>
  </si>
  <si>
    <t>Limbo</t>
  </si>
  <si>
    <t>Freddie Dredd</t>
  </si>
  <si>
    <t>https://i.scdn.co/image/ab67616d0000b27369b381d574b329409bd806e6</t>
  </si>
  <si>
    <t>Where Are You Now</t>
  </si>
  <si>
    <t>Lost Frequencies, Calum Scott</t>
  </si>
  <si>
    <t>https://i.scdn.co/image/ab67616d0000b2738d7a7f1855b04104ba59c18b</t>
  </si>
  <si>
    <t>WORTH NOTHING</t>
  </si>
  <si>
    <t>Twisted, Oliver Tree</t>
  </si>
  <si>
    <t>https://i.scdn.co/image/ab67616d0000b273f5e2ffd88f07e55f34c361c8</t>
  </si>
  <si>
    <t>Bad Habits</t>
  </si>
  <si>
    <t>KICK BACK</t>
  </si>
  <si>
    <t>Kenshi Yonezu</t>
  </si>
  <si>
    <t>https://i.scdn.co/image/ab67616d0000b273303d8545fce8302841c39859</t>
  </si>
  <si>
    <t>Evergreen (You DidnÃ¯Â¿Â½Ã¯Â¿Â½Ã¯Â¿Â½t Deserve Me A</t>
  </si>
  <si>
    <t>Omar Apollo</t>
  </si>
  <si>
    <t>Good Days</t>
  </si>
  <si>
    <t>Levitating (feat. DaBaby)</t>
  </si>
  <si>
    <t>Dua Lipa, DaBaby</t>
  </si>
  <si>
    <t>https://i.scdn.co/image/ab67616d0000b273d4daf28d55fe4197ede848be</t>
  </si>
  <si>
    <t>Woman</t>
  </si>
  <si>
    <t>Doja Cat</t>
  </si>
  <si>
    <t>https://i.scdn.co/image/ab67616d0000b273be841ba4bc24340152e3a79a</t>
  </si>
  <si>
    <t>Shut up My Moms Calling - (Sped Up)</t>
  </si>
  <si>
    <t>https://i.scdn.co/image/ab67616d0000b2737437083c2521a8c077b9cfd7</t>
  </si>
  <si>
    <t>Ferrari</t>
  </si>
  <si>
    <t>James Hype, Miggy Dela Rosa</t>
  </si>
  <si>
    <t>https://i.scdn.co/image/ab67616d0000b2736cc861b5c9c7cdef61b010b4</t>
  </si>
  <si>
    <t>You're On Your Own, Kid</t>
  </si>
  <si>
    <t>https://i.scdn.co/image/ab67616d0000b2737dca066ca62e4ebb583b8058</t>
  </si>
  <si>
    <t>Kesariya (From "Brahmastra")</t>
  </si>
  <si>
    <t>Pritam, Arijit Singh, Amitabh Bhattacharya</t>
  </si>
  <si>
    <t>Agudo MÃ¯Â¿Â½Ã¯Â¿Â½gi</t>
  </si>
  <si>
    <t>Styrx, utku INC, Thezth</t>
  </si>
  <si>
    <t>Payphone</t>
  </si>
  <si>
    <t>Maroon 5, Wiz Khalifa</t>
  </si>
  <si>
    <t>https://i.scdn.co/image/ab67616d0000b273ce7d499847da02a9cbd1c084</t>
  </si>
  <si>
    <t>All I Want for Christmas Is You</t>
  </si>
  <si>
    <t>Mariah Carey</t>
  </si>
  <si>
    <t>https://i.scdn.co/image/ab67616d0000b2734246e3158421f5abb75abc4f</t>
  </si>
  <si>
    <t>Last Christmas</t>
  </si>
  <si>
    <t>Wham!</t>
  </si>
  <si>
    <t>https://i.scdn.co/image/ab67616d0000b273f2d2adaa21ad616df6241e7d</t>
  </si>
  <si>
    <t>Rockin' Around The Christmas Tree</t>
  </si>
  <si>
    <t>Brenda Lee</t>
  </si>
  <si>
    <t>https://i.scdn.co/image/ab67616d0000b2737845f74d6db14b400fa61cd3</t>
  </si>
  <si>
    <t>Jingle Bell Rock</t>
  </si>
  <si>
    <t>Bobby Helms</t>
  </si>
  <si>
    <t>https://i.scdn.co/image/ab67616d0000b273fd56f3c7a294f5cfe51c7b17</t>
  </si>
  <si>
    <t>It's Beginning To Look A Lot Like Christmas</t>
  </si>
  <si>
    <t>Michael BublÃ¯Â¿</t>
  </si>
  <si>
    <t>Santa Tell Me</t>
  </si>
  <si>
    <t>Ariana Grande</t>
  </si>
  <si>
    <t>https://i.scdn.co/image/ab67616d0000b273fb704b7e832b40f08c14629c</t>
  </si>
  <si>
    <t>It's the Most Wonderful Time of the Year</t>
  </si>
  <si>
    <t>Andy Williams</t>
  </si>
  <si>
    <t>https://i.scdn.co/image/ab67616d0000b27398073965947f92f1641b8356</t>
  </si>
  <si>
    <t>Let It Snow! Let It Snow! Let It Snow!</t>
  </si>
  <si>
    <t>Dean Martin</t>
  </si>
  <si>
    <t>https://i.scdn.co/image/ab67616d0000b273e359bd02a639a4d01b8241ae</t>
  </si>
  <si>
    <t>Snowman</t>
  </si>
  <si>
    <t>https://i.scdn.co/image/ab67616d0000b273d1410c1372fab1e516328fa8</t>
  </si>
  <si>
    <t>Underneath the Tree</t>
  </si>
  <si>
    <t>Kelly Clarkson</t>
  </si>
  <si>
    <t>https://i.scdn.co/image/ab67616d0000b273f54a315f1d2445791fe601a7</t>
  </si>
  <si>
    <t>Feliz Navidad</t>
  </si>
  <si>
    <t>JosÃ¯Â¿Â½Ã¯Â¿Â½ Felic</t>
  </si>
  <si>
    <t>Holly Jolly Christmas</t>
  </si>
  <si>
    <t>Mistletoe</t>
  </si>
  <si>
    <t>https://i.scdn.co/image/ab67616d0000b273490aa128e07cd31504ae8f86</t>
  </si>
  <si>
    <t>Sleigh Ride</t>
  </si>
  <si>
    <t>The Ronettes</t>
  </si>
  <si>
    <t>https://i.scdn.co/image/ab67616d0000b273adad4220d51bd720481d4be4</t>
  </si>
  <si>
    <t>Seek &amp; Destroy</t>
  </si>
  <si>
    <t>Love Language</t>
  </si>
  <si>
    <t>Happy Xmas (War Is Over)</t>
  </si>
  <si>
    <t>John Lennon, The Harlem Community Choir, The Plastic Ono Band, Yoko Ono</t>
  </si>
  <si>
    <t>https://i.scdn.co/image/ab67616d0000b273c63204be472d8bb88c41051d</t>
  </si>
  <si>
    <t>Used (feat. Don Toliver)</t>
  </si>
  <si>
    <t>SZA, Don Toliver</t>
  </si>
  <si>
    <t>A Holly Jolly Christmas - Single Version</t>
  </si>
  <si>
    <t>Burl Ives</t>
  </si>
  <si>
    <t>https://i.scdn.co/image/ab67616d0000b273b9b921f8a3b8f0b20f73cb98</t>
  </si>
  <si>
    <t>The Christmas Song (Merry Christmas To You) - Remastered 1999</t>
  </si>
  <si>
    <t>Nat King Cole</t>
  </si>
  <si>
    <t>https://i.scdn.co/image/ab67616d0000b273e02cc6524dcecb6608fee0b3</t>
  </si>
  <si>
    <t>Wonderful Christmastime - Edited Version / Remastered 2011</t>
  </si>
  <si>
    <t>Paul McCartney</t>
  </si>
  <si>
    <t>https://i.scdn.co/image/ab67616d0000b2733cef016d13d82873d45af84a</t>
  </si>
  <si>
    <t>Do They Know It's Christmas? - 1984 Version</t>
  </si>
  <si>
    <t>Band Aid</t>
  </si>
  <si>
    <t>https://i.scdn.co/image/ab67616d0000b273d549b09f0264901929eaa6e8</t>
  </si>
  <si>
    <t>Ghost in the Machine (feat. Phoebe Bridgers)</t>
  </si>
  <si>
    <t>SZA, Phoebe Bridgers</t>
  </si>
  <si>
    <t>Special</t>
  </si>
  <si>
    <t>Merry Christmas Everyone</t>
  </si>
  <si>
    <t>Shakin' Stevens</t>
  </si>
  <si>
    <t>https://i.scdn.co/image/ab67616d0000b273d962f3b4235f8c6429a829fb</t>
  </si>
  <si>
    <t>Frank Sinatra, B. Swanson Quartet</t>
  </si>
  <si>
    <t>https://i.scdn.co/image/ab67616d0000b273df1066335619efa75889bcfc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</si>
  <si>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</si>
  <si>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</si>
  <si>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</si>
  <si>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</si>
  <si>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</si>
  <si>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https://i.scdn.co/image/ab67616d0000b273481bb0db1e8bd0c7104368a4</t>
  </si>
  <si>
    <t>Driving Home for Christmas - 2019 Remaster</t>
  </si>
  <si>
    <t>Chris Rea</t>
  </si>
  <si>
    <t>https://i.scdn.co/image/ab67616d0000b273d8a8b34740a0289f7427b36a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</si>
  <si>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</si>
  <si>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</si>
  <si>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</si>
  <si>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</si>
  <si>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</si>
  <si>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</si>
  <si>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</si>
  <si>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https://i.scdn.co/image/ab67616d0000b273d8db7e7b7d4c1e90cd18ca3a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</si>
  <si>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</si>
  <si>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</si>
  <si>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</si>
  <si>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</si>
  <si>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https://i.scdn.co/image/ab67616d0000b27316ed688a08ecd351560f4566</t>
  </si>
  <si>
    <t>Antidepresan</t>
  </si>
  <si>
    <t>Mabel Matiz, Mert Demir</t>
  </si>
  <si>
    <t>Wild Flower (with youjeen)</t>
  </si>
  <si>
    <t>RM</t>
  </si>
  <si>
    <t>https://i.scdn.co/image/ab67616d0000b273fa60e8a8d5ca09efc6098175</t>
  </si>
  <si>
    <t>I Hate U</t>
  </si>
  <si>
    <t>Raindrops (Insane) [with Travis Scott]</t>
  </si>
  <si>
    <t>Travis Scott, Metro Boomin</t>
  </si>
  <si>
    <t>Deck The Hall - Remastered 1999</t>
  </si>
  <si>
    <t>https://i.scdn.co/image/ab67616d0000b273e506bca2ef0760607289c9a9</t>
  </si>
  <si>
    <t>Smoking on my Ex Pack</t>
  </si>
  <si>
    <t>Conceited</t>
  </si>
  <si>
    <t>Snow On The Beach (feat. Lana Del Rey)</t>
  </si>
  <si>
    <t>Taylor Swift, Lana Del Rey</t>
  </si>
  <si>
    <t>Maroon</t>
  </si>
  <si>
    <t>TubarÃ¯Â¿Â½Ã¯Â¿Â½o Te</t>
  </si>
  <si>
    <t>Dj LK da EscÃ¯Â¿Â½Ã¯Â¿Â½cia,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</si>
  <si>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</si>
  <si>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</si>
  <si>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</si>
  <si>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</si>
  <si>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</si>
  <si>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https://i.scdn.co/image/ab67616d0000b273f1ead165a7504b97e66ea7c4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</si>
  <si>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</si>
  <si>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</si>
  <si>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</si>
  <si>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</si>
  <si>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</si>
  <si>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</si>
  <si>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</si>
  <si>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https://i.scdn.co/image/ab67616d0000b27393cc654759c909d4c1123739</t>
  </si>
  <si>
    <t>Jingle Bells - Remastered 1999</t>
  </si>
  <si>
    <t>Frank Sinatra</t>
  </si>
  <si>
    <t>https://i.scdn.co/image/ab67616d0000b27352693de430023c13b7976490</t>
  </si>
  <si>
    <t>Far</t>
  </si>
  <si>
    <t>On Time (with John Legend)</t>
  </si>
  <si>
    <t>John Legend, Metro Boomin</t>
  </si>
  <si>
    <t>GATÃ¯Â¿Â½Ã¯Â¿Â½</t>
  </si>
  <si>
    <t>Maldy, Karol G</t>
  </si>
  <si>
    <t>Ã½Ã½Ã½abcdefu</t>
  </si>
  <si>
    <t>Gayle</t>
  </si>
  <si>
    <t>Sacrifice</t>
  </si>
  <si>
    <t>https://i.scdn.co/image/ab67616d0000b2731c7942eac1aece801758fccf</t>
  </si>
  <si>
    <t>Is There Someone Else?</t>
  </si>
  <si>
    <t>https://i.scdn.co/image/ab67616d0000b2734ab2520c2c77a1d66b9ee21d</t>
  </si>
  <si>
    <t>Fingers Crossed</t>
  </si>
  <si>
    <t>Lauren Spencer Smith, Lauren Spencer Smith, Lauren Spencer Smith</t>
  </si>
  <si>
    <t>https://i.scdn.co/image/ab67616d0000b273270a1c7644ec5a23c7d05272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</si>
  <si>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</si>
  <si>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</si>
  <si>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</si>
  <si>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</si>
  <si>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</si>
  <si>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</si>
  <si>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</si>
  <si>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https://i.scdn.co/image/ab67616d0000b2734239a6aa89738d8f798168ad</t>
  </si>
  <si>
    <t>How Do I Make You Love Me?</t>
  </si>
  <si>
    <t>Gasoline</t>
  </si>
  <si>
    <t>Infinity</t>
  </si>
  <si>
    <t>Jaymes Young</t>
  </si>
  <si>
    <t>https://i.scdn.co/image/ab67616d0000b273a9897f65d1ead1be10a51e3f</t>
  </si>
  <si>
    <t>Less Than Zero</t>
  </si>
  <si>
    <t>https://i.scdn.co/image/ab67616d0000b273b3a6d0134f197bce863369a6</t>
  </si>
  <si>
    <t>Take My Breath</t>
  </si>
  <si>
    <t>good 4 u</t>
  </si>
  <si>
    <t>https://i.scdn.co/image/ab67616d0000b273a91c10fe9472d9bd89802e5a</t>
  </si>
  <si>
    <t>Here We GoÃ¯Â¿Â½Ã¯Â¿Â½Ã¯Â¿Â½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</si>
  <si>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</si>
  <si>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</si>
  <si>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</si>
  <si>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</si>
  <si>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</si>
  <si>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</si>
  <si>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</si>
  <si>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</si>
  <si>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https://i.scdn.co/image/ab67616d0000b273be82673b5f79d9658ec0a9fd</t>
  </si>
  <si>
    <t>love nwantiti (ah ah ah)</t>
  </si>
  <si>
    <t>Ckay</t>
  </si>
  <si>
    <t>https://i.scdn.co/image/ab67616d0000b273405fdad252857e01dbced96a</t>
  </si>
  <si>
    <t>Dawn FM</t>
  </si>
  <si>
    <t>Surface Pressure</t>
  </si>
  <si>
    <t>Jessica Darrow</t>
  </si>
  <si>
    <t>https://i.scdn.co/image/ab67616d0000b273e1ac646ed6f25125e2a77229</t>
  </si>
  <si>
    <t>Starry Eyes</t>
  </si>
  <si>
    <t>THATS WHAT I WANT</t>
  </si>
  <si>
    <t>One Right Now (with The Weeknd)</t>
  </si>
  <si>
    <t>The Weeknd, Post Malone</t>
  </si>
  <si>
    <t>Beggin</t>
  </si>
  <si>
    <t>MÃ¯Â¿Â½Ã¯Â¿Â½ne</t>
  </si>
  <si>
    <t>Mon Amour - Remix</t>
  </si>
  <si>
    <t>Aitana, zzoilo</t>
  </si>
  <si>
    <t>Lo Siento BB:/ (with Bad Bunny &amp; Julieta Venegas)</t>
  </si>
  <si>
    <t>Julieta Venegas, Bad Bunny, Tainy</t>
  </si>
  <si>
    <t>https://i.scdn.co/image/ab67616d0000b273abe9c2b5f03653d6b87696e6</t>
  </si>
  <si>
    <t>MONEY</t>
  </si>
  <si>
    <t>Lisa</t>
  </si>
  <si>
    <t>https://i.scdn.co/image/ab67616d0000b273330f11fb125bb80b760f9e19</t>
  </si>
  <si>
    <t>The Motto</t>
  </si>
  <si>
    <t>TiÃ¯Â¿Â½Ã¯Â¿Â½sto, Ava</t>
  </si>
  <si>
    <t>Happier Than Ever</t>
  </si>
  <si>
    <t>https://i.scdn.co/image/ab67616d0000b2732a038d3bf875d23e4aeaa84e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</si>
  <si>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</si>
  <si>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</si>
  <si>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</si>
  <si>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</si>
  <si>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</si>
  <si>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</si>
  <si>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https://i.scdn.co/image/ab67616d0000b273ee07023115f822012390d2a0</t>
  </si>
  <si>
    <t>drivers license</t>
  </si>
  <si>
    <t>MalvadÃ¯Â¿Â½Ã¯Â¿</t>
  </si>
  <si>
    <t>XamÃ¯Â¿Â½Ã¯Â¿Â½, Gustah, Neo B</t>
  </si>
  <si>
    <t>All Too Well (10 Minute Version) (Taylor's Version) (From The Vault)</t>
  </si>
  <si>
    <t>https://i.scdn.co/image/ab67616d0000b273318443aab3531a0558e79a4d</t>
  </si>
  <si>
    <t>DonÃ¯Â¿Â½Ã¯Â¿Â½Ã¯Â¿Â½t Break My</t>
  </si>
  <si>
    <t>Oh My God</t>
  </si>
  <si>
    <t>https://i.scdn.co/image/ab67616d0000b273c6b577e4c4a6d326354a89f7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</si>
  <si>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</si>
  <si>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</si>
  <si>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</si>
  <si>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</si>
  <si>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</si>
  <si>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https://i.scdn.co/image/ab67616d0000b273d4e10cba96b669683d0f8069</t>
  </si>
  <si>
    <t>Medallo</t>
  </si>
  <si>
    <t>Justin Quiles, Lenny TavÃ¯Â¿Â½Ã¯Â¿Â½rez, BL</t>
  </si>
  <si>
    <t>It'll Be Okay</t>
  </si>
  <si>
    <t>Shawn Mendes</t>
  </si>
  <si>
    <t>Softcore</t>
  </si>
  <si>
    <t>https://i.scdn.co/image/ab67616d0000b2739b6ac98a52f62d5cb473da40</t>
  </si>
  <si>
    <t>Super Gremlin</t>
  </si>
  <si>
    <t>Kodak Black</t>
  </si>
  <si>
    <t>https://i.scdn.co/image/ab67616d0000b2735340631eca6f127d094545c9</t>
  </si>
  <si>
    <t>VolvÃ¯Â¿</t>
  </si>
  <si>
    <t>Aventura, Bad Bunny</t>
  </si>
  <si>
    <t>https://i.scdn.co/image/ab67616d0000b27312bcec4f18ee130369ce170c</t>
  </si>
  <si>
    <t>Todo De Ti</t>
  </si>
  <si>
    <t>Rauw Alejandro</t>
  </si>
  <si>
    <t>https://i.scdn.co/image/ab67616d0000b2734801828052a610b910cff795</t>
  </si>
  <si>
    <t>Love Nwantiti - Remix</t>
  </si>
  <si>
    <t>Ckay, AX'EL, Dj Yo!</t>
  </si>
  <si>
    <t>https://i.scdn.co/image/ab67616d0000b27339bb326b58346f99b8692745</t>
  </si>
  <si>
    <t>Smokin Out The Window</t>
  </si>
  <si>
    <t>Bruno Mars, Anderson .Paak, Silk Sonic</t>
  </si>
  <si>
    <t>https://i.scdn.co/image/ab67616d0000b273fcf75ead8a32ac0020d2ce86</t>
  </si>
  <si>
    <t>Meet Me At Our Spot</t>
  </si>
  <si>
    <t>THE ANXIETY, Willow, Tyler Cole</t>
  </si>
  <si>
    <t>https://i.scdn.co/image/ab67616d0000b273024ea7e883a713a3ad552a71</t>
  </si>
  <si>
    <t>Every Angel is Terrifying</t>
  </si>
  <si>
    <t>Tacones Rojos</t>
  </si>
  <si>
    <t>Sebastian Yatra</t>
  </si>
  <si>
    <t>https://i.scdn.co/image/ab67616d0000b2739f6800546cfaaacb3fa4b145</t>
  </si>
  <si>
    <t>Peaches (feat. Daniel Caesar &amp; Giveon)</t>
  </si>
  <si>
    <t>Justin Bieber, Daniel Caesar, Giveon</t>
  </si>
  <si>
    <t>Dakiti</t>
  </si>
  <si>
    <t>https://i.scdn.co/image/ab67616d0000b27334c8199b0b3b3fb42b8a98a8</t>
  </si>
  <si>
    <t>Tiago PZK: Bzrp Music Sessions, Vol. 48</t>
  </si>
  <si>
    <t>Bizarrap, Tiago pzk</t>
  </si>
  <si>
    <t>https://i.scdn.co/image/ab67616d0000b2735bddce84bc8f03ac82c988d4</t>
  </si>
  <si>
    <t>LÃ¯Â¿Â½Ã¯Â¿Â½Ã¯Â¿</t>
  </si>
  <si>
    <t>Stromae</t>
  </si>
  <si>
    <t>NostÃ¯Â¿Â½Ã¯Â¿Â½l</t>
  </si>
  <si>
    <t>Chris Brown, Rvssian, Rauw Alejandro</t>
  </si>
  <si>
    <t>Better Days (NEIKED x Mae Muller x Polo G)</t>
  </si>
  <si>
    <t>NEIKED, Mae Muller, Polo G</t>
  </si>
  <si>
    <t>https://i.scdn.co/image/ab67616d0000b2736b742298f7f36717855c4caf</t>
  </si>
  <si>
    <t>Life Goes On</t>
  </si>
  <si>
    <t>Oliver Tree</t>
  </si>
  <si>
    <t>https://i.scdn.co/image/ab67616d0000b2731c5a484110522f2b9c7038cc</t>
  </si>
  <si>
    <t>Sad Girlz Luv Money Remix (feat. Kali Uchis)</t>
  </si>
  <si>
    <t>Kali Uchis, Amaarae, Moliy</t>
  </si>
  <si>
    <t>Butter</t>
  </si>
  <si>
    <t>https://i.scdn.co/image/ab67616d0000b27317db30ce3f081d6818a8ad49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</si>
  <si>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</si>
  <si>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</si>
  <si>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</si>
  <si>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</si>
  <si>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</si>
  <si>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</si>
  <si>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https://i.scdn.co/image/ab67616d0000b273c07d5d2fdc02ae252fcd07e5</t>
  </si>
  <si>
    <t>TO THE MOON</t>
  </si>
  <si>
    <t>Jnr Choi</t>
  </si>
  <si>
    <t>https://i.scdn.co/image/ab67616d0000b2739af8418ffb638b3306a07714</t>
  </si>
  <si>
    <t>Lost in the Fire</t>
  </si>
  <si>
    <t>https://i.scdn.co/image/ab67616d0000b273030e6a4145500730450e8794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</si>
  <si>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</si>
  <si>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</si>
  <si>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</si>
  <si>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</si>
  <si>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</si>
  <si>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</si>
  <si>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</si>
  <si>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https://i.scdn.co/image/ab67616d0000b273cd945b4e3de57edd28481a3f</t>
  </si>
  <si>
    <t>Don't Be Shy</t>
  </si>
  <si>
    <t>TiÃ¯Â¿Â½Ã¯Â¿Â½sto, Kar</t>
  </si>
  <si>
    <t>Love Grows (Where My Rosemary Goes)</t>
  </si>
  <si>
    <t>Edison Lighthouse</t>
  </si>
  <si>
    <t>BPM110KeyAModeMajorDanceability53Valence75Energy69Acousticness7Instrumentalness0Liveness17Speechiness3</t>
  </si>
  <si>
    <t>https://i.scdn.co/image/ab67616d0000b2739a0011cc9d31cf969b656905</t>
  </si>
  <si>
    <t>LA FAMA (with The Weeknd)</t>
  </si>
  <si>
    <t>The Weeknd, ROSALÃ¯Â¿Â½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</si>
  <si>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</si>
  <si>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</si>
  <si>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</si>
  <si>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</si>
  <si>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</si>
  <si>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</si>
  <si>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https://i.scdn.co/image/ab67616d0000b2739efda673310de265a2c1cf1f</t>
  </si>
  <si>
    <t>Acapulco</t>
  </si>
  <si>
    <t>Jason Derulo</t>
  </si>
  <si>
    <t>https://i.scdn.co/image/ab67616d0000b2738544aa5ba43894b7103ec757</t>
  </si>
  <si>
    <t>Daddy Issues</t>
  </si>
  <si>
    <t>https://i.scdn.co/image/ab67616d0000b2733066581d697fbdee4303d685</t>
  </si>
  <si>
    <t>thought i was playing</t>
  </si>
  <si>
    <t>21 Savage, Gunna</t>
  </si>
  <si>
    <t>ELEVEN</t>
  </si>
  <si>
    <t>https://i.scdn.co/image/ab67616d0000b273da343b21617aac0c57e332bb</t>
  </si>
  <si>
    <t>Mood (feat. Iann Dior)</t>
  </si>
  <si>
    <t>24kgoldn, Iann Dior</t>
  </si>
  <si>
    <t>https://i.scdn.co/image/ab67616d0000b27384c53fa832dfa265192419c5</t>
  </si>
  <si>
    <t>What Else Can I Do?</t>
  </si>
  <si>
    <t>Stephanie Beatriz, Diane Guerrero</t>
  </si>
  <si>
    <t>DANCE CRIP</t>
  </si>
  <si>
    <t>Trueno</t>
  </si>
  <si>
    <t>https://i.scdn.co/image/ab67616d0000b2732ccbe28be97225ae844bef55</t>
  </si>
  <si>
    <t>Miserable Man</t>
  </si>
  <si>
    <t>https://i.scdn.co/image/ab67616d0000b273e3884b7043aa68c264faff71</t>
  </si>
  <si>
    <t>happier</t>
  </si>
  <si>
    <t>Praise God</t>
  </si>
  <si>
    <t>Kanye West</t>
  </si>
  <si>
    <t>https://i.scdn.co/image/ab67616d0000b273cad190f1a73c024e5a40dddd</t>
  </si>
  <si>
    <t>Get Into It (Yuh)</t>
  </si>
  <si>
    <t>Before You Go</t>
  </si>
  <si>
    <t>https://i.scdn.co/image/ab67616d0000b2737b9639babbe96e25071ec1d4</t>
  </si>
  <si>
    <t>Sky</t>
  </si>
  <si>
    <t>Playboi Carti</t>
  </si>
  <si>
    <t>https://i.scdn.co/image/ab67616d0000b27398ea0e689c91f8fea726d9bb</t>
  </si>
  <si>
    <t>Rolling in the Deep</t>
  </si>
  <si>
    <t>Sobrio</t>
  </si>
  <si>
    <t>Maluma</t>
  </si>
  <si>
    <t>https://i.scdn.co/image/ab67616d0000b2730c912949e9f848cc95797b27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</si>
  <si>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</si>
  <si>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</si>
  <si>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</si>
  <si>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</si>
  <si>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</si>
  <si>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</si>
  <si>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TiÃ¯Â¿Â½Ã¯Â¿</t>
  </si>
  <si>
    <t>positions</t>
  </si>
  <si>
    <t>https://i.scdn.co/image/ab67616d0000b2735ef878a782c987d38d82b605</t>
  </si>
  <si>
    <t>I WANNA BE YOUR SLAVE</t>
  </si>
  <si>
    <t xml:space="preserve">Vai LÃ¯Â¿Â½Ã¯Â¿Â½ Em Casa </t>
  </si>
  <si>
    <t>MarÃ¯Â¿Â½Ã¯Â¿Â½lia MendonÃ¯Â¿Â½Ã¯Â¿Â½a, George Henrique &amp;</t>
  </si>
  <si>
    <t>The Feels</t>
  </si>
  <si>
    <t>TWICE</t>
  </si>
  <si>
    <t>https://i.scdn.co/image/ab67616d0000b273d1961ecb307c9e05ec8f7e82</t>
  </si>
  <si>
    <t>HEARTBREAK ANNIVERSARY</t>
  </si>
  <si>
    <t>Giveon</t>
  </si>
  <si>
    <t>https://i.scdn.co/image/ab67616d0000b2733317fc12f8b9a9a0b8459766</t>
  </si>
  <si>
    <t>No Lie</t>
  </si>
  <si>
    <t>Sean Paul, Dua Lipa</t>
  </si>
  <si>
    <t>https://i.scdn.co/image/ab67616d0000b2732d564195ed3dd7b70d64862c</t>
  </si>
  <si>
    <t>OUT OUT (feat. Charli XCX &amp; Saweetie)</t>
  </si>
  <si>
    <t>Charli XCX, Jax Jones, Joel Corry, Saweetie</t>
  </si>
  <si>
    <t>https://i.scdn.co/image/ab67616d0000b2730abb7463b44d1be6243642f4</t>
  </si>
  <si>
    <t>Pope Is a Rockstar</t>
  </si>
  <si>
    <t>SALES</t>
  </si>
  <si>
    <t>https://i.scdn.co/image/ab67616d0000b2731138eea74b6d7e06289bedaa</t>
  </si>
  <si>
    <t>Sleepy hallow</t>
  </si>
  <si>
    <t>https://i.scdn.co/image/ab67616d0000b27378376f650afd63698b82e4b1</t>
  </si>
  <si>
    <t>Bored</t>
  </si>
  <si>
    <t>https://i.scdn.co/image/ab67616d0000b273e0f2af91be409aad81bba98c</t>
  </si>
  <si>
    <t>Happier Than Ever - Edit</t>
  </si>
  <si>
    <t>https://i.scdn.co/image/ab67616d0000b27331aa3ebe23f59778bff800c9</t>
  </si>
  <si>
    <t>Astronaut In The Ocean</t>
  </si>
  <si>
    <t>Masked Wolf</t>
  </si>
  <si>
    <t>https://i.scdn.co/image/ab67616d0000b27397fdd7cf1b14d78c6a7fb17f</t>
  </si>
  <si>
    <t>Ley Seca</t>
  </si>
  <si>
    <t>Anuel Aa, Jhay Cortez</t>
  </si>
  <si>
    <t>Every Summertime</t>
  </si>
  <si>
    <t>NIKI</t>
  </si>
  <si>
    <t>https://i.scdn.co/image/ab67616d0000b273d00cc26852fcc281296977be</t>
  </si>
  <si>
    <t>Talking To The Moon</t>
  </si>
  <si>
    <t>you broke me first</t>
  </si>
  <si>
    <t>Tate McRae</t>
  </si>
  <si>
    <t>https://i.scdn.co/image/ab67616d0000b2730c2c97099fd6a637ed0aa4a4</t>
  </si>
  <si>
    <t>The Nights</t>
  </si>
  <si>
    <t>Avicii</t>
  </si>
  <si>
    <t>https://i.scdn.co/image/ab67616d0000b2730ae4f4d42e4a09f3a29f64ad</t>
  </si>
  <si>
    <t>Way 2 Sexy (with Future &amp; Young Thug)</t>
  </si>
  <si>
    <t>Drake, Future, Young Thug</t>
  </si>
  <si>
    <t>CÃ¯Â¿Â½Ã¯Â¿Â½</t>
  </si>
  <si>
    <t>Enemy - from the series Arcane League of Legends</t>
  </si>
  <si>
    <t>Imagine Dragons, League of Legends, Arcane</t>
  </si>
  <si>
    <t>Dance Monkey</t>
  </si>
  <si>
    <t>Tones and I</t>
  </si>
  <si>
    <t>https://i.scdn.co/image/ab67616d0000b273c6f7af36ecdc3ed6e0a1f169</t>
  </si>
  <si>
    <t>Lucid Dreams</t>
  </si>
  <si>
    <t>Juice WRLD</t>
  </si>
  <si>
    <t>https://i.scdn.co/image/ab67616d0000b273f7db43292a6a99b21b51d5b4</t>
  </si>
  <si>
    <t>QuÃ¯Â¿Â½Ã¯Â¿Â½ MÃ¯Â¿Â½Ã¯Â¿</t>
  </si>
  <si>
    <t>J Balvin, Maria Becerra</t>
  </si>
  <si>
    <t>All of Me</t>
  </si>
  <si>
    <t>John Legend</t>
  </si>
  <si>
    <t>https://i.scdn.co/image/ab67616d0000b27394c9217a398f5174757c0c78</t>
  </si>
  <si>
    <t>Smells Like Teen Spirit - Remastered 2021</t>
  </si>
  <si>
    <t>Nirvana</t>
  </si>
  <si>
    <t>https://i.scdn.co/image/ab67616d0000b2739aa37e5baca62ca6cc98d056</t>
  </si>
  <si>
    <t>Arcade</t>
  </si>
  <si>
    <t>Duncan Laurence</t>
  </si>
  <si>
    <t>https://i.scdn.co/image/ab67616d0000b273a954408e456d4d9d410f448b</t>
  </si>
  <si>
    <t>Fair Trade (with Travis Scott)</t>
  </si>
  <si>
    <t>Drake, Travis Scott</t>
  </si>
  <si>
    <t>Bar</t>
  </si>
  <si>
    <t>Tini, L-Gante</t>
  </si>
  <si>
    <t>https://i.scdn.co/image/ab67616d0000b2737b1a8b1a92561bb5d16d6b4c</t>
  </si>
  <si>
    <t>The Rumbling (TV Size)</t>
  </si>
  <si>
    <t>SiM</t>
  </si>
  <si>
    <t>https://i.scdn.co/image/ab67616d0000b2735d2f378be5d973ad504456d7</t>
  </si>
  <si>
    <t>family ties (with Kendrick Lamar)</t>
  </si>
  <si>
    <t>Kendrick Lamar, Baby Keem</t>
  </si>
  <si>
    <t>Mr. Brightside</t>
  </si>
  <si>
    <t>The Killers</t>
  </si>
  <si>
    <t>https://i.scdn.co/image/ab67616d0000b273ccdddd46119a4ff53eaf1f5d</t>
  </si>
  <si>
    <t>Blessed-Cursed</t>
  </si>
  <si>
    <t>https://i.scdn.co/image/ab67616d0000b2731c1ea5bfa5680ac877acdd55</t>
  </si>
  <si>
    <t>AM Remix</t>
  </si>
  <si>
    <t>J Balvin, Nio Garcia, Bad Bunny</t>
  </si>
  <si>
    <t>Streets</t>
  </si>
  <si>
    <t>https://i.scdn.co/image/ab67616d0000b273f14aa81116510d3a6df8432b</t>
  </si>
  <si>
    <t>Shallow</t>
  </si>
  <si>
    <t>Lady Gaga, Bradley Cooper</t>
  </si>
  <si>
    <t>https://i.scdn.co/image/ab67616d0000b273e2d156fdc691f57900134342</t>
  </si>
  <si>
    <t>Polaroid Love</t>
  </si>
  <si>
    <t>Leave Before You Love Me (with Jonas Brothers)</t>
  </si>
  <si>
    <t>Marshmello, Jonas Brothers</t>
  </si>
  <si>
    <t>https://i.scdn.co/image/ab67616d0000b273ae40468931087f78919b86ce</t>
  </si>
  <si>
    <t>Permission to Dance</t>
  </si>
  <si>
    <t>https://i.scdn.co/image/ab67616d0000b273a7e481899b7e0396f93d10b8</t>
  </si>
  <si>
    <t>Friday (feat. Mufasa &amp; Hypeman) - Dopamine Re-Edit</t>
  </si>
  <si>
    <t>Riton, Nightcrawlers, Mufasa &amp; Hypeman, Dopamine</t>
  </si>
  <si>
    <t>https://i.scdn.co/image/ab67616d0000b273815cb538fd7821595b2bc8c5</t>
  </si>
  <si>
    <t>RAPSTAR</t>
  </si>
  <si>
    <t>Polo G</t>
  </si>
  <si>
    <t>https://i.scdn.co/image/ab67616d0000b273a493e05c99d8ec5e8020ff2b</t>
  </si>
  <si>
    <t>'Till I Collapse</t>
  </si>
  <si>
    <t>Eminem, Nate Dogg</t>
  </si>
  <si>
    <t>Memories</t>
  </si>
  <si>
    <t>Maroon 5</t>
  </si>
  <si>
    <t>https://i.scdn.co/image/ab67616d0000b27386a8ab515de4b7aef28cd631</t>
  </si>
  <si>
    <t>Se Le Ve</t>
  </si>
  <si>
    <t>Arcangel, De La Ghetto, Justin Quiles, Lenny TavÃ¯Â¿Â½Ã¯Â¿Â½rez, Sech, Dalex, Dimelo Flow, Rich Music</t>
  </si>
  <si>
    <t>25k jacket (feat. Lil Baby)</t>
  </si>
  <si>
    <t>Gunna, Lil Baby</t>
  </si>
  <si>
    <t>https://i.scdn.co/image/ab67616d0000b27314d91ebdd6d7e2931322cc1a</t>
  </si>
  <si>
    <t xml:space="preserve">When IÃ¯Â¿Â½Ã¯Â¿Â½Ã¯Â¿Â½m Gone (with Katy </t>
  </si>
  <si>
    <t>Katy Perry, Alesso</t>
  </si>
  <si>
    <t>EsqueÃ¯Â¿Â½Ã¯Â¿Â½a-Me Se For C</t>
  </si>
  <si>
    <t>MarÃ¯Â¿Â½Ã¯Â¿Â½lia MendonÃ¯Â¿Â½Ã¯Â¿Â½a, Maiara &amp;</t>
  </si>
  <si>
    <t>MiÃ¯Â¿Â½Ã¯Â¿Â½n</t>
  </si>
  <si>
    <t>Tini, Maria Becerra</t>
  </si>
  <si>
    <t>SÃ¯Â¿Â½Ã¯Â¿Â½</t>
  </si>
  <si>
    <t>Anuel Aa, Myke Towers, Jhay Cortez</t>
  </si>
  <si>
    <t>MAMIII</t>
  </si>
  <si>
    <t>Karol G, Becky G</t>
  </si>
  <si>
    <t>Still D.R.E.</t>
  </si>
  <si>
    <t>Dr. Dre, Snoop Dogg</t>
  </si>
  <si>
    <t>https://i.scdn.co/image/ab67616d0000b2739b19c107109de740bad72df5</t>
  </si>
  <si>
    <t>Stay Alive (Prod. SUGA of BTS)</t>
  </si>
  <si>
    <t>https://i.scdn.co/image/ab67616d0000b2738916a2bb404bed6755f2bbbd</t>
  </si>
  <si>
    <t>Boyfriend</t>
  </si>
  <si>
    <t>Dove Cameron</t>
  </si>
  <si>
    <t>https://i.scdn.co/image/ab67616d0000b2730397f50cb9dc5393db5d08bc</t>
  </si>
  <si>
    <t>The Joker And The Queen (feat. Taylor Swift)</t>
  </si>
  <si>
    <t>Ed Sheeran, Taylor Swift</t>
  </si>
  <si>
    <t>https://i.scdn.co/image/ab67616d0000b27389aff4625958eac8d16535c7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</si>
  <si>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</si>
  <si>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</si>
  <si>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</si>
  <si>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</si>
  <si>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</si>
  <si>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</si>
  <si>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</si>
  <si>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https://i.scdn.co/image/ab67616d0000b273ac4a7d6e5e77c52ba430278b</t>
  </si>
  <si>
    <t>Lost</t>
  </si>
  <si>
    <t>https://i.scdn.co/image/ab67616d0000b2737aede4855f6d0d738012e2e5</t>
  </si>
  <si>
    <t>In Da Club</t>
  </si>
  <si>
    <t>50 Cent</t>
  </si>
  <si>
    <t>https://i.scdn.co/image/ab67616d0000b273f7f74100d5cc850e01172cbf</t>
  </si>
  <si>
    <t>she's all i wanna be</t>
  </si>
  <si>
    <t>https://i.scdn.co/image/ab67616d0000b273f7108342ef45a402af8206b2</t>
  </si>
  <si>
    <t>Ginseng Strip 2002</t>
  </si>
  <si>
    <t>Yung Lean</t>
  </si>
  <si>
    <t>https://i.scdn.co/image/ab67616d0000b273581915272a4ffd12551c0202</t>
  </si>
  <si>
    <t>All For Us - from the HBO Original Series Euphoria</t>
  </si>
  <si>
    <t>Labrinth, Zendaya</t>
  </si>
  <si>
    <t>https://i.scdn.co/image/ab67616d0000b27325c4bac75a46caa3e645896a</t>
  </si>
  <si>
    <t>Notion</t>
  </si>
  <si>
    <t>The Rare Occasions</t>
  </si>
  <si>
    <t>https://i.scdn.co/image/ab67616d0000b273598721fc8c9dde3f65a73a08</t>
  </si>
  <si>
    <t>Formula</t>
  </si>
  <si>
    <t>https://i.scdn.co/image/ab67616d0000b27389c39ba1acdf33ed7acd3867</t>
  </si>
  <si>
    <t>Mount Everest</t>
  </si>
  <si>
    <t>https://i.scdn.co/image/ab67616d0000b273e4c03429788f0aff263a5fc6</t>
  </si>
  <si>
    <t>Excuses</t>
  </si>
  <si>
    <t>Intense, AP Dhillon, Gurinder Gill</t>
  </si>
  <si>
    <t>Cigarettes</t>
  </si>
  <si>
    <t>https://i.scdn.co/image/ab67616d0000b2737459992b444de38842b9bee7</t>
  </si>
  <si>
    <t>CayÃ¯Â¿Â½Ã¯Â¿Â½ La Noche (feat. Cruz CafunÃ¯Â¿Â½Ã¯Â¿Â½, Abhir Hathi, Bejo, EL IMA)</t>
  </si>
  <si>
    <t>Quevedo, La Pantera, Juseph, Cruz CafunÃ¯Â¿Â½Ã¯Â¿Â½, BÃ¯Â¿Â½Ã¯Â¿Â½jo,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</si>
  <si>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</si>
  <si>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</si>
  <si>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</si>
  <si>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</si>
  <si>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</si>
  <si>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</si>
  <si>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https://i.scdn.co/image/ab67616d0000b273aad205f4a52b5c988d86c25f</t>
  </si>
  <si>
    <t>Mujeriego</t>
  </si>
  <si>
    <t>Ryan Castro</t>
  </si>
  <si>
    <t>https://i.scdn.co/image/ab67616d0000b2730193b30d2ad5ecd9ac3f26aa</t>
  </si>
  <si>
    <t>HUMBLE.</t>
  </si>
  <si>
    <t>Kendrick Lamar</t>
  </si>
  <si>
    <t>https://i.scdn.co/image/ab67616d0000b2738b52c6b9bc4e43d873869699</t>
  </si>
  <si>
    <t>Stan</t>
  </si>
  <si>
    <t>Eminem, Dido</t>
  </si>
  <si>
    <t>Contection</t>
  </si>
  <si>
    <t>GODZZ__-, Zakaria</t>
  </si>
  <si>
    <t>https://i.scdn.co/image/ab67616d0000b2735dabace2f8e176a8727e3f95</t>
  </si>
  <si>
    <t>Swim</t>
  </si>
  <si>
    <t>Chase Atlantic</t>
  </si>
  <si>
    <t>https://i.scdn.co/image/ab67616d0000b2735a0c2870f4f309e382d1fad6</t>
  </si>
  <si>
    <t>A Tu Merced</t>
  </si>
  <si>
    <t>https://i.scdn.co/image/ab67616d0000b273548f7ec52da7313de0c5e4a0</t>
  </si>
  <si>
    <t>Numb Little Bug</t>
  </si>
  <si>
    <t>Em Beihold</t>
  </si>
  <si>
    <t>https://i.scdn.co/image/ab67616d0000b273dc0353a5801934f9a4bac01d</t>
  </si>
  <si>
    <t>Mainstreet, Chefin</t>
  </si>
  <si>
    <t>ProblemÃ¯Â¿Â½</t>
  </si>
  <si>
    <t>Alvaro Diaz, Rauw Alejandro</t>
  </si>
  <si>
    <t>Bussin</t>
  </si>
  <si>
    <t>Nicki Minaj, Lil Baby</t>
  </si>
  <si>
    <t>https://i.scdn.co/image/ab67616d0000b2738c10ac7c3a733632833c3d88</t>
  </si>
  <si>
    <t>Worst Day</t>
  </si>
  <si>
    <t>Future</t>
  </si>
  <si>
    <t>https://i.scdn.co/image/ab67616d0000b2737e83b7d94b668d9ea94fe7ec</t>
  </si>
  <si>
    <t>Malvada</t>
  </si>
  <si>
    <t>ZÃ¯Â¿Â½Ã¯Â¿Â½ Fe</t>
  </si>
  <si>
    <t>Hrs and Hrs</t>
  </si>
  <si>
    <t>Muni Long</t>
  </si>
  <si>
    <t>https://i.scdn.co/image/ab67616d0000b273d424d6448da5d51e00f6fda7</t>
  </si>
  <si>
    <t>Alien Blues</t>
  </si>
  <si>
    <t>Vundabar</t>
  </si>
  <si>
    <t>https://i.scdn.co/image/ab67616d0000b273578b0e6109b76bad0821ca71</t>
  </si>
  <si>
    <t>Thinking Out Loud</t>
  </si>
  <si>
    <t>https://i.scdn.co/image/ab67616d0000b27313b3e37318a0c247b550bccd</t>
  </si>
  <si>
    <t>Still Don't Know My Name</t>
  </si>
  <si>
    <t>Christmas Tree</t>
  </si>
  <si>
    <t>V</t>
  </si>
  <si>
    <t>https://i.scdn.co/image/ab67616d0000b2738764ebc69bd91a01cc3948a2</t>
  </si>
  <si>
    <t>Mal Feito - Ao Vivo</t>
  </si>
  <si>
    <t>MarÃ¯Â¿Â½Ã¯Â¿Â½lia MendonÃ¯Â¿Â½Ã¯Â¿Â½a, Hugo &amp; G</t>
  </si>
  <si>
    <t>When I R.I.P.</t>
  </si>
  <si>
    <t>Do We Have A Problem?</t>
  </si>
  <si>
    <t>https://i.scdn.co/image/ab67616d0000b2737df334f26d1e55dfba843463</t>
  </si>
  <si>
    <t>Forever</t>
  </si>
  <si>
    <t>Gospel (with Eminem)</t>
  </si>
  <si>
    <t>SeÃ¯Â¿Â½Ã¯Â¿Â½o</t>
  </si>
  <si>
    <t>Shawn Mendes, Camila Cabello</t>
  </si>
  <si>
    <t>NEW MAGIC WAND</t>
  </si>
  <si>
    <t>https://i.scdn.co/image/ab67616d0000b2737005885df706891a3c182a57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</si>
  <si>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</si>
  <si>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</si>
  <si>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</si>
  <si>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</si>
  <si>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</si>
  <si>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</si>
  <si>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</si>
  <si>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</si>
  <si>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https://i.scdn.co/image/ab67616d0000b273364ef5f9057092741f667fea</t>
  </si>
  <si>
    <t>Una Noche en MedellÃ¯Â¿Â½</t>
  </si>
  <si>
    <t>Cris Mj</t>
  </si>
  <si>
    <t>https://i.scdn.co/image/ab67616d0000b273be60f176970cdde893632dd8</t>
  </si>
  <si>
    <t>Envolver</t>
  </si>
  <si>
    <t>Anitta</t>
  </si>
  <si>
    <t>https://i.scdn.co/image/ab67616d0000b27332f29a61d5e3c3bb3c7ae510</t>
  </si>
  <si>
    <t>Starlight</t>
  </si>
  <si>
    <t>Dave</t>
  </si>
  <si>
    <t>https://i.scdn.co/image/ab67616d0000b27320ce6b27651688ee8969cb2e</t>
  </si>
  <si>
    <t>Hati-Hati di Jalan</t>
  </si>
  <si>
    <t>Tulus</t>
  </si>
  <si>
    <t>https://i.scdn.co/image/ab67616d0000b273b55d26c578e30129b0a7e86e</t>
  </si>
  <si>
    <t>I'm Tired - From "Euphoria" An Original HBO Series</t>
  </si>
  <si>
    <t>DANÃ¯Â¿Â½Ã¯Â¿Â½A</t>
  </si>
  <si>
    <t>Mc Pedrinho, Pedro Sampaio</t>
  </si>
  <si>
    <t>Yo Voy (feat. Daddy Yankee)</t>
  </si>
  <si>
    <t>Zion &amp; Lennox</t>
  </si>
  <si>
    <t>https://i.scdn.co/image/ab67616d0000b27387d3146807ad53b05a7daaac</t>
  </si>
  <si>
    <t>Residente: Bzrp Music Sessions, Vol. 49</t>
  </si>
  <si>
    <t>Residente, Bizarrap</t>
  </si>
  <si>
    <t>Jordan</t>
  </si>
  <si>
    <t>https://i.scdn.co/image/ab67616d0000b27382102cabb8e9ae044fc3db62</t>
  </si>
  <si>
    <t>Nail Tech</t>
  </si>
  <si>
    <t>Jack Harlow</t>
  </si>
  <si>
    <t>https://i.scdn.co/image/ab67616d0000b273ddd85c9c585e663fc5431c2a</t>
  </si>
  <si>
    <t>Chale</t>
  </si>
  <si>
    <t>Eden MuÃ¯Â¿Â½Ã¯</t>
  </si>
  <si>
    <t>DARARI</t>
  </si>
  <si>
    <t>Treasure</t>
  </si>
  <si>
    <t>https://i.scdn.co/image/ab67616d0000b27328be5dc3cc0bd6f2482c1d56</t>
  </si>
  <si>
    <t>Ya No Somos Ni Seremos</t>
  </si>
  <si>
    <t>Christian Nodal</t>
  </si>
  <si>
    <t>https://i.scdn.co/image/ab67616d0000b27365006bd1837710248501315c</t>
  </si>
  <si>
    <t>Thinking with My Dick</t>
  </si>
  <si>
    <t>Kevin Gates, Juicy J</t>
  </si>
  <si>
    <t>https://i.scdn.co/image/ab67616d0000b273648c824765ffe493d9947b62</t>
  </si>
  <si>
    <t>Freaky Deaky</t>
  </si>
  <si>
    <t>Tyga, Doja Cat</t>
  </si>
  <si>
    <t>https://i.scdn.co/image/ab67616d0000b2739d272936b9368c8d7fd2e6ef</t>
  </si>
  <si>
    <t>this is what falling in love feels like</t>
  </si>
  <si>
    <t>La Zona</t>
  </si>
  <si>
    <t>Bohemian Rhapsody - Remastered 2011</t>
  </si>
  <si>
    <t>Queen</t>
  </si>
  <si>
    <t>https://i.scdn.co/image/ab67616d0000b273ce4f1737bc8a646c8c4bd25a</t>
  </si>
  <si>
    <t>Hope</t>
  </si>
  <si>
    <t>https://i.scdn.co/image/ab67616d0000b273806c160566580d6335d1f16c</t>
  </si>
  <si>
    <t>Levitating</t>
  </si>
  <si>
    <t>Wake Me Up - Radio Edit</t>
  </si>
  <si>
    <t>https://i.scdn.co/image/ab67616d0000b2731d7b056c2044321bac7e6b40</t>
  </si>
  <si>
    <t>jealousy, jealousy</t>
  </si>
  <si>
    <t>MonÃ¯Â¿Â½Ã¯Â¿Â½y so</t>
  </si>
  <si>
    <t>YEAT</t>
  </si>
  <si>
    <t>Demasiadas Mujeres</t>
  </si>
  <si>
    <t>C. Tangana</t>
  </si>
  <si>
    <t>https://i.scdn.co/image/ab67616d0000b273a408c78e231f716383a58eb3</t>
  </si>
  <si>
    <t>Something Just Like This</t>
  </si>
  <si>
    <t>The Chainsmokers, Coldplay</t>
  </si>
  <si>
    <t>https://i.scdn.co/image/ab67616d0000b2730c13d3d5a503c84fcc60ae94</t>
  </si>
  <si>
    <t>Closer</t>
  </si>
  <si>
    <t>The Chainsmokers, Halsey</t>
  </si>
  <si>
    <t>https://i.scdn.co/image/ab67616d0000b273495ce6da9aeb159e94eaa453</t>
  </si>
  <si>
    <t>O.O</t>
  </si>
  <si>
    <t>NMIXX</t>
  </si>
  <si>
    <t>https://i.scdn.co/image/ab67616d0000b27386ca91e718866f411c01db5e</t>
  </si>
  <si>
    <t>Somebody That I Used To Know</t>
  </si>
  <si>
    <t>Gotye, Kimbra</t>
  </si>
  <si>
    <t>https://i.scdn.co/image/ab67616d0000b273e1d47c00ddecbfb810c807ed</t>
  </si>
  <si>
    <t>Tom's Diner</t>
  </si>
  <si>
    <t>AnnenMayKantereit, Giant Rooks</t>
  </si>
  <si>
    <t>https://i.scdn.co/image/ab67616d0000b2732186eb1b0b5436f858c0508c</t>
  </si>
  <si>
    <t>First Class</t>
  </si>
  <si>
    <t>https://i.scdn.co/image/ab67616d0000b2738e55edb69ca44a25b52b17bb</t>
  </si>
  <si>
    <t>Plan A</t>
  </si>
  <si>
    <t>Paulo Londra</t>
  </si>
  <si>
    <t>https://i.scdn.co/image/ab67616d0000b273ccccd9b321e9b4446ae22cc5</t>
  </si>
  <si>
    <t>Fuera del mercado</t>
  </si>
  <si>
    <t>Danny Ocean</t>
  </si>
  <si>
    <t>https://i.scdn.co/image/ab67616d0000b273be462dd5903fb27996331b48</t>
  </si>
  <si>
    <t>X Ã¯Â¿Â½Ã¯Â¿Â½LTIMA</t>
  </si>
  <si>
    <t>When You're Gone</t>
  </si>
  <si>
    <t>https://i.scdn.co/image/ab67616d0000b273dad0775943c1a826bfed3117</t>
  </si>
  <si>
    <t>In My Head</t>
  </si>
  <si>
    <t>Lil Tjay</t>
  </si>
  <si>
    <t>https://i.scdn.co/image/ab67616d0000b2731e6a9d4ce04b67a455ed6b8c</t>
  </si>
  <si>
    <t>Wait a Minute!</t>
  </si>
  <si>
    <t>Willow</t>
  </si>
  <si>
    <t>https://i.scdn.co/image/ab67616d0000b2736ee651e65c3766d80e7fcab7</t>
  </si>
  <si>
    <t>LOVE DIVE</t>
  </si>
  <si>
    <t>https://i.scdn.co/image/ab67616d0000b2739016f58cc49e6473e1207093</t>
  </si>
  <si>
    <t>Pantysito</t>
  </si>
  <si>
    <t>Feid, Alejo, Robi</t>
  </si>
  <si>
    <t>Chance</t>
  </si>
  <si>
    <t>https://i.scdn.co/image/ab67616d0000b273cb74f60124f5268784563f0b</t>
  </si>
  <si>
    <t>Cool for the Summer</t>
  </si>
  <si>
    <t>Demi Lovato</t>
  </si>
  <si>
    <t>https://i.scdn.co/image/ab67616d0000b273ed164cf1c10f028e8f528784</t>
  </si>
  <si>
    <t>psychofreak (feat. WILLOW)</t>
  </si>
  <si>
    <t>Camila Cabello, Willow</t>
  </si>
  <si>
    <t>https://i.scdn.co/image/ab67616d0000b27317f56db9be0ac58807c82899</t>
  </si>
  <si>
    <t>Angel Baby</t>
  </si>
  <si>
    <t>https://i.scdn.co/image/ab67616d0000b2735cf05521594fbf41d2a48893</t>
  </si>
  <si>
    <t>Vampiro</t>
  </si>
  <si>
    <t xml:space="preserve">MatuÃ¯Â¿Â½Ã¯Â¿Â½, Wiu, </t>
  </si>
  <si>
    <t>Si Quieren Frontear</t>
  </si>
  <si>
    <t>De La Ghetto, Duki, Quevedo</t>
  </si>
  <si>
    <t>Right On</t>
  </si>
  <si>
    <t>Lil Baby</t>
  </si>
  <si>
    <t>https://i.scdn.co/image/ab67616d0000b2736c6827c3fb94b95e5ff4a4aa</t>
  </si>
  <si>
    <t>Me ArrepentÃ¯Â¿</t>
  </si>
  <si>
    <t>Ak4:20, Cris Mj, Pailita</t>
  </si>
  <si>
    <t>https://i.scdn.co/image/ab67616d0000b273b0a3a7b69e470141becfdf8d</t>
  </si>
  <si>
    <t>That's Hilarious</t>
  </si>
  <si>
    <t>https://i.scdn.co/image/ab67616d0000b273a3b39c1651a617bb09800fd8</t>
  </si>
  <si>
    <t>Soy El Unico</t>
  </si>
  <si>
    <t>Yahritza Y Su Esencia</t>
  </si>
  <si>
    <t>https://i.scdn.co/image/ab67616d0000b273ab621620bbfb20009cdc855e</t>
  </si>
  <si>
    <t>RUMBATÃ¯Â¿Â½</t>
  </si>
  <si>
    <t>sentaDONA (Remix) s2</t>
  </si>
  <si>
    <t>LuÃ¯Â¿Â½Ã¯Â¿Â½sa Sonza, MC Frog, Dj Gabriel do Borel, Davi K</t>
  </si>
  <si>
    <t>Falling</t>
  </si>
  <si>
    <t>Sigue</t>
  </si>
  <si>
    <t>Ed Sheeran, J Balvin</t>
  </si>
  <si>
    <t>Fim de Semana no Rio</t>
  </si>
  <si>
    <t>teto</t>
  </si>
  <si>
    <t>https://i.scdn.co/image/ab67616d0000b273acb087ed5213035b71ef7a80</t>
  </si>
  <si>
    <t>MANIAC</t>
  </si>
  <si>
    <t>https://i.scdn.co/image/ab67616d0000b2733613e1e0d35867a0814005a9</t>
  </si>
  <si>
    <t>There's Nothing Holdin' Me Back</t>
  </si>
  <si>
    <t>https://i.scdn.co/image/ab67616d0000b273ea3ef7697cfd5705b8f47521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</si>
  <si>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</si>
  <si>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</si>
  <si>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</si>
  <si>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</si>
  <si>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</si>
  <si>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</si>
  <si>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</si>
  <si>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PixarÃ¯Â¿Â½Ã¯Â¿Â½Ã¯Â¿Â½s Turning Red), Topher Ngo, Grayson Vill</t>
  </si>
  <si>
    <t>Still Life</t>
  </si>
  <si>
    <t>BIGBANG</t>
  </si>
  <si>
    <t>https://i.scdn.co/image/ab67616d0000b273eb136d1be54b1ef8273c0699</t>
  </si>
  <si>
    <t>Photograph</t>
  </si>
  <si>
    <t>Love Yourself</t>
  </si>
  <si>
    <t>https://i.scdn.co/image/ab67616d0000b273f46b9d202509a8f7384b90de</t>
  </si>
  <si>
    <t>N95</t>
  </si>
  <si>
    <t>https://i.scdn.co/image/ab67616d0000b2732e02117d76426a08ac7c174f</t>
  </si>
  <si>
    <t>Die Hard</t>
  </si>
  <si>
    <t>Kendrick Lamar, Blxst, Amanda Reifer</t>
  </si>
  <si>
    <t>DespuÃ¯Â¿Â½Ã¯Â¿Â½s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</si>
  <si>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</si>
  <si>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</si>
  <si>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</si>
  <si>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</si>
  <si>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</si>
  <si>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</si>
  <si>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</si>
  <si>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</si>
  <si>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</si>
  <si>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</si>
  <si>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</si>
  <si>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</si>
  <si>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</si>
  <si>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</si>
  <si>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</si>
  <si>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</si>
  <si>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</si>
  <si>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</si>
  <si>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</si>
  <si>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</si>
  <si>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</si>
  <si>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</si>
  <si>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</si>
  <si>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MarÃ¯Â¿Â½Ã¯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</si>
  <si>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</si>
  <si>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</si>
  <si>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</si>
  <si>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</si>
  <si>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</si>
  <si>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</si>
  <si>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</si>
  <si>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https://i.scdn.co/image/ab67616d0000b27353f35bf4da7e552b28d409dd</t>
  </si>
  <si>
    <t xml:space="preserve">EnsÃ¯Â¿Â½Ã¯Â¿Â½Ã¯Â¿Â½Ã¯Â¿Â½ame </t>
  </si>
  <si>
    <t>El ApagÃ¯Â¿Â½</t>
  </si>
  <si>
    <t>Callaita</t>
  </si>
  <si>
    <t>Bad Bunny, Tainy</t>
  </si>
  <si>
    <t>https://i.scdn.co/image/ab67616d0000b2734aef420e62863ebf622c27f5</t>
  </si>
  <si>
    <t>Agosto</t>
  </si>
  <si>
    <t>House Of Memories</t>
  </si>
  <si>
    <t>Panic! At The Disco</t>
  </si>
  <si>
    <t>https://i.scdn.co/image/ab67616d0000b27323152d9337d6c57b116ed13a</t>
  </si>
  <si>
    <t>Mr. Morale</t>
  </si>
  <si>
    <t>Kendrick Lamar, Tanna Leone</t>
  </si>
  <si>
    <t>That That (prod. &amp; feat. SUGA of BTS)</t>
  </si>
  <si>
    <t>PSY, Suga</t>
  </si>
  <si>
    <t>https://i.scdn.co/image/ab67616d0000b273b5c128b71507ef309ff4912e</t>
  </si>
  <si>
    <t>In The Stars</t>
  </si>
  <si>
    <t>Benson Boone</t>
  </si>
  <si>
    <t>https://i.scdn.co/image/ab67616d0000b273786e4e2c43c2897fafabbfb6</t>
  </si>
  <si>
    <t>Rich - Interlude</t>
  </si>
  <si>
    <t>SUPERMODEL</t>
  </si>
  <si>
    <t>Stefania (Kalush Orchestra)</t>
  </si>
  <si>
    <t>KALUSH</t>
  </si>
  <si>
    <t>https://i.scdn.co/image/ab67616d0000b2739e9968776683d0a7099e2930</t>
  </si>
  <si>
    <t>Thousand Miles</t>
  </si>
  <si>
    <t>https://i.scdn.co/image/ab67616d0000b27386322307ddfb6e9c87b82d39</t>
  </si>
  <si>
    <t>Crown</t>
  </si>
  <si>
    <t>Auntie Diaries</t>
  </si>
  <si>
    <t>PUFFIN ON ZOOTIEZ</t>
  </si>
  <si>
    <t>Mirror</t>
  </si>
  <si>
    <t>Beautiful Girl</t>
  </si>
  <si>
    <t>Luciano</t>
  </si>
  <si>
    <t>https://i.scdn.co/image/ab67616d0000b2731471ae084d0835cfc320fa6a</t>
  </si>
  <si>
    <t>Paulo Londra: Bzrp Music Sessions, Vol. 23</t>
  </si>
  <si>
    <t>Bizarrap, Paulo Londra</t>
  </si>
  <si>
    <t>https://i.scdn.co/image/ab67616d0000b27342f5c9660f46df77e7ab71be</t>
  </si>
  <si>
    <t>Savior - Interlude</t>
  </si>
  <si>
    <t>Pasoori</t>
  </si>
  <si>
    <t>Shae Gill, Ali Sethi</t>
  </si>
  <si>
    <t>https://i.scdn.co/image/ab67616d0000b2733f3d35703bdcd917dad51c4f</t>
  </si>
  <si>
    <t>Mother I Sober (feat. Beth Gibbons of Portishead)</t>
  </si>
  <si>
    <t>Kendrick Lamar, Beth Gibbons</t>
  </si>
  <si>
    <t>TUS LÃ¯Â¿Â½Ã¯Â¿Â½GR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</si>
  <si>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</si>
  <si>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</si>
  <si>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</si>
  <si>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</si>
  <si>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</si>
  <si>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</si>
  <si>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</si>
  <si>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https://i.scdn.co/image/ab67616d0000b27377f7f8553ace10f4d9347872</t>
  </si>
  <si>
    <t>ZOOM</t>
  </si>
  <si>
    <t>Jessi</t>
  </si>
  <si>
    <t>https://i.scdn.co/image/ab67616d0000b273c4197378ef8cb88888716bca</t>
  </si>
  <si>
    <t>SloMo</t>
  </si>
  <si>
    <t>https://i.scdn.co/image/ab67616d0000b273e72e1154ce7b6314ba087b0e</t>
  </si>
  <si>
    <t>FEARLESS</t>
  </si>
  <si>
    <t>https://i.scdn.co/image/ab67616d0000b2739030184114911536d5f77555</t>
  </si>
  <si>
    <t>10 Things I Hate About You</t>
  </si>
  <si>
    <t>Leah Kate</t>
  </si>
  <si>
    <t>https://i.scdn.co/image/ab67616d0000b273596a9d381ffda7d97da5d702</t>
  </si>
  <si>
    <t>SPACE MAN</t>
  </si>
  <si>
    <t>Sam Ryder</t>
  </si>
  <si>
    <t>https://i.scdn.co/image/ab67616d0000b273b406a48f0b5f4485044dd279</t>
  </si>
  <si>
    <t>With you</t>
  </si>
  <si>
    <t>HA SUNG WOON, Jimin</t>
  </si>
  <si>
    <t>Iris</t>
  </si>
  <si>
    <t>The Goo Goo Dolls</t>
  </si>
  <si>
    <t>https://i.scdn.co/image/ab67616d0000b273eda9478c39a21e1cdc6609ca</t>
  </si>
  <si>
    <t>The Heart Part 5</t>
  </si>
  <si>
    <t>https://i.scdn.co/image/ab67616d0000b27389877ffdd584dc9b7168044b</t>
  </si>
  <si>
    <t>San Lucas</t>
  </si>
  <si>
    <t>Kevin Kaarl</t>
  </si>
  <si>
    <t>https://i.scdn.co/image/ab67616d0000b2733e4b5368bf7ad20f19cc4812</t>
  </si>
  <si>
    <t>This Love (TaylorÃ¯Â¿Â½Ã¯Â¿Â½Ã¯Â¿Â½s Ve</t>
  </si>
  <si>
    <t>Good Looking</t>
  </si>
  <si>
    <t>Suki Waterhouse</t>
  </si>
  <si>
    <t>https://i.scdn.co/image/ab67616d0000b27343bff43a592efe047d2ab9ff</t>
  </si>
  <si>
    <t>Lauren Spencer Smith</t>
  </si>
  <si>
    <t>https://i.scdn.co/image/ab67616d0000b273295d21d0987dcc3d88b4e993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</si>
  <si>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</si>
  <si>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</si>
  <si>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</si>
  <si>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</si>
  <si>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</si>
  <si>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</si>
  <si>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https://i.scdn.co/image/ab67616d0000b273cada88daf56a282fb18ecf7f</t>
  </si>
  <si>
    <t>Cash In Cash Out</t>
  </si>
  <si>
    <t>Pharrell Williams, Tyler, The Creator, 21 Savage</t>
  </si>
  <si>
    <t>https://i.scdn.co/image/ab67616d0000b2738f0df54fd6043164d7c07ae3</t>
  </si>
  <si>
    <t>Potion (with Dua Lipa &amp; Young Thug)</t>
  </si>
  <si>
    <t>Calvin Harris, Dua Lipa, Young Thug</t>
  </si>
  <si>
    <t>https://i.scdn.co/image/ab67616d0000b273210dbb988be90592f4e0a4bd</t>
  </si>
  <si>
    <t>Born Singer</t>
  </si>
  <si>
    <t>Little Freak</t>
  </si>
  <si>
    <t>La Llevo Al Cielo (Ft. Ã¯Â¿Â½Ã¯Â¿Â½engo F</t>
  </si>
  <si>
    <t>Nengo Flow, Anuel Aa, Chris Jedi, Chencho Corleone</t>
  </si>
  <si>
    <t>True Love</t>
  </si>
  <si>
    <t>Kanye West, XXXTENTACION</t>
  </si>
  <si>
    <t>https://i.scdn.co/image/ab67616d0000b273f52f6a4706fea3bde44467c3</t>
  </si>
  <si>
    <t>Satellite</t>
  </si>
  <si>
    <t>Pass The Dutchie</t>
  </si>
  <si>
    <t>Musical Youth</t>
  </si>
  <si>
    <t>https://i.scdn.co/image/ab67616d0000b27392a9d95df51a8d84f90166a6</t>
  </si>
  <si>
    <t>Villano Antillano: Bzrp Music Sessions, Vol. 51</t>
  </si>
  <si>
    <t>Bizarrap, Villano Antillano</t>
  </si>
  <si>
    <t>https://i.scdn.co/image/ab67616d0000b273ab7954fdffcef5bb8e052f28</t>
  </si>
  <si>
    <t>Love Of My Life</t>
  </si>
  <si>
    <t>Grapejuice</t>
  </si>
  <si>
    <t>So Good</t>
  </si>
  <si>
    <t>Halsey</t>
  </si>
  <si>
    <t>https://i.scdn.co/image/ab67616d0000b27339e6616a499bc092f469cae0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</si>
  <si>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</si>
  <si>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</si>
  <si>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</si>
  <si>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</si>
  <si>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</si>
  <si>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</si>
  <si>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https://i.scdn.co/image/ab67616d0000b273e44e304f52a82a3463ce5761</t>
  </si>
  <si>
    <t>Only Love Can Hurt Like This</t>
  </si>
  <si>
    <t>Paloma Faith</t>
  </si>
  <si>
    <t>https://i.scdn.co/image/ab67616d0000b273c4576f635253db511bb43789</t>
  </si>
  <si>
    <t>Hold My Hand</t>
  </si>
  <si>
    <t>https://i.scdn.co/image/ab67616d0000b273b7e7edfee5626b7b1f15192a</t>
  </si>
  <si>
    <t>Daydreaming</t>
  </si>
  <si>
    <t>Marshmello, Khalid</t>
  </si>
  <si>
    <t>https://i.scdn.co/image/ab67616d0000b2732ff34dbc50313f8cea7b5db5</t>
  </si>
  <si>
    <t>Nos Comemos (feat. Ozuna)</t>
  </si>
  <si>
    <t>Ozuna, Tiago pzk</t>
  </si>
  <si>
    <t>Me and Your Mama</t>
  </si>
  <si>
    <t>Childish Gambino</t>
  </si>
  <si>
    <t>https://i.scdn.co/image/ab67616d0000b2737582716b3666a5235d5af4ea</t>
  </si>
  <si>
    <t>Crazy What Love Can Do</t>
  </si>
  <si>
    <t>David Guetta, Ella Henderson, Becky Hill</t>
  </si>
  <si>
    <t>https://i.scdn.co/image/ab67616d0000b273ef4ed3c74eb9eac3754b60d2</t>
  </si>
  <si>
    <t>SLOW DANCING IN THE DARK</t>
  </si>
  <si>
    <t>https://i.scdn.co/image/ab67616d0000b27360ba1d6104d0475c7555a6b2</t>
  </si>
  <si>
    <t>Antes de Perderte</t>
  </si>
  <si>
    <t>Duki</t>
  </si>
  <si>
    <t>https://i.scdn.co/image/ab67616d0000b273e63232b00577a053120ca08f</t>
  </si>
  <si>
    <t>Boyfriends</t>
  </si>
  <si>
    <t>Sidhu Moose Wala</t>
  </si>
  <si>
    <t>https://i.scdn.co/image/ab67616d0000b2731d1cc2e40d533d7bcebf5dae</t>
  </si>
  <si>
    <t>Tak Ingin Usai</t>
  </si>
  <si>
    <t>Keisya Levronka</t>
  </si>
  <si>
    <t>https://i.scdn.co/image/ab67616d0000b2738fa475b368164ab5eebe1a8d</t>
  </si>
  <si>
    <t>En El Radio Un Cochinero</t>
  </si>
  <si>
    <t>Victor Cibrian</t>
  </si>
  <si>
    <t>https://i.scdn.co/image/ab67616d0000b273665cfd5826ac132eb42262d3</t>
  </si>
  <si>
    <t>Master of Puppets (Remastered)</t>
  </si>
  <si>
    <t>Metallica</t>
  </si>
  <si>
    <t>https://i.scdn.co/image/ab67616d0000b273cad4832cb7b5844343278daa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</si>
  <si>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</si>
  <si>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</si>
  <si>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</si>
  <si>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</si>
  <si>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</si>
  <si>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</si>
  <si>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https://i.scdn.co/image/ab67616d0000b273633674a4e5072dabf5173069</t>
  </si>
  <si>
    <t>Ojos Marrones</t>
  </si>
  <si>
    <t>Lasso</t>
  </si>
  <si>
    <t>https://i.scdn.co/image/ab67616d0000b273c6fbbdf9c172f4f68a89198a</t>
  </si>
  <si>
    <t>POP!</t>
  </si>
  <si>
    <t>Nayeon</t>
  </si>
  <si>
    <t>https://i.scdn.co/image/ab67616d0000b2735fb4a9cfbeb3b7beb337ed02</t>
  </si>
  <si>
    <t>Layla</t>
  </si>
  <si>
    <t>SchÃ¯Â¿Â½Ã¯Â¿Â½rze, DJ R</t>
  </si>
  <si>
    <t>MORE</t>
  </si>
  <si>
    <t>j-hope</t>
  </si>
  <si>
    <t>https://i.scdn.co/image/ab67616d0000b273ce5bba40b16f887e0461c6e2</t>
  </si>
  <si>
    <t>Sweet Child O' Mine</t>
  </si>
  <si>
    <t>Guns N' Roses</t>
  </si>
  <si>
    <t>https://i.scdn.co/image/ab67616d0000b27321ebf49b3292c3f0f575f0f5</t>
  </si>
  <si>
    <t>Last Last</t>
  </si>
  <si>
    <t>Burna Boy</t>
  </si>
  <si>
    <t>https://i.scdn.co/image/ab67616d0000b27312ebde47882280b814275600</t>
  </si>
  <si>
    <t>Sticky</t>
  </si>
  <si>
    <t>Hot Shit (feat. Ye &amp; Lil Durk)</t>
  </si>
  <si>
    <t>Kanye West, Lil Durk, Cardi B</t>
  </si>
  <si>
    <t>https://i.scdn.co/image/ab67616d0000b273b629e669238964a725937c1b</t>
  </si>
  <si>
    <t>Ai Preto</t>
  </si>
  <si>
    <t>L7nnon, DJ Biel do Furduncinho, Bianca</t>
  </si>
  <si>
    <t>https://i.scdn.co/image/ab67616d0000b27302c3ff07d407f3e30c395243</t>
  </si>
  <si>
    <t>La Loto</t>
  </si>
  <si>
    <t>Anitta, Tini, Becky G</t>
  </si>
  <si>
    <t>die first</t>
  </si>
  <si>
    <t>Nessa Barrett</t>
  </si>
  <si>
    <t>https://i.scdn.co/image/ab67616d0000b273fe6b11174f7eaddd74e870e0</t>
  </si>
  <si>
    <t>Afraid To Feel</t>
  </si>
  <si>
    <t>LF System</t>
  </si>
  <si>
    <t>https://i.scdn.co/image/ab67616d0000b273ced808ef1567eaf901041438</t>
  </si>
  <si>
    <t>Baile no Morro</t>
  </si>
  <si>
    <t>Mc Vitin Da Igrejinha, MC Tairon, DJ Win</t>
  </si>
  <si>
    <t>https://i.scdn.co/image/ab67616d0000b27352cf91ed2a3ed757c6faaa8a</t>
  </si>
  <si>
    <t>cÃ¯Â¿Â½Ã¯Â¿Â½mo dormi</t>
  </si>
  <si>
    <t>Rels B</t>
  </si>
  <si>
    <t>Bad Decisions (with BTS &amp; Snoop Dogg)</t>
  </si>
  <si>
    <t>Snoop Dogg, BTS, Benny Blanco</t>
  </si>
  <si>
    <t>https://i.scdn.co/image/ab67616d0000b2738c47a33a55c6d23cc9d2cf3f</t>
  </si>
  <si>
    <t>STAYING ALIVE (feat. Drake &amp; Lil Baby)</t>
  </si>
  <si>
    <t>Drake, DJ Khaled, Lil Baby</t>
  </si>
  <si>
    <t>https://i.scdn.co/image/ab67616d0000b273b690b30a50c94c6da49ba948</t>
  </si>
  <si>
    <t>Caile</t>
  </si>
  <si>
    <t>Luar La L</t>
  </si>
  <si>
    <t>https://i.scdn.co/image/ab67616d0000b27305c2cc3e87e9aa15d9db3dd9</t>
  </si>
  <si>
    <t>Si Te La Encuentras Por AhÃ¯Â¿</t>
  </si>
  <si>
    <t>https://i.scdn.co/image/ab67616d0000b273b47e7b6440836be413b84c34</t>
  </si>
  <si>
    <t>GIVENCHY</t>
  </si>
  <si>
    <t>https://i.scdn.co/image/ab67616d0000b273b661d9d73921e40ae97cb5e4</t>
  </si>
  <si>
    <t>ALIEN SUPERSTAR</t>
  </si>
  <si>
    <t>Mary On A Cross</t>
  </si>
  <si>
    <t>https://i.scdn.co/image/ab67616d0000b273bef9b0a348ea8dd18a581025</t>
  </si>
  <si>
    <t>Attention</t>
  </si>
  <si>
    <t>THE SHADE</t>
  </si>
  <si>
    <t>Rex Orange County</t>
  </si>
  <si>
    <t>https://i.scdn.co/image/ab67616d0000b2735b656d32ea6b0b9c54c2d2e0</t>
  </si>
  <si>
    <t>Come Back Home - From "Purple Hearts"</t>
  </si>
  <si>
    <t>Sofia Carson</t>
  </si>
  <si>
    <t>https://i.scdn.co/image/ab67616d0000b27326af6664e24916047b68ab81</t>
  </si>
  <si>
    <t>El Rescate</t>
  </si>
  <si>
    <t>Grupo Marca Registrada, Junior H</t>
  </si>
  <si>
    <t>https://i.scdn.co/image/ab67616d0000b2731857fd24035428986c831a7f</t>
  </si>
  <si>
    <t>Heartless</t>
  </si>
  <si>
    <t>https://i.scdn.co/image/ab67616d0000b273346d77e155d854735410ed18</t>
  </si>
  <si>
    <t>Stay With Me (with Justin Timberlake, Halsey, &amp; Pharrell)</t>
  </si>
  <si>
    <t>Calvin Harris, Halsey, Pharrell Williams, Justin Timberlake</t>
  </si>
  <si>
    <t>https://i.scdn.co/image/ab67616d0000b2739b93a80dbfd3d789065d7b67</t>
  </si>
  <si>
    <t>Siempre Pendientes</t>
  </si>
  <si>
    <t>Peso Pluma, Luis R Conriquez</t>
  </si>
  <si>
    <t>https://i.scdn.co/image/ab67616d0000b273093a2563368d844b2a91306f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</si>
  <si>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</si>
  <si>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</si>
  <si>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</si>
  <si>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</si>
  <si>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</si>
  <si>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</si>
  <si>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</si>
  <si>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</si>
  <si>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https://i.scdn.co/image/ab67616d0000b2735d872e7b0c1ba964541f07e8</t>
  </si>
  <si>
    <t>Forget Me</t>
  </si>
  <si>
    <t>https://i.scdn.co/image/ab67616d0000b2737cdf9838412bb52df6e9a952</t>
  </si>
  <si>
    <t>After LIKE</t>
  </si>
  <si>
    <t>https://i.scdn.co/image/ab67616d0000b27387f53da5fb4ab1171766b2d5</t>
  </si>
  <si>
    <t>Bound 2</t>
  </si>
  <si>
    <t>https://i.scdn.co/image/ab67616d0000b2731dacfbc31cc873d132958af9</t>
  </si>
  <si>
    <t>B.O.T.A. (Baddest Of Them All) - Edit</t>
  </si>
  <si>
    <t>Interplanetary Criminal, Eliza Rose</t>
  </si>
  <si>
    <t>Talk that Talk</t>
  </si>
  <si>
    <t>https://i.scdn.co/image/ab67616d0000b273c3040848e6ef0e132c5c8340</t>
  </si>
  <si>
    <t>BILLIE EILISH.</t>
  </si>
  <si>
    <t>Armani White</t>
  </si>
  <si>
    <t>https://i.scdn.co/image/ab67616d0000b2734f8799f23432ad98d522f0ec</t>
  </si>
  <si>
    <t>Ferxxo 100</t>
  </si>
  <si>
    <t>KU LO SA - A COLORS SHOW</t>
  </si>
  <si>
    <t>Oxlade</t>
  </si>
  <si>
    <t>https://i.scdn.co/image/ab67616d0000b273948cc9446ba50ec454e6804f</t>
  </si>
  <si>
    <t>Prohibidox</t>
  </si>
  <si>
    <t>Static</t>
  </si>
  <si>
    <t>The Scientist</t>
  </si>
  <si>
    <t>https://i.scdn.co/image/ab67616d0000b273de09e02aa7febf30b7c02d82</t>
  </si>
  <si>
    <t>Sparks</t>
  </si>
  <si>
    <t>https://i.scdn.co/image/ab67616d0000b2733d92b2ad5af9fbc8637425f0</t>
  </si>
  <si>
    <t>Talk</t>
  </si>
  <si>
    <t>https://i.scdn.co/image/ab67616d0000b2737aee5b36a3a60ca926bc429b</t>
  </si>
  <si>
    <t>XQ Te Pones AsÃ¯Â¿</t>
  </si>
  <si>
    <t>Selfish</t>
  </si>
  <si>
    <t>PnB Rock</t>
  </si>
  <si>
    <t>https://i.scdn.co/image/ab67616d0000b273e9fb616403542596d3ede300</t>
  </si>
  <si>
    <t>Sin SeÃ¯Â¿Â½Ã¯</t>
  </si>
  <si>
    <t>Ovy On The Drums, Quevedo</t>
  </si>
  <si>
    <t>Lady Mi Amor</t>
  </si>
  <si>
    <t>https://i.scdn.co/image/ab67616d0000b27373456ed697350847810e52b3</t>
  </si>
  <si>
    <t>Poland</t>
  </si>
  <si>
    <t>Lil Yachty</t>
  </si>
  <si>
    <t>https://i.scdn.co/image/ab67616d0000b273615d6910181bc514d4c4b011</t>
  </si>
  <si>
    <t>THE LONELIEST</t>
  </si>
  <si>
    <t>Bye Bye</t>
  </si>
  <si>
    <t>Marshmello, Juice WRLD</t>
  </si>
  <si>
    <t>https://i.scdn.co/image/ab67616d0000b2734204e8bad640cf32eca876a5</t>
  </si>
  <si>
    <t>BABY OTAKU</t>
  </si>
  <si>
    <t>Fran C, Polima WestCoast, Nickoog Clk, Pablito Pesadilla</t>
  </si>
  <si>
    <t>Nxde</t>
  </si>
  <si>
    <t>https://i.scdn.co/image/ab67616d0000b273ac815bdd584468a7aa0216e1</t>
  </si>
  <si>
    <t>Southstar</t>
  </si>
  <si>
    <t>https://i.scdn.co/image/ab67616d0000b2731b5f2557a7fe884d0e3d8b2a</t>
  </si>
  <si>
    <t>we fell in love in october</t>
  </si>
  <si>
    <t>girl in red</t>
  </si>
  <si>
    <t>https://i.scdn.co/image/ab67616d0000b273d6839051c4760457e1a60b2a</t>
  </si>
  <si>
    <t>2 Be Loved (Am I Ready)</t>
  </si>
  <si>
    <t>https://i.scdn.co/image/ab67616d0000b273caa75a1b27530c05d8b76675</t>
  </si>
  <si>
    <t>Celestial</t>
  </si>
  <si>
    <t>https://i.scdn.co/image/ab67616d0000b27300bc0dcf5dd155f73eff5267</t>
  </si>
  <si>
    <t>Typa Girl</t>
  </si>
  <si>
    <t>https://i.scdn.co/image/ab67616d0000b2734aeaaeeb0755f1d8a8b51738</t>
  </si>
  <si>
    <t>I Really Want to Stay at Your House</t>
  </si>
  <si>
    <t>Rosa Walton, Hallie Coggins</t>
  </si>
  <si>
    <t>https://i.scdn.co/image/ab67616d0000b273a91a5b301baac1f46e6f30eb</t>
  </si>
  <si>
    <t>California Breeze</t>
  </si>
  <si>
    <t>https://i.scdn.co/image/ab67616d0000b27366b04b41fa6f8908dce86695</t>
  </si>
  <si>
    <t>Bamba (feat. Aitch &amp; BIA)</t>
  </si>
  <si>
    <t>Luciano, Aitch, BÃ¯Â¿Â½</t>
  </si>
  <si>
    <t>https://i.scdn.co/image/ab67616d0000b27348064ef6df8fad8a52219c32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</si>
  <si>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</si>
  <si>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</si>
  <si>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</si>
  <si>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</si>
  <si>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</si>
  <si>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</si>
  <si>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</si>
  <si>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</si>
  <si>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</si>
  <si>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</si>
  <si>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</si>
  <si>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</si>
  <si>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</si>
  <si>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</si>
  <si>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</si>
  <si>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</si>
  <si>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</si>
  <si>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</si>
  <si>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</si>
  <si>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https://i.scdn.co/image/ab67616d0000b27343aaff780ea621da5ce4eb0a</t>
  </si>
  <si>
    <t>BackOutsideBoyz</t>
  </si>
  <si>
    <t>Broke Boys</t>
  </si>
  <si>
    <t>The Great War</t>
  </si>
  <si>
    <t>https://i.scdn.co/image/ab67616d0000b273e0b60c608586d88252b8fbc0</t>
  </si>
  <si>
    <t>My Mind &amp; Me</t>
  </si>
  <si>
    <t>Selena Gomez</t>
  </si>
  <si>
    <t>https://i.scdn.co/image/ab67616d0000b2730f5397dc6aa91374897182e0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</si>
  <si>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</si>
  <si>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</si>
  <si>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</si>
  <si>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</si>
  <si>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</si>
  <si>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</si>
  <si>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https://i.scdn.co/image/ab67616d0000b273992a1f56ac5382848277cff2</t>
  </si>
  <si>
    <t>Select one song:</t>
  </si>
  <si>
    <t>artista</t>
  </si>
  <si>
    <t>The Weeknd - Blinding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</si>
</sst>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33" borderId="0" xfId="0" applyFill="1"/>
    <xf numFmtId="0" fontId="17" fillId="0" borderId="0" xfId="0" applyFont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79A9-F5DC-4C4A-9115-FA811C853DD7}">
  <dimension ref="A1:AS954"/>
  <sheetViews>
    <sheetView topLeftCell="Z1" workbookViewId="0">
      <selection activeCell="AH4" sqref="AH4"/>
    </sheetView>
  </sheetViews>
  <sheetFormatPr defaultRowHeight="14.25" x14ac:dyDescent="0.45"/>
  <cols>
    <col min="1" max="1" width="79.3984375" customWidth="1"/>
    <col min="2" max="2" width="48.1328125" customWidth="1"/>
    <col min="3" max="3" width="11.3984375" bestFit="1" customWidth="1"/>
    <col min="4" max="4" width="13.265625" bestFit="1" customWidth="1"/>
    <col min="5" max="5" width="15.265625" bestFit="1" customWidth="1"/>
    <col min="6" max="6" width="12.59765625" bestFit="1" customWidth="1"/>
    <col min="7" max="7" width="18" bestFit="1" customWidth="1"/>
    <col min="25" max="25" width="66.1328125" bestFit="1" customWidth="1"/>
    <col min="45" max="45" width="163.73046875" bestFit="1" customWidth="1"/>
  </cols>
  <sheetData>
    <row r="1" spans="1:4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2156</v>
      </c>
      <c r="AB1" t="s">
        <v>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</row>
    <row r="2" spans="1:45" x14ac:dyDescent="0.45">
      <c r="A2" t="s">
        <v>26</v>
      </c>
      <c r="B2" t="s">
        <v>27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28</v>
      </c>
      <c r="Q2" t="s">
        <v>29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  <c r="Y2" t="s">
        <v>30</v>
      </c>
      <c r="Z2" t="s">
        <v>31</v>
      </c>
      <c r="AA2">
        <f>+IF(B2='Playlist o matic demo'!$V$2,50,0)</f>
        <v>0</v>
      </c>
      <c r="AB2">
        <f>+ABS(+D2-'Playlist o matic demo'!$AA$2)</f>
        <v>4</v>
      </c>
      <c r="AC2">
        <f>+ABS(+O2-'Playlist o matic demo'!$AB$2)</f>
        <v>46</v>
      </c>
      <c r="AD2">
        <f>+IF(P2='Playlist o matic demo'!$AC$2,0,20)</f>
        <v>20</v>
      </c>
      <c r="AE2">
        <f>+IF(Q2='Playlist o matic demo'!$AD$2,0,20)</f>
        <v>0</v>
      </c>
      <c r="AF2">
        <f>+ABS(+R2-'Playlist o matic demo'!AE$2)</f>
        <v>30</v>
      </c>
      <c r="AG2">
        <f>+ABS(+S2-'Playlist o matic demo'!AF$2)/2</f>
        <v>25.5</v>
      </c>
      <c r="AH2">
        <f>+ABS(+T2-'Playlist o matic demo'!AG$2)/1.5</f>
        <v>2</v>
      </c>
      <c r="AI2">
        <f>+ABS(+U2-'Playlist o matic demo'!AH$2)/2</f>
        <v>15.5</v>
      </c>
      <c r="AJ2">
        <f>+ABS(+V2-'Playlist o matic demo'!AI$2)/2</f>
        <v>0</v>
      </c>
      <c r="AK2">
        <f>+ABS(+W2-'Playlist o matic demo'!AJ$2)/2</f>
        <v>0.5</v>
      </c>
      <c r="AL2">
        <f>+ABS(+X2-'Playlist o matic demo'!AK$2)/2</f>
        <v>1.5</v>
      </c>
      <c r="AN2">
        <f>+SUM(AA2:AL2)</f>
        <v>145</v>
      </c>
      <c r="AO2">
        <f>+_xlfn.RANK.EQ(AN2,AN$2:AN$954,1)</f>
        <v>444</v>
      </c>
      <c r="AP2">
        <v>1.0000000000000001E-5</v>
      </c>
      <c r="AQ2">
        <f>+AO2+AP2</f>
        <v>444.00000999999997</v>
      </c>
      <c r="AR2">
        <f>+_xlfn.RANK.EQ(AQ2,AQ$2:AQ$954,1)</f>
        <v>444</v>
      </c>
      <c r="AS2" t="str">
        <f>+CONCATENATE(B2," - ",A2)</f>
        <v>Latto, Jung Kook - Seven (feat. Latto) (Explicit Ver.)</v>
      </c>
    </row>
    <row r="3" spans="1:45" x14ac:dyDescent="0.45">
      <c r="A3" t="s">
        <v>32</v>
      </c>
      <c r="B3" t="s">
        <v>33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34</v>
      </c>
      <c r="Q3" t="s">
        <v>29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  <c r="Y3" t="s">
        <v>35</v>
      </c>
      <c r="Z3" t="s">
        <v>31</v>
      </c>
      <c r="AA3">
        <f>+IF(B3='Playlist o matic demo'!$V$2,50,0)</f>
        <v>0</v>
      </c>
      <c r="AB3">
        <f>+ABS(+D3-'Playlist o matic demo'!$AA$2)</f>
        <v>4</v>
      </c>
      <c r="AC3">
        <f>+ABS(+O3-'Playlist o matic demo'!$AB$2)</f>
        <v>79</v>
      </c>
      <c r="AD3">
        <f>+IF(P3='Playlist o matic demo'!$AC$2,0,20)</f>
        <v>0</v>
      </c>
      <c r="AE3">
        <f>+IF(Q3='Playlist o matic demo'!$AD$2,0,20)</f>
        <v>0</v>
      </c>
      <c r="AF3">
        <f>+ABS(+R3-'Playlist o matic demo'!AE$2)</f>
        <v>21</v>
      </c>
      <c r="AG3">
        <f>+ABS(+S3-'Playlist o matic demo'!AF$2)/2</f>
        <v>11.5</v>
      </c>
      <c r="AH3">
        <f>+ABS(+T3-'Playlist o matic demo'!AG$2)/1.5</f>
        <v>4</v>
      </c>
      <c r="AI3">
        <f>+ABS(+U3-'Playlist o matic demo'!AH$2)/2</f>
        <v>3.5</v>
      </c>
      <c r="AJ3">
        <f>+ABS(+V3-'Playlist o matic demo'!AI$2)/2</f>
        <v>0</v>
      </c>
      <c r="AK3">
        <f>+ABS(+W3-'Playlist o matic demo'!AJ$2)/2</f>
        <v>0.5</v>
      </c>
      <c r="AL3">
        <f>+ABS(+X3-'Playlist o matic demo'!AK$2)/2</f>
        <v>1.5</v>
      </c>
      <c r="AN3">
        <f t="shared" ref="AN3:AN66" si="0">+SUM(AA3:AL3)</f>
        <v>125</v>
      </c>
      <c r="AO3">
        <f t="shared" ref="AO3:AO66" si="1">+_xlfn.RANK.EQ(AN3,AN$2:AN$954,1)</f>
        <v>290</v>
      </c>
      <c r="AP3">
        <f>+AP2+0.0001</f>
        <v>1.1E-4</v>
      </c>
      <c r="AQ3">
        <f t="shared" ref="AQ3:AQ66" si="2">+AO3+AP3</f>
        <v>290.00011000000001</v>
      </c>
      <c r="AR3">
        <f t="shared" ref="AR3:AR66" si="3">+_xlfn.RANK.EQ(AQ3,AQ$2:AQ$954,1)</f>
        <v>290</v>
      </c>
      <c r="AS3" t="str">
        <f t="shared" ref="AS3:AS66" si="4">+CONCATENATE(B3," - ",A3)</f>
        <v>Myke Towers - LALA</v>
      </c>
    </row>
    <row r="4" spans="1:45" x14ac:dyDescent="0.45">
      <c r="A4" t="s">
        <v>36</v>
      </c>
      <c r="B4" t="s">
        <v>37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38</v>
      </c>
      <c r="Q4" t="s">
        <v>29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  <c r="Y4" t="s">
        <v>39</v>
      </c>
      <c r="Z4" t="s">
        <v>31</v>
      </c>
      <c r="AA4">
        <f>+IF(B4='Playlist o matic demo'!$V$2,50,0)</f>
        <v>0</v>
      </c>
      <c r="AB4">
        <f>+ABS(+D4-'Playlist o matic demo'!$AA$2)</f>
        <v>4</v>
      </c>
      <c r="AC4">
        <f>+ABS(+O4-'Playlist o matic demo'!$AB$2)</f>
        <v>33</v>
      </c>
      <c r="AD4">
        <f>+IF(P4='Playlist o matic demo'!$AC$2,0,20)</f>
        <v>20</v>
      </c>
      <c r="AE4">
        <f>+IF(Q4='Playlist o matic demo'!$AD$2,0,20)</f>
        <v>0</v>
      </c>
      <c r="AF4">
        <f>+ABS(+R4-'Playlist o matic demo'!AE$2)</f>
        <v>1</v>
      </c>
      <c r="AG4">
        <f>+ABS(+S4-'Playlist o matic demo'!AF$2)/2</f>
        <v>3</v>
      </c>
      <c r="AH4">
        <f>+ABS(+T4-'Playlist o matic demo'!AG$2)/1.5</f>
        <v>18</v>
      </c>
      <c r="AI4">
        <f>+ABS(+U4-'Playlist o matic demo'!AH$2)/2</f>
        <v>8.5</v>
      </c>
      <c r="AJ4">
        <f>+ABS(+V4-'Playlist o matic demo'!AI$2)/2</f>
        <v>0</v>
      </c>
      <c r="AK4">
        <f>+ABS(+W4-'Playlist o matic demo'!AJ$2)/2</f>
        <v>11</v>
      </c>
      <c r="AL4">
        <f>+ABS(+X4-'Playlist o matic demo'!AK$2)/2</f>
        <v>0.5</v>
      </c>
      <c r="AN4">
        <f t="shared" si="0"/>
        <v>99</v>
      </c>
      <c r="AO4">
        <f t="shared" si="1"/>
        <v>121</v>
      </c>
      <c r="AP4">
        <f t="shared" ref="AP4:AP67" si="5">+AP3+0.0001</f>
        <v>2.1000000000000001E-4</v>
      </c>
      <c r="AQ4">
        <f t="shared" si="2"/>
        <v>121.00021</v>
      </c>
      <c r="AR4">
        <f t="shared" si="3"/>
        <v>121</v>
      </c>
      <c r="AS4" t="str">
        <f t="shared" si="4"/>
        <v>Olivia Rodrigo - vampire</v>
      </c>
    </row>
    <row r="5" spans="1:45" x14ac:dyDescent="0.45">
      <c r="A5" t="s">
        <v>40</v>
      </c>
      <c r="B5" t="s">
        <v>41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42</v>
      </c>
      <c r="Q5" t="s">
        <v>29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  <c r="Y5" t="s">
        <v>43</v>
      </c>
      <c r="Z5" t="s">
        <v>31</v>
      </c>
      <c r="AA5">
        <f>+IF(B5='Playlist o matic demo'!$V$2,50,0)</f>
        <v>0</v>
      </c>
      <c r="AB5">
        <f>+ABS(+D5-'Playlist o matic demo'!$AA$2)</f>
        <v>0</v>
      </c>
      <c r="AC5">
        <f>+ABS(+O5-'Playlist o matic demo'!$AB$2)</f>
        <v>1</v>
      </c>
      <c r="AD5">
        <f>+IF(P5='Playlist o matic demo'!$AC$2,0,20)</f>
        <v>20</v>
      </c>
      <c r="AE5">
        <f>+IF(Q5='Playlist o matic demo'!$AD$2,0,20)</f>
        <v>0</v>
      </c>
      <c r="AF5">
        <f>+ABS(+R5-'Playlist o matic demo'!AE$2)</f>
        <v>5</v>
      </c>
      <c r="AG5">
        <f>+ABS(+S5-'Playlist o matic demo'!AF$2)/2</f>
        <v>10</v>
      </c>
      <c r="AH5">
        <f>+ABS(+T5-'Playlist o matic demo'!AG$2)/1.5</f>
        <v>5.333333333333333</v>
      </c>
      <c r="AI5">
        <f>+ABS(+U5-'Playlist o matic demo'!AH$2)/2</f>
        <v>5.5</v>
      </c>
      <c r="AJ5">
        <f>+ABS(+V5-'Playlist o matic demo'!AI$2)/2</f>
        <v>0</v>
      </c>
      <c r="AK5">
        <f>+ABS(+W5-'Playlist o matic demo'!AJ$2)/2</f>
        <v>1</v>
      </c>
      <c r="AL5">
        <f>+ABS(+X5-'Playlist o matic demo'!AK$2)/2</f>
        <v>4</v>
      </c>
      <c r="AN5">
        <f t="shared" si="0"/>
        <v>51.833333333333336</v>
      </c>
      <c r="AO5">
        <f t="shared" si="1"/>
        <v>10</v>
      </c>
      <c r="AP5">
        <f t="shared" si="5"/>
        <v>3.1E-4</v>
      </c>
      <c r="AQ5">
        <f t="shared" si="2"/>
        <v>10.000310000000001</v>
      </c>
      <c r="AR5">
        <f t="shared" si="3"/>
        <v>10</v>
      </c>
      <c r="AS5" t="str">
        <f t="shared" si="4"/>
        <v>Taylor Swift - Cruel Summer</v>
      </c>
    </row>
    <row r="6" spans="1:45" x14ac:dyDescent="0.45">
      <c r="A6" t="s">
        <v>44</v>
      </c>
      <c r="B6" t="s">
        <v>45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42</v>
      </c>
      <c r="Q6" t="s">
        <v>46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  <c r="Y6" t="s">
        <v>47</v>
      </c>
      <c r="Z6" t="s">
        <v>31</v>
      </c>
      <c r="AA6">
        <f>+IF(B6='Playlist o matic demo'!$V$2,50,0)</f>
        <v>0</v>
      </c>
      <c r="AB6">
        <f>+ABS(+D6-'Playlist o matic demo'!$AA$2)</f>
        <v>4</v>
      </c>
      <c r="AC6">
        <f>+ABS(+O6-'Playlist o matic demo'!$AB$2)</f>
        <v>27</v>
      </c>
      <c r="AD6">
        <f>+IF(P6='Playlist o matic demo'!$AC$2,0,20)</f>
        <v>20</v>
      </c>
      <c r="AE6">
        <f>+IF(Q6='Playlist o matic demo'!$AD$2,0,20)</f>
        <v>20</v>
      </c>
      <c r="AF6">
        <f>+ABS(+R6-'Playlist o matic demo'!AE$2)</f>
        <v>15</v>
      </c>
      <c r="AG6">
        <f>+ABS(+S6-'Playlist o matic demo'!AF$2)/2</f>
        <v>7.5</v>
      </c>
      <c r="AH6">
        <f>+ABS(+T6-'Playlist o matic demo'!AG$2)/1.5</f>
        <v>0</v>
      </c>
      <c r="AI6">
        <f>+ABS(+U6-'Playlist o matic demo'!AH$2)/2</f>
        <v>7</v>
      </c>
      <c r="AJ6">
        <f>+ABS(+V6-'Playlist o matic demo'!AI$2)/2</f>
        <v>31.5</v>
      </c>
      <c r="AK6">
        <f>+ABS(+W6-'Playlist o matic demo'!AJ$2)/2</f>
        <v>1</v>
      </c>
      <c r="AL6">
        <f>+ABS(+X6-'Playlist o matic demo'!AK$2)/2</f>
        <v>0.5</v>
      </c>
      <c r="AN6">
        <f t="shared" si="0"/>
        <v>133.5</v>
      </c>
      <c r="AO6">
        <f t="shared" si="1"/>
        <v>342</v>
      </c>
      <c r="AP6">
        <f t="shared" si="5"/>
        <v>4.0999999999999999E-4</v>
      </c>
      <c r="AQ6">
        <f t="shared" si="2"/>
        <v>342.00040999999999</v>
      </c>
      <c r="AR6">
        <f t="shared" si="3"/>
        <v>342</v>
      </c>
      <c r="AS6" t="str">
        <f t="shared" si="4"/>
        <v>Bad Bunny - WHERE SHE GOES</v>
      </c>
    </row>
    <row r="7" spans="1:45" x14ac:dyDescent="0.45">
      <c r="A7" t="s">
        <v>48</v>
      </c>
      <c r="B7" t="s">
        <v>49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34</v>
      </c>
      <c r="Q7" t="s">
        <v>29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  <c r="Y7" t="s">
        <v>50</v>
      </c>
      <c r="Z7" t="s">
        <v>31</v>
      </c>
      <c r="AA7">
        <f>+IF(B7='Playlist o matic demo'!$V$2,50,0)</f>
        <v>0</v>
      </c>
      <c r="AB7">
        <f>+ABS(+D7-'Playlist o matic demo'!$AA$2)</f>
        <v>4</v>
      </c>
      <c r="AC7">
        <f>+ABS(+O7-'Playlist o matic demo'!$AB$2)</f>
        <v>30</v>
      </c>
      <c r="AD7">
        <f>+IF(P7='Playlist o matic demo'!$AC$2,0,20)</f>
        <v>0</v>
      </c>
      <c r="AE7">
        <f>+IF(Q7='Playlist o matic demo'!$AD$2,0,20)</f>
        <v>0</v>
      </c>
      <c r="AF7">
        <f>+ABS(+R7-'Playlist o matic demo'!AE$2)</f>
        <v>42</v>
      </c>
      <c r="AG7">
        <f>+ABS(+S7-'Playlist o matic demo'!AF$2)/2</f>
        <v>14</v>
      </c>
      <c r="AH7">
        <f>+ABS(+T7-'Playlist o matic demo'!AG$2)/1.5</f>
        <v>14.666666666666666</v>
      </c>
      <c r="AI7">
        <f>+ABS(+U7-'Playlist o matic demo'!AH$2)/2</f>
        <v>9.5</v>
      </c>
      <c r="AJ7">
        <f>+ABS(+V7-'Playlist o matic demo'!AI$2)/2</f>
        <v>0</v>
      </c>
      <c r="AK7">
        <f>+ABS(+W7-'Playlist o matic demo'!AJ$2)/2</f>
        <v>0.5</v>
      </c>
      <c r="AL7">
        <f>+ABS(+X7-'Playlist o matic demo'!AK$2)/2</f>
        <v>8.5</v>
      </c>
      <c r="AN7">
        <f t="shared" si="0"/>
        <v>123.16666666666667</v>
      </c>
      <c r="AO7">
        <f t="shared" si="1"/>
        <v>269</v>
      </c>
      <c r="AP7">
        <f t="shared" si="5"/>
        <v>5.1000000000000004E-4</v>
      </c>
      <c r="AQ7">
        <f t="shared" si="2"/>
        <v>269.00051000000002</v>
      </c>
      <c r="AR7">
        <f t="shared" si="3"/>
        <v>269</v>
      </c>
      <c r="AS7" t="str">
        <f t="shared" si="4"/>
        <v>Dave, Central Cee - Sprinter</v>
      </c>
    </row>
    <row r="8" spans="1:45" x14ac:dyDescent="0.45">
      <c r="A8" t="s">
        <v>51</v>
      </c>
      <c r="B8" t="s">
        <v>52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38</v>
      </c>
      <c r="Q8" t="s">
        <v>46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  <c r="Y8" t="s">
        <v>53</v>
      </c>
      <c r="Z8" t="s">
        <v>31</v>
      </c>
      <c r="AA8">
        <f>+IF(B8='Playlist o matic demo'!$V$2,50,0)</f>
        <v>0</v>
      </c>
      <c r="AB8">
        <f>+ABS(+D8-'Playlist o matic demo'!$AA$2)</f>
        <v>4</v>
      </c>
      <c r="AC8">
        <f>+ABS(+O8-'Playlist o matic demo'!$AB$2)</f>
        <v>23</v>
      </c>
      <c r="AD8">
        <f>+IF(P8='Playlist o matic demo'!$AC$2,0,20)</f>
        <v>20</v>
      </c>
      <c r="AE8">
        <f>+IF(Q8='Playlist o matic demo'!$AD$2,0,20)</f>
        <v>20</v>
      </c>
      <c r="AF8">
        <f>+ABS(+R8-'Playlist o matic demo'!AE$2)</f>
        <v>17</v>
      </c>
      <c r="AG8">
        <f>+ABS(+S8-'Playlist o matic demo'!AF$2)/2</f>
        <v>22.5</v>
      </c>
      <c r="AH8">
        <f>+ABS(+T8-'Playlist o matic demo'!AG$2)/1.5</f>
        <v>2.6666666666666665</v>
      </c>
      <c r="AI8">
        <f>+ABS(+U8-'Playlist o matic demo'!AH$2)/2</f>
        <v>24</v>
      </c>
      <c r="AJ8">
        <f>+ABS(+V8-'Playlist o matic demo'!AI$2)/2</f>
        <v>0</v>
      </c>
      <c r="AK8">
        <f>+ABS(+W8-'Playlist o matic demo'!AJ$2)/2</f>
        <v>0.5</v>
      </c>
      <c r="AL8">
        <f>+ABS(+X8-'Playlist o matic demo'!AK$2)/2</f>
        <v>2</v>
      </c>
      <c r="AN8">
        <f t="shared" si="0"/>
        <v>135.66666666666669</v>
      </c>
      <c r="AO8">
        <f t="shared" si="1"/>
        <v>366</v>
      </c>
      <c r="AP8">
        <f t="shared" si="5"/>
        <v>6.1000000000000008E-4</v>
      </c>
      <c r="AQ8">
        <f t="shared" si="2"/>
        <v>366.00060999999999</v>
      </c>
      <c r="AR8">
        <f t="shared" si="3"/>
        <v>366</v>
      </c>
      <c r="AS8" t="str">
        <f t="shared" si="4"/>
        <v>Eslabon Armado, Peso Pluma - Ella Baila Sola</v>
      </c>
    </row>
    <row r="9" spans="1:45" x14ac:dyDescent="0.45">
      <c r="A9" t="s">
        <v>54</v>
      </c>
      <c r="B9" t="s">
        <v>55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38</v>
      </c>
      <c r="Q9" t="s">
        <v>29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  <c r="Y9" t="s">
        <v>56</v>
      </c>
      <c r="Z9" t="s">
        <v>31</v>
      </c>
      <c r="AA9">
        <f>+IF(B9='Playlist o matic demo'!$V$2,50,0)</f>
        <v>0</v>
      </c>
      <c r="AB9">
        <f>+ABS(+D9-'Playlist o matic demo'!$AA$2)</f>
        <v>4</v>
      </c>
      <c r="AC9">
        <f>+ABS(+O9-'Playlist o matic demo'!$AB$2)</f>
        <v>71</v>
      </c>
      <c r="AD9">
        <f>+IF(P9='Playlist o matic demo'!$AC$2,0,20)</f>
        <v>20</v>
      </c>
      <c r="AE9">
        <f>+IF(Q9='Playlist o matic demo'!$AD$2,0,20)</f>
        <v>0</v>
      </c>
      <c r="AF9">
        <f>+ABS(+R9-'Playlist o matic demo'!AE$2)</f>
        <v>17</v>
      </c>
      <c r="AG9">
        <f>+ABS(+S9-'Playlist o matic demo'!AF$2)/2</f>
        <v>6</v>
      </c>
      <c r="AH9">
        <f>+ABS(+T9-'Playlist o matic demo'!AG$2)/1.5</f>
        <v>6</v>
      </c>
      <c r="AI9">
        <f>+ABS(+U9-'Playlist o matic demo'!AH$2)/2</f>
        <v>18.5</v>
      </c>
      <c r="AJ9">
        <f>+ABS(+V9-'Playlist o matic demo'!AI$2)/2</f>
        <v>0</v>
      </c>
      <c r="AK9">
        <f>+ABS(+W9-'Playlist o matic demo'!AJ$2)/2</f>
        <v>1</v>
      </c>
      <c r="AL9">
        <f>+ABS(+X9-'Playlist o matic demo'!AK$2)/2</f>
        <v>1.5</v>
      </c>
      <c r="AN9">
        <f t="shared" si="0"/>
        <v>145</v>
      </c>
      <c r="AO9">
        <f t="shared" si="1"/>
        <v>444</v>
      </c>
      <c r="AP9">
        <f t="shared" si="5"/>
        <v>7.1000000000000013E-4</v>
      </c>
      <c r="AQ9">
        <f t="shared" si="2"/>
        <v>444.00071000000003</v>
      </c>
      <c r="AR9">
        <f t="shared" si="3"/>
        <v>445</v>
      </c>
      <c r="AS9" t="str">
        <f t="shared" si="4"/>
        <v>Quevedo - Columbia</v>
      </c>
    </row>
    <row r="10" spans="1:45" x14ac:dyDescent="0.45">
      <c r="A10" t="s">
        <v>57</v>
      </c>
      <c r="B10" t="s">
        <v>58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34</v>
      </c>
      <c r="Q10" t="s">
        <v>46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  <c r="Y10" t="s">
        <v>59</v>
      </c>
      <c r="Z10" t="s">
        <v>31</v>
      </c>
      <c r="AA10">
        <f>+IF(B10='Playlist o matic demo'!$V$2,50,0)</f>
        <v>0</v>
      </c>
      <c r="AB10">
        <f>+ABS(+D10-'Playlist o matic demo'!$AA$2)</f>
        <v>4</v>
      </c>
      <c r="AC10">
        <f>+ABS(+O10-'Playlist o matic demo'!$AB$2)</f>
        <v>41</v>
      </c>
      <c r="AD10">
        <f>+IF(P10='Playlist o matic demo'!$AC$2,0,20)</f>
        <v>0</v>
      </c>
      <c r="AE10">
        <f>+IF(Q10='Playlist o matic demo'!$AD$2,0,20)</f>
        <v>20</v>
      </c>
      <c r="AF10">
        <f>+ABS(+R10-'Playlist o matic demo'!AE$2)</f>
        <v>35</v>
      </c>
      <c r="AG10">
        <f>+ABS(+S10-'Playlist o matic demo'!AF$2)/2</f>
        <v>8</v>
      </c>
      <c r="AH10">
        <f>+ABS(+T10-'Playlist o matic demo'!AG$2)/1.5</f>
        <v>12</v>
      </c>
      <c r="AI10">
        <f>+ABS(+U10-'Playlist o matic demo'!AH$2)/2</f>
        <v>6</v>
      </c>
      <c r="AJ10">
        <f>+ABS(+V10-'Playlist o matic demo'!AI$2)/2</f>
        <v>0</v>
      </c>
      <c r="AK10">
        <f>+ABS(+W10-'Playlist o matic demo'!AJ$2)/2</f>
        <v>9.5</v>
      </c>
      <c r="AL10">
        <f>+ABS(+X10-'Playlist o matic demo'!AK$2)/2</f>
        <v>1</v>
      </c>
      <c r="AN10">
        <f t="shared" si="0"/>
        <v>136.5</v>
      </c>
      <c r="AO10">
        <f t="shared" si="1"/>
        <v>371</v>
      </c>
      <c r="AP10">
        <f t="shared" si="5"/>
        <v>8.1000000000000017E-4</v>
      </c>
      <c r="AQ10">
        <f t="shared" si="2"/>
        <v>371.00081</v>
      </c>
      <c r="AR10">
        <f t="shared" si="3"/>
        <v>371</v>
      </c>
      <c r="AS10" t="str">
        <f t="shared" si="4"/>
        <v>Gunna - fukumean</v>
      </c>
    </row>
    <row r="11" spans="1:45" x14ac:dyDescent="0.45">
      <c r="A11" t="s">
        <v>60</v>
      </c>
      <c r="B11" t="s">
        <v>61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62</v>
      </c>
      <c r="Q11" t="s">
        <v>46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  <c r="Y11" t="s">
        <v>30</v>
      </c>
      <c r="Z11" t="s">
        <v>31</v>
      </c>
      <c r="AA11">
        <f>+IF(B11='Playlist o matic demo'!$V$2,50,0)</f>
        <v>0</v>
      </c>
      <c r="AB11">
        <f>+ABS(+D11-'Playlist o matic demo'!$AA$2)</f>
        <v>4</v>
      </c>
      <c r="AC11">
        <f>+ABS(+O11-'Playlist o matic demo'!$AB$2)</f>
        <v>1</v>
      </c>
      <c r="AD11">
        <f>+IF(P11='Playlist o matic demo'!$AC$2,0,20)</f>
        <v>20</v>
      </c>
      <c r="AE11">
        <f>+IF(Q11='Playlist o matic demo'!$AD$2,0,20)</f>
        <v>20</v>
      </c>
      <c r="AF11">
        <f>+ABS(+R11-'Playlist o matic demo'!AE$2)</f>
        <v>31</v>
      </c>
      <c r="AG11">
        <f>+ABS(+S11-'Playlist o matic demo'!AF$2)/2</f>
        <v>9</v>
      </c>
      <c r="AH11">
        <f>+ABS(+T11-'Playlist o matic demo'!AG$2)/1.5</f>
        <v>21.333333333333332</v>
      </c>
      <c r="AI11">
        <f>+ABS(+U11-'Playlist o matic demo'!AH$2)/2</f>
        <v>10.5</v>
      </c>
      <c r="AJ11">
        <f>+ABS(+V11-'Playlist o matic demo'!AI$2)/2</f>
        <v>0</v>
      </c>
      <c r="AK11">
        <f>+ABS(+W11-'Playlist o matic demo'!AJ$2)/2</f>
        <v>0.5</v>
      </c>
      <c r="AL11">
        <f>+ABS(+X11-'Playlist o matic demo'!AK$2)/2</f>
        <v>13</v>
      </c>
      <c r="AN11">
        <f t="shared" si="0"/>
        <v>130.33333333333331</v>
      </c>
      <c r="AO11">
        <f t="shared" si="1"/>
        <v>320</v>
      </c>
      <c r="AP11">
        <f t="shared" si="5"/>
        <v>9.1000000000000022E-4</v>
      </c>
      <c r="AQ11">
        <f t="shared" si="2"/>
        <v>320.00090999999998</v>
      </c>
      <c r="AR11">
        <f t="shared" si="3"/>
        <v>320</v>
      </c>
      <c r="AS11" t="str">
        <f t="shared" si="4"/>
        <v>Peso Pluma, Yng Lvcas - La Bebe - Remix</v>
      </c>
    </row>
    <row r="12" spans="1:45" x14ac:dyDescent="0.45">
      <c r="A12" t="s">
        <v>63</v>
      </c>
      <c r="B12" t="s">
        <v>64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65</v>
      </c>
      <c r="Q12" t="s">
        <v>46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  <c r="Y12" t="s">
        <v>30</v>
      </c>
      <c r="Z12" t="s">
        <v>31</v>
      </c>
      <c r="AA12">
        <f>+IF(B12='Playlist o matic demo'!$V$2,50,0)</f>
        <v>0</v>
      </c>
      <c r="AB12">
        <f>+ABS(+D12-'Playlist o matic demo'!$AA$2)</f>
        <v>4</v>
      </c>
      <c r="AC12">
        <f>+ABS(+O12-'Playlist o matic demo'!$AB$2)</f>
        <v>88</v>
      </c>
      <c r="AD12">
        <f>+IF(P12='Playlist o matic demo'!$AC$2,0,20)</f>
        <v>20</v>
      </c>
      <c r="AE12">
        <f>+IF(Q12='Playlist o matic demo'!$AD$2,0,20)</f>
        <v>20</v>
      </c>
      <c r="AF12">
        <f>+ABS(+R12-'Playlist o matic demo'!AE$2)</f>
        <v>7</v>
      </c>
      <c r="AG12">
        <f>+ABS(+S12-'Playlist o matic demo'!AF$2)/2</f>
        <v>9</v>
      </c>
      <c r="AH12">
        <f>+ABS(+T12-'Playlist o matic demo'!AG$2)/1.5</f>
        <v>5.333333333333333</v>
      </c>
      <c r="AI12">
        <f>+ABS(+U12-'Playlist o matic demo'!AH$2)/2</f>
        <v>11.5</v>
      </c>
      <c r="AJ12">
        <f>+ABS(+V12-'Playlist o matic demo'!AI$2)/2</f>
        <v>0</v>
      </c>
      <c r="AK12">
        <f>+ABS(+W12-'Playlist o matic demo'!AJ$2)/2</f>
        <v>9</v>
      </c>
      <c r="AL12">
        <f>+ABS(+X12-'Playlist o matic demo'!AK$2)/2</f>
        <v>1</v>
      </c>
      <c r="AN12">
        <f t="shared" si="0"/>
        <v>174.83333333333334</v>
      </c>
      <c r="AO12">
        <f t="shared" si="1"/>
        <v>726</v>
      </c>
      <c r="AP12">
        <f t="shared" si="5"/>
        <v>1.0100000000000003E-3</v>
      </c>
      <c r="AQ12">
        <f t="shared" si="2"/>
        <v>726.00100999999995</v>
      </c>
      <c r="AR12">
        <f t="shared" si="3"/>
        <v>726</v>
      </c>
      <c r="AS12" t="str">
        <f t="shared" si="4"/>
        <v>Bad Bunny, Grupo Frontera - un x100to</v>
      </c>
    </row>
    <row r="13" spans="1:45" x14ac:dyDescent="0.45">
      <c r="A13" t="s">
        <v>66</v>
      </c>
      <c r="B13" t="s">
        <v>67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38</v>
      </c>
      <c r="Q13" t="s">
        <v>46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  <c r="Y13" t="s">
        <v>68</v>
      </c>
      <c r="Z13" t="s">
        <v>31</v>
      </c>
      <c r="AA13">
        <f>+IF(B13='Playlist o matic demo'!$V$2,50,0)</f>
        <v>0</v>
      </c>
      <c r="AB13">
        <f>+ABS(+D13-'Playlist o matic demo'!$AA$2)</f>
        <v>4</v>
      </c>
      <c r="AC13">
        <f>+ABS(+O13-'Playlist o matic demo'!$AB$2)</f>
        <v>21</v>
      </c>
      <c r="AD13">
        <f>+IF(P13='Playlist o matic demo'!$AC$2,0,20)</f>
        <v>20</v>
      </c>
      <c r="AE13">
        <f>+IF(Q13='Playlist o matic demo'!$AD$2,0,20)</f>
        <v>20</v>
      </c>
      <c r="AF13">
        <f>+ABS(+R13-'Playlist o matic demo'!AE$2)</f>
        <v>28</v>
      </c>
      <c r="AG13">
        <f>+ABS(+S13-'Playlist o matic demo'!AF$2)/2</f>
        <v>7</v>
      </c>
      <c r="AH13">
        <f>+ABS(+T13-'Playlist o matic demo'!AG$2)/1.5</f>
        <v>1.3333333333333333</v>
      </c>
      <c r="AI13">
        <f>+ABS(+U13-'Playlist o matic demo'!AH$2)/2</f>
        <v>9</v>
      </c>
      <c r="AJ13">
        <f>+ABS(+V13-'Playlist o matic demo'!AI$2)/2</f>
        <v>0</v>
      </c>
      <c r="AK13">
        <f>+ABS(+W13-'Playlist o matic demo'!AJ$2)/2</f>
        <v>3</v>
      </c>
      <c r="AL13">
        <f>+ABS(+X13-'Playlist o matic demo'!AK$2)/2</f>
        <v>0</v>
      </c>
      <c r="AN13">
        <f t="shared" si="0"/>
        <v>113.33333333333333</v>
      </c>
      <c r="AO13">
        <f t="shared" si="1"/>
        <v>199</v>
      </c>
      <c r="AP13">
        <f t="shared" si="5"/>
        <v>1.1100000000000003E-3</v>
      </c>
      <c r="AQ13">
        <f t="shared" si="2"/>
        <v>199.00111000000001</v>
      </c>
      <c r="AR13">
        <f t="shared" si="3"/>
        <v>199</v>
      </c>
      <c r="AS13" t="str">
        <f t="shared" si="4"/>
        <v>NewJeans - Super Shy</v>
      </c>
    </row>
    <row r="14" spans="1:45" x14ac:dyDescent="0.45">
      <c r="A14" t="s">
        <v>69</v>
      </c>
      <c r="B14" t="s">
        <v>70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 s="1">
        <v>1021</v>
      </c>
      <c r="O14">
        <v>118</v>
      </c>
      <c r="Q14" t="s">
        <v>29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  <c r="Y14" t="s">
        <v>71</v>
      </c>
      <c r="Z14" t="s">
        <v>31</v>
      </c>
      <c r="AA14">
        <f>+IF(B14='Playlist o matic demo'!$V$2,50,0)</f>
        <v>0</v>
      </c>
      <c r="AB14">
        <f>+ABS(+D14-'Playlist o matic demo'!$AA$2)</f>
        <v>4</v>
      </c>
      <c r="AC14">
        <f>+ABS(+O14-'Playlist o matic demo'!$AB$2)</f>
        <v>53</v>
      </c>
      <c r="AD14">
        <f>+IF(P14='Playlist o matic demo'!$AC$2,0,20)</f>
        <v>20</v>
      </c>
      <c r="AE14">
        <f>+IF(Q14='Playlist o matic demo'!$AD$2,0,20)</f>
        <v>0</v>
      </c>
      <c r="AF14">
        <f>+ABS(+R14-'Playlist o matic demo'!AE$2)</f>
        <v>21</v>
      </c>
      <c r="AG14">
        <f>+ABS(+S14-'Playlist o matic demo'!AF$2)/2</f>
        <v>13.5</v>
      </c>
      <c r="AH14">
        <f>+ABS(+T14-'Playlist o matic demo'!AG$2)/1.5</f>
        <v>8</v>
      </c>
      <c r="AI14">
        <f>+ABS(+U14-'Playlist o matic demo'!AH$2)/2</f>
        <v>3</v>
      </c>
      <c r="AJ14">
        <f>+ABS(+V14-'Playlist o matic demo'!AI$2)/2</f>
        <v>0</v>
      </c>
      <c r="AK14">
        <f>+ABS(+W14-'Playlist o matic demo'!AJ$2)/2</f>
        <v>3</v>
      </c>
      <c r="AL14">
        <f>+ABS(+X14-'Playlist o matic demo'!AK$2)/2</f>
        <v>0</v>
      </c>
      <c r="AN14">
        <f t="shared" si="0"/>
        <v>125.5</v>
      </c>
      <c r="AO14">
        <f t="shared" si="1"/>
        <v>297</v>
      </c>
      <c r="AP14">
        <f t="shared" si="5"/>
        <v>1.2100000000000004E-3</v>
      </c>
      <c r="AQ14">
        <f t="shared" si="2"/>
        <v>297.00121000000001</v>
      </c>
      <c r="AR14">
        <f t="shared" si="3"/>
        <v>297</v>
      </c>
      <c r="AS14" t="str">
        <f t="shared" si="4"/>
        <v>Miley Cyrus - Flowers</v>
      </c>
    </row>
    <row r="15" spans="1:45" x14ac:dyDescent="0.45">
      <c r="A15" t="s">
        <v>72</v>
      </c>
      <c r="B15" t="s">
        <v>73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 s="1">
        <v>1281</v>
      </c>
      <c r="O15">
        <v>130</v>
      </c>
      <c r="P15" t="s">
        <v>62</v>
      </c>
      <c r="Q15" t="s">
        <v>46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  <c r="Y15" t="s">
        <v>74</v>
      </c>
      <c r="Z15" t="s">
        <v>31</v>
      </c>
      <c r="AA15">
        <f>+IF(B15='Playlist o matic demo'!$V$2,50,0)</f>
        <v>0</v>
      </c>
      <c r="AB15">
        <f>+ABS(+D15-'Playlist o matic demo'!$AA$2)</f>
        <v>4</v>
      </c>
      <c r="AC15">
        <f>+ABS(+O15-'Playlist o matic demo'!$AB$2)</f>
        <v>41</v>
      </c>
      <c r="AD15">
        <f>+IF(P15='Playlist o matic demo'!$AC$2,0,20)</f>
        <v>20</v>
      </c>
      <c r="AE15">
        <f>+IF(Q15='Playlist o matic demo'!$AD$2,0,20)</f>
        <v>20</v>
      </c>
      <c r="AF15">
        <f>+ABS(+R15-'Playlist o matic demo'!AE$2)</f>
        <v>1</v>
      </c>
      <c r="AG15">
        <f>+ABS(+S15-'Playlist o matic demo'!AF$2)/2</f>
        <v>3</v>
      </c>
      <c r="AH15">
        <f>+ABS(+T15-'Playlist o matic demo'!AG$2)/1.5</f>
        <v>24.666666666666668</v>
      </c>
      <c r="AI15">
        <f>+ABS(+U15-'Playlist o matic demo'!AH$2)/2</f>
        <v>41.5</v>
      </c>
      <c r="AJ15">
        <f>+ABS(+V15-'Playlist o matic demo'!AI$2)/2</f>
        <v>0</v>
      </c>
      <c r="AK15">
        <f>+ABS(+W15-'Playlist o matic demo'!AJ$2)/2</f>
        <v>0</v>
      </c>
      <c r="AL15">
        <f>+ABS(+X15-'Playlist o matic demo'!AK$2)/2</f>
        <v>2</v>
      </c>
      <c r="AN15">
        <f t="shared" si="0"/>
        <v>157.16666666666669</v>
      </c>
      <c r="AO15">
        <f t="shared" si="1"/>
        <v>568</v>
      </c>
      <c r="AP15">
        <f t="shared" si="5"/>
        <v>1.3100000000000004E-3</v>
      </c>
      <c r="AQ15">
        <f t="shared" si="2"/>
        <v>568.00130999999999</v>
      </c>
      <c r="AR15">
        <f t="shared" si="3"/>
        <v>568</v>
      </c>
      <c r="AS15" t="str">
        <f t="shared" si="4"/>
        <v>David Kushner - Daylight</v>
      </c>
    </row>
    <row r="16" spans="1:45" x14ac:dyDescent="0.45">
      <c r="A16" t="s">
        <v>75</v>
      </c>
      <c r="B16" t="s">
        <v>76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O16">
        <v>174</v>
      </c>
      <c r="P16" t="s">
        <v>65</v>
      </c>
      <c r="Q16" t="s">
        <v>46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  <c r="Y16" t="s">
        <v>77</v>
      </c>
      <c r="Z16" t="s">
        <v>31</v>
      </c>
      <c r="AA16">
        <f>+IF(B16='Playlist o matic demo'!$V$2,50,0)</f>
        <v>0</v>
      </c>
      <c r="AB16">
        <f>+ABS(+D16-'Playlist o matic demo'!$AA$2)</f>
        <v>3</v>
      </c>
      <c r="AC16">
        <f>+ABS(+O16-'Playlist o matic demo'!$AB$2)</f>
        <v>3</v>
      </c>
      <c r="AD16">
        <f>+IF(P16='Playlist o matic demo'!$AC$2,0,20)</f>
        <v>20</v>
      </c>
      <c r="AE16">
        <f>+IF(Q16='Playlist o matic demo'!$AD$2,0,20)</f>
        <v>20</v>
      </c>
      <c r="AF16">
        <f>+ABS(+R16-'Playlist o matic demo'!AE$2)</f>
        <v>2</v>
      </c>
      <c r="AG16">
        <f>+ABS(+S16-'Playlist o matic demo'!AF$2)/2</f>
        <v>14</v>
      </c>
      <c r="AH16">
        <f>+ABS(+T16-'Playlist o matic demo'!AG$2)/1.5</f>
        <v>4.666666666666667</v>
      </c>
      <c r="AI16">
        <f>+ABS(+U16-'Playlist o matic demo'!AH$2)/2</f>
        <v>17</v>
      </c>
      <c r="AJ16">
        <f>+ABS(+V16-'Playlist o matic demo'!AI$2)/2</f>
        <v>0</v>
      </c>
      <c r="AK16">
        <f>+ABS(+W16-'Playlist o matic demo'!AJ$2)/2</f>
        <v>11</v>
      </c>
      <c r="AL16">
        <f>+ABS(+X16-'Playlist o matic demo'!AK$2)/2</f>
        <v>0.5</v>
      </c>
      <c r="AN16">
        <f t="shared" si="0"/>
        <v>95.166666666666671</v>
      </c>
      <c r="AO16">
        <f t="shared" si="1"/>
        <v>95</v>
      </c>
      <c r="AP16">
        <f t="shared" si="5"/>
        <v>1.4100000000000004E-3</v>
      </c>
      <c r="AQ16">
        <f t="shared" si="2"/>
        <v>95.001410000000007</v>
      </c>
      <c r="AR16">
        <f t="shared" si="3"/>
        <v>95</v>
      </c>
      <c r="AS16" t="str">
        <f t="shared" si="4"/>
        <v>Harry Styles - As It Was</v>
      </c>
    </row>
    <row r="17" spans="1:45" x14ac:dyDescent="0.45">
      <c r="A17" t="s">
        <v>78</v>
      </c>
      <c r="B17" t="s">
        <v>79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80</v>
      </c>
      <c r="Q17" t="s">
        <v>29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  <c r="Y17" t="s">
        <v>81</v>
      </c>
      <c r="Z17" t="s">
        <v>31</v>
      </c>
      <c r="AA17">
        <f>+IF(B17='Playlist o matic demo'!$V$2,50,0)</f>
        <v>0</v>
      </c>
      <c r="AB17">
        <f>+ABS(+D17-'Playlist o matic demo'!$AA$2)</f>
        <v>3</v>
      </c>
      <c r="AC17">
        <f>+ABS(+O17-'Playlist o matic demo'!$AB$2)</f>
        <v>82</v>
      </c>
      <c r="AD17">
        <f>+IF(P17='Playlist o matic demo'!$AC$2,0,20)</f>
        <v>20</v>
      </c>
      <c r="AE17">
        <f>+IF(Q17='Playlist o matic demo'!$AD$2,0,20)</f>
        <v>0</v>
      </c>
      <c r="AF17">
        <f>+ABS(+R17-'Playlist o matic demo'!AE$2)</f>
        <v>14</v>
      </c>
      <c r="AG17">
        <f>+ABS(+S17-'Playlist o matic demo'!AF$2)/2</f>
        <v>2.5</v>
      </c>
      <c r="AH17">
        <f>+ABS(+T17-'Playlist o matic demo'!AG$2)/1.5</f>
        <v>4.666666666666667</v>
      </c>
      <c r="AI17">
        <f>+ABS(+U17-'Playlist o matic demo'!AH$2)/2</f>
        <v>2.5</v>
      </c>
      <c r="AJ17">
        <f>+ABS(+V17-'Playlist o matic demo'!AI$2)/2</f>
        <v>8.5</v>
      </c>
      <c r="AK17">
        <f>+ABS(+W17-'Playlist o matic demo'!AJ$2)/2</f>
        <v>3.5</v>
      </c>
      <c r="AL17">
        <f>+ABS(+X17-'Playlist o matic demo'!AK$2)/2</f>
        <v>1.5</v>
      </c>
      <c r="AN17">
        <f t="shared" si="0"/>
        <v>142.16666666666669</v>
      </c>
      <c r="AO17">
        <f t="shared" si="1"/>
        <v>420</v>
      </c>
      <c r="AP17">
        <f t="shared" si="5"/>
        <v>1.5100000000000005E-3</v>
      </c>
      <c r="AQ17">
        <f t="shared" si="2"/>
        <v>420.00151</v>
      </c>
      <c r="AR17">
        <f t="shared" si="3"/>
        <v>420</v>
      </c>
      <c r="AS17" t="str">
        <f t="shared" si="4"/>
        <v>SZA - Kill Bill</v>
      </c>
    </row>
    <row r="18" spans="1:45" x14ac:dyDescent="0.45">
      <c r="A18" t="s">
        <v>82</v>
      </c>
      <c r="B18" t="s">
        <v>83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28</v>
      </c>
      <c r="Q18" t="s">
        <v>46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  <c r="Y18" t="s">
        <v>84</v>
      </c>
      <c r="Z18" t="s">
        <v>31</v>
      </c>
      <c r="AA18">
        <f>+IF(B18='Playlist o matic demo'!$V$2,50,0)</f>
        <v>0</v>
      </c>
      <c r="AB18">
        <f>+ABS(+D18-'Playlist o matic demo'!$AA$2)</f>
        <v>4</v>
      </c>
      <c r="AC18">
        <f>+ABS(+O18-'Playlist o matic demo'!$AB$2)</f>
        <v>51</v>
      </c>
      <c r="AD18">
        <f>+IF(P18='Playlist o matic demo'!$AC$2,0,20)</f>
        <v>20</v>
      </c>
      <c r="AE18">
        <f>+IF(Q18='Playlist o matic demo'!$AD$2,0,20)</f>
        <v>20</v>
      </c>
      <c r="AF18">
        <f>+ABS(+R18-'Playlist o matic demo'!AE$2)</f>
        <v>28</v>
      </c>
      <c r="AG18">
        <f>+ABS(+S18-'Playlist o matic demo'!AF$2)/2</f>
        <v>19</v>
      </c>
      <c r="AH18">
        <f>+ABS(+T18-'Playlist o matic demo'!AG$2)/1.5</f>
        <v>14</v>
      </c>
      <c r="AI18">
        <f>+ABS(+U18-'Playlist o matic demo'!AH$2)/2</f>
        <v>21.5</v>
      </c>
      <c r="AJ18">
        <f>+ABS(+V18-'Playlist o matic demo'!AI$2)/2</f>
        <v>0</v>
      </c>
      <c r="AK18">
        <f>+ABS(+W18-'Playlist o matic demo'!AJ$2)/2</f>
        <v>12.5</v>
      </c>
      <c r="AL18">
        <f>+ABS(+X18-'Playlist o matic demo'!AK$2)/2</f>
        <v>2</v>
      </c>
      <c r="AN18">
        <f t="shared" si="0"/>
        <v>192</v>
      </c>
      <c r="AO18">
        <f t="shared" si="1"/>
        <v>842</v>
      </c>
      <c r="AP18">
        <f t="shared" si="5"/>
        <v>1.6100000000000005E-3</v>
      </c>
      <c r="AQ18">
        <f t="shared" si="2"/>
        <v>842.00161000000003</v>
      </c>
      <c r="AR18">
        <f t="shared" si="3"/>
        <v>842</v>
      </c>
      <c r="AS18" t="str">
        <f t="shared" si="4"/>
        <v>Fifty Fifty - Cupid - Twin Ver.</v>
      </c>
    </row>
    <row r="19" spans="1:45" x14ac:dyDescent="0.45">
      <c r="A19" t="s">
        <v>85</v>
      </c>
      <c r="B19" t="s">
        <v>86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 s="1">
        <v>1173</v>
      </c>
      <c r="O19">
        <v>78</v>
      </c>
      <c r="Q19" t="s">
        <v>29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  <c r="Y19" t="s">
        <v>30</v>
      </c>
      <c r="Z19" t="s">
        <v>31</v>
      </c>
      <c r="AA19">
        <f>+IF(B19='Playlist o matic demo'!$V$2,50,0)</f>
        <v>0</v>
      </c>
      <c r="AB19">
        <f>+ABS(+D19-'Playlist o matic demo'!$AA$2)</f>
        <v>4</v>
      </c>
      <c r="AC19">
        <f>+ABS(+O19-'Playlist o matic demo'!$AB$2)</f>
        <v>93</v>
      </c>
      <c r="AD19">
        <f>+IF(P19='Playlist o matic demo'!$AC$2,0,20)</f>
        <v>20</v>
      </c>
      <c r="AE19">
        <f>+IF(Q19='Playlist o matic demo'!$AD$2,0,20)</f>
        <v>0</v>
      </c>
      <c r="AF19">
        <f>+ABS(+R19-'Playlist o matic demo'!AE$2)</f>
        <v>6</v>
      </c>
      <c r="AG19">
        <f>+ABS(+S19-'Playlist o matic demo'!AF$2)/2</f>
        <v>12</v>
      </c>
      <c r="AH19">
        <f>+ABS(+T19-'Playlist o matic demo'!AG$2)/1.5</f>
        <v>47.333333333333336</v>
      </c>
      <c r="AI19">
        <f>+ABS(+U19-'Playlist o matic demo'!AH$2)/2</f>
        <v>48</v>
      </c>
      <c r="AJ19">
        <f>+ABS(+V19-'Playlist o matic demo'!AI$2)/2</f>
        <v>0</v>
      </c>
      <c r="AK19">
        <f>+ABS(+W19-'Playlist o matic demo'!AJ$2)/2</f>
        <v>0.5</v>
      </c>
      <c r="AL19">
        <f>+ABS(+X19-'Playlist o matic demo'!AK$2)/2</f>
        <v>2</v>
      </c>
      <c r="AN19">
        <f t="shared" si="0"/>
        <v>232.83333333333334</v>
      </c>
      <c r="AO19">
        <f t="shared" si="1"/>
        <v>930</v>
      </c>
      <c r="AP19">
        <f t="shared" si="5"/>
        <v>1.7100000000000006E-3</v>
      </c>
      <c r="AQ19">
        <f t="shared" si="2"/>
        <v>930.00171</v>
      </c>
      <c r="AR19">
        <f t="shared" si="3"/>
        <v>930</v>
      </c>
      <c r="AS19" t="str">
        <f t="shared" si="4"/>
        <v>Billie Eilish - What Was I Made For? [From The Motion Picture "Barbie"]</v>
      </c>
    </row>
    <row r="20" spans="1:45" x14ac:dyDescent="0.45">
      <c r="A20" t="s">
        <v>87</v>
      </c>
      <c r="B20" t="s">
        <v>88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28</v>
      </c>
      <c r="Q20" t="s">
        <v>29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  <c r="Y20" t="s">
        <v>89</v>
      </c>
      <c r="Z20" t="s">
        <v>31</v>
      </c>
      <c r="AA20">
        <f>+IF(B20='Playlist o matic demo'!$V$2,50,0)</f>
        <v>0</v>
      </c>
      <c r="AB20">
        <f>+ABS(+D20-'Playlist o matic demo'!$AA$2)</f>
        <v>4</v>
      </c>
      <c r="AC20">
        <f>+ABS(+O20-'Playlist o matic demo'!$AB$2)</f>
        <v>71</v>
      </c>
      <c r="AD20">
        <f>+IF(P20='Playlist o matic demo'!$AC$2,0,20)</f>
        <v>20</v>
      </c>
      <c r="AE20">
        <f>+IF(Q20='Playlist o matic demo'!$AD$2,0,20)</f>
        <v>0</v>
      </c>
      <c r="AF20">
        <f>+ABS(+R20-'Playlist o matic demo'!AE$2)</f>
        <v>36</v>
      </c>
      <c r="AG20">
        <f>+ABS(+S20-'Playlist o matic demo'!AF$2)/2</f>
        <v>14.5</v>
      </c>
      <c r="AH20">
        <f>+ABS(+T20-'Playlist o matic demo'!AG$2)/1.5</f>
        <v>9.3333333333333339</v>
      </c>
      <c r="AI20">
        <f>+ABS(+U20-'Playlist o matic demo'!AH$2)/2</f>
        <v>7</v>
      </c>
      <c r="AJ20">
        <f>+ABS(+V20-'Playlist o matic demo'!AI$2)/2</f>
        <v>0</v>
      </c>
      <c r="AK20">
        <f>+ABS(+W20-'Playlist o matic demo'!AJ$2)/2</f>
        <v>1.5</v>
      </c>
      <c r="AL20">
        <f>+ABS(+X20-'Playlist o matic demo'!AK$2)/2</f>
        <v>4.5</v>
      </c>
      <c r="AN20">
        <f t="shared" si="0"/>
        <v>167.83333333333334</v>
      </c>
      <c r="AO20">
        <f t="shared" si="1"/>
        <v>664</v>
      </c>
      <c r="AP20">
        <f t="shared" si="5"/>
        <v>1.8100000000000006E-3</v>
      </c>
      <c r="AQ20">
        <f t="shared" si="2"/>
        <v>664.00180999999998</v>
      </c>
      <c r="AR20">
        <f t="shared" si="3"/>
        <v>664</v>
      </c>
      <c r="AS20" t="str">
        <f t="shared" si="4"/>
        <v>Feid, Young Miko - Classy 101</v>
      </c>
    </row>
    <row r="21" spans="1:45" x14ac:dyDescent="0.45">
      <c r="A21" t="s">
        <v>90</v>
      </c>
      <c r="B21" t="s">
        <v>91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92</v>
      </c>
      <c r="Q21" t="s">
        <v>29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  <c r="Y21" t="s">
        <v>93</v>
      </c>
      <c r="Z21" t="s">
        <v>31</v>
      </c>
      <c r="AA21">
        <f>+IF(B21='Playlist o matic demo'!$V$2,50,0)</f>
        <v>0</v>
      </c>
      <c r="AB21">
        <f>+ABS(+D21-'Playlist o matic demo'!$AA$2)</f>
        <v>4</v>
      </c>
      <c r="AC21">
        <f>+ABS(+O21-'Playlist o matic demo'!$AB$2)</f>
        <v>51</v>
      </c>
      <c r="AD21">
        <f>+IF(P21='Playlist o matic demo'!$AC$2,0,20)</f>
        <v>20</v>
      </c>
      <c r="AE21">
        <f>+IF(Q21='Playlist o matic demo'!$AD$2,0,20)</f>
        <v>0</v>
      </c>
      <c r="AF21">
        <f>+ABS(+R21-'Playlist o matic demo'!AE$2)</f>
        <v>13</v>
      </c>
      <c r="AG21">
        <f>+ABS(+S21-'Playlist o matic demo'!AF$2)/2</f>
        <v>1</v>
      </c>
      <c r="AH21">
        <f>+ABS(+T21-'Playlist o matic demo'!AG$2)/1.5</f>
        <v>4.666666666666667</v>
      </c>
      <c r="AI21">
        <f>+ABS(+U21-'Playlist o matic demo'!AH$2)/2</f>
        <v>0</v>
      </c>
      <c r="AJ21">
        <f>+ABS(+V21-'Playlist o matic demo'!AI$2)/2</f>
        <v>0</v>
      </c>
      <c r="AK21">
        <f>+ABS(+W21-'Playlist o matic demo'!AJ$2)/2</f>
        <v>13.5</v>
      </c>
      <c r="AL21">
        <f>+ABS(+X21-'Playlist o matic demo'!AK$2)/2</f>
        <v>1.5</v>
      </c>
      <c r="AN21">
        <f t="shared" si="0"/>
        <v>108.66666666666667</v>
      </c>
      <c r="AO21">
        <f t="shared" si="1"/>
        <v>169</v>
      </c>
      <c r="AP21">
        <f t="shared" si="5"/>
        <v>1.9100000000000007E-3</v>
      </c>
      <c r="AQ21">
        <f t="shared" si="2"/>
        <v>169.00191000000001</v>
      </c>
      <c r="AR21">
        <f t="shared" si="3"/>
        <v>169</v>
      </c>
      <c r="AS21" t="str">
        <f t="shared" si="4"/>
        <v>Jimin - Like Crazy</v>
      </c>
    </row>
    <row r="22" spans="1:45" x14ac:dyDescent="0.45">
      <c r="A22" t="s">
        <v>94</v>
      </c>
      <c r="B22" t="s">
        <v>95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38</v>
      </c>
      <c r="Q22" t="s">
        <v>46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  <c r="Y22" t="s">
        <v>30</v>
      </c>
      <c r="Z22" t="s">
        <v>31</v>
      </c>
      <c r="AA22">
        <f>+IF(B22='Playlist o matic demo'!$V$2,50,0)</f>
        <v>0</v>
      </c>
      <c r="AB22">
        <f>+ABS(+D22-'Playlist o matic demo'!$AA$2)</f>
        <v>4</v>
      </c>
      <c r="AC22">
        <f>+ABS(+O22-'Playlist o matic demo'!$AB$2)</f>
        <v>31</v>
      </c>
      <c r="AD22">
        <f>+IF(P22='Playlist o matic demo'!$AC$2,0,20)</f>
        <v>20</v>
      </c>
      <c r="AE22">
        <f>+IF(Q22='Playlist o matic demo'!$AD$2,0,20)</f>
        <v>20</v>
      </c>
      <c r="AF22">
        <f>+ABS(+R22-'Playlist o matic demo'!AE$2)</f>
        <v>15</v>
      </c>
      <c r="AG22">
        <f>+ABS(+S22-'Playlist o matic demo'!AF$2)/2</f>
        <v>24.5</v>
      </c>
      <c r="AH22">
        <f>+ABS(+T22-'Playlist o matic demo'!AG$2)/1.5</f>
        <v>4</v>
      </c>
      <c r="AI22">
        <f>+ABS(+U22-'Playlist o matic demo'!AH$2)/2</f>
        <v>11</v>
      </c>
      <c r="AJ22">
        <f>+ABS(+V22-'Playlist o matic demo'!AI$2)/2</f>
        <v>0</v>
      </c>
      <c r="AK22">
        <f>+ABS(+W22-'Playlist o matic demo'!AJ$2)/2</f>
        <v>16.5</v>
      </c>
      <c r="AL22">
        <f>+ABS(+X22-'Playlist o matic demo'!AK$2)/2</f>
        <v>1.5</v>
      </c>
      <c r="AN22">
        <f t="shared" si="0"/>
        <v>147.5</v>
      </c>
      <c r="AO22">
        <f t="shared" si="1"/>
        <v>469</v>
      </c>
      <c r="AP22">
        <f t="shared" si="5"/>
        <v>2.0100000000000005E-3</v>
      </c>
      <c r="AQ22">
        <f t="shared" si="2"/>
        <v>469.00200999999998</v>
      </c>
      <c r="AR22">
        <f t="shared" si="3"/>
        <v>469</v>
      </c>
      <c r="AS22" t="str">
        <f t="shared" si="4"/>
        <v>Gabito Ballesteros, Junior H, Peso Pluma - LADY GAGA</v>
      </c>
    </row>
    <row r="23" spans="1:45" x14ac:dyDescent="0.45">
      <c r="A23" t="s">
        <v>96</v>
      </c>
      <c r="B23" t="s">
        <v>41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t="s">
        <v>65</v>
      </c>
      <c r="Q23" t="s">
        <v>29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  <c r="Y23" t="s">
        <v>30</v>
      </c>
      <c r="Z23" t="s">
        <v>31</v>
      </c>
      <c r="AA23">
        <f>+IF(B23='Playlist o matic demo'!$V$2,50,0)</f>
        <v>0</v>
      </c>
      <c r="AB23">
        <f>+ABS(+D23-'Playlist o matic demo'!$AA$2)</f>
        <v>4</v>
      </c>
      <c r="AC23">
        <f>+ABS(+O23-'Playlist o matic demo'!$AB$2)</f>
        <v>48</v>
      </c>
      <c r="AD23">
        <f>+IF(P23='Playlist o matic demo'!$AC$2,0,20)</f>
        <v>20</v>
      </c>
      <c r="AE23">
        <f>+IF(Q23='Playlist o matic demo'!$AD$2,0,20)</f>
        <v>0</v>
      </c>
      <c r="AF23">
        <f>+ABS(+R23-'Playlist o matic demo'!AE$2)</f>
        <v>19</v>
      </c>
      <c r="AG23">
        <f>+ABS(+S23-'Playlist o matic demo'!AF$2)/2</f>
        <v>22</v>
      </c>
      <c r="AH23">
        <f>+ABS(+T23-'Playlist o matic demo'!AG$2)/1.5</f>
        <v>2.6666666666666665</v>
      </c>
      <c r="AI23">
        <f>+ABS(+U23-'Playlist o matic demo'!AH$2)/2</f>
        <v>3</v>
      </c>
      <c r="AJ23">
        <f>+ABS(+V23-'Playlist o matic demo'!AI$2)/2</f>
        <v>0</v>
      </c>
      <c r="AK23">
        <f>+ABS(+W23-'Playlist o matic demo'!AJ$2)/2</f>
        <v>1.5</v>
      </c>
      <c r="AL23">
        <f>+ABS(+X23-'Playlist o matic demo'!AK$2)/2</f>
        <v>2</v>
      </c>
      <c r="AN23">
        <f t="shared" si="0"/>
        <v>122.16666666666667</v>
      </c>
      <c r="AO23">
        <f t="shared" si="1"/>
        <v>256</v>
      </c>
      <c r="AP23">
        <f t="shared" si="5"/>
        <v>2.1100000000000003E-3</v>
      </c>
      <c r="AQ23">
        <f t="shared" si="2"/>
        <v>256.00211000000002</v>
      </c>
      <c r="AR23">
        <f t="shared" si="3"/>
        <v>256</v>
      </c>
      <c r="AS23" t="str">
        <f t="shared" si="4"/>
        <v xml:space="preserve">Taylor Swift - I Can See You (TaylorÃ¯Â¿Â½Ã¯Â¿Â½Ã¯Â¿Â½s Version) (From The </v>
      </c>
    </row>
    <row r="24" spans="1:45" x14ac:dyDescent="0.45">
      <c r="A24" t="s">
        <v>97</v>
      </c>
      <c r="B24" t="s">
        <v>98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46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  <c r="Y24" t="s">
        <v>99</v>
      </c>
      <c r="Z24" t="s">
        <v>31</v>
      </c>
      <c r="AA24">
        <f>+IF(B24='Playlist o matic demo'!$V$2,50,0)</f>
        <v>0</v>
      </c>
      <c r="AB24">
        <f>+ABS(+D24-'Playlist o matic demo'!$AA$2)</f>
        <v>6</v>
      </c>
      <c r="AC24">
        <f>+ABS(+O24-'Playlist o matic demo'!$AB$2)</f>
        <v>36</v>
      </c>
      <c r="AD24">
        <f>+IF(P24='Playlist o matic demo'!$AC$2,0,20)</f>
        <v>20</v>
      </c>
      <c r="AE24">
        <f>+IF(Q24='Playlist o matic demo'!$AD$2,0,20)</f>
        <v>20</v>
      </c>
      <c r="AF24">
        <f>+ABS(+R24-'Playlist o matic demo'!AE$2)</f>
        <v>2</v>
      </c>
      <c r="AG24">
        <f>+ABS(+S24-'Playlist o matic demo'!AF$2)/2</f>
        <v>3</v>
      </c>
      <c r="AH24">
        <f>+ABS(+T24-'Playlist o matic demo'!AG$2)/1.5</f>
        <v>25.333333333333332</v>
      </c>
      <c r="AI24">
        <f>+ABS(+U24-'Playlist o matic demo'!AH$2)/2</f>
        <v>6</v>
      </c>
      <c r="AJ24">
        <f>+ABS(+V24-'Playlist o matic demo'!AI$2)/2</f>
        <v>1</v>
      </c>
      <c r="AK24">
        <f>+ABS(+W24-'Playlist o matic demo'!AJ$2)/2</f>
        <v>1</v>
      </c>
      <c r="AL24">
        <f>+ABS(+X24-'Playlist o matic demo'!AK$2)/2</f>
        <v>2</v>
      </c>
      <c r="AN24">
        <f t="shared" si="0"/>
        <v>122.33333333333333</v>
      </c>
      <c r="AO24">
        <f t="shared" si="1"/>
        <v>258</v>
      </c>
      <c r="AP24">
        <f t="shared" si="5"/>
        <v>2.2100000000000002E-3</v>
      </c>
      <c r="AQ24">
        <f t="shared" si="2"/>
        <v>258.00220999999999</v>
      </c>
      <c r="AR24">
        <f t="shared" si="3"/>
        <v>258</v>
      </c>
      <c r="AS24" t="str">
        <f t="shared" si="4"/>
        <v>Arctic Monkeys - I Wanna Be Yours</v>
      </c>
    </row>
    <row r="25" spans="1:45" x14ac:dyDescent="0.45">
      <c r="A25" t="s">
        <v>100</v>
      </c>
      <c r="B25" t="s">
        <v>101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t="s">
        <v>38</v>
      </c>
      <c r="Q25" t="s">
        <v>46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  <c r="Y25" t="s">
        <v>102</v>
      </c>
      <c r="Z25" t="s">
        <v>31</v>
      </c>
      <c r="AA25">
        <f>+IF(B25='Playlist o matic demo'!$V$2,50,0)</f>
        <v>0</v>
      </c>
      <c r="AB25">
        <f>+ABS(+D25-'Playlist o matic demo'!$AA$2)</f>
        <v>4</v>
      </c>
      <c r="AC25">
        <f>+ABS(+O25-'Playlist o matic demo'!$AB$2)</f>
        <v>38</v>
      </c>
      <c r="AD25">
        <f>+IF(P25='Playlist o matic demo'!$AC$2,0,20)</f>
        <v>20</v>
      </c>
      <c r="AE25">
        <f>+IF(Q25='Playlist o matic demo'!$AD$2,0,20)</f>
        <v>20</v>
      </c>
      <c r="AF25">
        <f>+ABS(+R25-'Playlist o matic demo'!AE$2)</f>
        <v>35</v>
      </c>
      <c r="AG25">
        <f>+ABS(+S25-'Playlist o matic demo'!AF$2)/2</f>
        <v>21.5</v>
      </c>
      <c r="AH25">
        <f>+ABS(+T25-'Playlist o matic demo'!AG$2)/1.5</f>
        <v>8.6666666666666661</v>
      </c>
      <c r="AI25">
        <f>+ABS(+U25-'Playlist o matic demo'!AH$2)/2</f>
        <v>13</v>
      </c>
      <c r="AJ25">
        <f>+ABS(+V25-'Playlist o matic demo'!AI$2)/2</f>
        <v>0</v>
      </c>
      <c r="AK25">
        <f>+ABS(+W25-'Playlist o matic demo'!AJ$2)/2</f>
        <v>1.5</v>
      </c>
      <c r="AL25">
        <f>+ABS(+X25-'Playlist o matic demo'!AK$2)/2</f>
        <v>1</v>
      </c>
      <c r="AN25">
        <f t="shared" si="0"/>
        <v>162.66666666666666</v>
      </c>
      <c r="AO25">
        <f t="shared" si="1"/>
        <v>626</v>
      </c>
      <c r="AP25">
        <f t="shared" si="5"/>
        <v>2.31E-3</v>
      </c>
      <c r="AQ25">
        <f t="shared" si="2"/>
        <v>626.00230999999997</v>
      </c>
      <c r="AR25">
        <f t="shared" si="3"/>
        <v>626</v>
      </c>
      <c r="AS25" t="str">
        <f t="shared" si="4"/>
        <v>Bizarrap, Peso Pluma - Peso Pluma: Bzrp Music Sessions, Vol. 55</v>
      </c>
    </row>
    <row r="26" spans="1:45" x14ac:dyDescent="0.45">
      <c r="A26" t="s">
        <v>103</v>
      </c>
      <c r="B26" t="s">
        <v>104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 s="1">
        <v>1093</v>
      </c>
      <c r="O26">
        <v>99</v>
      </c>
      <c r="P26" t="s">
        <v>34</v>
      </c>
      <c r="Q26" t="s">
        <v>29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  <c r="Y26" t="s">
        <v>105</v>
      </c>
      <c r="Z26" t="s">
        <v>31</v>
      </c>
      <c r="AA26">
        <f>+IF(B26='Playlist o matic demo'!$V$2,50,0)</f>
        <v>0</v>
      </c>
      <c r="AB26">
        <f>+ABS(+D26-'Playlist o matic demo'!$AA$2)</f>
        <v>4</v>
      </c>
      <c r="AC26">
        <f>+ABS(+O26-'Playlist o matic demo'!$AB$2)</f>
        <v>72</v>
      </c>
      <c r="AD26">
        <f>+IF(P26='Playlist o matic demo'!$AC$2,0,20)</f>
        <v>0</v>
      </c>
      <c r="AE26">
        <f>+IF(Q26='Playlist o matic demo'!$AD$2,0,20)</f>
        <v>0</v>
      </c>
      <c r="AF26">
        <f>+ABS(+R26-'Playlist o matic demo'!AE$2)</f>
        <v>35</v>
      </c>
      <c r="AG26">
        <f>+ABS(+S26-'Playlist o matic demo'!AF$2)/2</f>
        <v>22.5</v>
      </c>
      <c r="AH26">
        <f>+ABS(+T26-'Playlist o matic demo'!AG$2)/1.5</f>
        <v>8</v>
      </c>
      <c r="AI26">
        <f>+ABS(+U26-'Playlist o matic demo'!AH$2)/2</f>
        <v>3.5</v>
      </c>
      <c r="AJ26">
        <f>+ABS(+V26-'Playlist o matic demo'!AI$2)/2</f>
        <v>0</v>
      </c>
      <c r="AK26">
        <f>+ABS(+W26-'Playlist o matic demo'!AJ$2)/2</f>
        <v>13.5</v>
      </c>
      <c r="AL26">
        <f>+ABS(+X26-'Playlist o matic demo'!AK$2)/2</f>
        <v>6.5</v>
      </c>
      <c r="AN26">
        <f t="shared" si="0"/>
        <v>165</v>
      </c>
      <c r="AO26">
        <f t="shared" si="1"/>
        <v>642</v>
      </c>
      <c r="AP26">
        <f t="shared" si="5"/>
        <v>2.4099999999999998E-3</v>
      </c>
      <c r="AQ26">
        <f t="shared" si="2"/>
        <v>642.00241000000005</v>
      </c>
      <c r="AR26">
        <f t="shared" si="3"/>
        <v>642</v>
      </c>
      <c r="AS26" t="str">
        <f t="shared" si="4"/>
        <v>The Weeknd, Madonna, Playboi Carti - Popular (with Playboi Carti &amp; Madonna) - The Idol Vol. 1 (Music from the HBO Original Series)</v>
      </c>
    </row>
    <row r="27" spans="1:45" x14ac:dyDescent="0.45">
      <c r="A27" t="s">
        <v>106</v>
      </c>
      <c r="B27" t="s">
        <v>107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t="s">
        <v>92</v>
      </c>
      <c r="Q27" t="s">
        <v>46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  <c r="Y27" t="s">
        <v>108</v>
      </c>
      <c r="Z27" t="s">
        <v>31</v>
      </c>
      <c r="AA27">
        <f>+IF(B27='Playlist o matic demo'!$V$2,50,0)</f>
        <v>0</v>
      </c>
      <c r="AB27">
        <f>+ABS(+D27-'Playlist o matic demo'!$AA$2)</f>
        <v>4</v>
      </c>
      <c r="AC27">
        <f>+ABS(+O27-'Playlist o matic demo'!$AB$2)</f>
        <v>41</v>
      </c>
      <c r="AD27">
        <f>+IF(P27='Playlist o matic demo'!$AC$2,0,20)</f>
        <v>20</v>
      </c>
      <c r="AE27">
        <f>+IF(Q27='Playlist o matic demo'!$AD$2,0,20)</f>
        <v>20</v>
      </c>
      <c r="AF27">
        <f>+ABS(+R27-'Playlist o matic demo'!AE$2)</f>
        <v>29</v>
      </c>
      <c r="AG27">
        <f>+ABS(+S27-'Playlist o matic demo'!AF$2)/2</f>
        <v>29</v>
      </c>
      <c r="AH27">
        <f>+ABS(+T27-'Playlist o matic demo'!AG$2)/1.5</f>
        <v>4</v>
      </c>
      <c r="AI27">
        <f>+ABS(+U27-'Playlist o matic demo'!AH$2)/2</f>
        <v>4.5</v>
      </c>
      <c r="AJ27">
        <f>+ABS(+V27-'Playlist o matic demo'!AI$2)/2</f>
        <v>0</v>
      </c>
      <c r="AK27">
        <f>+ABS(+W27-'Playlist o matic demo'!AJ$2)/2</f>
        <v>0</v>
      </c>
      <c r="AL27">
        <f>+ABS(+X27-'Playlist o matic demo'!AK$2)/2</f>
        <v>1</v>
      </c>
      <c r="AN27">
        <f t="shared" si="0"/>
        <v>152.5</v>
      </c>
      <c r="AO27">
        <f t="shared" si="1"/>
        <v>518</v>
      </c>
      <c r="AP27">
        <f t="shared" si="5"/>
        <v>2.5099999999999996E-3</v>
      </c>
      <c r="AQ27">
        <f t="shared" si="2"/>
        <v>518.00251000000003</v>
      </c>
      <c r="AR27">
        <f t="shared" si="3"/>
        <v>518</v>
      </c>
      <c r="AS27" t="str">
        <f t="shared" si="4"/>
        <v>Fuerza Regida - SABOR FRESA</v>
      </c>
    </row>
    <row r="28" spans="1:45" x14ac:dyDescent="0.45">
      <c r="A28" t="s">
        <v>109</v>
      </c>
      <c r="B28" t="s">
        <v>110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t="s">
        <v>28</v>
      </c>
      <c r="Q28" t="s">
        <v>29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  <c r="Y28" t="s">
        <v>30</v>
      </c>
      <c r="Z28" t="s">
        <v>31</v>
      </c>
      <c r="AA28">
        <f>+IF(B28='Playlist o matic demo'!$V$2,50,0)</f>
        <v>0</v>
      </c>
      <c r="AB28">
        <f>+ABS(+D28-'Playlist o matic demo'!$AA$2)</f>
        <v>3</v>
      </c>
      <c r="AC28">
        <f>+ABS(+O28-'Playlist o matic demo'!$AB$2)</f>
        <v>64</v>
      </c>
      <c r="AD28">
        <f>+IF(P28='Playlist o matic demo'!$AC$2,0,20)</f>
        <v>20</v>
      </c>
      <c r="AE28">
        <f>+IF(Q28='Playlist o matic demo'!$AD$2,0,20)</f>
        <v>0</v>
      </c>
      <c r="AF28">
        <f>+ABS(+R28-'Playlist o matic demo'!AE$2)</f>
        <v>30</v>
      </c>
      <c r="AG28">
        <f>+ABS(+S28-'Playlist o matic demo'!AF$2)/2</f>
        <v>22</v>
      </c>
      <c r="AH28">
        <f>+ABS(+T28-'Playlist o matic demo'!AG$2)/1.5</f>
        <v>0</v>
      </c>
      <c r="AI28">
        <f>+ABS(+U28-'Playlist o matic demo'!AH$2)/2</f>
        <v>21.5</v>
      </c>
      <c r="AJ28">
        <f>+ABS(+V28-'Playlist o matic demo'!AI$2)/2</f>
        <v>0</v>
      </c>
      <c r="AK28">
        <f>+ABS(+W28-'Playlist o matic demo'!AJ$2)/2</f>
        <v>2.5</v>
      </c>
      <c r="AL28">
        <f>+ABS(+X28-'Playlist o matic demo'!AK$2)/2</f>
        <v>1.5</v>
      </c>
      <c r="AN28">
        <f t="shared" si="0"/>
        <v>164.5</v>
      </c>
      <c r="AO28">
        <f t="shared" si="1"/>
        <v>636</v>
      </c>
      <c r="AP28">
        <f t="shared" si="5"/>
        <v>2.6099999999999995E-3</v>
      </c>
      <c r="AQ28">
        <f t="shared" si="2"/>
        <v>636.00261</v>
      </c>
      <c r="AR28">
        <f t="shared" si="3"/>
        <v>636</v>
      </c>
      <c r="AS28" t="str">
        <f t="shared" si="4"/>
        <v>RÃ¯Â¿Â½Ã¯Â¿Â½ma, Selena G - Calm Down (with Selena Gomez)</v>
      </c>
    </row>
    <row r="29" spans="1:45" x14ac:dyDescent="0.45">
      <c r="A29" t="s">
        <v>111</v>
      </c>
      <c r="B29" t="s">
        <v>112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t="s">
        <v>65</v>
      </c>
      <c r="Q29" t="s">
        <v>46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  <c r="Y29" t="s">
        <v>113</v>
      </c>
      <c r="Z29" t="s">
        <v>31</v>
      </c>
      <c r="AA29">
        <f>+IF(B29='Playlist o matic demo'!$V$2,50,0)</f>
        <v>0</v>
      </c>
      <c r="AB29">
        <f>+ABS(+D29-'Playlist o matic demo'!$AA$2)</f>
        <v>4</v>
      </c>
      <c r="AC29">
        <f>+ABS(+O29-'Playlist o matic demo'!$AB$2)</f>
        <v>49</v>
      </c>
      <c r="AD29">
        <f>+IF(P29='Playlist o matic demo'!$AC$2,0,20)</f>
        <v>20</v>
      </c>
      <c r="AE29">
        <f>+IF(Q29='Playlist o matic demo'!$AD$2,0,20)</f>
        <v>20</v>
      </c>
      <c r="AF29">
        <f>+ABS(+R29-'Playlist o matic demo'!AE$2)</f>
        <v>31</v>
      </c>
      <c r="AG29">
        <f>+ABS(+S29-'Playlist o matic demo'!AF$2)/2</f>
        <v>18</v>
      </c>
      <c r="AH29">
        <f>+ABS(+T29-'Playlist o matic demo'!AG$2)/1.5</f>
        <v>6</v>
      </c>
      <c r="AI29">
        <f>+ABS(+U29-'Playlist o matic demo'!AH$2)/2</f>
        <v>7</v>
      </c>
      <c r="AJ29">
        <f>+ABS(+V29-'Playlist o matic demo'!AI$2)/2</f>
        <v>0</v>
      </c>
      <c r="AK29">
        <f>+ABS(+W29-'Playlist o matic demo'!AJ$2)/2</f>
        <v>23.5</v>
      </c>
      <c r="AL29">
        <f>+ABS(+X29-'Playlist o matic demo'!AK$2)/2</f>
        <v>1.5</v>
      </c>
      <c r="AN29">
        <f t="shared" si="0"/>
        <v>180</v>
      </c>
      <c r="AO29">
        <f t="shared" si="1"/>
        <v>769</v>
      </c>
      <c r="AP29">
        <f t="shared" si="5"/>
        <v>2.7099999999999993E-3</v>
      </c>
      <c r="AQ29">
        <f t="shared" si="2"/>
        <v>769.00270999999998</v>
      </c>
      <c r="AR29">
        <f t="shared" si="3"/>
        <v>769</v>
      </c>
      <c r="AS29" t="str">
        <f t="shared" si="4"/>
        <v>Tainy, Bad Bunny - MOJABI GHOST</v>
      </c>
    </row>
    <row r="30" spans="1:45" x14ac:dyDescent="0.45">
      <c r="A30" t="s">
        <v>114</v>
      </c>
      <c r="B30" t="s">
        <v>115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t="s">
        <v>65</v>
      </c>
      <c r="Q30" t="s">
        <v>29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  <c r="Y30" t="s">
        <v>116</v>
      </c>
      <c r="Z30" t="s">
        <v>31</v>
      </c>
      <c r="AA30">
        <f>+IF(B30='Playlist o matic demo'!$V$2,50,0)</f>
        <v>0</v>
      </c>
      <c r="AB30">
        <f>+ABS(+D30-'Playlist o matic demo'!$AA$2)</f>
        <v>4</v>
      </c>
      <c r="AC30">
        <f>+ABS(+O30-'Playlist o matic demo'!$AB$2)</f>
        <v>33</v>
      </c>
      <c r="AD30">
        <f>+IF(P30='Playlist o matic demo'!$AC$2,0,20)</f>
        <v>20</v>
      </c>
      <c r="AE30">
        <f>+IF(Q30='Playlist o matic demo'!$AD$2,0,20)</f>
        <v>0</v>
      </c>
      <c r="AF30">
        <f>+ABS(+R30-'Playlist o matic demo'!AE$2)</f>
        <v>2</v>
      </c>
      <c r="AG30">
        <f>+ABS(+S30-'Playlist o matic demo'!AF$2)/2</f>
        <v>7</v>
      </c>
      <c r="AH30">
        <f>+ABS(+T30-'Playlist o matic demo'!AG$2)/1.5</f>
        <v>8</v>
      </c>
      <c r="AI30">
        <f>+ABS(+U30-'Playlist o matic demo'!AH$2)/2</f>
        <v>23</v>
      </c>
      <c r="AJ30">
        <f>+ABS(+V30-'Playlist o matic demo'!AI$2)/2</f>
        <v>0</v>
      </c>
      <c r="AK30">
        <f>+ABS(+W30-'Playlist o matic demo'!AJ$2)/2</f>
        <v>3</v>
      </c>
      <c r="AL30">
        <f>+ABS(+X30-'Playlist o matic demo'!AK$2)/2</f>
        <v>1.5</v>
      </c>
      <c r="AN30">
        <f t="shared" si="0"/>
        <v>101.5</v>
      </c>
      <c r="AO30">
        <f t="shared" si="1"/>
        <v>129</v>
      </c>
      <c r="AP30">
        <f t="shared" si="5"/>
        <v>2.8099999999999991E-3</v>
      </c>
      <c r="AQ30">
        <f t="shared" si="2"/>
        <v>129.00281000000001</v>
      </c>
      <c r="AR30">
        <f t="shared" si="3"/>
        <v>129</v>
      </c>
      <c r="AS30" t="str">
        <f t="shared" si="4"/>
        <v>Morgan Wallen - Last Night</v>
      </c>
    </row>
    <row r="31" spans="1:45" x14ac:dyDescent="0.45">
      <c r="A31" t="s">
        <v>117</v>
      </c>
      <c r="B31" t="s">
        <v>118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t="s">
        <v>28</v>
      </c>
      <c r="Q31" t="s">
        <v>46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  <c r="Y31" t="s">
        <v>119</v>
      </c>
      <c r="Z31" t="s">
        <v>31</v>
      </c>
      <c r="AA31">
        <f>+IF(B31='Playlist o matic demo'!$V$2,50,0)</f>
        <v>0</v>
      </c>
      <c r="AB31">
        <f>+ABS(+D31-'Playlist o matic demo'!$AA$2)</f>
        <v>4</v>
      </c>
      <c r="AC31">
        <f>+ABS(+O31-'Playlist o matic demo'!$AB$2)</f>
        <v>61</v>
      </c>
      <c r="AD31">
        <f>+IF(P31='Playlist o matic demo'!$AC$2,0,20)</f>
        <v>20</v>
      </c>
      <c r="AE31">
        <f>+IF(Q31='Playlist o matic demo'!$AD$2,0,20)</f>
        <v>20</v>
      </c>
      <c r="AF31">
        <f>+ABS(+R31-'Playlist o matic demo'!AE$2)</f>
        <v>17</v>
      </c>
      <c r="AG31">
        <f>+ABS(+S31-'Playlist o matic demo'!AF$2)/2</f>
        <v>20</v>
      </c>
      <c r="AH31">
        <f>+ABS(+T31-'Playlist o matic demo'!AG$2)/1.5</f>
        <v>3.3333333333333335</v>
      </c>
      <c r="AI31">
        <f>+ABS(+U31-'Playlist o matic demo'!AH$2)/2</f>
        <v>1</v>
      </c>
      <c r="AJ31">
        <f>+ABS(+V31-'Playlist o matic demo'!AI$2)/2</f>
        <v>0</v>
      </c>
      <c r="AK31">
        <f>+ABS(+W31-'Playlist o matic demo'!AJ$2)/2</f>
        <v>12</v>
      </c>
      <c r="AL31">
        <f>+ABS(+X31-'Playlist o matic demo'!AK$2)/2</f>
        <v>1</v>
      </c>
      <c r="AN31">
        <f t="shared" si="0"/>
        <v>159.33333333333334</v>
      </c>
      <c r="AO31">
        <f t="shared" si="1"/>
        <v>592</v>
      </c>
      <c r="AP31">
        <f t="shared" si="5"/>
        <v>2.909999999999999E-3</v>
      </c>
      <c r="AQ31">
        <f t="shared" si="2"/>
        <v>592.00291000000004</v>
      </c>
      <c r="AR31">
        <f t="shared" si="3"/>
        <v>592</v>
      </c>
      <c r="AS31" t="str">
        <f t="shared" si="4"/>
        <v>Dua Lipa - Dance The Night (From Barbie The Album)</v>
      </c>
    </row>
    <row r="32" spans="1:45" x14ac:dyDescent="0.45">
      <c r="A32" t="s">
        <v>120</v>
      </c>
      <c r="B32" t="s">
        <v>121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t="s">
        <v>38</v>
      </c>
      <c r="Q32" t="s">
        <v>46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  <c r="Y32" t="s">
        <v>122</v>
      </c>
      <c r="Z32" t="s">
        <v>31</v>
      </c>
      <c r="AA32">
        <f>+IF(B32='Playlist o matic demo'!$V$2,50,0)</f>
        <v>0</v>
      </c>
      <c r="AB32">
        <f>+ABS(+D32-'Playlist o matic demo'!$AA$2)</f>
        <v>4</v>
      </c>
      <c r="AC32">
        <f>+ABS(+O32-'Playlist o matic demo'!$AB$2)</f>
        <v>45</v>
      </c>
      <c r="AD32">
        <f>+IF(P32='Playlist o matic demo'!$AC$2,0,20)</f>
        <v>20</v>
      </c>
      <c r="AE32">
        <f>+IF(Q32='Playlist o matic demo'!$AD$2,0,20)</f>
        <v>20</v>
      </c>
      <c r="AF32">
        <f>+ABS(+R32-'Playlist o matic demo'!AE$2)</f>
        <v>24</v>
      </c>
      <c r="AG32">
        <f>+ABS(+S32-'Playlist o matic demo'!AF$2)/2</f>
        <v>1.5</v>
      </c>
      <c r="AH32">
        <f>+ABS(+T32-'Playlist o matic demo'!AG$2)/1.5</f>
        <v>2.6666666666666665</v>
      </c>
      <c r="AI32">
        <f>+ABS(+U32-'Playlist o matic demo'!AH$2)/2</f>
        <v>0</v>
      </c>
      <c r="AJ32">
        <f>+ABS(+V32-'Playlist o matic demo'!AI$2)/2</f>
        <v>0</v>
      </c>
      <c r="AK32">
        <f>+ABS(+W32-'Playlist o matic demo'!AJ$2)/2</f>
        <v>1</v>
      </c>
      <c r="AL32">
        <f>+ABS(+X32-'Playlist o matic demo'!AK$2)/2</f>
        <v>0.5</v>
      </c>
      <c r="AN32">
        <f t="shared" si="0"/>
        <v>118.66666666666667</v>
      </c>
      <c r="AO32">
        <f t="shared" si="1"/>
        <v>230</v>
      </c>
      <c r="AP32">
        <f t="shared" si="5"/>
        <v>3.0099999999999988E-3</v>
      </c>
      <c r="AQ32">
        <f t="shared" si="2"/>
        <v>230.00300999999999</v>
      </c>
      <c r="AR32">
        <f t="shared" si="3"/>
        <v>230</v>
      </c>
      <c r="AS32" t="str">
        <f t="shared" si="4"/>
        <v>Troye Sivan - Rush</v>
      </c>
    </row>
    <row r="33" spans="1:45" x14ac:dyDescent="0.45">
      <c r="A33" t="s">
        <v>123</v>
      </c>
      <c r="B33" t="s">
        <v>124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t="s">
        <v>65</v>
      </c>
      <c r="Q33" t="s">
        <v>29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  <c r="Y33" t="s">
        <v>125</v>
      </c>
      <c r="Z33" t="s">
        <v>31</v>
      </c>
      <c r="AA33">
        <f>+IF(B33='Playlist o matic demo'!$V$2,50,0)</f>
        <v>0</v>
      </c>
      <c r="AB33">
        <f>+ABS(+D33-'Playlist o matic demo'!$AA$2)</f>
        <v>4</v>
      </c>
      <c r="AC33">
        <f>+ABS(+O33-'Playlist o matic demo'!$AB$2)</f>
        <v>3</v>
      </c>
      <c r="AD33">
        <f>+IF(P33='Playlist o matic demo'!$AC$2,0,20)</f>
        <v>20</v>
      </c>
      <c r="AE33">
        <f>+IF(Q33='Playlist o matic demo'!$AD$2,0,20)</f>
        <v>0</v>
      </c>
      <c r="AF33">
        <f>+ABS(+R33-'Playlist o matic demo'!AE$2)</f>
        <v>6</v>
      </c>
      <c r="AG33">
        <f>+ABS(+S33-'Playlist o matic demo'!AF$2)/2</f>
        <v>12.5</v>
      </c>
      <c r="AH33">
        <f>+ABS(+T33-'Playlist o matic demo'!AG$2)/1.5</f>
        <v>4.666666666666667</v>
      </c>
      <c r="AI33">
        <f>+ABS(+U33-'Playlist o matic demo'!AH$2)/2</f>
        <v>19.5</v>
      </c>
      <c r="AJ33">
        <f>+ABS(+V33-'Playlist o matic demo'!AI$2)/2</f>
        <v>0</v>
      </c>
      <c r="AK33">
        <f>+ABS(+W33-'Playlist o matic demo'!AJ$2)/2</f>
        <v>1</v>
      </c>
      <c r="AL33">
        <f>+ABS(+X33-'Playlist o matic demo'!AK$2)/2</f>
        <v>1</v>
      </c>
      <c r="AN33">
        <f t="shared" si="0"/>
        <v>71.666666666666657</v>
      </c>
      <c r="AO33">
        <f t="shared" si="1"/>
        <v>29</v>
      </c>
      <c r="AP33">
        <f t="shared" si="5"/>
        <v>3.1099999999999986E-3</v>
      </c>
      <c r="AQ33">
        <f t="shared" si="2"/>
        <v>29.00311</v>
      </c>
      <c r="AR33">
        <f t="shared" si="3"/>
        <v>29</v>
      </c>
      <c r="AS33" t="str">
        <f t="shared" si="4"/>
        <v>Peso Pluma, Grupo Frontera - TULUM</v>
      </c>
    </row>
    <row r="34" spans="1:45" x14ac:dyDescent="0.45">
      <c r="A34" t="s">
        <v>126</v>
      </c>
      <c r="B34" t="s">
        <v>127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t="s">
        <v>34</v>
      </c>
      <c r="Q34" t="s">
        <v>46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  <c r="Y34" t="s">
        <v>128</v>
      </c>
      <c r="Z34" t="s">
        <v>31</v>
      </c>
      <c r="AA34">
        <f>+IF(B34='Playlist o matic demo'!$V$2,50,0)</f>
        <v>0</v>
      </c>
      <c r="AB34">
        <f>+ABS(+D34-'Playlist o matic demo'!$AA$2)</f>
        <v>3</v>
      </c>
      <c r="AC34">
        <f>+ABS(+O34-'Playlist o matic demo'!$AB$2)</f>
        <v>73</v>
      </c>
      <c r="AD34">
        <f>+IF(P34='Playlist o matic demo'!$AC$2,0,20)</f>
        <v>0</v>
      </c>
      <c r="AE34">
        <f>+IF(Q34='Playlist o matic demo'!$AD$2,0,20)</f>
        <v>20</v>
      </c>
      <c r="AF34">
        <f>+ABS(+R34-'Playlist o matic demo'!AE$2)</f>
        <v>21</v>
      </c>
      <c r="AG34">
        <f>+ABS(+S34-'Playlist o matic demo'!AF$2)/2</f>
        <v>10.5</v>
      </c>
      <c r="AH34">
        <f>+ABS(+T34-'Playlist o matic demo'!AG$2)/1.5</f>
        <v>12.666666666666666</v>
      </c>
      <c r="AI34">
        <f>+ABS(+U34-'Playlist o matic demo'!AH$2)/2</f>
        <v>18</v>
      </c>
      <c r="AJ34">
        <f>+ABS(+V34-'Playlist o matic demo'!AI$2)/2</f>
        <v>0</v>
      </c>
      <c r="AK34">
        <f>+ABS(+W34-'Playlist o matic demo'!AJ$2)/2</f>
        <v>0.5</v>
      </c>
      <c r="AL34">
        <f>+ABS(+X34-'Playlist o matic demo'!AK$2)/2</f>
        <v>1</v>
      </c>
      <c r="AN34">
        <f t="shared" si="0"/>
        <v>159.66666666666666</v>
      </c>
      <c r="AO34">
        <f t="shared" si="1"/>
        <v>595</v>
      </c>
      <c r="AP34">
        <f t="shared" si="5"/>
        <v>3.2099999999999984E-3</v>
      </c>
      <c r="AQ34">
        <f t="shared" si="2"/>
        <v>595.00320999999997</v>
      </c>
      <c r="AR34">
        <f t="shared" si="3"/>
        <v>595</v>
      </c>
      <c r="AS34" t="str">
        <f t="shared" si="4"/>
        <v>The Weeknd, 21 Savage, Metro Boomin - Creepin'</v>
      </c>
    </row>
    <row r="35" spans="1:45" x14ac:dyDescent="0.45">
      <c r="A35" t="s">
        <v>129</v>
      </c>
      <c r="B35" t="s">
        <v>41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t="s">
        <v>130</v>
      </c>
      <c r="Q35" t="s">
        <v>29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  <c r="Y35" t="s">
        <v>131</v>
      </c>
      <c r="Z35" t="s">
        <v>31</v>
      </c>
      <c r="AA35">
        <f>+IF(B35='Playlist o matic demo'!$V$2,50,0)</f>
        <v>0</v>
      </c>
      <c r="AB35">
        <f>+ABS(+D35-'Playlist o matic demo'!$AA$2)</f>
        <v>3</v>
      </c>
      <c r="AC35">
        <f>+ABS(+O35-'Playlist o matic demo'!$AB$2)</f>
        <v>74</v>
      </c>
      <c r="AD35">
        <f>+IF(P35='Playlist o matic demo'!$AC$2,0,20)</f>
        <v>20</v>
      </c>
      <c r="AE35">
        <f>+IF(Q35='Playlist o matic demo'!$AD$2,0,20)</f>
        <v>0</v>
      </c>
      <c r="AF35">
        <f>+ABS(+R35-'Playlist o matic demo'!AE$2)</f>
        <v>14</v>
      </c>
      <c r="AG35">
        <f>+ABS(+S35-'Playlist o matic demo'!AF$2)/2</f>
        <v>6.5</v>
      </c>
      <c r="AH35">
        <f>+ABS(+T35-'Playlist o matic demo'!AG$2)/1.5</f>
        <v>11.333333333333334</v>
      </c>
      <c r="AI35">
        <f>+ABS(+U35-'Playlist o matic demo'!AH$2)/2</f>
        <v>6</v>
      </c>
      <c r="AJ35">
        <f>+ABS(+V35-'Playlist o matic demo'!AI$2)/2</f>
        <v>0</v>
      </c>
      <c r="AK35">
        <f>+ABS(+W35-'Playlist o matic demo'!AJ$2)/2</f>
        <v>5</v>
      </c>
      <c r="AL35">
        <f>+ABS(+X35-'Playlist o matic demo'!AK$2)/2</f>
        <v>1</v>
      </c>
      <c r="AN35">
        <f t="shared" si="0"/>
        <v>140.83333333333334</v>
      </c>
      <c r="AO35">
        <f t="shared" si="1"/>
        <v>410</v>
      </c>
      <c r="AP35">
        <f t="shared" si="5"/>
        <v>3.3099999999999983E-3</v>
      </c>
      <c r="AQ35">
        <f t="shared" si="2"/>
        <v>410.00331</v>
      </c>
      <c r="AR35">
        <f t="shared" si="3"/>
        <v>410</v>
      </c>
      <c r="AS35" t="str">
        <f t="shared" si="4"/>
        <v>Taylor Swift - Anti-Hero</v>
      </c>
    </row>
    <row r="36" spans="1:45" x14ac:dyDescent="0.45">
      <c r="A36" t="s">
        <v>132</v>
      </c>
      <c r="B36" t="s">
        <v>133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t="s">
        <v>130</v>
      </c>
      <c r="Q36" t="s">
        <v>46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  <c r="Y36" t="s">
        <v>134</v>
      </c>
      <c r="Z36" t="s">
        <v>31</v>
      </c>
      <c r="AA36">
        <f>+IF(B36='Playlist o matic demo'!$V$2,50,0)</f>
        <v>0</v>
      </c>
      <c r="AB36">
        <f>+ABS(+D36-'Playlist o matic demo'!$AA$2)</f>
        <v>4</v>
      </c>
      <c r="AC36">
        <f>+ABS(+O36-'Playlist o matic demo'!$AB$2)</f>
        <v>9</v>
      </c>
      <c r="AD36">
        <f>+IF(P36='Playlist o matic demo'!$AC$2,0,20)</f>
        <v>20</v>
      </c>
      <c r="AE36">
        <f>+IF(Q36='Playlist o matic demo'!$AD$2,0,20)</f>
        <v>20</v>
      </c>
      <c r="AF36">
        <f>+ABS(+R36-'Playlist o matic demo'!AE$2)</f>
        <v>22</v>
      </c>
      <c r="AG36">
        <f>+ABS(+S36-'Playlist o matic demo'!AF$2)/2</f>
        <v>11.5</v>
      </c>
      <c r="AH36">
        <f>+ABS(+T36-'Playlist o matic demo'!AG$2)/1.5</f>
        <v>11.333333333333334</v>
      </c>
      <c r="AI36">
        <f>+ABS(+U36-'Playlist o matic demo'!AH$2)/2</f>
        <v>33.5</v>
      </c>
      <c r="AJ36">
        <f>+ABS(+V36-'Playlist o matic demo'!AI$2)/2</f>
        <v>0</v>
      </c>
      <c r="AK36">
        <f>+ABS(+W36-'Playlist o matic demo'!AJ$2)/2</f>
        <v>0</v>
      </c>
      <c r="AL36">
        <f>+ABS(+X36-'Playlist o matic demo'!AK$2)/2</f>
        <v>10.5</v>
      </c>
      <c r="AN36">
        <f t="shared" si="0"/>
        <v>141.83333333333331</v>
      </c>
      <c r="AO36">
        <f t="shared" si="1"/>
        <v>416</v>
      </c>
      <c r="AP36">
        <f t="shared" si="5"/>
        <v>3.4099999999999981E-3</v>
      </c>
      <c r="AQ36">
        <f t="shared" si="2"/>
        <v>416.00340999999997</v>
      </c>
      <c r="AR36">
        <f t="shared" si="3"/>
        <v>416</v>
      </c>
      <c r="AS36" t="str">
        <f t="shared" si="4"/>
        <v>Karol G, Shakira - TQG</v>
      </c>
    </row>
    <row r="37" spans="1:45" x14ac:dyDescent="0.45">
      <c r="A37" t="s">
        <v>135</v>
      </c>
      <c r="B37" t="s">
        <v>136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Q37" t="s">
        <v>29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  <c r="Y37" t="s">
        <v>30</v>
      </c>
      <c r="Z37" t="s">
        <v>31</v>
      </c>
      <c r="AA37">
        <f>+IF(B37='Playlist o matic demo'!$V$2,50,0)</f>
        <v>0</v>
      </c>
      <c r="AB37">
        <f>+ABS(+D37-'Playlist o matic demo'!$AA$2)</f>
        <v>4</v>
      </c>
      <c r="AC37">
        <f>+ABS(+O37-'Playlist o matic demo'!$AB$2)</f>
        <v>51</v>
      </c>
      <c r="AD37">
        <f>+IF(P37='Playlist o matic demo'!$AC$2,0,20)</f>
        <v>20</v>
      </c>
      <c r="AE37">
        <f>+IF(Q37='Playlist o matic demo'!$AD$2,0,20)</f>
        <v>0</v>
      </c>
      <c r="AF37">
        <f>+ABS(+R37-'Playlist o matic demo'!AE$2)</f>
        <v>31</v>
      </c>
      <c r="AG37">
        <f>+ABS(+S37-'Playlist o matic demo'!AF$2)/2</f>
        <v>12.5</v>
      </c>
      <c r="AH37">
        <f>+ABS(+T37-'Playlist o matic demo'!AG$2)/1.5</f>
        <v>8</v>
      </c>
      <c r="AI37">
        <f>+ABS(+U37-'Playlist o matic demo'!AH$2)/2</f>
        <v>5.5</v>
      </c>
      <c r="AJ37">
        <f>+ABS(+V37-'Playlist o matic demo'!AI$2)/2</f>
        <v>0</v>
      </c>
      <c r="AK37">
        <f>+ABS(+W37-'Playlist o matic demo'!AJ$2)/2</f>
        <v>1</v>
      </c>
      <c r="AL37">
        <f>+ABS(+X37-'Playlist o matic demo'!AK$2)/2</f>
        <v>1.5</v>
      </c>
      <c r="AN37">
        <f t="shared" si="0"/>
        <v>134.5</v>
      </c>
      <c r="AO37">
        <f t="shared" si="1"/>
        <v>352</v>
      </c>
      <c r="AP37">
        <f t="shared" si="5"/>
        <v>3.5099999999999979E-3</v>
      </c>
      <c r="AQ37">
        <f t="shared" si="2"/>
        <v>352.00351000000001</v>
      </c>
      <c r="AR37">
        <f t="shared" si="3"/>
        <v>352</v>
      </c>
      <c r="AS37" t="str">
        <f t="shared" si="4"/>
        <v>Big One, Duki, Lit Killah, Maria Becerra, FMK, Rusherking, Emilia, Tiago pzk - Los del Espacio</v>
      </c>
    </row>
    <row r="38" spans="1:45" x14ac:dyDescent="0.45">
      <c r="A38" t="s">
        <v>137</v>
      </c>
      <c r="B38" t="s">
        <v>138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t="s">
        <v>65</v>
      </c>
      <c r="Q38" t="s">
        <v>29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  <c r="Y38" t="s">
        <v>30</v>
      </c>
      <c r="Z38" t="s">
        <v>31</v>
      </c>
      <c r="AA38">
        <f>+IF(B38='Playlist o matic demo'!$V$2,50,0)</f>
        <v>0</v>
      </c>
      <c r="AB38">
        <f>+ABS(+D38-'Playlist o matic demo'!$AA$2)</f>
        <v>4</v>
      </c>
      <c r="AC38">
        <f>+ABS(+O38-'Playlist o matic demo'!$AB$2)</f>
        <v>21</v>
      </c>
      <c r="AD38">
        <f>+IF(P38='Playlist o matic demo'!$AC$2,0,20)</f>
        <v>20</v>
      </c>
      <c r="AE38">
        <f>+IF(Q38='Playlist o matic demo'!$AD$2,0,20)</f>
        <v>0</v>
      </c>
      <c r="AF38">
        <f>+ABS(+R38-'Playlist o matic demo'!AE$2)</f>
        <v>11</v>
      </c>
      <c r="AG38">
        <f>+ABS(+S38-'Playlist o matic demo'!AF$2)/2</f>
        <v>0.5</v>
      </c>
      <c r="AH38">
        <f>+ABS(+T38-'Playlist o matic demo'!AG$2)/1.5</f>
        <v>4.666666666666667</v>
      </c>
      <c r="AI38">
        <f>+ABS(+U38-'Playlist o matic demo'!AH$2)/2</f>
        <v>18.5</v>
      </c>
      <c r="AJ38">
        <f>+ABS(+V38-'Playlist o matic demo'!AI$2)/2</f>
        <v>0</v>
      </c>
      <c r="AK38">
        <f>+ABS(+W38-'Playlist o matic demo'!AJ$2)/2</f>
        <v>1</v>
      </c>
      <c r="AL38">
        <f>+ABS(+X38-'Playlist o matic demo'!AK$2)/2</f>
        <v>2</v>
      </c>
      <c r="AN38">
        <f t="shared" si="0"/>
        <v>82.666666666666657</v>
      </c>
      <c r="AO38">
        <f t="shared" si="1"/>
        <v>58</v>
      </c>
      <c r="AP38">
        <f t="shared" si="5"/>
        <v>3.6099999999999978E-3</v>
      </c>
      <c r="AQ38">
        <f t="shared" si="2"/>
        <v>58.003610000000002</v>
      </c>
      <c r="AR38">
        <f t="shared" si="3"/>
        <v>58</v>
      </c>
      <c r="AS38" t="str">
        <f t="shared" si="4"/>
        <v>Yahritza Y Su Esencia, Grupo Frontera - FrÃ¯Â¿Â½Ã¯Â¿Â½gil (feat. Grupo Front</v>
      </c>
    </row>
    <row r="39" spans="1:45" x14ac:dyDescent="0.45">
      <c r="A39" t="s">
        <v>139</v>
      </c>
      <c r="B39" t="s">
        <v>41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38</v>
      </c>
      <c r="Q39" t="s">
        <v>29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  <c r="Y39" t="s">
        <v>140</v>
      </c>
      <c r="Z39" t="s">
        <v>31</v>
      </c>
      <c r="AA39">
        <f>+IF(B39='Playlist o matic demo'!$V$2,50,0)</f>
        <v>0</v>
      </c>
      <c r="AB39">
        <f>+ABS(+D39-'Playlist o matic demo'!$AA$2)</f>
        <v>5</v>
      </c>
      <c r="AC39">
        <f>+ABS(+O39-'Playlist o matic demo'!$AB$2)</f>
        <v>75</v>
      </c>
      <c r="AD39">
        <f>+IF(P39='Playlist o matic demo'!$AC$2,0,20)</f>
        <v>20</v>
      </c>
      <c r="AE39">
        <f>+IF(Q39='Playlist o matic demo'!$AD$2,0,20)</f>
        <v>0</v>
      </c>
      <c r="AF39">
        <f>+ABS(+R39-'Playlist o matic demo'!AE$2)</f>
        <v>25</v>
      </c>
      <c r="AG39">
        <f>+ABS(+S39-'Playlist o matic demo'!AF$2)/2</f>
        <v>9.5</v>
      </c>
      <c r="AH39">
        <f>+ABS(+T39-'Playlist o matic demo'!AG$2)/1.5</f>
        <v>8</v>
      </c>
      <c r="AI39">
        <f>+ABS(+U39-'Playlist o matic demo'!AH$2)/2</f>
        <v>4.5</v>
      </c>
      <c r="AJ39">
        <f>+ABS(+V39-'Playlist o matic demo'!AI$2)/2</f>
        <v>0</v>
      </c>
      <c r="AK39">
        <f>+ABS(+W39-'Playlist o matic demo'!AJ$2)/2</f>
        <v>2</v>
      </c>
      <c r="AL39">
        <f>+ABS(+X39-'Playlist o matic demo'!AK$2)/2</f>
        <v>0.5</v>
      </c>
      <c r="AN39">
        <f t="shared" si="0"/>
        <v>149.5</v>
      </c>
      <c r="AO39">
        <f t="shared" si="1"/>
        <v>494</v>
      </c>
      <c r="AP39">
        <f t="shared" si="5"/>
        <v>3.7099999999999976E-3</v>
      </c>
      <c r="AQ39">
        <f t="shared" si="2"/>
        <v>494.00371000000001</v>
      </c>
      <c r="AR39">
        <f t="shared" si="3"/>
        <v>494</v>
      </c>
      <c r="AS39" t="str">
        <f t="shared" si="4"/>
        <v>Taylor Swift - Blank Space</v>
      </c>
    </row>
    <row r="40" spans="1:45" x14ac:dyDescent="0.45">
      <c r="A40" t="s">
        <v>141</v>
      </c>
      <c r="B40" t="s">
        <v>41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62</v>
      </c>
      <c r="Q40" t="s">
        <v>29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  <c r="Y40" t="s">
        <v>140</v>
      </c>
      <c r="Z40" t="s">
        <v>31</v>
      </c>
      <c r="AA40">
        <f>+IF(B40='Playlist o matic demo'!$V$2,50,0)</f>
        <v>0</v>
      </c>
      <c r="AB40">
        <f>+ABS(+D40-'Playlist o matic demo'!$AA$2)</f>
        <v>5</v>
      </c>
      <c r="AC40">
        <f>+ABS(+O40-'Playlist o matic demo'!$AB$2)</f>
        <v>76</v>
      </c>
      <c r="AD40">
        <f>+IF(P40='Playlist o matic demo'!$AC$2,0,20)</f>
        <v>20</v>
      </c>
      <c r="AE40">
        <f>+IF(Q40='Playlist o matic demo'!$AD$2,0,20)</f>
        <v>0</v>
      </c>
      <c r="AF40">
        <f>+ABS(+R40-'Playlist o matic demo'!AE$2)</f>
        <v>10</v>
      </c>
      <c r="AG40">
        <f>+ABS(+S40-'Playlist o matic demo'!AF$2)/2</f>
        <v>5</v>
      </c>
      <c r="AH40">
        <f>+ABS(+T40-'Playlist o matic demo'!AG$2)/1.5</f>
        <v>0.66666666666666663</v>
      </c>
      <c r="AI40">
        <f>+ABS(+U40-'Playlist o matic demo'!AH$2)/2</f>
        <v>0</v>
      </c>
      <c r="AJ40">
        <f>+ABS(+V40-'Playlist o matic demo'!AI$2)/2</f>
        <v>0</v>
      </c>
      <c r="AK40">
        <f>+ABS(+W40-'Playlist o matic demo'!AJ$2)/2</f>
        <v>1.5</v>
      </c>
      <c r="AL40">
        <f>+ABS(+X40-'Playlist o matic demo'!AK$2)/2</f>
        <v>1.5</v>
      </c>
      <c r="AN40">
        <f t="shared" si="0"/>
        <v>119.66666666666667</v>
      </c>
      <c r="AO40">
        <f t="shared" si="1"/>
        <v>237</v>
      </c>
      <c r="AP40">
        <f t="shared" si="5"/>
        <v>3.8099999999999974E-3</v>
      </c>
      <c r="AQ40">
        <f t="shared" si="2"/>
        <v>237.00380999999999</v>
      </c>
      <c r="AR40">
        <f t="shared" si="3"/>
        <v>237</v>
      </c>
      <c r="AS40" t="str">
        <f t="shared" si="4"/>
        <v>Taylor Swift - Style</v>
      </c>
    </row>
    <row r="41" spans="1:45" x14ac:dyDescent="0.45">
      <c r="A41" t="s">
        <v>142</v>
      </c>
      <c r="B41" t="s">
        <v>107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t="s">
        <v>38</v>
      </c>
      <c r="Q41" t="s">
        <v>46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  <c r="Y41" t="s">
        <v>143</v>
      </c>
      <c r="Z41" t="s">
        <v>31</v>
      </c>
      <c r="AA41">
        <f>+IF(B41='Playlist o matic demo'!$V$2,50,0)</f>
        <v>0</v>
      </c>
      <c r="AB41">
        <f>+ABS(+D41-'Playlist o matic demo'!$AA$2)</f>
        <v>4</v>
      </c>
      <c r="AC41">
        <f>+ABS(+O41-'Playlist o matic demo'!$AB$2)</f>
        <v>46</v>
      </c>
      <c r="AD41">
        <f>+IF(P41='Playlist o matic demo'!$AC$2,0,20)</f>
        <v>20</v>
      </c>
      <c r="AE41">
        <f>+IF(Q41='Playlist o matic demo'!$AD$2,0,20)</f>
        <v>20</v>
      </c>
      <c r="AF41">
        <f>+ABS(+R41-'Playlist o matic demo'!AE$2)</f>
        <v>29</v>
      </c>
      <c r="AG41">
        <f>+ABS(+S41-'Playlist o matic demo'!AF$2)/2</f>
        <v>29</v>
      </c>
      <c r="AH41">
        <f>+ABS(+T41-'Playlist o matic demo'!AG$2)/1.5</f>
        <v>3.3333333333333335</v>
      </c>
      <c r="AI41">
        <f>+ABS(+U41-'Playlist o matic demo'!AH$2)/2</f>
        <v>13.5</v>
      </c>
      <c r="AJ41">
        <f>+ABS(+V41-'Playlist o matic demo'!AI$2)/2</f>
        <v>0</v>
      </c>
      <c r="AK41">
        <f>+ABS(+W41-'Playlist o matic demo'!AJ$2)/2</f>
        <v>1</v>
      </c>
      <c r="AL41">
        <f>+ABS(+X41-'Playlist o matic demo'!AK$2)/2</f>
        <v>0.5</v>
      </c>
      <c r="AN41">
        <f t="shared" si="0"/>
        <v>166.33333333333334</v>
      </c>
      <c r="AO41">
        <f t="shared" si="1"/>
        <v>652</v>
      </c>
      <c r="AP41">
        <f t="shared" si="5"/>
        <v>3.9099999999999977E-3</v>
      </c>
      <c r="AQ41">
        <f t="shared" si="2"/>
        <v>652.00391000000002</v>
      </c>
      <c r="AR41">
        <f t="shared" si="3"/>
        <v>652</v>
      </c>
      <c r="AS41" t="str">
        <f t="shared" si="4"/>
        <v>Fuerza Regida - TQM</v>
      </c>
    </row>
    <row r="42" spans="1:45" x14ac:dyDescent="0.45">
      <c r="A42" t="s">
        <v>144</v>
      </c>
      <c r="B42" t="s">
        <v>145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t="s">
        <v>42</v>
      </c>
      <c r="Q42" t="s">
        <v>46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  <c r="Y42" t="s">
        <v>146</v>
      </c>
      <c r="Z42" t="s">
        <v>31</v>
      </c>
      <c r="AA42">
        <f>+IF(B42='Playlist o matic demo'!$V$2,50,0)</f>
        <v>0</v>
      </c>
      <c r="AB42">
        <f>+ABS(+D42-'Playlist o matic demo'!$AA$2)</f>
        <v>4</v>
      </c>
      <c r="AC42">
        <f>+ABS(+O42-'Playlist o matic demo'!$AB$2)</f>
        <v>27</v>
      </c>
      <c r="AD42">
        <f>+IF(P42='Playlist o matic demo'!$AC$2,0,20)</f>
        <v>20</v>
      </c>
      <c r="AE42">
        <f>+IF(Q42='Playlist o matic demo'!$AD$2,0,20)</f>
        <v>20</v>
      </c>
      <c r="AF42">
        <f>+ABS(+R42-'Playlist o matic demo'!AE$2)</f>
        <v>6</v>
      </c>
      <c r="AG42">
        <f>+ABS(+S42-'Playlist o matic demo'!AF$2)/2</f>
        <v>23</v>
      </c>
      <c r="AH42">
        <f>+ABS(+T42-'Playlist o matic demo'!AG$2)/1.5</f>
        <v>10</v>
      </c>
      <c r="AI42">
        <f>+ABS(+U42-'Playlist o matic demo'!AH$2)/2</f>
        <v>11.5</v>
      </c>
      <c r="AJ42">
        <f>+ABS(+V42-'Playlist o matic demo'!AI$2)/2</f>
        <v>0</v>
      </c>
      <c r="AK42">
        <f>+ABS(+W42-'Playlist o matic demo'!AJ$2)/2</f>
        <v>0.5</v>
      </c>
      <c r="AL42">
        <f>+ABS(+X42-'Playlist o matic demo'!AK$2)/2</f>
        <v>0.5</v>
      </c>
      <c r="AN42">
        <f t="shared" si="0"/>
        <v>122.5</v>
      </c>
      <c r="AO42">
        <f t="shared" si="1"/>
        <v>262</v>
      </c>
      <c r="AP42">
        <f t="shared" si="5"/>
        <v>4.0099999999999979E-3</v>
      </c>
      <c r="AQ42">
        <f t="shared" si="2"/>
        <v>262.00400999999999</v>
      </c>
      <c r="AR42">
        <f t="shared" si="3"/>
        <v>262</v>
      </c>
      <c r="AS42" t="str">
        <f t="shared" si="4"/>
        <v>Junior H, Peso Pluma - El Azul</v>
      </c>
    </row>
    <row r="43" spans="1:45" x14ac:dyDescent="0.45">
      <c r="A43" t="s">
        <v>147</v>
      </c>
      <c r="B43" t="s">
        <v>148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62</v>
      </c>
      <c r="Q43" t="s">
        <v>29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  <c r="Y43" t="s">
        <v>149</v>
      </c>
      <c r="Z43" t="s">
        <v>31</v>
      </c>
      <c r="AA43">
        <f>+IF(B43='Playlist o matic demo'!$V$2,50,0)</f>
        <v>0</v>
      </c>
      <c r="AB43">
        <f>+ABS(+D43-'Playlist o matic demo'!$AA$2)</f>
        <v>1</v>
      </c>
      <c r="AC43">
        <f>+ABS(+O43-'Playlist o matic demo'!$AB$2)</f>
        <v>81</v>
      </c>
      <c r="AD43">
        <f>+IF(P43='Playlist o matic demo'!$AC$2,0,20)</f>
        <v>20</v>
      </c>
      <c r="AE43">
        <f>+IF(Q43='Playlist o matic demo'!$AD$2,0,20)</f>
        <v>0</v>
      </c>
      <c r="AF43">
        <f>+ABS(+R43-'Playlist o matic demo'!AE$2)</f>
        <v>26</v>
      </c>
      <c r="AG43">
        <f>+ABS(+S43-'Playlist o matic demo'!AF$2)/2</f>
        <v>26.5</v>
      </c>
      <c r="AH43">
        <f>+ABS(+T43-'Playlist o matic demo'!AG$2)/1.5</f>
        <v>20</v>
      </c>
      <c r="AI43">
        <f>+ABS(+U43-'Playlist o matic demo'!AH$2)/2</f>
        <v>27</v>
      </c>
      <c r="AJ43">
        <f>+ABS(+V43-'Playlist o matic demo'!AI$2)/2</f>
        <v>0</v>
      </c>
      <c r="AK43">
        <f>+ABS(+W43-'Playlist o matic demo'!AJ$2)/2</f>
        <v>1</v>
      </c>
      <c r="AL43">
        <f>+ABS(+X43-'Playlist o matic demo'!AK$2)/2</f>
        <v>1</v>
      </c>
      <c r="AN43">
        <f t="shared" si="0"/>
        <v>203.5</v>
      </c>
      <c r="AO43">
        <f t="shared" si="1"/>
        <v>877</v>
      </c>
      <c r="AP43">
        <f t="shared" si="5"/>
        <v>4.1099999999999982E-3</v>
      </c>
      <c r="AQ43">
        <f t="shared" si="2"/>
        <v>877.00410999999997</v>
      </c>
      <c r="AR43">
        <f t="shared" si="3"/>
        <v>877</v>
      </c>
      <c r="AS43" t="str">
        <f t="shared" si="4"/>
        <v>Post Malone, Swae Lee - Sunflower - Spider-Man: Into the Spider-Verse</v>
      </c>
    </row>
    <row r="44" spans="1:45" x14ac:dyDescent="0.45">
      <c r="A44" t="s">
        <v>150</v>
      </c>
      <c r="B44" t="s">
        <v>151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t="s">
        <v>92</v>
      </c>
      <c r="Q44" t="s">
        <v>46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  <c r="Y44" t="s">
        <v>30</v>
      </c>
      <c r="Z44" t="s">
        <v>31</v>
      </c>
      <c r="AA44">
        <f>+IF(B44='Playlist o matic demo'!$V$2,50,0)</f>
        <v>0</v>
      </c>
      <c r="AB44">
        <f>+ABS(+D44-'Playlist o matic demo'!$AA$2)</f>
        <v>3</v>
      </c>
      <c r="AC44">
        <f>+ABS(+O44-'Playlist o matic demo'!$AB$2)</f>
        <v>43</v>
      </c>
      <c r="AD44">
        <f>+IF(P44='Playlist o matic demo'!$AC$2,0,20)</f>
        <v>20</v>
      </c>
      <c r="AE44">
        <f>+IF(Q44='Playlist o matic demo'!$AD$2,0,20)</f>
        <v>20</v>
      </c>
      <c r="AF44">
        <f>+ABS(+R44-'Playlist o matic demo'!AE$2)</f>
        <v>6</v>
      </c>
      <c r="AG44">
        <f>+ABS(+S44-'Playlist o matic demo'!AF$2)/2</f>
        <v>0</v>
      </c>
      <c r="AH44">
        <f>+ABS(+T44-'Playlist o matic demo'!AG$2)/1.5</f>
        <v>11.333333333333334</v>
      </c>
      <c r="AI44">
        <f>+ABS(+U44-'Playlist o matic demo'!AH$2)/2</f>
        <v>2</v>
      </c>
      <c r="AJ44">
        <f>+ABS(+V44-'Playlist o matic demo'!AI$2)/2</f>
        <v>0</v>
      </c>
      <c r="AK44">
        <f>+ABS(+W44-'Playlist o matic demo'!AJ$2)/2</f>
        <v>13</v>
      </c>
      <c r="AL44">
        <f>+ABS(+X44-'Playlist o matic demo'!AK$2)/2</f>
        <v>1.5</v>
      </c>
      <c r="AN44">
        <f t="shared" si="0"/>
        <v>119.83333333333333</v>
      </c>
      <c r="AO44">
        <f t="shared" si="1"/>
        <v>240</v>
      </c>
      <c r="AP44">
        <f t="shared" si="5"/>
        <v>4.2099999999999985E-3</v>
      </c>
      <c r="AQ44">
        <f t="shared" si="2"/>
        <v>240.00421</v>
      </c>
      <c r="AR44">
        <f t="shared" si="3"/>
        <v>240</v>
      </c>
      <c r="AS44" t="str">
        <f t="shared" si="4"/>
        <v>Bebe Rexha, David Guetta - I'm Good (Blue)</v>
      </c>
    </row>
    <row r="45" spans="1:45" x14ac:dyDescent="0.45">
      <c r="A45" t="s">
        <v>152</v>
      </c>
      <c r="B45" t="s">
        <v>153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65</v>
      </c>
      <c r="Q45" t="s">
        <v>29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  <c r="Y45" t="s">
        <v>154</v>
      </c>
      <c r="Z45" t="s">
        <v>31</v>
      </c>
      <c r="AA45">
        <f>+IF(B45='Playlist o matic demo'!$V$2,50,0)</f>
        <v>0</v>
      </c>
      <c r="AB45">
        <f>+ABS(+D45-'Playlist o matic demo'!$AA$2)</f>
        <v>2</v>
      </c>
      <c r="AC45">
        <f>+ABS(+O45-'Playlist o matic demo'!$AB$2)</f>
        <v>92</v>
      </c>
      <c r="AD45">
        <f>+IF(P45='Playlist o matic demo'!$AC$2,0,20)</f>
        <v>20</v>
      </c>
      <c r="AE45">
        <f>+IF(Q45='Playlist o matic demo'!$AD$2,0,20)</f>
        <v>0</v>
      </c>
      <c r="AF45">
        <f>+ABS(+R45-'Playlist o matic demo'!AE$2)</f>
        <v>6</v>
      </c>
      <c r="AG45">
        <f>+ABS(+S45-'Playlist o matic demo'!AF$2)/2</f>
        <v>10</v>
      </c>
      <c r="AH45">
        <f>+ABS(+T45-'Playlist o matic demo'!AG$2)/1.5</f>
        <v>16</v>
      </c>
      <c r="AI45">
        <f>+ABS(+U45-'Playlist o matic demo'!AH$2)/2</f>
        <v>18.5</v>
      </c>
      <c r="AJ45">
        <f>+ABS(+V45-'Playlist o matic demo'!AI$2)/2</f>
        <v>0</v>
      </c>
      <c r="AK45">
        <f>+ABS(+W45-'Playlist o matic demo'!AJ$2)/2</f>
        <v>1</v>
      </c>
      <c r="AL45">
        <f>+ABS(+X45-'Playlist o matic demo'!AK$2)/2</f>
        <v>1.5</v>
      </c>
      <c r="AN45">
        <f t="shared" si="0"/>
        <v>167</v>
      </c>
      <c r="AO45">
        <f t="shared" si="1"/>
        <v>656</v>
      </c>
      <c r="AP45">
        <f t="shared" si="5"/>
        <v>4.3099999999999987E-3</v>
      </c>
      <c r="AQ45">
        <f t="shared" si="2"/>
        <v>656.00431000000003</v>
      </c>
      <c r="AR45">
        <f t="shared" si="3"/>
        <v>656</v>
      </c>
      <c r="AS45" t="str">
        <f t="shared" si="4"/>
        <v>Tyler, The Creator, Kali Uchis - See You Again</v>
      </c>
    </row>
    <row r="46" spans="1:45" x14ac:dyDescent="0.45">
      <c r="A46" t="s">
        <v>155</v>
      </c>
      <c r="B46" t="s">
        <v>156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 s="1">
        <v>1133</v>
      </c>
      <c r="O46">
        <v>144</v>
      </c>
      <c r="Q46" t="s">
        <v>29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  <c r="Y46" t="s">
        <v>157</v>
      </c>
      <c r="Z46" t="s">
        <v>31</v>
      </c>
      <c r="AA46">
        <f>+IF(B46='Playlist o matic demo'!$V$2,50,0)</f>
        <v>0</v>
      </c>
      <c r="AB46">
        <f>+ABS(+D46-'Playlist o matic demo'!$AA$2)</f>
        <v>4</v>
      </c>
      <c r="AC46">
        <f>+ABS(+O46-'Playlist o matic demo'!$AB$2)</f>
        <v>27</v>
      </c>
      <c r="AD46">
        <f>+IF(P46='Playlist o matic demo'!$AC$2,0,20)</f>
        <v>20</v>
      </c>
      <c r="AE46">
        <f>+IF(Q46='Playlist o matic demo'!$AD$2,0,20)</f>
        <v>0</v>
      </c>
      <c r="AF46">
        <f>+ABS(+R46-'Playlist o matic demo'!AE$2)</f>
        <v>27</v>
      </c>
      <c r="AG46">
        <f>+ABS(+S46-'Playlist o matic demo'!AF$2)/2</f>
        <v>18.5</v>
      </c>
      <c r="AH46">
        <f>+ABS(+T46-'Playlist o matic demo'!AG$2)/1.5</f>
        <v>14.666666666666666</v>
      </c>
      <c r="AI46">
        <f>+ABS(+U46-'Playlist o matic demo'!AH$2)/2</f>
        <v>26</v>
      </c>
      <c r="AJ46">
        <f>+ABS(+V46-'Playlist o matic demo'!AI$2)/2</f>
        <v>0</v>
      </c>
      <c r="AK46">
        <f>+ABS(+W46-'Playlist o matic demo'!AJ$2)/2</f>
        <v>7</v>
      </c>
      <c r="AL46">
        <f>+ABS(+X46-'Playlist o matic demo'!AK$2)/2</f>
        <v>9</v>
      </c>
      <c r="AN46">
        <f t="shared" si="0"/>
        <v>153.16666666666669</v>
      </c>
      <c r="AO46">
        <f t="shared" si="1"/>
        <v>524</v>
      </c>
      <c r="AP46">
        <f t="shared" si="5"/>
        <v>4.409999999999999E-3</v>
      </c>
      <c r="AQ46">
        <f t="shared" si="2"/>
        <v>524.00441000000001</v>
      </c>
      <c r="AR46">
        <f t="shared" si="3"/>
        <v>524</v>
      </c>
      <c r="AS46" t="str">
        <f t="shared" si="4"/>
        <v>Nicki Minaj, Aqua, Ice Spice - Barbie World (with Aqua) [From Barbie The Album]</v>
      </c>
    </row>
    <row r="47" spans="1:45" x14ac:dyDescent="0.45">
      <c r="A47" t="s">
        <v>158</v>
      </c>
      <c r="B47" t="s">
        <v>70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t="s">
        <v>38</v>
      </c>
      <c r="Q47" t="s">
        <v>29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  <c r="Y47" t="s">
        <v>159</v>
      </c>
      <c r="Z47" t="s">
        <v>31</v>
      </c>
      <c r="AA47">
        <f>+IF(B47='Playlist o matic demo'!$V$2,50,0)</f>
        <v>0</v>
      </c>
      <c r="AB47">
        <f>+ABS(+D47-'Playlist o matic demo'!$AA$2)</f>
        <v>1</v>
      </c>
      <c r="AC47">
        <f>+ABS(+O47-'Playlist o matic demo'!$AB$2)</f>
        <v>49</v>
      </c>
      <c r="AD47">
        <f>+IF(P47='Playlist o matic demo'!$AC$2,0,20)</f>
        <v>20</v>
      </c>
      <c r="AE47">
        <f>+IF(Q47='Playlist o matic demo'!$AD$2,0,20)</f>
        <v>0</v>
      </c>
      <c r="AF47">
        <f>+ABS(+R47-'Playlist o matic demo'!AE$2)</f>
        <v>17</v>
      </c>
      <c r="AG47">
        <f>+ABS(+S47-'Playlist o matic demo'!AF$2)/2</f>
        <v>5.5</v>
      </c>
      <c r="AH47">
        <f>+ABS(+T47-'Playlist o matic demo'!AG$2)/1.5</f>
        <v>10.666666666666666</v>
      </c>
      <c r="AI47">
        <f>+ABS(+U47-'Playlist o matic demo'!AH$2)/2</f>
        <v>5</v>
      </c>
      <c r="AJ47">
        <f>+ABS(+V47-'Playlist o matic demo'!AI$2)/2</f>
        <v>0</v>
      </c>
      <c r="AK47">
        <f>+ABS(+W47-'Playlist o matic demo'!AJ$2)/2</f>
        <v>0.5</v>
      </c>
      <c r="AL47">
        <f>+ABS(+X47-'Playlist o matic demo'!AK$2)/2</f>
        <v>2</v>
      </c>
      <c r="AN47">
        <f t="shared" si="0"/>
        <v>110.66666666666667</v>
      </c>
      <c r="AO47">
        <f t="shared" si="1"/>
        <v>184</v>
      </c>
      <c r="AP47">
        <f t="shared" si="5"/>
        <v>4.5099999999999993E-3</v>
      </c>
      <c r="AQ47">
        <f t="shared" si="2"/>
        <v>184.00451000000001</v>
      </c>
      <c r="AR47">
        <f t="shared" si="3"/>
        <v>184</v>
      </c>
      <c r="AS47" t="str">
        <f t="shared" si="4"/>
        <v>Miley Cyrus - Angels Like You</v>
      </c>
    </row>
    <row r="48" spans="1:45" x14ac:dyDescent="0.45">
      <c r="A48" t="s">
        <v>160</v>
      </c>
      <c r="B48" t="s">
        <v>161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Q48" t="s">
        <v>29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  <c r="Y48" t="s">
        <v>162</v>
      </c>
      <c r="Z48" t="s">
        <v>31</v>
      </c>
      <c r="AA48">
        <f>+IF(B48='Playlist o matic demo'!$V$2,50,0)</f>
        <v>0</v>
      </c>
      <c r="AB48">
        <f>+ABS(+D48-'Playlist o matic demo'!$AA$2)</f>
        <v>3</v>
      </c>
      <c r="AC48">
        <f>+ABS(+O48-'Playlist o matic demo'!$AB$2)</f>
        <v>31</v>
      </c>
      <c r="AD48">
        <f>+IF(P48='Playlist o matic demo'!$AC$2,0,20)</f>
        <v>20</v>
      </c>
      <c r="AE48">
        <f>+IF(Q48='Playlist o matic demo'!$AD$2,0,20)</f>
        <v>0</v>
      </c>
      <c r="AF48">
        <f>+ABS(+R48-'Playlist o matic demo'!AE$2)</f>
        <v>21</v>
      </c>
      <c r="AG48">
        <f>+ABS(+S48-'Playlist o matic demo'!AF$2)/2</f>
        <v>22</v>
      </c>
      <c r="AH48">
        <f>+ABS(+T48-'Playlist o matic demo'!AG$2)/1.5</f>
        <v>0.66666666666666663</v>
      </c>
      <c r="AI48">
        <f>+ABS(+U48-'Playlist o matic demo'!AH$2)/2</f>
        <v>5.5</v>
      </c>
      <c r="AJ48">
        <f>+ABS(+V48-'Playlist o matic demo'!AI$2)/2</f>
        <v>0</v>
      </c>
      <c r="AK48">
        <f>+ABS(+W48-'Playlist o matic demo'!AJ$2)/2</f>
        <v>1.5</v>
      </c>
      <c r="AL48">
        <f>+ABS(+X48-'Playlist o matic demo'!AK$2)/2</f>
        <v>1</v>
      </c>
      <c r="AN48">
        <f t="shared" si="0"/>
        <v>105.66666666666667</v>
      </c>
      <c r="AO48">
        <f t="shared" si="1"/>
        <v>152</v>
      </c>
      <c r="AP48">
        <f t="shared" si="5"/>
        <v>4.6099999999999995E-3</v>
      </c>
      <c r="AQ48">
        <f t="shared" si="2"/>
        <v>152.00461000000001</v>
      </c>
      <c r="AR48">
        <f t="shared" si="3"/>
        <v>152</v>
      </c>
      <c r="AS48" t="str">
        <f t="shared" si="4"/>
        <v>OneRepublic - I Ain't Worried</v>
      </c>
    </row>
    <row r="49" spans="1:45" x14ac:dyDescent="0.45">
      <c r="A49" t="s">
        <v>163</v>
      </c>
      <c r="B49" t="s">
        <v>164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34</v>
      </c>
      <c r="Q49" t="s">
        <v>46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  <c r="Y49" t="s">
        <v>165</v>
      </c>
      <c r="Z49" t="s">
        <v>31</v>
      </c>
      <c r="AA49">
        <f>+IF(B49='Playlist o matic demo'!$V$2,50,0)</f>
        <v>50</v>
      </c>
      <c r="AB49">
        <f>+ABS(+D49-'Playlist o matic demo'!$AA$2)</f>
        <v>3</v>
      </c>
      <c r="AC49">
        <f>+ABS(+O49-'Playlist o matic demo'!$AB$2)</f>
        <v>37</v>
      </c>
      <c r="AD49">
        <f>+IF(P49='Playlist o matic demo'!$AC$2,0,20)</f>
        <v>0</v>
      </c>
      <c r="AE49">
        <f>+IF(Q49='Playlist o matic demo'!$AD$2,0,20)</f>
        <v>20</v>
      </c>
      <c r="AF49">
        <f>+ABS(+R49-'Playlist o matic demo'!AE$2)</f>
        <v>9</v>
      </c>
      <c r="AG49">
        <f>+ABS(+S49-'Playlist o matic demo'!AF$2)/2</f>
        <v>6.5</v>
      </c>
      <c r="AH49">
        <f>+ABS(+T49-'Playlist o matic demo'!AG$2)/1.5</f>
        <v>18.666666666666668</v>
      </c>
      <c r="AI49">
        <f>+ABS(+U49-'Playlist o matic demo'!AH$2)/2</f>
        <v>4.5</v>
      </c>
      <c r="AJ49">
        <f>+ABS(+V49-'Playlist o matic demo'!AI$2)/2</f>
        <v>0</v>
      </c>
      <c r="AK49">
        <f>+ABS(+W49-'Playlist o matic demo'!AJ$2)/2</f>
        <v>3</v>
      </c>
      <c r="AL49">
        <f>+ABS(+X49-'Playlist o matic demo'!AK$2)/2</f>
        <v>0</v>
      </c>
      <c r="AN49">
        <f t="shared" si="0"/>
        <v>151.66666666666666</v>
      </c>
      <c r="AO49">
        <f t="shared" si="1"/>
        <v>511</v>
      </c>
      <c r="AP49">
        <f t="shared" si="5"/>
        <v>4.7099999999999998E-3</v>
      </c>
      <c r="AQ49">
        <f t="shared" si="2"/>
        <v>511.00470999999999</v>
      </c>
      <c r="AR49">
        <f t="shared" si="3"/>
        <v>511</v>
      </c>
      <c r="AS49" t="str">
        <f t="shared" si="4"/>
        <v>The Weeknd - Die For You</v>
      </c>
    </row>
    <row r="50" spans="1:45" x14ac:dyDescent="0.45">
      <c r="A50" t="s">
        <v>166</v>
      </c>
      <c r="B50" t="s">
        <v>167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 s="1">
        <v>2445</v>
      </c>
      <c r="M50">
        <v>1</v>
      </c>
      <c r="N50">
        <v>140</v>
      </c>
      <c r="O50">
        <v>186</v>
      </c>
      <c r="P50" t="s">
        <v>92</v>
      </c>
      <c r="Q50" t="s">
        <v>29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  <c r="Y50" t="s">
        <v>168</v>
      </c>
      <c r="Z50" t="s">
        <v>31</v>
      </c>
      <c r="AA50">
        <f>+IF(B50='Playlist o matic demo'!$V$2,50,0)</f>
        <v>0</v>
      </c>
      <c r="AB50">
        <f>+ABS(+D50-'Playlist o matic demo'!$AA$2)</f>
        <v>3</v>
      </c>
      <c r="AC50">
        <f>+ABS(+O50-'Playlist o matic demo'!$AB$2)</f>
        <v>15</v>
      </c>
      <c r="AD50">
        <f>+IF(P50='Playlist o matic demo'!$AC$2,0,20)</f>
        <v>20</v>
      </c>
      <c r="AE50">
        <f>+IF(Q50='Playlist o matic demo'!$AD$2,0,20)</f>
        <v>0</v>
      </c>
      <c r="AF50">
        <f>+ABS(+R50-'Playlist o matic demo'!AE$2)</f>
        <v>18</v>
      </c>
      <c r="AG50">
        <f>+ABS(+S50-'Playlist o matic demo'!AF$2)/2</f>
        <v>5.5</v>
      </c>
      <c r="AH50">
        <f>+ABS(+T50-'Playlist o matic demo'!AG$2)/1.5</f>
        <v>14</v>
      </c>
      <c r="AI50">
        <f>+ABS(+U50-'Playlist o matic demo'!AH$2)/2</f>
        <v>8</v>
      </c>
      <c r="AJ50">
        <f>+ABS(+V50-'Playlist o matic demo'!AI$2)/2</f>
        <v>0</v>
      </c>
      <c r="AK50">
        <f>+ABS(+W50-'Playlist o matic demo'!AJ$2)/2</f>
        <v>2</v>
      </c>
      <c r="AL50">
        <f>+ABS(+X50-'Playlist o matic demo'!AK$2)/2</f>
        <v>10.5</v>
      </c>
      <c r="AN50">
        <f t="shared" si="0"/>
        <v>96</v>
      </c>
      <c r="AO50">
        <f t="shared" si="1"/>
        <v>102</v>
      </c>
      <c r="AP50">
        <f t="shared" si="5"/>
        <v>4.81E-3</v>
      </c>
      <c r="AQ50">
        <f t="shared" si="2"/>
        <v>102.00481000000001</v>
      </c>
      <c r="AR50">
        <f t="shared" si="3"/>
        <v>102</v>
      </c>
      <c r="AS50" t="str">
        <f t="shared" si="4"/>
        <v>The Weeknd, Daft Punk - Starboy</v>
      </c>
    </row>
    <row r="51" spans="1:45" x14ac:dyDescent="0.45">
      <c r="A51" t="s">
        <v>169</v>
      </c>
      <c r="B51" t="s">
        <v>170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t="s">
        <v>34</v>
      </c>
      <c r="Q51" t="s">
        <v>46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  <c r="Y51" t="s">
        <v>30</v>
      </c>
      <c r="Z51" t="s">
        <v>31</v>
      </c>
      <c r="AA51">
        <f>+IF(B51='Playlist o matic demo'!$V$2,50,0)</f>
        <v>0</v>
      </c>
      <c r="AB51">
        <f>+ABS(+D51-'Playlist o matic demo'!$AA$2)</f>
        <v>4</v>
      </c>
      <c r="AC51">
        <f>+ABS(+O51-'Playlist o matic demo'!$AB$2)</f>
        <v>104</v>
      </c>
      <c r="AD51">
        <f>+IF(P51='Playlist o matic demo'!$AC$2,0,20)</f>
        <v>0</v>
      </c>
      <c r="AE51">
        <f>+IF(Q51='Playlist o matic demo'!$AD$2,0,20)</f>
        <v>20</v>
      </c>
      <c r="AF51">
        <f>+ABS(+R51-'Playlist o matic demo'!AE$2)</f>
        <v>3</v>
      </c>
      <c r="AG51">
        <f>+ABS(+S51-'Playlist o matic demo'!AF$2)/2</f>
        <v>6</v>
      </c>
      <c r="AH51">
        <f>+ABS(+T51-'Playlist o matic demo'!AG$2)/1.5</f>
        <v>18</v>
      </c>
      <c r="AI51">
        <f>+ABS(+U51-'Playlist o matic demo'!AH$2)/2</f>
        <v>11.5</v>
      </c>
      <c r="AJ51">
        <f>+ABS(+V51-'Playlist o matic demo'!AI$2)/2</f>
        <v>0</v>
      </c>
      <c r="AK51">
        <f>+ABS(+W51-'Playlist o matic demo'!AJ$2)/2</f>
        <v>17.5</v>
      </c>
      <c r="AL51">
        <f>+ABS(+X51-'Playlist o matic demo'!AK$2)/2</f>
        <v>0</v>
      </c>
      <c r="AN51">
        <f t="shared" si="0"/>
        <v>184</v>
      </c>
      <c r="AO51">
        <f t="shared" si="1"/>
        <v>790</v>
      </c>
      <c r="AP51">
        <f t="shared" si="5"/>
        <v>4.9100000000000003E-3</v>
      </c>
      <c r="AQ51">
        <f t="shared" si="2"/>
        <v>790.00491</v>
      </c>
      <c r="AR51">
        <f t="shared" si="3"/>
        <v>790</v>
      </c>
      <c r="AS51" t="str">
        <f t="shared" si="4"/>
        <v>Ariana Grande, The Weeknd - Die For You - Remix</v>
      </c>
    </row>
    <row r="52" spans="1:45" x14ac:dyDescent="0.45">
      <c r="A52" t="s">
        <v>171</v>
      </c>
      <c r="B52" t="s">
        <v>172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t="s">
        <v>173</v>
      </c>
      <c r="Q52" t="s">
        <v>46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  <c r="Y52" t="s">
        <v>30</v>
      </c>
      <c r="Z52" t="s">
        <v>31</v>
      </c>
      <c r="AA52">
        <f>+IF(B52='Playlist o matic demo'!$V$2,50,0)</f>
        <v>0</v>
      </c>
      <c r="AB52">
        <f>+ABS(+D52-'Playlist o matic demo'!$AA$2)</f>
        <v>4</v>
      </c>
      <c r="AC52">
        <f>+ABS(+O52-'Playlist o matic demo'!$AB$2)</f>
        <v>65</v>
      </c>
      <c r="AD52">
        <f>+IF(P52='Playlist o matic demo'!$AC$2,0,20)</f>
        <v>20</v>
      </c>
      <c r="AE52">
        <f>+IF(Q52='Playlist o matic demo'!$AD$2,0,20)</f>
        <v>20</v>
      </c>
      <c r="AF52">
        <f>+ABS(+R52-'Playlist o matic demo'!AE$2)</f>
        <v>22</v>
      </c>
      <c r="AG52">
        <f>+ABS(+S52-'Playlist o matic demo'!AF$2)/2</f>
        <v>10.5</v>
      </c>
      <c r="AH52">
        <f>+ABS(+T52-'Playlist o matic demo'!AG$2)/1.5</f>
        <v>10.666666666666666</v>
      </c>
      <c r="AI52">
        <f>+ABS(+U52-'Playlist o matic demo'!AH$2)/2</f>
        <v>3.5</v>
      </c>
      <c r="AJ52">
        <f>+ABS(+V52-'Playlist o matic demo'!AI$2)/2</f>
        <v>0</v>
      </c>
      <c r="AK52">
        <f>+ABS(+W52-'Playlist o matic demo'!AJ$2)/2</f>
        <v>0.5</v>
      </c>
      <c r="AL52">
        <f>+ABS(+X52-'Playlist o matic demo'!AK$2)/2</f>
        <v>1</v>
      </c>
      <c r="AN52">
        <f t="shared" si="0"/>
        <v>157.16666666666666</v>
      </c>
      <c r="AO52">
        <f t="shared" si="1"/>
        <v>566</v>
      </c>
      <c r="AP52">
        <f t="shared" si="5"/>
        <v>5.0100000000000006E-3</v>
      </c>
      <c r="AQ52">
        <f t="shared" si="2"/>
        <v>566.00500999999997</v>
      </c>
      <c r="AR52">
        <f t="shared" si="3"/>
        <v>566</v>
      </c>
      <c r="AS52" t="str">
        <f t="shared" si="4"/>
        <v>Feid, Myke Towers, Sky Rompiendo - El Cielo</v>
      </c>
    </row>
    <row r="53" spans="1:45" x14ac:dyDescent="0.45">
      <c r="A53" t="s">
        <v>174</v>
      </c>
      <c r="B53" t="s">
        <v>175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t="s">
        <v>92</v>
      </c>
      <c r="Q53" t="s">
        <v>29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  <c r="Y53" t="s">
        <v>176</v>
      </c>
      <c r="Z53" t="s">
        <v>31</v>
      </c>
      <c r="AA53">
        <f>+IF(B53='Playlist o matic demo'!$V$2,50,0)</f>
        <v>0</v>
      </c>
      <c r="AB53">
        <f>+ABS(+D53-'Playlist o matic demo'!$AA$2)</f>
        <v>4</v>
      </c>
      <c r="AC53">
        <f>+ABS(+O53-'Playlist o matic demo'!$AB$2)</f>
        <v>43</v>
      </c>
      <c r="AD53">
        <f>+IF(P53='Playlist o matic demo'!$AC$2,0,20)</f>
        <v>20</v>
      </c>
      <c r="AE53">
        <f>+IF(Q53='Playlist o matic demo'!$AD$2,0,20)</f>
        <v>0</v>
      </c>
      <c r="AF53">
        <f>+ABS(+R53-'Playlist o matic demo'!AE$2)</f>
        <v>10</v>
      </c>
      <c r="AG53">
        <f>+ABS(+S53-'Playlist o matic demo'!AF$2)/2</f>
        <v>7.5</v>
      </c>
      <c r="AH53">
        <f>+ABS(+T53-'Playlist o matic demo'!AG$2)/1.5</f>
        <v>7.333333333333333</v>
      </c>
      <c r="AI53">
        <f>+ABS(+U53-'Playlist o matic demo'!AH$2)/2</f>
        <v>0</v>
      </c>
      <c r="AJ53">
        <f>+ABS(+V53-'Playlist o matic demo'!AI$2)/2</f>
        <v>0</v>
      </c>
      <c r="AK53">
        <f>+ABS(+W53-'Playlist o matic demo'!AJ$2)/2</f>
        <v>1.5</v>
      </c>
      <c r="AL53">
        <f>+ABS(+X53-'Playlist o matic demo'!AK$2)/2</f>
        <v>2</v>
      </c>
      <c r="AN53">
        <f t="shared" si="0"/>
        <v>95.333333333333329</v>
      </c>
      <c r="AO53">
        <f t="shared" si="1"/>
        <v>97</v>
      </c>
      <c r="AP53">
        <f t="shared" si="5"/>
        <v>5.1100000000000008E-3</v>
      </c>
      <c r="AQ53">
        <f t="shared" si="2"/>
        <v>97.005110000000002</v>
      </c>
      <c r="AR53">
        <f t="shared" si="3"/>
        <v>97</v>
      </c>
      <c r="AS53" t="str">
        <f t="shared" si="4"/>
        <v>David Guetta, Anne-Marie, Coi Leray - Baby Don't Hurt Me</v>
      </c>
    </row>
    <row r="54" spans="1:45" x14ac:dyDescent="0.45">
      <c r="A54" t="s">
        <v>177</v>
      </c>
      <c r="B54" t="s">
        <v>178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t="s">
        <v>65</v>
      </c>
      <c r="Q54" t="s">
        <v>46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  <c r="Y54" t="s">
        <v>134</v>
      </c>
      <c r="Z54" t="s">
        <v>31</v>
      </c>
      <c r="AA54">
        <f>+IF(B54='Playlist o matic demo'!$V$2,50,0)</f>
        <v>0</v>
      </c>
      <c r="AB54">
        <f>+ABS(+D54-'Playlist o matic demo'!$AA$2)</f>
        <v>4</v>
      </c>
      <c r="AC54">
        <f>+ABS(+O54-'Playlist o matic demo'!$AB$2)</f>
        <v>64</v>
      </c>
      <c r="AD54">
        <f>+IF(P54='Playlist o matic demo'!$AC$2,0,20)</f>
        <v>20</v>
      </c>
      <c r="AE54">
        <f>+IF(Q54='Playlist o matic demo'!$AD$2,0,20)</f>
        <v>20</v>
      </c>
      <c r="AF54">
        <f>+ABS(+R54-'Playlist o matic demo'!AE$2)</f>
        <v>42</v>
      </c>
      <c r="AG54">
        <f>+ABS(+S54-'Playlist o matic demo'!AF$2)/2</f>
        <v>8.5</v>
      </c>
      <c r="AH54">
        <f>+ABS(+T54-'Playlist o matic demo'!AG$2)/1.5</f>
        <v>6.666666666666667</v>
      </c>
      <c r="AI54">
        <f>+ABS(+U54-'Playlist o matic demo'!AH$2)/2</f>
        <v>9</v>
      </c>
      <c r="AJ54">
        <f>+ABS(+V54-'Playlist o matic demo'!AI$2)/2</f>
        <v>0</v>
      </c>
      <c r="AK54">
        <f>+ABS(+W54-'Playlist o matic demo'!AJ$2)/2</f>
        <v>3</v>
      </c>
      <c r="AL54">
        <f>+ABS(+X54-'Playlist o matic demo'!AK$2)/2</f>
        <v>0</v>
      </c>
      <c r="AN54">
        <f t="shared" si="0"/>
        <v>177.16666666666666</v>
      </c>
      <c r="AO54">
        <f t="shared" si="1"/>
        <v>748</v>
      </c>
      <c r="AP54">
        <f t="shared" si="5"/>
        <v>5.2100000000000011E-3</v>
      </c>
      <c r="AQ54">
        <f t="shared" si="2"/>
        <v>748.00521000000003</v>
      </c>
      <c r="AR54">
        <f t="shared" si="3"/>
        <v>748</v>
      </c>
      <c r="AS54" t="str">
        <f t="shared" si="4"/>
        <v>Karol G - AMARGURA</v>
      </c>
    </row>
    <row r="55" spans="1:45" x14ac:dyDescent="0.45">
      <c r="A55" t="s">
        <v>179</v>
      </c>
      <c r="B55" t="s">
        <v>180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t="s">
        <v>92</v>
      </c>
      <c r="Q55" t="s">
        <v>46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  <c r="Y55" t="s">
        <v>181</v>
      </c>
      <c r="Z55" t="s">
        <v>31</v>
      </c>
      <c r="AA55">
        <f>+IF(B55='Playlist o matic demo'!$V$2,50,0)</f>
        <v>0</v>
      </c>
      <c r="AB55">
        <f>+ABS(+D55-'Playlist o matic demo'!$AA$2)</f>
        <v>4</v>
      </c>
      <c r="AC55">
        <f>+ABS(+O55-'Playlist o matic demo'!$AB$2)</f>
        <v>41</v>
      </c>
      <c r="AD55">
        <f>+IF(P55='Playlist o matic demo'!$AC$2,0,20)</f>
        <v>20</v>
      </c>
      <c r="AE55">
        <f>+IF(Q55='Playlist o matic demo'!$AD$2,0,20)</f>
        <v>20</v>
      </c>
      <c r="AF55">
        <f>+ABS(+R55-'Playlist o matic demo'!AE$2)</f>
        <v>17</v>
      </c>
      <c r="AG55">
        <f>+ABS(+S55-'Playlist o matic demo'!AF$2)/2</f>
        <v>29</v>
      </c>
      <c r="AH55">
        <f>+ABS(+T55-'Playlist o matic demo'!AG$2)/1.5</f>
        <v>5.333333333333333</v>
      </c>
      <c r="AI55">
        <f>+ABS(+U55-'Playlist o matic demo'!AH$2)/2</f>
        <v>6</v>
      </c>
      <c r="AJ55">
        <f>+ABS(+V55-'Playlist o matic demo'!AI$2)/2</f>
        <v>9.5</v>
      </c>
      <c r="AK55">
        <f>+ABS(+W55-'Playlist o matic demo'!AJ$2)/2</f>
        <v>0.5</v>
      </c>
      <c r="AL55">
        <f>+ABS(+X55-'Playlist o matic demo'!AK$2)/2</f>
        <v>1.5</v>
      </c>
      <c r="AN55">
        <f t="shared" si="0"/>
        <v>153.83333333333334</v>
      </c>
      <c r="AO55">
        <f t="shared" si="1"/>
        <v>530</v>
      </c>
      <c r="AP55">
        <f t="shared" si="5"/>
        <v>5.3100000000000014E-3</v>
      </c>
      <c r="AQ55">
        <f t="shared" si="2"/>
        <v>530.00531000000001</v>
      </c>
      <c r="AR55">
        <f t="shared" si="3"/>
        <v>530</v>
      </c>
      <c r="AS55" t="str">
        <f t="shared" si="4"/>
        <v>Peggy Gou - (It Goes Like) Nanana - Edit</v>
      </c>
    </row>
    <row r="56" spans="1:45" x14ac:dyDescent="0.45">
      <c r="A56" t="s">
        <v>182</v>
      </c>
      <c r="B56" t="s">
        <v>183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 s="1">
        <v>3394</v>
      </c>
      <c r="M56">
        <v>19</v>
      </c>
      <c r="O56">
        <v>123</v>
      </c>
      <c r="P56" t="s">
        <v>130</v>
      </c>
      <c r="Q56" t="s">
        <v>46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  <c r="Y56" t="s">
        <v>184</v>
      </c>
      <c r="Z56" t="s">
        <v>31</v>
      </c>
      <c r="AA56">
        <f>+IF(B56='Playlist o matic demo'!$V$2,50,0)</f>
        <v>0</v>
      </c>
      <c r="AB56">
        <f>+ABS(+D56-'Playlist o matic demo'!$AA$2)</f>
        <v>7</v>
      </c>
      <c r="AC56">
        <f>+ABS(+O56-'Playlist o matic demo'!$AB$2)</f>
        <v>48</v>
      </c>
      <c r="AD56">
        <f>+IF(P56='Playlist o matic demo'!$AC$2,0,20)</f>
        <v>20</v>
      </c>
      <c r="AE56">
        <f>+IF(Q56='Playlist o matic demo'!$AD$2,0,20)</f>
        <v>20</v>
      </c>
      <c r="AF56">
        <f>+ABS(+R56-'Playlist o matic demo'!AE$2)</f>
        <v>5</v>
      </c>
      <c r="AG56">
        <f>+ABS(+S56-'Playlist o matic demo'!AF$2)/2</f>
        <v>12.5</v>
      </c>
      <c r="AH56">
        <f>+ABS(+T56-'Playlist o matic demo'!AG$2)/1.5</f>
        <v>17.333333333333332</v>
      </c>
      <c r="AI56">
        <f>+ABS(+U56-'Playlist o matic demo'!AH$2)/2</f>
        <v>35</v>
      </c>
      <c r="AJ56">
        <f>+ABS(+V56-'Playlist o matic demo'!AI$2)/2</f>
        <v>0</v>
      </c>
      <c r="AK56">
        <f>+ABS(+W56-'Playlist o matic demo'!AJ$2)/2</f>
        <v>0</v>
      </c>
      <c r="AL56">
        <f>+ABS(+X56-'Playlist o matic demo'!AK$2)/2</f>
        <v>1.5</v>
      </c>
      <c r="AN56">
        <f t="shared" si="0"/>
        <v>166.33333333333334</v>
      </c>
      <c r="AO56">
        <f t="shared" si="1"/>
        <v>652</v>
      </c>
      <c r="AP56">
        <f t="shared" si="5"/>
        <v>5.4100000000000016E-3</v>
      </c>
      <c r="AQ56">
        <f t="shared" si="2"/>
        <v>652.00540999999998</v>
      </c>
      <c r="AR56">
        <f t="shared" si="3"/>
        <v>653</v>
      </c>
      <c r="AS56" t="str">
        <f t="shared" si="4"/>
        <v>Tom Odell - Another Love</v>
      </c>
    </row>
    <row r="57" spans="1:45" x14ac:dyDescent="0.45">
      <c r="A57" t="s">
        <v>185</v>
      </c>
      <c r="B57" t="s">
        <v>164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 s="1">
        <v>3421</v>
      </c>
      <c r="M57">
        <v>20</v>
      </c>
      <c r="O57">
        <v>171</v>
      </c>
      <c r="P57" t="s">
        <v>34</v>
      </c>
      <c r="Q57" t="s">
        <v>29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  <c r="Y57" t="s">
        <v>186</v>
      </c>
      <c r="Z57" t="s">
        <v>31</v>
      </c>
      <c r="AA57">
        <f>+IF(B57='Playlist o matic demo'!$V$2,50,0)</f>
        <v>50</v>
      </c>
      <c r="AB57">
        <f>+ABS(+D57-'Playlist o matic demo'!$AA$2)</f>
        <v>0</v>
      </c>
      <c r="AC57">
        <f>+ABS(+O57-'Playlist o matic demo'!$AB$2)</f>
        <v>0</v>
      </c>
      <c r="AD57">
        <f>+IF(P57='Playlist o matic demo'!$AC$2,0,20)</f>
        <v>0</v>
      </c>
      <c r="AE57">
        <f>+IF(Q57='Playlist o matic demo'!$AD$2,0,20)</f>
        <v>0</v>
      </c>
      <c r="AF57">
        <f>+ABS(+R57-'Playlist o matic demo'!AE$2)</f>
        <v>0</v>
      </c>
      <c r="AG57">
        <f>+ABS(+S57-'Playlist o matic demo'!AF$2)/2</f>
        <v>0</v>
      </c>
      <c r="AH57">
        <f>+ABS(+T57-'Playlist o matic demo'!AG$2)/1.5</f>
        <v>0</v>
      </c>
      <c r="AI57">
        <f>+ABS(+U57-'Playlist o matic demo'!AH$2)/2</f>
        <v>0</v>
      </c>
      <c r="AJ57">
        <f>+ABS(+V57-'Playlist o matic demo'!AI$2)/2</f>
        <v>0</v>
      </c>
      <c r="AK57">
        <f>+ABS(+W57-'Playlist o matic demo'!AJ$2)/2</f>
        <v>0</v>
      </c>
      <c r="AL57">
        <f>+ABS(+X57-'Playlist o matic demo'!AK$2)/2</f>
        <v>0</v>
      </c>
      <c r="AN57">
        <f t="shared" si="0"/>
        <v>50</v>
      </c>
      <c r="AO57">
        <f t="shared" si="1"/>
        <v>7</v>
      </c>
      <c r="AP57">
        <f t="shared" si="5"/>
        <v>5.5100000000000019E-3</v>
      </c>
      <c r="AQ57">
        <f t="shared" si="2"/>
        <v>7.0055100000000001</v>
      </c>
      <c r="AR57">
        <f t="shared" si="3"/>
        <v>7</v>
      </c>
      <c r="AS57" t="str">
        <f t="shared" si="4"/>
        <v>The Weeknd - Blinding Lights</v>
      </c>
    </row>
    <row r="58" spans="1:45" x14ac:dyDescent="0.45">
      <c r="A58" t="s">
        <v>187</v>
      </c>
      <c r="B58" t="s">
        <v>188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t="s">
        <v>92</v>
      </c>
      <c r="Q58" t="s">
        <v>46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  <c r="Y58" t="s">
        <v>189</v>
      </c>
      <c r="Z58" t="s">
        <v>31</v>
      </c>
      <c r="AA58">
        <f>+IF(B58='Playlist o matic demo'!$V$2,50,0)</f>
        <v>0</v>
      </c>
      <c r="AB58">
        <f>+ABS(+D58-'Playlist o matic demo'!$AA$2)</f>
        <v>4</v>
      </c>
      <c r="AC58">
        <f>+ABS(+O58-'Playlist o matic demo'!$AB$2)</f>
        <v>34</v>
      </c>
      <c r="AD58">
        <f>+IF(P58='Playlist o matic demo'!$AC$2,0,20)</f>
        <v>20</v>
      </c>
      <c r="AE58">
        <f>+IF(Q58='Playlist o matic demo'!$AD$2,0,20)</f>
        <v>20</v>
      </c>
      <c r="AF58">
        <f>+ABS(+R58-'Playlist o matic demo'!AE$2)</f>
        <v>14</v>
      </c>
      <c r="AG58">
        <f>+ABS(+S58-'Playlist o matic demo'!AF$2)/2</f>
        <v>25</v>
      </c>
      <c r="AH58">
        <f>+ABS(+T58-'Playlist o matic demo'!AG$2)/1.5</f>
        <v>5.333333333333333</v>
      </c>
      <c r="AI58">
        <f>+ABS(+U58-'Playlist o matic demo'!AH$2)/2</f>
        <v>25.5</v>
      </c>
      <c r="AJ58">
        <f>+ABS(+V58-'Playlist o matic demo'!AI$2)/2</f>
        <v>0</v>
      </c>
      <c r="AK58">
        <f>+ABS(+W58-'Playlist o matic demo'!AJ$2)/2</f>
        <v>4</v>
      </c>
      <c r="AL58">
        <f>+ABS(+X58-'Playlist o matic demo'!AK$2)/2</f>
        <v>1</v>
      </c>
      <c r="AN58">
        <f t="shared" si="0"/>
        <v>152.83333333333331</v>
      </c>
      <c r="AO58">
        <f t="shared" si="1"/>
        <v>519</v>
      </c>
      <c r="AP58">
        <f t="shared" si="5"/>
        <v>5.6100000000000021E-3</v>
      </c>
      <c r="AQ58">
        <f t="shared" si="2"/>
        <v>519.00561000000005</v>
      </c>
      <c r="AR58">
        <f t="shared" si="3"/>
        <v>519</v>
      </c>
      <c r="AS58" t="str">
        <f t="shared" si="4"/>
        <v>Kali Uchis - Moonlight</v>
      </c>
    </row>
    <row r="59" spans="1:45" x14ac:dyDescent="0.45">
      <c r="A59" t="s">
        <v>190</v>
      </c>
      <c r="B59" t="s">
        <v>191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t="s">
        <v>92</v>
      </c>
      <c r="Q59" t="s">
        <v>46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  <c r="Y59" t="s">
        <v>192</v>
      </c>
      <c r="Z59" t="s">
        <v>31</v>
      </c>
      <c r="AA59">
        <f>+IF(B59='Playlist o matic demo'!$V$2,50,0)</f>
        <v>0</v>
      </c>
      <c r="AB59">
        <f>+ABS(+D59-'Playlist o matic demo'!$AA$2)</f>
        <v>3</v>
      </c>
      <c r="AC59">
        <f>+ABS(+O59-'Playlist o matic demo'!$AB$2)</f>
        <v>46</v>
      </c>
      <c r="AD59">
        <f>+IF(P59='Playlist o matic demo'!$AC$2,0,20)</f>
        <v>20</v>
      </c>
      <c r="AE59">
        <f>+IF(Q59='Playlist o matic demo'!$AD$2,0,20)</f>
        <v>20</v>
      </c>
      <c r="AF59">
        <f>+ABS(+R59-'Playlist o matic demo'!AE$2)</f>
        <v>34</v>
      </c>
      <c r="AG59">
        <f>+ABS(+S59-'Playlist o matic demo'!AF$2)/2</f>
        <v>23.5</v>
      </c>
      <c r="AH59">
        <f>+ABS(+T59-'Playlist o matic demo'!AG$2)/1.5</f>
        <v>8</v>
      </c>
      <c r="AI59">
        <f>+ABS(+U59-'Playlist o matic demo'!AH$2)/2</f>
        <v>29</v>
      </c>
      <c r="AJ59">
        <f>+ABS(+V59-'Playlist o matic demo'!AI$2)/2</f>
        <v>0</v>
      </c>
      <c r="AK59">
        <f>+ABS(+W59-'Playlist o matic demo'!AJ$2)/2</f>
        <v>6.5</v>
      </c>
      <c r="AL59">
        <f>+ABS(+X59-'Playlist o matic demo'!AK$2)/2</f>
        <v>1.5</v>
      </c>
      <c r="AN59">
        <f t="shared" si="0"/>
        <v>191.5</v>
      </c>
      <c r="AO59">
        <f t="shared" si="1"/>
        <v>840</v>
      </c>
      <c r="AP59">
        <f t="shared" si="5"/>
        <v>5.7100000000000024E-3</v>
      </c>
      <c r="AQ59">
        <f t="shared" si="2"/>
        <v>840.00571000000002</v>
      </c>
      <c r="AR59">
        <f t="shared" si="3"/>
        <v>840</v>
      </c>
      <c r="AS59" t="str">
        <f t="shared" si="4"/>
        <v>Manuel Turizo - La Bachata</v>
      </c>
    </row>
    <row r="60" spans="1:45" x14ac:dyDescent="0.45">
      <c r="A60" t="s">
        <v>193</v>
      </c>
      <c r="B60" t="s">
        <v>178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Q60" t="s">
        <v>46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  <c r="Y60" t="s">
        <v>194</v>
      </c>
      <c r="Z60" t="s">
        <v>31</v>
      </c>
      <c r="AA60">
        <f>+IF(B60='Playlist o matic demo'!$V$2,50,0)</f>
        <v>0</v>
      </c>
      <c r="AB60">
        <f>+ABS(+D60-'Playlist o matic demo'!$AA$2)</f>
        <v>4</v>
      </c>
      <c r="AC60">
        <f>+ABS(+O60-'Playlist o matic demo'!$AB$2)</f>
        <v>43</v>
      </c>
      <c r="AD60">
        <f>+IF(P60='Playlist o matic demo'!$AC$2,0,20)</f>
        <v>20</v>
      </c>
      <c r="AE60">
        <f>+IF(Q60='Playlist o matic demo'!$AD$2,0,20)</f>
        <v>20</v>
      </c>
      <c r="AF60">
        <f>+ABS(+R60-'Playlist o matic demo'!AE$2)</f>
        <v>36</v>
      </c>
      <c r="AG60">
        <f>+ABS(+S60-'Playlist o matic demo'!AF$2)/2</f>
        <v>2</v>
      </c>
      <c r="AH60">
        <f>+ABS(+T60-'Playlist o matic demo'!AG$2)/1.5</f>
        <v>5.333333333333333</v>
      </c>
      <c r="AI60">
        <f>+ABS(+U60-'Playlist o matic demo'!AH$2)/2</f>
        <v>29.5</v>
      </c>
      <c r="AJ60">
        <f>+ABS(+V60-'Playlist o matic demo'!AI$2)/2</f>
        <v>0</v>
      </c>
      <c r="AK60">
        <f>+ABS(+W60-'Playlist o matic demo'!AJ$2)/2</f>
        <v>0</v>
      </c>
      <c r="AL60">
        <f>+ABS(+X60-'Playlist o matic demo'!AK$2)/2</f>
        <v>6</v>
      </c>
      <c r="AN60">
        <f t="shared" si="0"/>
        <v>165.83333333333334</v>
      </c>
      <c r="AO60">
        <f t="shared" si="1"/>
        <v>648</v>
      </c>
      <c r="AP60">
        <f t="shared" si="5"/>
        <v>5.8100000000000027E-3</v>
      </c>
      <c r="AQ60">
        <f t="shared" si="2"/>
        <v>648.00581</v>
      </c>
      <c r="AR60">
        <f t="shared" si="3"/>
        <v>648</v>
      </c>
      <c r="AS60" t="str">
        <f t="shared" si="4"/>
        <v>Karol G - S91</v>
      </c>
    </row>
    <row r="61" spans="1:45" x14ac:dyDescent="0.45">
      <c r="A61" t="s">
        <v>195</v>
      </c>
      <c r="B61" t="s">
        <v>41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Q61" t="s">
        <v>46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  <c r="Y61" t="s">
        <v>196</v>
      </c>
      <c r="Z61" t="s">
        <v>31</v>
      </c>
      <c r="AA61">
        <f>+IF(B61='Playlist o matic demo'!$V$2,50,0)</f>
        <v>0</v>
      </c>
      <c r="AB61">
        <f>+ABS(+D61-'Playlist o matic demo'!$AA$2)</f>
        <v>1</v>
      </c>
      <c r="AC61">
        <f>+ABS(+O61-'Playlist o matic demo'!$AB$2)</f>
        <v>41</v>
      </c>
      <c r="AD61">
        <f>+IF(P61='Playlist o matic demo'!$AC$2,0,20)</f>
        <v>20</v>
      </c>
      <c r="AE61">
        <f>+IF(Q61='Playlist o matic demo'!$AD$2,0,20)</f>
        <v>20</v>
      </c>
      <c r="AF61">
        <f>+ABS(+R61-'Playlist o matic demo'!AE$2)</f>
        <v>11</v>
      </c>
      <c r="AG61">
        <f>+ABS(+S61-'Playlist o matic demo'!AF$2)/2</f>
        <v>7.5</v>
      </c>
      <c r="AH61">
        <f>+ABS(+T61-'Playlist o matic demo'!AG$2)/1.5</f>
        <v>14.666666666666666</v>
      </c>
      <c r="AI61">
        <f>+ABS(+U61-'Playlist o matic demo'!AH$2)/2</f>
        <v>27.5</v>
      </c>
      <c r="AJ61">
        <f>+ABS(+V61-'Playlist o matic demo'!AI$2)/2</f>
        <v>0</v>
      </c>
      <c r="AK61">
        <f>+ABS(+W61-'Playlist o matic demo'!AJ$2)/2</f>
        <v>9</v>
      </c>
      <c r="AL61">
        <f>+ABS(+X61-'Playlist o matic demo'!AK$2)/2</f>
        <v>1.5</v>
      </c>
      <c r="AN61">
        <f t="shared" si="0"/>
        <v>153.16666666666669</v>
      </c>
      <c r="AO61">
        <f t="shared" si="1"/>
        <v>524</v>
      </c>
      <c r="AP61">
        <f t="shared" si="5"/>
        <v>5.9100000000000029E-3</v>
      </c>
      <c r="AQ61">
        <f t="shared" si="2"/>
        <v>524.00590999999997</v>
      </c>
      <c r="AR61">
        <f t="shared" si="3"/>
        <v>525</v>
      </c>
      <c r="AS61" t="str">
        <f t="shared" si="4"/>
        <v>Taylor Swift - cardigan</v>
      </c>
    </row>
    <row r="62" spans="1:45" x14ac:dyDescent="0.45">
      <c r="A62" t="s">
        <v>197</v>
      </c>
      <c r="B62" t="s">
        <v>198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t="s">
        <v>28</v>
      </c>
      <c r="Q62" t="s">
        <v>29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  <c r="Y62" t="s">
        <v>30</v>
      </c>
      <c r="Z62" t="s">
        <v>31</v>
      </c>
      <c r="AA62">
        <f>+IF(B62='Playlist o matic demo'!$V$2,50,0)</f>
        <v>0</v>
      </c>
      <c r="AB62">
        <f>+ABS(+D62-'Playlist o matic demo'!$AA$2)</f>
        <v>4</v>
      </c>
      <c r="AC62">
        <f>+ABS(+O62-'Playlist o matic demo'!$AB$2)</f>
        <v>41</v>
      </c>
      <c r="AD62">
        <f>+IF(P62='Playlist o matic demo'!$AC$2,0,20)</f>
        <v>20</v>
      </c>
      <c r="AE62">
        <f>+IF(Q62='Playlist o matic demo'!$AD$2,0,20)</f>
        <v>0</v>
      </c>
      <c r="AF62">
        <f>+ABS(+R62-'Playlist o matic demo'!AE$2)</f>
        <v>36</v>
      </c>
      <c r="AG62">
        <f>+ABS(+S62-'Playlist o matic demo'!AF$2)/2</f>
        <v>10.5</v>
      </c>
      <c r="AH62">
        <f>+ABS(+T62-'Playlist o matic demo'!AG$2)/1.5</f>
        <v>10.666666666666666</v>
      </c>
      <c r="AI62">
        <f>+ABS(+U62-'Playlist o matic demo'!AH$2)/2</f>
        <v>25</v>
      </c>
      <c r="AJ62">
        <f>+ABS(+V62-'Playlist o matic demo'!AI$2)/2</f>
        <v>0.5</v>
      </c>
      <c r="AK62">
        <f>+ABS(+W62-'Playlist o matic demo'!AJ$2)/2</f>
        <v>0</v>
      </c>
      <c r="AL62">
        <f>+ABS(+X62-'Playlist o matic demo'!AK$2)/2</f>
        <v>1</v>
      </c>
      <c r="AN62">
        <f t="shared" si="0"/>
        <v>148.66666666666669</v>
      </c>
      <c r="AO62">
        <f t="shared" si="1"/>
        <v>488</v>
      </c>
      <c r="AP62">
        <f t="shared" si="5"/>
        <v>6.0100000000000032E-3</v>
      </c>
      <c r="AQ62">
        <f t="shared" si="2"/>
        <v>488.00601</v>
      </c>
      <c r="AR62">
        <f t="shared" si="3"/>
        <v>488</v>
      </c>
      <c r="AS62" t="str">
        <f t="shared" si="4"/>
        <v>dennis, MC Kevin o Chris - TÃ¯Â¿Â½Ã¯Â¿</v>
      </c>
    </row>
    <row r="63" spans="1:45" x14ac:dyDescent="0.45">
      <c r="A63" t="s">
        <v>199</v>
      </c>
      <c r="B63" t="s">
        <v>200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t="s">
        <v>38</v>
      </c>
      <c r="Q63" t="s">
        <v>29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  <c r="Y63" t="s">
        <v>201</v>
      </c>
      <c r="Z63" t="s">
        <v>31</v>
      </c>
      <c r="AA63">
        <f>+IF(B63='Playlist o matic demo'!$V$2,50,0)</f>
        <v>0</v>
      </c>
      <c r="AB63">
        <f>+ABS(+D63-'Playlist o matic demo'!$AA$2)</f>
        <v>4</v>
      </c>
      <c r="AC63">
        <f>+ABS(+O63-'Playlist o matic demo'!$AB$2)</f>
        <v>38</v>
      </c>
      <c r="AD63">
        <f>+IF(P63='Playlist o matic demo'!$AC$2,0,20)</f>
        <v>20</v>
      </c>
      <c r="AE63">
        <f>+IF(Q63='Playlist o matic demo'!$AD$2,0,20)</f>
        <v>0</v>
      </c>
      <c r="AF63">
        <f>+ABS(+R63-'Playlist o matic demo'!AE$2)</f>
        <v>20</v>
      </c>
      <c r="AG63">
        <f>+ABS(+S63-'Playlist o matic demo'!AF$2)/2</f>
        <v>24</v>
      </c>
      <c r="AH63">
        <f>+ABS(+T63-'Playlist o matic demo'!AG$2)/1.5</f>
        <v>0.66666666666666663</v>
      </c>
      <c r="AI63">
        <f>+ABS(+U63-'Playlist o matic demo'!AH$2)/2</f>
        <v>12.5</v>
      </c>
      <c r="AJ63">
        <f>+ABS(+V63-'Playlist o matic demo'!AI$2)/2</f>
        <v>0</v>
      </c>
      <c r="AK63">
        <f>+ABS(+W63-'Playlist o matic demo'!AJ$2)/2</f>
        <v>8</v>
      </c>
      <c r="AL63">
        <f>+ABS(+X63-'Playlist o matic demo'!AK$2)/2</f>
        <v>1</v>
      </c>
      <c r="AN63">
        <f t="shared" si="0"/>
        <v>128.16666666666669</v>
      </c>
      <c r="AO63">
        <f t="shared" si="1"/>
        <v>306</v>
      </c>
      <c r="AP63">
        <f t="shared" si="5"/>
        <v>6.1100000000000034E-3</v>
      </c>
      <c r="AQ63">
        <f t="shared" si="2"/>
        <v>306.00610999999998</v>
      </c>
      <c r="AR63">
        <f t="shared" si="3"/>
        <v>306</v>
      </c>
      <c r="AS63" t="str">
        <f t="shared" si="4"/>
        <v>PinkPantheress, Ice Spice - Boy's a liar Pt. 2</v>
      </c>
    </row>
    <row r="64" spans="1:45" x14ac:dyDescent="0.45">
      <c r="A64" t="s">
        <v>202</v>
      </c>
      <c r="B64" t="s">
        <v>203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t="s">
        <v>62</v>
      </c>
      <c r="Q64" t="s">
        <v>29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  <c r="Y64" t="s">
        <v>204</v>
      </c>
      <c r="Z64" t="s">
        <v>31</v>
      </c>
      <c r="AA64">
        <f>+IF(B64='Playlist o matic demo'!$V$2,50,0)</f>
        <v>0</v>
      </c>
      <c r="AB64">
        <f>+ABS(+D64-'Playlist o matic demo'!$AA$2)</f>
        <v>3</v>
      </c>
      <c r="AC64">
        <f>+ABS(+O64-'Playlist o matic demo'!$AB$2)</f>
        <v>70</v>
      </c>
      <c r="AD64">
        <f>+IF(P64='Playlist o matic demo'!$AC$2,0,20)</f>
        <v>20</v>
      </c>
      <c r="AE64">
        <f>+IF(Q64='Playlist o matic demo'!$AD$2,0,20)</f>
        <v>0</v>
      </c>
      <c r="AF64">
        <f>+ABS(+R64-'Playlist o matic demo'!AE$2)</f>
        <v>38</v>
      </c>
      <c r="AG64">
        <f>+ABS(+S64-'Playlist o matic demo'!AF$2)/2</f>
        <v>17</v>
      </c>
      <c r="AH64">
        <f>+ABS(+T64-'Playlist o matic demo'!AG$2)/1.5</f>
        <v>14</v>
      </c>
      <c r="AI64">
        <f>+ABS(+U64-'Playlist o matic demo'!AH$2)/2</f>
        <v>31</v>
      </c>
      <c r="AJ64">
        <f>+ABS(+V64-'Playlist o matic demo'!AI$2)/2</f>
        <v>0</v>
      </c>
      <c r="AK64">
        <f>+ABS(+W64-'Playlist o matic demo'!AJ$2)/2</f>
        <v>0</v>
      </c>
      <c r="AL64">
        <f>+ABS(+X64-'Playlist o matic demo'!AK$2)/2</f>
        <v>2</v>
      </c>
      <c r="AN64">
        <f t="shared" si="0"/>
        <v>195</v>
      </c>
      <c r="AO64">
        <f t="shared" si="1"/>
        <v>858</v>
      </c>
      <c r="AP64">
        <f t="shared" si="5"/>
        <v>6.2100000000000037E-3</v>
      </c>
      <c r="AQ64">
        <f t="shared" si="2"/>
        <v>858.00621000000001</v>
      </c>
      <c r="AR64">
        <f t="shared" si="3"/>
        <v>858</v>
      </c>
      <c r="AS64" t="str">
        <f t="shared" si="4"/>
        <v>Charlie Puth, BTS, Jung Kook - Left and Right (Feat. Jung Kook of BTS)</v>
      </c>
    </row>
    <row r="65" spans="1:45" x14ac:dyDescent="0.45">
      <c r="A65" t="s">
        <v>205</v>
      </c>
      <c r="B65" t="s">
        <v>206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t="s">
        <v>38</v>
      </c>
      <c r="Q65" t="s">
        <v>46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  <c r="Y65" t="s">
        <v>30</v>
      </c>
      <c r="Z65" t="s">
        <v>31</v>
      </c>
      <c r="AA65">
        <f>+IF(B65='Playlist o matic demo'!$V$2,50,0)</f>
        <v>0</v>
      </c>
      <c r="AB65">
        <f>+ABS(+D65-'Playlist o matic demo'!$AA$2)</f>
        <v>4</v>
      </c>
      <c r="AC65">
        <f>+ABS(+O65-'Playlist o matic demo'!$AB$2)</f>
        <v>76</v>
      </c>
      <c r="AD65">
        <f>+IF(P65='Playlist o matic demo'!$AC$2,0,20)</f>
        <v>20</v>
      </c>
      <c r="AE65">
        <f>+IF(Q65='Playlist o matic demo'!$AD$2,0,20)</f>
        <v>20</v>
      </c>
      <c r="AF65">
        <f>+ABS(+R65-'Playlist o matic demo'!AE$2)</f>
        <v>27</v>
      </c>
      <c r="AG65">
        <f>+ABS(+S65-'Playlist o matic demo'!AF$2)/2</f>
        <v>7.5</v>
      </c>
      <c r="AH65">
        <f>+ABS(+T65-'Playlist o matic demo'!AG$2)/1.5</f>
        <v>10.666666666666666</v>
      </c>
      <c r="AI65">
        <f>+ABS(+U65-'Playlist o matic demo'!AH$2)/2</f>
        <v>37</v>
      </c>
      <c r="AJ65">
        <f>+ABS(+V65-'Playlist o matic demo'!AI$2)/2</f>
        <v>0</v>
      </c>
      <c r="AK65">
        <f>+ABS(+W65-'Playlist o matic demo'!AJ$2)/2</f>
        <v>4</v>
      </c>
      <c r="AL65">
        <f>+ABS(+X65-'Playlist o matic demo'!AK$2)/2</f>
        <v>3.5</v>
      </c>
      <c r="AN65">
        <f t="shared" si="0"/>
        <v>209.66666666666666</v>
      </c>
      <c r="AO65">
        <f t="shared" si="1"/>
        <v>895</v>
      </c>
      <c r="AP65">
        <f t="shared" si="5"/>
        <v>6.310000000000004E-3</v>
      </c>
      <c r="AQ65">
        <f t="shared" si="2"/>
        <v>895.00630999999998</v>
      </c>
      <c r="AR65">
        <f t="shared" si="3"/>
        <v>895</v>
      </c>
      <c r="AS65" t="str">
        <f t="shared" si="4"/>
        <v>Rauw Alejandro, ROSALÃ¯Â¿Â½ - BESO</v>
      </c>
    </row>
    <row r="66" spans="1:45" x14ac:dyDescent="0.45">
      <c r="A66" t="s">
        <v>207</v>
      </c>
      <c r="B66" t="s">
        <v>208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t="s">
        <v>34</v>
      </c>
      <c r="Q66" t="s">
        <v>46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  <c r="Y66" t="s">
        <v>209</v>
      </c>
      <c r="Z66" t="s">
        <v>31</v>
      </c>
      <c r="AA66">
        <f>+IF(B66='Playlist o matic demo'!$V$2,50,0)</f>
        <v>0</v>
      </c>
      <c r="AB66">
        <f>+ABS(+D66-'Playlist o matic demo'!$AA$2)</f>
        <v>3</v>
      </c>
      <c r="AC66">
        <f>+ABS(+O66-'Playlist o matic demo'!$AB$2)</f>
        <v>73</v>
      </c>
      <c r="AD66">
        <f>+IF(P66='Playlist o matic demo'!$AC$2,0,20)</f>
        <v>0</v>
      </c>
      <c r="AE66">
        <f>+IF(Q66='Playlist o matic demo'!$AD$2,0,20)</f>
        <v>20</v>
      </c>
      <c r="AF66">
        <f>+ABS(+R66-'Playlist o matic demo'!AE$2)</f>
        <v>40</v>
      </c>
      <c r="AG66">
        <f>+ABS(+S66-'Playlist o matic demo'!AF$2)/2</f>
        <v>1</v>
      </c>
      <c r="AH66">
        <f>+ABS(+T66-'Playlist o matic demo'!AG$2)/1.5</f>
        <v>14</v>
      </c>
      <c r="AI66">
        <f>+ABS(+U66-'Playlist o matic demo'!AH$2)/2</f>
        <v>0</v>
      </c>
      <c r="AJ66">
        <f>+ABS(+V66-'Playlist o matic demo'!AI$2)/2</f>
        <v>0</v>
      </c>
      <c r="AK66">
        <f>+ABS(+W66-'Playlist o matic demo'!AJ$2)/2</f>
        <v>0.5</v>
      </c>
      <c r="AL66">
        <f>+ABS(+X66-'Playlist o matic demo'!AK$2)/2</f>
        <v>11</v>
      </c>
      <c r="AN66">
        <f t="shared" si="0"/>
        <v>162.5</v>
      </c>
      <c r="AO66">
        <f t="shared" si="1"/>
        <v>622</v>
      </c>
      <c r="AP66">
        <f t="shared" si="5"/>
        <v>6.4100000000000042E-3</v>
      </c>
      <c r="AQ66">
        <f t="shared" si="2"/>
        <v>622.00640999999996</v>
      </c>
      <c r="AR66">
        <f t="shared" si="3"/>
        <v>622</v>
      </c>
      <c r="AS66" t="str">
        <f t="shared" si="4"/>
        <v>Ozuna, Feid - Hey Mor</v>
      </c>
    </row>
    <row r="67" spans="1:45" x14ac:dyDescent="0.45">
      <c r="A67" t="s">
        <v>210</v>
      </c>
      <c r="B67" t="s">
        <v>211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 s="1">
        <v>4053</v>
      </c>
      <c r="M67">
        <v>5</v>
      </c>
      <c r="N67">
        <v>0</v>
      </c>
      <c r="O67">
        <v>173</v>
      </c>
      <c r="P67" t="s">
        <v>28</v>
      </c>
      <c r="Q67" t="s">
        <v>29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  <c r="Y67" t="s">
        <v>212</v>
      </c>
      <c r="Z67" t="s">
        <v>31</v>
      </c>
      <c r="AA67">
        <f>+IF(B67='Playlist o matic demo'!$V$2,50,0)</f>
        <v>0</v>
      </c>
      <c r="AB67">
        <f>+ABS(+D67-'Playlist o matic demo'!$AA$2)</f>
        <v>20</v>
      </c>
      <c r="AC67">
        <f>+ABS(+O67-'Playlist o matic demo'!$AB$2)</f>
        <v>2</v>
      </c>
      <c r="AD67">
        <f>+IF(P67='Playlist o matic demo'!$AC$2,0,20)</f>
        <v>20</v>
      </c>
      <c r="AE67">
        <f>+IF(Q67='Playlist o matic demo'!$AD$2,0,20)</f>
        <v>0</v>
      </c>
      <c r="AF67">
        <f>+ABS(+R67-'Playlist o matic demo'!AE$2)</f>
        <v>7</v>
      </c>
      <c r="AG67">
        <f>+ABS(+S67-'Playlist o matic demo'!AF$2)/2</f>
        <v>5</v>
      </c>
      <c r="AH67">
        <f>+ABS(+T67-'Playlist o matic demo'!AG$2)/1.5</f>
        <v>9.3333333333333339</v>
      </c>
      <c r="AI67">
        <f>+ABS(+U67-'Playlist o matic demo'!AH$2)/2</f>
        <v>0</v>
      </c>
      <c r="AJ67">
        <f>+ABS(+V67-'Playlist o matic demo'!AI$2)/2</f>
        <v>0</v>
      </c>
      <c r="AK67">
        <f>+ABS(+W67-'Playlist o matic demo'!AJ$2)/2</f>
        <v>7</v>
      </c>
      <c r="AL67">
        <f>+ABS(+X67-'Playlist o matic demo'!AK$2)/2</f>
        <v>2</v>
      </c>
      <c r="AN67">
        <f t="shared" ref="AN67:AN130" si="6">+SUM(AA67:AL67)</f>
        <v>72.333333333333343</v>
      </c>
      <c r="AO67">
        <f t="shared" ref="AO67:AO130" si="7">+_xlfn.RANK.EQ(AN67,AN$2:AN$954,1)</f>
        <v>32</v>
      </c>
      <c r="AP67">
        <f t="shared" si="5"/>
        <v>6.5100000000000045E-3</v>
      </c>
      <c r="AQ67">
        <f t="shared" ref="AQ67:AQ130" si="8">+AO67+AP67</f>
        <v>32.006509999999999</v>
      </c>
      <c r="AR67">
        <f t="shared" ref="AR67:AR130" si="9">+_xlfn.RANK.EQ(AQ67,AQ$2:AQ$954,1)</f>
        <v>32</v>
      </c>
      <c r="AS67" t="str">
        <f t="shared" ref="AS67:AS130" si="10">+CONCATENATE(B67," - ",A67)</f>
        <v>Chris Molitor - Yellow</v>
      </c>
    </row>
    <row r="68" spans="1:45" x14ac:dyDescent="0.45">
      <c r="A68" t="s">
        <v>213</v>
      </c>
      <c r="B68" t="s">
        <v>41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t="s">
        <v>80</v>
      </c>
      <c r="Q68" t="s">
        <v>29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  <c r="Y68" t="s">
        <v>131</v>
      </c>
      <c r="Z68" t="s">
        <v>31</v>
      </c>
      <c r="AA68">
        <f>+IF(B68='Playlist o matic demo'!$V$2,50,0)</f>
        <v>0</v>
      </c>
      <c r="AB68">
        <f>+ABS(+D68-'Playlist o matic demo'!$AA$2)</f>
        <v>3</v>
      </c>
      <c r="AC68">
        <f>+ABS(+O68-'Playlist o matic demo'!$AB$2)</f>
        <v>81</v>
      </c>
      <c r="AD68">
        <f>+IF(P68='Playlist o matic demo'!$AC$2,0,20)</f>
        <v>20</v>
      </c>
      <c r="AE68">
        <f>+IF(Q68='Playlist o matic demo'!$AD$2,0,20)</f>
        <v>0</v>
      </c>
      <c r="AF68">
        <f>+ABS(+R68-'Playlist o matic demo'!AE$2)</f>
        <v>14</v>
      </c>
      <c r="AG68">
        <f>+ABS(+S68-'Playlist o matic demo'!AF$2)/2</f>
        <v>14</v>
      </c>
      <c r="AH68">
        <f>+ABS(+T68-'Playlist o matic demo'!AG$2)/1.5</f>
        <v>12</v>
      </c>
      <c r="AI68">
        <f>+ABS(+U68-'Playlist o matic demo'!AH$2)/2</f>
        <v>3.5</v>
      </c>
      <c r="AJ68">
        <f>+ABS(+V68-'Playlist o matic demo'!AI$2)/2</f>
        <v>0</v>
      </c>
      <c r="AK68">
        <f>+ABS(+W68-'Playlist o matic demo'!AJ$2)/2</f>
        <v>19.5</v>
      </c>
      <c r="AL68">
        <f>+ABS(+X68-'Playlist o matic demo'!AK$2)/2</f>
        <v>0</v>
      </c>
      <c r="AN68">
        <f t="shared" si="6"/>
        <v>167</v>
      </c>
      <c r="AO68">
        <f t="shared" si="7"/>
        <v>656</v>
      </c>
      <c r="AP68">
        <f t="shared" ref="AP68:AP131" si="11">+AP67+0.0001</f>
        <v>6.6100000000000048E-3</v>
      </c>
      <c r="AQ68">
        <f t="shared" si="8"/>
        <v>656.00661000000002</v>
      </c>
      <c r="AR68">
        <f t="shared" si="9"/>
        <v>657</v>
      </c>
      <c r="AS68" t="str">
        <f t="shared" si="10"/>
        <v>Taylor Swift - Karma</v>
      </c>
    </row>
    <row r="69" spans="1:45" x14ac:dyDescent="0.45">
      <c r="A69" t="s">
        <v>214</v>
      </c>
      <c r="B69" t="s">
        <v>215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t="s">
        <v>173</v>
      </c>
      <c r="Q69" t="s">
        <v>46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  <c r="Y69" t="s">
        <v>216</v>
      </c>
      <c r="Z69" t="s">
        <v>31</v>
      </c>
      <c r="AA69">
        <f>+IF(B69='Playlist o matic demo'!$V$2,50,0)</f>
        <v>0</v>
      </c>
      <c r="AB69">
        <f>+ABS(+D69-'Playlist o matic demo'!$AA$2)</f>
        <v>3</v>
      </c>
      <c r="AC69">
        <f>+ABS(+O69-'Playlist o matic demo'!$AB$2)</f>
        <v>27</v>
      </c>
      <c r="AD69">
        <f>+IF(P69='Playlist o matic demo'!$AC$2,0,20)</f>
        <v>20</v>
      </c>
      <c r="AE69">
        <f>+IF(Q69='Playlist o matic demo'!$AD$2,0,20)</f>
        <v>20</v>
      </c>
      <c r="AF69">
        <f>+ABS(+R69-'Playlist o matic demo'!AE$2)</f>
        <v>9</v>
      </c>
      <c r="AG69">
        <f>+ABS(+S69-'Playlist o matic demo'!AF$2)/2</f>
        <v>16.5</v>
      </c>
      <c r="AH69">
        <f>+ABS(+T69-'Playlist o matic demo'!AG$2)/1.5</f>
        <v>25.333333333333332</v>
      </c>
      <c r="AI69">
        <f>+ABS(+U69-'Playlist o matic demo'!AH$2)/2</f>
        <v>27.5</v>
      </c>
      <c r="AJ69">
        <f>+ABS(+V69-'Playlist o matic demo'!AI$2)/2</f>
        <v>0</v>
      </c>
      <c r="AK69">
        <f>+ABS(+W69-'Playlist o matic demo'!AJ$2)/2</f>
        <v>0.5</v>
      </c>
      <c r="AL69">
        <f>+ABS(+X69-'Playlist o matic demo'!AK$2)/2</f>
        <v>0</v>
      </c>
      <c r="AN69">
        <f t="shared" si="6"/>
        <v>148.83333333333331</v>
      </c>
      <c r="AO69">
        <f t="shared" si="7"/>
        <v>490</v>
      </c>
      <c r="AP69">
        <f t="shared" si="11"/>
        <v>6.710000000000005E-3</v>
      </c>
      <c r="AQ69">
        <f t="shared" si="8"/>
        <v>490.00671</v>
      </c>
      <c r="AR69">
        <f t="shared" si="9"/>
        <v>490</v>
      </c>
      <c r="AS69" t="str">
        <f t="shared" si="10"/>
        <v>Libianca - People</v>
      </c>
    </row>
    <row r="70" spans="1:45" x14ac:dyDescent="0.45">
      <c r="A70" t="s">
        <v>217</v>
      </c>
      <c r="B70" t="s">
        <v>218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t="s">
        <v>34</v>
      </c>
      <c r="Q70" t="s">
        <v>29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  <c r="Y70" t="s">
        <v>219</v>
      </c>
      <c r="Z70" t="s">
        <v>31</v>
      </c>
      <c r="AA70">
        <f>+IF(B70='Playlist o matic demo'!$V$2,50,0)</f>
        <v>0</v>
      </c>
      <c r="AB70">
        <f>+ABS(+D70-'Playlist o matic demo'!$AA$2)</f>
        <v>4</v>
      </c>
      <c r="AC70">
        <f>+ABS(+O70-'Playlist o matic demo'!$AB$2)</f>
        <v>31</v>
      </c>
      <c r="AD70">
        <f>+IF(P70='Playlist o matic demo'!$AC$2,0,20)</f>
        <v>0</v>
      </c>
      <c r="AE70">
        <f>+IF(Q70='Playlist o matic demo'!$AD$2,0,20)</f>
        <v>0</v>
      </c>
      <c r="AF70">
        <f>+ABS(+R70-'Playlist o matic demo'!AE$2)</f>
        <v>6</v>
      </c>
      <c r="AG70">
        <f>+ABS(+S70-'Playlist o matic demo'!AF$2)/2</f>
        <v>5</v>
      </c>
      <c r="AH70">
        <f>+ABS(+T70-'Playlist o matic demo'!AG$2)/1.5</f>
        <v>4.666666666666667</v>
      </c>
      <c r="AI70">
        <f>+ABS(+U70-'Playlist o matic demo'!AH$2)/2</f>
        <v>0</v>
      </c>
      <c r="AJ70">
        <f>+ABS(+V70-'Playlist o matic demo'!AI$2)/2</f>
        <v>0</v>
      </c>
      <c r="AK70">
        <f>+ABS(+W70-'Playlist o matic demo'!AJ$2)/2</f>
        <v>13</v>
      </c>
      <c r="AL70">
        <f>+ABS(+X70-'Playlist o matic demo'!AK$2)/2</f>
        <v>1.5</v>
      </c>
      <c r="AN70">
        <f t="shared" si="6"/>
        <v>65.166666666666657</v>
      </c>
      <c r="AO70">
        <f t="shared" si="7"/>
        <v>19</v>
      </c>
      <c r="AP70">
        <f t="shared" si="11"/>
        <v>6.8100000000000053E-3</v>
      </c>
      <c r="AQ70">
        <f t="shared" si="8"/>
        <v>19.006810000000002</v>
      </c>
      <c r="AR70">
        <f t="shared" si="9"/>
        <v>19</v>
      </c>
      <c r="AS70" t="str">
        <f t="shared" si="10"/>
        <v>Post Malone - Overdrive</v>
      </c>
    </row>
    <row r="71" spans="1:45" x14ac:dyDescent="0.45">
      <c r="A71" t="s">
        <v>220</v>
      </c>
      <c r="B71" t="s">
        <v>41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t="s">
        <v>80</v>
      </c>
      <c r="Q71" t="s">
        <v>29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  <c r="Y71" t="s">
        <v>221</v>
      </c>
      <c r="Z71" t="s">
        <v>31</v>
      </c>
      <c r="AA71">
        <f>+IF(B71='Playlist o matic demo'!$V$2,50,0)</f>
        <v>0</v>
      </c>
      <c r="AB71">
        <f>+ABS(+D71-'Playlist o matic demo'!$AA$2)</f>
        <v>4</v>
      </c>
      <c r="AC71">
        <f>+ABS(+O71-'Playlist o matic demo'!$AB$2)</f>
        <v>89</v>
      </c>
      <c r="AD71">
        <f>+IF(P71='Playlist o matic demo'!$AC$2,0,20)</f>
        <v>20</v>
      </c>
      <c r="AE71">
        <f>+IF(Q71='Playlist o matic demo'!$AD$2,0,20)</f>
        <v>0</v>
      </c>
      <c r="AF71">
        <f>+ABS(+R71-'Playlist o matic demo'!AE$2)</f>
        <v>1</v>
      </c>
      <c r="AG71">
        <f>+ABS(+S71-'Playlist o matic demo'!AF$2)/2</f>
        <v>8</v>
      </c>
      <c r="AH71">
        <f>+ABS(+T71-'Playlist o matic demo'!AG$2)/1.5</f>
        <v>18</v>
      </c>
      <c r="AI71">
        <f>+ABS(+U71-'Playlist o matic demo'!AH$2)/2</f>
        <v>0.5</v>
      </c>
      <c r="AJ71">
        <f>+ABS(+V71-'Playlist o matic demo'!AI$2)/2</f>
        <v>0</v>
      </c>
      <c r="AK71">
        <f>+ABS(+W71-'Playlist o matic demo'!AJ$2)/2</f>
        <v>3</v>
      </c>
      <c r="AL71">
        <f>+ABS(+X71-'Playlist o matic demo'!AK$2)/2</f>
        <v>2</v>
      </c>
      <c r="AN71">
        <f t="shared" si="6"/>
        <v>145.5</v>
      </c>
      <c r="AO71">
        <f t="shared" si="7"/>
        <v>455</v>
      </c>
      <c r="AP71">
        <f t="shared" si="11"/>
        <v>6.9100000000000055E-3</v>
      </c>
      <c r="AQ71">
        <f t="shared" si="8"/>
        <v>455.00691</v>
      </c>
      <c r="AR71">
        <f t="shared" si="9"/>
        <v>455</v>
      </c>
      <c r="AS71" t="str">
        <f t="shared" si="10"/>
        <v>Taylor Swift - Enchanted (Taylor's Version)</v>
      </c>
    </row>
    <row r="72" spans="1:45" x14ac:dyDescent="0.45">
      <c r="A72" t="s">
        <v>222</v>
      </c>
      <c r="B72" t="s">
        <v>223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t="s">
        <v>34</v>
      </c>
      <c r="Q72" t="s">
        <v>46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  <c r="Y72" t="s">
        <v>224</v>
      </c>
      <c r="Z72" t="s">
        <v>31</v>
      </c>
      <c r="AA72">
        <f>+IF(B72='Playlist o matic demo'!$V$2,50,0)</f>
        <v>0</v>
      </c>
      <c r="AB72">
        <f>+ABS(+D72-'Playlist o matic demo'!$AA$2)</f>
        <v>4</v>
      </c>
      <c r="AC72">
        <f>+ABS(+O72-'Playlist o matic demo'!$AB$2)</f>
        <v>41</v>
      </c>
      <c r="AD72">
        <f>+IF(P72='Playlist o matic demo'!$AC$2,0,20)</f>
        <v>0</v>
      </c>
      <c r="AE72">
        <f>+IF(Q72='Playlist o matic demo'!$AD$2,0,20)</f>
        <v>20</v>
      </c>
      <c r="AF72">
        <f>+ABS(+R72-'Playlist o matic demo'!AE$2)</f>
        <v>27</v>
      </c>
      <c r="AG72">
        <f>+ABS(+S72-'Playlist o matic demo'!AF$2)/2</f>
        <v>23</v>
      </c>
      <c r="AH72">
        <f>+ABS(+T72-'Playlist o matic demo'!AG$2)/1.5</f>
        <v>6</v>
      </c>
      <c r="AI72">
        <f>+ABS(+U72-'Playlist o matic demo'!AH$2)/2</f>
        <v>8.5</v>
      </c>
      <c r="AJ72">
        <f>+ABS(+V72-'Playlist o matic demo'!AI$2)/2</f>
        <v>0</v>
      </c>
      <c r="AK72">
        <f>+ABS(+W72-'Playlist o matic demo'!AJ$2)/2</f>
        <v>17</v>
      </c>
      <c r="AL72">
        <f>+ABS(+X72-'Playlist o matic demo'!AK$2)/2</f>
        <v>1</v>
      </c>
      <c r="AN72">
        <f t="shared" si="6"/>
        <v>147.5</v>
      </c>
      <c r="AO72">
        <f t="shared" si="7"/>
        <v>469</v>
      </c>
      <c r="AP72">
        <f t="shared" si="11"/>
        <v>7.0100000000000058E-3</v>
      </c>
      <c r="AQ72">
        <f t="shared" si="8"/>
        <v>469.00700999999998</v>
      </c>
      <c r="AR72">
        <f t="shared" si="9"/>
        <v>470</v>
      </c>
      <c r="AS72" t="str">
        <f t="shared" si="10"/>
        <v>Rauw Alejandro, Bizarrap - BABY HELLO</v>
      </c>
    </row>
    <row r="73" spans="1:45" x14ac:dyDescent="0.45">
      <c r="A73" t="s">
        <v>225</v>
      </c>
      <c r="B73" t="s">
        <v>226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O73">
        <v>81</v>
      </c>
      <c r="P73" t="s">
        <v>28</v>
      </c>
      <c r="Q73" t="s">
        <v>29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  <c r="Y73" t="s">
        <v>227</v>
      </c>
      <c r="Z73" t="s">
        <v>31</v>
      </c>
      <c r="AA73">
        <f>+IF(B73='Playlist o matic demo'!$V$2,50,0)</f>
        <v>0</v>
      </c>
      <c r="AB73">
        <f>+ABS(+D73-'Playlist o matic demo'!$AA$2)</f>
        <v>1</v>
      </c>
      <c r="AC73">
        <f>+ABS(+O73-'Playlist o matic demo'!$AB$2)</f>
        <v>90</v>
      </c>
      <c r="AD73">
        <f>+IF(P73='Playlist o matic demo'!$AC$2,0,20)</f>
        <v>20</v>
      </c>
      <c r="AE73">
        <f>+IF(Q73='Playlist o matic demo'!$AD$2,0,20)</f>
        <v>0</v>
      </c>
      <c r="AF73">
        <f>+ABS(+R73-'Playlist o matic demo'!AE$2)</f>
        <v>26</v>
      </c>
      <c r="AG73">
        <f>+ABS(+S73-'Playlist o matic demo'!AF$2)/2</f>
        <v>7.5</v>
      </c>
      <c r="AH73">
        <f>+ABS(+T73-'Playlist o matic demo'!AG$2)/1.5</f>
        <v>18</v>
      </c>
      <c r="AI73">
        <f>+ABS(+U73-'Playlist o matic demo'!AH$2)/2</f>
        <v>22</v>
      </c>
      <c r="AJ73">
        <f>+ABS(+V73-'Playlist o matic demo'!AI$2)/2</f>
        <v>0</v>
      </c>
      <c r="AK73">
        <f>+ABS(+W73-'Playlist o matic demo'!AJ$2)/2</f>
        <v>0</v>
      </c>
      <c r="AL73">
        <f>+ABS(+X73-'Playlist o matic demo'!AK$2)/2</f>
        <v>1</v>
      </c>
      <c r="AN73">
        <f t="shared" si="6"/>
        <v>185.5</v>
      </c>
      <c r="AO73">
        <f t="shared" si="7"/>
        <v>806</v>
      </c>
      <c r="AP73">
        <f t="shared" si="11"/>
        <v>7.1100000000000061E-3</v>
      </c>
      <c r="AQ73">
        <f t="shared" si="8"/>
        <v>806.00711000000001</v>
      </c>
      <c r="AR73">
        <f t="shared" si="9"/>
        <v>806</v>
      </c>
      <c r="AS73" t="str">
        <f t="shared" si="10"/>
        <v>Glass Animals - Heat Waves</v>
      </c>
    </row>
    <row r="74" spans="1:45" x14ac:dyDescent="0.45">
      <c r="A74" t="s">
        <v>228</v>
      </c>
      <c r="B74" t="s">
        <v>229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t="s">
        <v>34</v>
      </c>
      <c r="Q74" t="s">
        <v>46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  <c r="Y74" t="s">
        <v>230</v>
      </c>
      <c r="Z74" t="s">
        <v>31</v>
      </c>
      <c r="AA74">
        <f>+IF(B74='Playlist o matic demo'!$V$2,50,0)</f>
        <v>0</v>
      </c>
      <c r="AB74">
        <f>+ABS(+D74-'Playlist o matic demo'!$AA$2)</f>
        <v>3</v>
      </c>
      <c r="AC74">
        <f>+ABS(+O74-'Playlist o matic demo'!$AB$2)</f>
        <v>77</v>
      </c>
      <c r="AD74">
        <f>+IF(P74='Playlist o matic demo'!$AC$2,0,20)</f>
        <v>0</v>
      </c>
      <c r="AE74">
        <f>+IF(Q74='Playlist o matic demo'!$AD$2,0,20)</f>
        <v>20</v>
      </c>
      <c r="AF74">
        <f>+ABS(+R74-'Playlist o matic demo'!AE$2)</f>
        <v>1</v>
      </c>
      <c r="AG74">
        <f>+ABS(+S74-'Playlist o matic demo'!AF$2)/2</f>
        <v>12</v>
      </c>
      <c r="AH74">
        <f>+ABS(+T74-'Playlist o matic demo'!AG$2)/1.5</f>
        <v>14</v>
      </c>
      <c r="AI74">
        <f>+ABS(+U74-'Playlist o matic demo'!AH$2)/2</f>
        <v>32.5</v>
      </c>
      <c r="AJ74">
        <f>+ABS(+V74-'Playlist o matic demo'!AI$2)/2</f>
        <v>9</v>
      </c>
      <c r="AK74">
        <f>+ABS(+W74-'Playlist o matic demo'!AJ$2)/2</f>
        <v>8</v>
      </c>
      <c r="AL74">
        <f>+ABS(+X74-'Playlist o matic demo'!AK$2)/2</f>
        <v>2</v>
      </c>
      <c r="AN74">
        <f t="shared" si="6"/>
        <v>178.5</v>
      </c>
      <c r="AO74">
        <f t="shared" si="7"/>
        <v>759</v>
      </c>
      <c r="AP74">
        <f t="shared" si="11"/>
        <v>7.2100000000000063E-3</v>
      </c>
      <c r="AQ74">
        <f t="shared" si="8"/>
        <v>759.00720999999999</v>
      </c>
      <c r="AR74">
        <f t="shared" si="9"/>
        <v>759</v>
      </c>
      <c r="AS74" t="str">
        <f t="shared" si="10"/>
        <v>JVKE - golden hour</v>
      </c>
    </row>
    <row r="75" spans="1:45" x14ac:dyDescent="0.45">
      <c r="A75" t="s">
        <v>231</v>
      </c>
      <c r="B75" t="s">
        <v>232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 s="1">
        <v>1056</v>
      </c>
      <c r="M75">
        <v>1</v>
      </c>
      <c r="O75">
        <v>124</v>
      </c>
      <c r="P75" t="s">
        <v>173</v>
      </c>
      <c r="Q75" t="s">
        <v>29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  <c r="Y75" t="s">
        <v>233</v>
      </c>
      <c r="Z75" t="s">
        <v>31</v>
      </c>
      <c r="AA75">
        <f>+IF(B75='Playlist o matic demo'!$V$2,50,0)</f>
        <v>0</v>
      </c>
      <c r="AB75">
        <f>+ABS(+D75-'Playlist o matic demo'!$AA$2)</f>
        <v>7</v>
      </c>
      <c r="AC75">
        <f>+ABS(+O75-'Playlist o matic demo'!$AB$2)</f>
        <v>47</v>
      </c>
      <c r="AD75">
        <f>+IF(P75='Playlist o matic demo'!$AC$2,0,20)</f>
        <v>20</v>
      </c>
      <c r="AE75">
        <f>+IF(Q75='Playlist o matic demo'!$AD$2,0,20)</f>
        <v>0</v>
      </c>
      <c r="AF75">
        <f>+ABS(+R75-'Playlist o matic demo'!AE$2)</f>
        <v>11</v>
      </c>
      <c r="AG75">
        <f>+ABS(+S75-'Playlist o matic demo'!AF$2)/2</f>
        <v>1.5</v>
      </c>
      <c r="AH75">
        <f>+ABS(+T75-'Playlist o matic demo'!AG$2)/1.5</f>
        <v>0.66666666666666663</v>
      </c>
      <c r="AI75">
        <f>+ABS(+U75-'Playlist o matic demo'!AH$2)/2</f>
        <v>2.5</v>
      </c>
      <c r="AJ75">
        <f>+ABS(+V75-'Playlist o matic demo'!AI$2)/2</f>
        <v>1</v>
      </c>
      <c r="AK75">
        <f>+ABS(+W75-'Playlist o matic demo'!AJ$2)/2</f>
        <v>0.5</v>
      </c>
      <c r="AL75">
        <f>+ABS(+X75-'Playlist o matic demo'!AK$2)/2</f>
        <v>2</v>
      </c>
      <c r="AN75">
        <f t="shared" si="6"/>
        <v>93.166666666666671</v>
      </c>
      <c r="AO75">
        <f t="shared" si="7"/>
        <v>89</v>
      </c>
      <c r="AP75">
        <f t="shared" si="11"/>
        <v>7.3100000000000066E-3</v>
      </c>
      <c r="AQ75">
        <f t="shared" si="8"/>
        <v>89.007310000000004</v>
      </c>
      <c r="AR75">
        <f t="shared" si="9"/>
        <v>89</v>
      </c>
      <c r="AS75" t="str">
        <f t="shared" si="10"/>
        <v>The Neighbourhood - Sweater Weather</v>
      </c>
    </row>
    <row r="76" spans="1:45" x14ac:dyDescent="0.45">
      <c r="A76" t="s">
        <v>234</v>
      </c>
      <c r="B76" t="s">
        <v>235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t="s">
        <v>62</v>
      </c>
      <c r="Q76" t="s">
        <v>29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  <c r="Y76" t="s">
        <v>236</v>
      </c>
      <c r="Z76" t="s">
        <v>31</v>
      </c>
      <c r="AA76">
        <f>+IF(B76='Playlist o matic demo'!$V$2,50,0)</f>
        <v>0</v>
      </c>
      <c r="AB76">
        <f>+ABS(+D76-'Playlist o matic demo'!$AA$2)</f>
        <v>3</v>
      </c>
      <c r="AC76">
        <f>+ABS(+O76-'Playlist o matic demo'!$AB$2)</f>
        <v>43</v>
      </c>
      <c r="AD76">
        <f>+IF(P76='Playlist o matic demo'!$AC$2,0,20)</f>
        <v>20</v>
      </c>
      <c r="AE76">
        <f>+IF(Q76='Playlist o matic demo'!$AD$2,0,20)</f>
        <v>0</v>
      </c>
      <c r="AF76">
        <f>+ABS(+R76-'Playlist o matic demo'!AE$2)</f>
        <v>12</v>
      </c>
      <c r="AG76">
        <f>+ABS(+S76-'Playlist o matic demo'!AF$2)/2</f>
        <v>8.5</v>
      </c>
      <c r="AH76">
        <f>+ABS(+T76-'Playlist o matic demo'!AG$2)/1.5</f>
        <v>1.3333333333333333</v>
      </c>
      <c r="AI76">
        <f>+ABS(+U76-'Playlist o matic demo'!AH$2)/2</f>
        <v>0.5</v>
      </c>
      <c r="AJ76">
        <f>+ABS(+V76-'Playlist o matic demo'!AI$2)/2</f>
        <v>1.5</v>
      </c>
      <c r="AK76">
        <f>+ABS(+W76-'Playlist o matic demo'!AJ$2)/2</f>
        <v>7</v>
      </c>
      <c r="AL76">
        <f>+ABS(+X76-'Playlist o matic demo'!AK$2)/2</f>
        <v>1.5</v>
      </c>
      <c r="AN76">
        <f t="shared" si="6"/>
        <v>98.333333333333329</v>
      </c>
      <c r="AO76">
        <f t="shared" si="7"/>
        <v>114</v>
      </c>
      <c r="AP76">
        <f t="shared" si="11"/>
        <v>7.4100000000000069E-3</v>
      </c>
      <c r="AQ76">
        <f t="shared" si="8"/>
        <v>114.00740999999999</v>
      </c>
      <c r="AR76">
        <f t="shared" si="9"/>
        <v>114</v>
      </c>
      <c r="AS76" t="str">
        <f t="shared" si="10"/>
        <v>Bizarrap, Quevedo - Quevedo: Bzrp Music Sessions, Vol. 52</v>
      </c>
    </row>
    <row r="77" spans="1:45" x14ac:dyDescent="0.45">
      <c r="A77" t="s">
        <v>237</v>
      </c>
      <c r="B77" t="s">
        <v>238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 s="1">
        <v>4095</v>
      </c>
      <c r="M77">
        <v>9</v>
      </c>
      <c r="N77">
        <v>0</v>
      </c>
      <c r="O77">
        <v>138</v>
      </c>
      <c r="P77" t="s">
        <v>38</v>
      </c>
      <c r="Q77" t="s">
        <v>46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  <c r="Y77" t="s">
        <v>239</v>
      </c>
      <c r="Z77" t="s">
        <v>31</v>
      </c>
      <c r="AA77">
        <f>+IF(B77='Playlist o matic demo'!$V$2,50,0)</f>
        <v>0</v>
      </c>
      <c r="AB77">
        <f>+ABS(+D77-'Playlist o matic demo'!$AA$2)</f>
        <v>11</v>
      </c>
      <c r="AC77">
        <f>+ABS(+O77-'Playlist o matic demo'!$AB$2)</f>
        <v>33</v>
      </c>
      <c r="AD77">
        <f>+IF(P77='Playlist o matic demo'!$AC$2,0,20)</f>
        <v>20</v>
      </c>
      <c r="AE77">
        <f>+IF(Q77='Playlist o matic demo'!$AD$2,0,20)</f>
        <v>20</v>
      </c>
      <c r="AF77">
        <f>+ABS(+R77-'Playlist o matic demo'!AE$2)</f>
        <v>1</v>
      </c>
      <c r="AG77">
        <f>+ABS(+S77-'Playlist o matic demo'!AF$2)/2</f>
        <v>2</v>
      </c>
      <c r="AH77">
        <f>+ABS(+T77-'Playlist o matic demo'!AG$2)/1.5</f>
        <v>12</v>
      </c>
      <c r="AI77">
        <f>+ABS(+U77-'Playlist o matic demo'!AH$2)/2</f>
        <v>4.5</v>
      </c>
      <c r="AJ77">
        <f>+ABS(+V77-'Playlist o matic demo'!AI$2)/2</f>
        <v>0</v>
      </c>
      <c r="AK77">
        <f>+ABS(+W77-'Playlist o matic demo'!AJ$2)/2</f>
        <v>1</v>
      </c>
      <c r="AL77">
        <f>+ABS(+X77-'Playlist o matic demo'!AK$2)/2</f>
        <v>2</v>
      </c>
      <c r="AN77">
        <f t="shared" si="6"/>
        <v>106.5</v>
      </c>
      <c r="AO77">
        <f t="shared" si="7"/>
        <v>159</v>
      </c>
      <c r="AP77">
        <f t="shared" si="11"/>
        <v>7.5100000000000071E-3</v>
      </c>
      <c r="AQ77">
        <f t="shared" si="8"/>
        <v>159.00751</v>
      </c>
      <c r="AR77">
        <f t="shared" si="9"/>
        <v>159</v>
      </c>
      <c r="AS77" t="str">
        <f t="shared" si="10"/>
        <v>Coldplay - Viva La Vida</v>
      </c>
    </row>
    <row r="78" spans="1:45" x14ac:dyDescent="0.45">
      <c r="A78" t="s">
        <v>240</v>
      </c>
      <c r="B78" t="s">
        <v>241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t="s">
        <v>130</v>
      </c>
      <c r="Q78" t="s">
        <v>29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  <c r="Y78" t="s">
        <v>242</v>
      </c>
      <c r="Z78" t="s">
        <v>31</v>
      </c>
      <c r="AA78">
        <f>+IF(B78='Playlist o matic demo'!$V$2,50,0)</f>
        <v>0</v>
      </c>
      <c r="AB78">
        <f>+ABS(+D78-'Playlist o matic demo'!$AA$2)</f>
        <v>3</v>
      </c>
      <c r="AC78">
        <f>+ABS(+O78-'Playlist o matic demo'!$AB$2)</f>
        <v>39</v>
      </c>
      <c r="AD78">
        <f>+IF(P78='Playlist o matic demo'!$AC$2,0,20)</f>
        <v>20</v>
      </c>
      <c r="AE78">
        <f>+IF(Q78='Playlist o matic demo'!$AD$2,0,20)</f>
        <v>0</v>
      </c>
      <c r="AF78">
        <f>+ABS(+R78-'Playlist o matic demo'!AE$2)</f>
        <v>8</v>
      </c>
      <c r="AG78">
        <f>+ABS(+S78-'Playlist o matic demo'!AF$2)/2</f>
        <v>5.5</v>
      </c>
      <c r="AH78">
        <f>+ABS(+T78-'Playlist o matic demo'!AG$2)/1.5</f>
        <v>21.333333333333332</v>
      </c>
      <c r="AI78">
        <f>+ABS(+U78-'Playlist o matic demo'!AH$2)/2</f>
        <v>25</v>
      </c>
      <c r="AJ78">
        <f>+ABS(+V78-'Playlist o matic demo'!AI$2)/2</f>
        <v>0</v>
      </c>
      <c r="AK78">
        <f>+ABS(+W78-'Playlist o matic demo'!AJ$2)/2</f>
        <v>1.5</v>
      </c>
      <c r="AL78">
        <f>+ABS(+X78-'Playlist o matic demo'!AK$2)/2</f>
        <v>2</v>
      </c>
      <c r="AN78">
        <f t="shared" si="6"/>
        <v>125.33333333333333</v>
      </c>
      <c r="AO78">
        <f t="shared" si="7"/>
        <v>294</v>
      </c>
      <c r="AP78">
        <f t="shared" si="11"/>
        <v>7.6100000000000074E-3</v>
      </c>
      <c r="AQ78">
        <f t="shared" si="8"/>
        <v>294.00761</v>
      </c>
      <c r="AR78">
        <f t="shared" si="9"/>
        <v>294</v>
      </c>
      <c r="AS78" t="str">
        <f t="shared" si="10"/>
        <v>d4vd - Here With Me</v>
      </c>
    </row>
    <row r="79" spans="1:45" x14ac:dyDescent="0.45">
      <c r="A79" t="s">
        <v>243</v>
      </c>
      <c r="B79" t="s">
        <v>244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t="s">
        <v>62</v>
      </c>
      <c r="Q79" t="s">
        <v>29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  <c r="Y79" t="s">
        <v>245</v>
      </c>
      <c r="Z79" t="s">
        <v>31</v>
      </c>
      <c r="AA79">
        <f>+IF(B79='Playlist o matic demo'!$V$2,50,0)</f>
        <v>0</v>
      </c>
      <c r="AB79">
        <f>+ABS(+D79-'Playlist o matic demo'!$AA$2)</f>
        <v>3</v>
      </c>
      <c r="AC79">
        <f>+ABS(+O79-'Playlist o matic demo'!$AB$2)</f>
        <v>40</v>
      </c>
      <c r="AD79">
        <f>+IF(P79='Playlist o matic demo'!$AC$2,0,20)</f>
        <v>20</v>
      </c>
      <c r="AE79">
        <f>+IF(Q79='Playlist o matic demo'!$AD$2,0,20)</f>
        <v>0</v>
      </c>
      <c r="AF79">
        <f>+ABS(+R79-'Playlist o matic demo'!AE$2)</f>
        <v>21</v>
      </c>
      <c r="AG79">
        <f>+ABS(+S79-'Playlist o matic demo'!AF$2)/2</f>
        <v>7</v>
      </c>
      <c r="AH79">
        <f>+ABS(+T79-'Playlist o matic demo'!AG$2)/1.5</f>
        <v>22</v>
      </c>
      <c r="AI79">
        <f>+ABS(+U79-'Playlist o matic demo'!AH$2)/2</f>
        <v>0.5</v>
      </c>
      <c r="AJ79">
        <f>+ABS(+V79-'Playlist o matic demo'!AI$2)/2</f>
        <v>0</v>
      </c>
      <c r="AK79">
        <f>+ABS(+W79-'Playlist o matic demo'!AJ$2)/2</f>
        <v>9</v>
      </c>
      <c r="AL79">
        <f>+ABS(+X79-'Playlist o matic demo'!AK$2)/2</f>
        <v>1</v>
      </c>
      <c r="AN79">
        <f t="shared" si="6"/>
        <v>123.5</v>
      </c>
      <c r="AO79">
        <f t="shared" si="7"/>
        <v>272</v>
      </c>
      <c r="AP79">
        <f t="shared" si="11"/>
        <v>7.7100000000000076E-3</v>
      </c>
      <c r="AQ79">
        <f t="shared" si="8"/>
        <v>272.00770999999997</v>
      </c>
      <c r="AR79">
        <f t="shared" si="9"/>
        <v>272</v>
      </c>
      <c r="AS79" t="str">
        <f t="shared" si="10"/>
        <v>Sam Smith, Kim Petras - Unholy (feat. Kim Petras)</v>
      </c>
    </row>
    <row r="80" spans="1:45" x14ac:dyDescent="0.45">
      <c r="A80" t="s">
        <v>246</v>
      </c>
      <c r="B80" t="s">
        <v>247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t="s">
        <v>65</v>
      </c>
      <c r="Q80" t="s">
        <v>46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  <c r="Y80" t="s">
        <v>248</v>
      </c>
      <c r="Z80" t="s">
        <v>31</v>
      </c>
      <c r="AA80">
        <f>+IF(B80='Playlist o matic demo'!$V$2,50,0)</f>
        <v>0</v>
      </c>
      <c r="AB80">
        <f>+ABS(+D80-'Playlist o matic demo'!$AA$2)</f>
        <v>3</v>
      </c>
      <c r="AC80">
        <f>+ABS(+O80-'Playlist o matic demo'!$AB$2)</f>
        <v>3</v>
      </c>
      <c r="AD80">
        <f>+IF(P80='Playlist o matic demo'!$AC$2,0,20)</f>
        <v>20</v>
      </c>
      <c r="AE80">
        <f>+IF(Q80='Playlist o matic demo'!$AD$2,0,20)</f>
        <v>20</v>
      </c>
      <c r="AF80">
        <f>+ABS(+R80-'Playlist o matic demo'!AE$2)</f>
        <v>28</v>
      </c>
      <c r="AG80">
        <f>+ABS(+S80-'Playlist o matic demo'!AF$2)/2</f>
        <v>10</v>
      </c>
      <c r="AH80">
        <f>+ABS(+T80-'Playlist o matic demo'!AG$2)/1.5</f>
        <v>4.666666666666667</v>
      </c>
      <c r="AI80">
        <f>+ABS(+U80-'Playlist o matic demo'!AH$2)/2</f>
        <v>2.5</v>
      </c>
      <c r="AJ80">
        <f>+ABS(+V80-'Playlist o matic demo'!AI$2)/2</f>
        <v>0</v>
      </c>
      <c r="AK80">
        <f>+ABS(+W80-'Playlist o matic demo'!AJ$2)/2</f>
        <v>0.5</v>
      </c>
      <c r="AL80">
        <f>+ABS(+X80-'Playlist o matic demo'!AK$2)/2</f>
        <v>0</v>
      </c>
      <c r="AN80">
        <f t="shared" si="6"/>
        <v>91.666666666666671</v>
      </c>
      <c r="AO80">
        <f t="shared" si="7"/>
        <v>86</v>
      </c>
      <c r="AP80">
        <f t="shared" si="11"/>
        <v>7.8100000000000079E-3</v>
      </c>
      <c r="AQ80">
        <f t="shared" si="8"/>
        <v>86.007810000000006</v>
      </c>
      <c r="AR80">
        <f t="shared" si="9"/>
        <v>86</v>
      </c>
      <c r="AS80" t="str">
        <f t="shared" si="10"/>
        <v>Yandel, Feid - Yandel 150</v>
      </c>
    </row>
    <row r="81" spans="1:45" x14ac:dyDescent="0.45">
      <c r="A81" t="s">
        <v>249</v>
      </c>
      <c r="B81" t="s">
        <v>250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t="s">
        <v>34</v>
      </c>
      <c r="Q81" t="s">
        <v>29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  <c r="Y81" t="s">
        <v>30</v>
      </c>
      <c r="Z81" t="s">
        <v>31</v>
      </c>
      <c r="AA81">
        <f>+IF(B81='Playlist o matic demo'!$V$2,50,0)</f>
        <v>0</v>
      </c>
      <c r="AB81">
        <f>+ABS(+D81-'Playlist o matic demo'!$AA$2)</f>
        <v>4</v>
      </c>
      <c r="AC81">
        <f>+ABS(+O81-'Playlist o matic demo'!$AB$2)</f>
        <v>73</v>
      </c>
      <c r="AD81">
        <f>+IF(P81='Playlist o matic demo'!$AC$2,0,20)</f>
        <v>0</v>
      </c>
      <c r="AE81">
        <f>+IF(Q81='Playlist o matic demo'!$AD$2,0,20)</f>
        <v>0</v>
      </c>
      <c r="AF81">
        <f>+ABS(+R81-'Playlist o matic demo'!AE$2)</f>
        <v>18</v>
      </c>
      <c r="AG81">
        <f>+ABS(+S81-'Playlist o matic demo'!AF$2)/2</f>
        <v>1</v>
      </c>
      <c r="AH81">
        <f>+ABS(+T81-'Playlist o matic demo'!AG$2)/1.5</f>
        <v>0.66666666666666663</v>
      </c>
      <c r="AI81">
        <f>+ABS(+U81-'Playlist o matic demo'!AH$2)/2</f>
        <v>16.5</v>
      </c>
      <c r="AJ81">
        <f>+ABS(+V81-'Playlist o matic demo'!AI$2)/2</f>
        <v>0</v>
      </c>
      <c r="AK81">
        <f>+ABS(+W81-'Playlist o matic demo'!AJ$2)/2</f>
        <v>10.5</v>
      </c>
      <c r="AL81">
        <f>+ABS(+X81-'Playlist o matic demo'!AK$2)/2</f>
        <v>0.5</v>
      </c>
      <c r="AN81">
        <f t="shared" si="6"/>
        <v>124.16666666666667</v>
      </c>
      <c r="AO81">
        <f t="shared" si="7"/>
        <v>280</v>
      </c>
      <c r="AP81">
        <f t="shared" si="11"/>
        <v>7.9100000000000073E-3</v>
      </c>
      <c r="AQ81">
        <f t="shared" si="8"/>
        <v>280.00790999999998</v>
      </c>
      <c r="AR81">
        <f t="shared" si="9"/>
        <v>280</v>
      </c>
      <c r="AS81" t="str">
        <f t="shared" si="10"/>
        <v>Maria Becerra - CORAZÃ¯Â¿Â½Ã¯Â¿Â½N VA</v>
      </c>
    </row>
    <row r="82" spans="1:45" x14ac:dyDescent="0.45">
      <c r="A82" t="s">
        <v>251</v>
      </c>
      <c r="B82" t="s">
        <v>252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 s="1">
        <v>1003</v>
      </c>
      <c r="M82">
        <v>1</v>
      </c>
      <c r="N82">
        <v>0</v>
      </c>
      <c r="O82">
        <v>102</v>
      </c>
      <c r="P82" t="s">
        <v>34</v>
      </c>
      <c r="Q82" t="s">
        <v>29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  <c r="Y82" t="s">
        <v>253</v>
      </c>
      <c r="Z82" t="s">
        <v>31</v>
      </c>
      <c r="AA82">
        <f>+IF(B82='Playlist o matic demo'!$V$2,50,0)</f>
        <v>0</v>
      </c>
      <c r="AB82">
        <f>+ABS(+D82-'Playlist o matic demo'!$AA$2)</f>
        <v>44</v>
      </c>
      <c r="AC82">
        <f>+ABS(+O82-'Playlist o matic demo'!$AB$2)</f>
        <v>69</v>
      </c>
      <c r="AD82">
        <f>+IF(P82='Playlist o matic demo'!$AC$2,0,20)</f>
        <v>0</v>
      </c>
      <c r="AE82">
        <f>+IF(Q82='Playlist o matic demo'!$AD$2,0,20)</f>
        <v>0</v>
      </c>
      <c r="AF82">
        <f>+ABS(+R82-'Playlist o matic demo'!AE$2)</f>
        <v>2</v>
      </c>
      <c r="AG82">
        <f>+ABS(+S82-'Playlist o matic demo'!AF$2)/2</f>
        <v>6</v>
      </c>
      <c r="AH82">
        <f>+ABS(+T82-'Playlist o matic demo'!AG$2)/1.5</f>
        <v>4.666666666666667</v>
      </c>
      <c r="AI82">
        <f>+ABS(+U82-'Playlist o matic demo'!AH$2)/2</f>
        <v>21.5</v>
      </c>
      <c r="AJ82">
        <f>+ABS(+V82-'Playlist o matic demo'!AI$2)/2</f>
        <v>0</v>
      </c>
      <c r="AK82">
        <f>+ABS(+W82-'Playlist o matic demo'!AJ$2)/2</f>
        <v>3</v>
      </c>
      <c r="AL82">
        <f>+ABS(+X82-'Playlist o matic demo'!AK$2)/2</f>
        <v>1.5</v>
      </c>
      <c r="AN82">
        <f t="shared" si="6"/>
        <v>151.66666666666669</v>
      </c>
      <c r="AO82">
        <f t="shared" si="7"/>
        <v>512</v>
      </c>
      <c r="AP82">
        <f t="shared" si="11"/>
        <v>8.0100000000000067E-3</v>
      </c>
      <c r="AQ82">
        <f t="shared" si="8"/>
        <v>512.00801000000001</v>
      </c>
      <c r="AR82">
        <f t="shared" si="9"/>
        <v>512</v>
      </c>
      <c r="AS82" t="str">
        <f t="shared" si="10"/>
        <v>Vance Joy - Riptide</v>
      </c>
    </row>
    <row r="83" spans="1:45" x14ac:dyDescent="0.45">
      <c r="A83" t="s">
        <v>254</v>
      </c>
      <c r="B83" t="s">
        <v>255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t="s">
        <v>173</v>
      </c>
      <c r="Q83" t="s">
        <v>29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  <c r="Y83" t="s">
        <v>30</v>
      </c>
      <c r="Z83" t="s">
        <v>31</v>
      </c>
      <c r="AA83">
        <f>+IF(B83='Playlist o matic demo'!$V$2,50,0)</f>
        <v>0</v>
      </c>
      <c r="AB83">
        <f>+ABS(+D83-'Playlist o matic demo'!$AA$2)</f>
        <v>3</v>
      </c>
      <c r="AC83">
        <f>+ABS(+O83-'Playlist o matic demo'!$AB$2)</f>
        <v>70</v>
      </c>
      <c r="AD83">
        <f>+IF(P83='Playlist o matic demo'!$AC$2,0,20)</f>
        <v>20</v>
      </c>
      <c r="AE83">
        <f>+IF(Q83='Playlist o matic demo'!$AD$2,0,20)</f>
        <v>0</v>
      </c>
      <c r="AF83">
        <f>+ABS(+R83-'Playlist o matic demo'!AE$2)</f>
        <v>16</v>
      </c>
      <c r="AG83">
        <f>+ABS(+S83-'Playlist o matic demo'!AF$2)/2</f>
        <v>3</v>
      </c>
      <c r="AH83">
        <f>+ABS(+T83-'Playlist o matic demo'!AG$2)/1.5</f>
        <v>15.333333333333334</v>
      </c>
      <c r="AI83">
        <f>+ABS(+U83-'Playlist o matic demo'!AH$2)/2</f>
        <v>39</v>
      </c>
      <c r="AJ83">
        <f>+ABS(+V83-'Playlist o matic demo'!AI$2)/2</f>
        <v>0</v>
      </c>
      <c r="AK83">
        <f>+ABS(+W83-'Playlist o matic demo'!AJ$2)/2</f>
        <v>5.5</v>
      </c>
      <c r="AL83">
        <f>+ABS(+X83-'Playlist o matic demo'!AK$2)/2</f>
        <v>2</v>
      </c>
      <c r="AN83">
        <f t="shared" si="6"/>
        <v>173.83333333333331</v>
      </c>
      <c r="AO83">
        <f t="shared" si="7"/>
        <v>713</v>
      </c>
      <c r="AP83">
        <f t="shared" si="11"/>
        <v>8.1100000000000061E-3</v>
      </c>
      <c r="AQ83">
        <f t="shared" si="8"/>
        <v>713.00810999999999</v>
      </c>
      <c r="AR83">
        <f t="shared" si="9"/>
        <v>713</v>
      </c>
      <c r="AS83" t="str">
        <f t="shared" si="10"/>
        <v>Em Beihold, Stephen Sanchez - Until I Found You (with Em Beihold) - Em Beihold Version</v>
      </c>
    </row>
    <row r="84" spans="1:45" x14ac:dyDescent="0.45">
      <c r="A84" t="s">
        <v>256</v>
      </c>
      <c r="B84" t="s">
        <v>257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t="s">
        <v>38</v>
      </c>
      <c r="Q84" t="s">
        <v>29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  <c r="Y84" t="s">
        <v>30</v>
      </c>
      <c r="Z84" t="s">
        <v>31</v>
      </c>
      <c r="AA84">
        <f>+IF(B84='Playlist o matic demo'!$V$2,50,0)</f>
        <v>0</v>
      </c>
      <c r="AB84">
        <f>+ABS(+D84-'Playlist o matic demo'!$AA$2)</f>
        <v>4</v>
      </c>
      <c r="AC84">
        <f>+ABS(+O84-'Playlist o matic demo'!$AB$2)</f>
        <v>41</v>
      </c>
      <c r="AD84">
        <f>+IF(P84='Playlist o matic demo'!$AC$2,0,20)</f>
        <v>20</v>
      </c>
      <c r="AE84">
        <f>+IF(Q84='Playlist o matic demo'!$AD$2,0,20)</f>
        <v>0</v>
      </c>
      <c r="AF84">
        <f>+ABS(+R84-'Playlist o matic demo'!AE$2)</f>
        <v>13</v>
      </c>
      <c r="AG84">
        <f>+ABS(+S84-'Playlist o matic demo'!AF$2)/2</f>
        <v>1</v>
      </c>
      <c r="AH84">
        <f>+ABS(+T84-'Playlist o matic demo'!AG$2)/1.5</f>
        <v>30.666666666666668</v>
      </c>
      <c r="AI84">
        <f>+ABS(+U84-'Playlist o matic demo'!AH$2)/2</f>
        <v>38</v>
      </c>
      <c r="AJ84">
        <f>+ABS(+V84-'Playlist o matic demo'!AI$2)/2</f>
        <v>0</v>
      </c>
      <c r="AK84">
        <f>+ABS(+W84-'Playlist o matic demo'!AJ$2)/2</f>
        <v>13</v>
      </c>
      <c r="AL84">
        <f>+ABS(+X84-'Playlist o matic demo'!AK$2)/2</f>
        <v>1</v>
      </c>
      <c r="AN84">
        <f t="shared" si="6"/>
        <v>161.66666666666669</v>
      </c>
      <c r="AO84">
        <f t="shared" si="7"/>
        <v>613</v>
      </c>
      <c r="AP84">
        <f t="shared" si="11"/>
        <v>8.2100000000000055E-3</v>
      </c>
      <c r="AQ84">
        <f t="shared" si="8"/>
        <v>613.00820999999996</v>
      </c>
      <c r="AR84">
        <f t="shared" si="9"/>
        <v>613</v>
      </c>
      <c r="AS84" t="str">
        <f t="shared" si="10"/>
        <v>Mc Livinho, DJ Matt D - Novidade na Ã¯Â¿Â½Ã¯Â¿</v>
      </c>
    </row>
    <row r="85" spans="1:45" x14ac:dyDescent="0.45">
      <c r="A85" t="s">
        <v>258</v>
      </c>
      <c r="B85" t="s">
        <v>41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t="s">
        <v>62</v>
      </c>
      <c r="Q85" t="s">
        <v>29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  <c r="Y85" t="s">
        <v>221</v>
      </c>
      <c r="Z85" t="s">
        <v>31</v>
      </c>
      <c r="AA85">
        <f>+IF(B85='Playlist o matic demo'!$V$2,50,0)</f>
        <v>0</v>
      </c>
      <c r="AB85">
        <f>+ABS(+D85-'Playlist o matic demo'!$AA$2)</f>
        <v>4</v>
      </c>
      <c r="AC85">
        <f>+ABS(+O85-'Playlist o matic demo'!$AB$2)</f>
        <v>29</v>
      </c>
      <c r="AD85">
        <f>+IF(P85='Playlist o matic demo'!$AC$2,0,20)</f>
        <v>20</v>
      </c>
      <c r="AE85">
        <f>+IF(Q85='Playlist o matic demo'!$AD$2,0,20)</f>
        <v>0</v>
      </c>
      <c r="AF85">
        <f>+ABS(+R85-'Playlist o matic demo'!AE$2)</f>
        <v>0</v>
      </c>
      <c r="AG85">
        <f>+ABS(+S85-'Playlist o matic demo'!AF$2)/2</f>
        <v>9</v>
      </c>
      <c r="AH85">
        <f>+ABS(+T85-'Playlist o matic demo'!AG$2)/1.5</f>
        <v>10.666666666666666</v>
      </c>
      <c r="AI85">
        <f>+ABS(+U85-'Playlist o matic demo'!AH$2)/2</f>
        <v>0.5</v>
      </c>
      <c r="AJ85">
        <f>+ABS(+V85-'Playlist o matic demo'!AI$2)/2</f>
        <v>0</v>
      </c>
      <c r="AK85">
        <f>+ABS(+W85-'Playlist o matic demo'!AJ$2)/2</f>
        <v>1.5</v>
      </c>
      <c r="AL85">
        <f>+ABS(+X85-'Playlist o matic demo'!AK$2)/2</f>
        <v>2</v>
      </c>
      <c r="AN85">
        <f t="shared" si="6"/>
        <v>76.666666666666671</v>
      </c>
      <c r="AO85">
        <f t="shared" si="7"/>
        <v>40</v>
      </c>
      <c r="AP85">
        <f t="shared" si="11"/>
        <v>8.3100000000000049E-3</v>
      </c>
      <c r="AQ85">
        <f t="shared" si="8"/>
        <v>40.008310000000002</v>
      </c>
      <c r="AR85">
        <f t="shared" si="9"/>
        <v>40</v>
      </c>
      <c r="AS85" t="str">
        <f t="shared" si="10"/>
        <v>Taylor Swift - Back To December (Taylor's Version)</v>
      </c>
    </row>
    <row r="86" spans="1:45" x14ac:dyDescent="0.45">
      <c r="A86" t="s">
        <v>259</v>
      </c>
      <c r="B86" t="s">
        <v>260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t="s">
        <v>34</v>
      </c>
      <c r="Q86" t="s">
        <v>29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  <c r="Y86" t="s">
        <v>30</v>
      </c>
      <c r="Z86" t="s">
        <v>31</v>
      </c>
      <c r="AA86">
        <f>+IF(B86='Playlist o matic demo'!$V$2,50,0)</f>
        <v>0</v>
      </c>
      <c r="AB86">
        <f>+ABS(+D86-'Playlist o matic demo'!$AA$2)</f>
        <v>2</v>
      </c>
      <c r="AC86">
        <f>+ABS(+O86-'Playlist o matic demo'!$AB$2)</f>
        <v>1</v>
      </c>
      <c r="AD86">
        <f>+IF(P86='Playlist o matic demo'!$AC$2,0,20)</f>
        <v>0</v>
      </c>
      <c r="AE86">
        <f>+IF(Q86='Playlist o matic demo'!$AD$2,0,20)</f>
        <v>0</v>
      </c>
      <c r="AF86">
        <f>+ABS(+R86-'Playlist o matic demo'!AE$2)</f>
        <v>9</v>
      </c>
      <c r="AG86">
        <f>+ABS(+S86-'Playlist o matic demo'!AF$2)/2</f>
        <v>5</v>
      </c>
      <c r="AH86">
        <f>+ABS(+T86-'Playlist o matic demo'!AG$2)/1.5</f>
        <v>2.6666666666666665</v>
      </c>
      <c r="AI86">
        <f>+ABS(+U86-'Playlist o matic demo'!AH$2)/2</f>
        <v>2</v>
      </c>
      <c r="AJ86">
        <f>+ABS(+V86-'Playlist o matic demo'!AI$2)/2</f>
        <v>0</v>
      </c>
      <c r="AK86">
        <f>+ABS(+W86-'Playlist o matic demo'!AJ$2)/2</f>
        <v>0.5</v>
      </c>
      <c r="AL86">
        <f>+ABS(+X86-'Playlist o matic demo'!AK$2)/2</f>
        <v>1</v>
      </c>
      <c r="AN86">
        <f t="shared" si="6"/>
        <v>23.166666666666668</v>
      </c>
      <c r="AO86">
        <f t="shared" si="7"/>
        <v>1</v>
      </c>
      <c r="AP86">
        <f t="shared" si="11"/>
        <v>8.4100000000000043E-3</v>
      </c>
      <c r="AQ86">
        <f t="shared" si="8"/>
        <v>1.00841</v>
      </c>
      <c r="AR86">
        <f t="shared" si="9"/>
        <v>1</v>
      </c>
      <c r="AS86" t="str">
        <f t="shared" si="10"/>
        <v>Justin Bieber, The Kid Laroi - STAY (with Justin Bieber)</v>
      </c>
    </row>
    <row r="87" spans="1:45" x14ac:dyDescent="0.45">
      <c r="A87" t="s">
        <v>261</v>
      </c>
      <c r="B87" t="s">
        <v>262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t="s">
        <v>80</v>
      </c>
      <c r="Q87" t="s">
        <v>46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  <c r="Y87" t="s">
        <v>263</v>
      </c>
      <c r="Z87" t="s">
        <v>31</v>
      </c>
      <c r="AA87">
        <f>+IF(B87='Playlist o matic demo'!$V$2,50,0)</f>
        <v>0</v>
      </c>
      <c r="AB87">
        <f>+ABS(+D87-'Playlist o matic demo'!$AA$2)</f>
        <v>4</v>
      </c>
      <c r="AC87">
        <f>+ABS(+O87-'Playlist o matic demo'!$AB$2)</f>
        <v>47</v>
      </c>
      <c r="AD87">
        <f>+IF(P87='Playlist o matic demo'!$AC$2,0,20)</f>
        <v>20</v>
      </c>
      <c r="AE87">
        <f>+IF(Q87='Playlist o matic demo'!$AD$2,0,20)</f>
        <v>20</v>
      </c>
      <c r="AF87">
        <f>+ABS(+R87-'Playlist o matic demo'!AE$2)</f>
        <v>28</v>
      </c>
      <c r="AG87">
        <f>+ABS(+S87-'Playlist o matic demo'!AF$2)/2</f>
        <v>16</v>
      </c>
      <c r="AH87">
        <f>+ABS(+T87-'Playlist o matic demo'!AG$2)/1.5</f>
        <v>8</v>
      </c>
      <c r="AI87">
        <f>+ABS(+U87-'Playlist o matic demo'!AH$2)/2</f>
        <v>1.5</v>
      </c>
      <c r="AJ87">
        <f>+ABS(+V87-'Playlist o matic demo'!AI$2)/2</f>
        <v>0.5</v>
      </c>
      <c r="AK87">
        <f>+ABS(+W87-'Playlist o matic demo'!AJ$2)/2</f>
        <v>1</v>
      </c>
      <c r="AL87">
        <f>+ABS(+X87-'Playlist o matic demo'!AK$2)/2</f>
        <v>1.5</v>
      </c>
      <c r="AN87">
        <f t="shared" si="6"/>
        <v>147.5</v>
      </c>
      <c r="AO87">
        <f t="shared" si="7"/>
        <v>469</v>
      </c>
      <c r="AP87">
        <f t="shared" si="11"/>
        <v>8.5100000000000037E-3</v>
      </c>
      <c r="AQ87">
        <f t="shared" si="8"/>
        <v>469.00851</v>
      </c>
      <c r="AR87">
        <f t="shared" si="9"/>
        <v>471</v>
      </c>
      <c r="AS87" t="str">
        <f t="shared" si="10"/>
        <v>Marshmello, Manuel Turizo - El Merengue</v>
      </c>
    </row>
    <row r="88" spans="1:45" x14ac:dyDescent="0.45">
      <c r="A88" t="s">
        <v>264</v>
      </c>
      <c r="B88" t="s">
        <v>265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 s="1">
        <v>1800</v>
      </c>
      <c r="M88">
        <v>0</v>
      </c>
      <c r="O88">
        <v>110</v>
      </c>
      <c r="P88" t="s">
        <v>34</v>
      </c>
      <c r="Q88" t="s">
        <v>29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  <c r="Y88" t="s">
        <v>266</v>
      </c>
      <c r="Z88" t="s">
        <v>31</v>
      </c>
      <c r="AA88">
        <f>+IF(B88='Playlist o matic demo'!$V$2,50,0)</f>
        <v>0</v>
      </c>
      <c r="AB88">
        <f>+ABS(+D88-'Playlist o matic demo'!$AA$2)</f>
        <v>1</v>
      </c>
      <c r="AC88">
        <f>+ABS(+O88-'Playlist o matic demo'!$AB$2)</f>
        <v>61</v>
      </c>
      <c r="AD88">
        <f>+IF(P88='Playlist o matic demo'!$AC$2,0,20)</f>
        <v>0</v>
      </c>
      <c r="AE88">
        <f>+IF(Q88='Playlist o matic demo'!$AD$2,0,20)</f>
        <v>0</v>
      </c>
      <c r="AF88">
        <f>+ABS(+R88-'Playlist o matic demo'!AE$2)</f>
        <v>0</v>
      </c>
      <c r="AG88">
        <f>+ABS(+S88-'Playlist o matic demo'!AF$2)/2</f>
        <v>3.5</v>
      </c>
      <c r="AH88">
        <f>+ABS(+T88-'Playlist o matic demo'!AG$2)/1.5</f>
        <v>26</v>
      </c>
      <c r="AI88">
        <f>+ABS(+U88-'Playlist o matic demo'!AH$2)/2</f>
        <v>37.5</v>
      </c>
      <c r="AJ88">
        <f>+ABS(+V88-'Playlist o matic demo'!AI$2)/2</f>
        <v>0</v>
      </c>
      <c r="AK88">
        <f>+ABS(+W88-'Playlist o matic demo'!AJ$2)/2</f>
        <v>1</v>
      </c>
      <c r="AL88">
        <f>+ABS(+X88-'Playlist o matic demo'!AK$2)/2</f>
        <v>2</v>
      </c>
      <c r="AN88">
        <f t="shared" si="6"/>
        <v>132</v>
      </c>
      <c r="AO88">
        <f t="shared" si="7"/>
        <v>330</v>
      </c>
      <c r="AP88">
        <f t="shared" si="11"/>
        <v>8.6100000000000031E-3</v>
      </c>
      <c r="AQ88">
        <f t="shared" si="8"/>
        <v>330.00860999999998</v>
      </c>
      <c r="AR88">
        <f t="shared" si="9"/>
        <v>330</v>
      </c>
      <c r="AS88" t="str">
        <f t="shared" si="10"/>
        <v>Lewis Capaldi - Someone You Loved</v>
      </c>
    </row>
    <row r="89" spans="1:45" x14ac:dyDescent="0.45">
      <c r="A89" t="s">
        <v>267</v>
      </c>
      <c r="B89" t="s">
        <v>268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t="s">
        <v>34</v>
      </c>
      <c r="Q89" t="s">
        <v>46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  <c r="Y89" t="s">
        <v>30</v>
      </c>
      <c r="Z89" t="s">
        <v>31</v>
      </c>
      <c r="AA89">
        <f>+IF(B89='Playlist o matic demo'!$V$2,50,0)</f>
        <v>0</v>
      </c>
      <c r="AB89">
        <f>+ABS(+D89-'Playlist o matic demo'!$AA$2)</f>
        <v>3</v>
      </c>
      <c r="AC89">
        <f>+ABS(+O89-'Playlist o matic demo'!$AB$2)</f>
        <v>79</v>
      </c>
      <c r="AD89">
        <f>+IF(P89='Playlist o matic demo'!$AC$2,0,20)</f>
        <v>0</v>
      </c>
      <c r="AE89">
        <f>+IF(Q89='Playlist o matic demo'!$AD$2,0,20)</f>
        <v>20</v>
      </c>
      <c r="AF89">
        <f>+ABS(+R89-'Playlist o matic demo'!AE$2)</f>
        <v>41</v>
      </c>
      <c r="AG89">
        <f>+ABS(+S89-'Playlist o matic demo'!AF$2)/2</f>
        <v>2.5</v>
      </c>
      <c r="AH89">
        <f>+ABS(+T89-'Playlist o matic demo'!AG$2)/1.5</f>
        <v>6</v>
      </c>
      <c r="AI89">
        <f>+ABS(+U89-'Playlist o matic demo'!AH$2)/2</f>
        <v>4.5</v>
      </c>
      <c r="AJ89">
        <f>+ABS(+V89-'Playlist o matic demo'!AI$2)/2</f>
        <v>0</v>
      </c>
      <c r="AK89">
        <f>+ABS(+W89-'Playlist o matic demo'!AJ$2)/2</f>
        <v>0</v>
      </c>
      <c r="AL89">
        <f>+ABS(+X89-'Playlist o matic demo'!AK$2)/2</f>
        <v>0.5</v>
      </c>
      <c r="AN89">
        <f t="shared" si="6"/>
        <v>156.5</v>
      </c>
      <c r="AO89">
        <f t="shared" si="7"/>
        <v>559</v>
      </c>
      <c r="AP89">
        <f t="shared" si="11"/>
        <v>8.7100000000000025E-3</v>
      </c>
      <c r="AQ89">
        <f t="shared" si="8"/>
        <v>559.00870999999995</v>
      </c>
      <c r="AR89">
        <f t="shared" si="9"/>
        <v>559</v>
      </c>
      <c r="AS89" t="str">
        <f t="shared" si="10"/>
        <v>Chencho Corleone, Bad Bunny - Me Porto Bonito</v>
      </c>
    </row>
    <row r="90" spans="1:45" x14ac:dyDescent="0.45">
      <c r="A90" t="s">
        <v>269</v>
      </c>
      <c r="B90" t="s">
        <v>270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 s="1">
        <v>2703</v>
      </c>
      <c r="M90">
        <v>22</v>
      </c>
      <c r="N90" s="1">
        <v>1451</v>
      </c>
      <c r="O90">
        <v>116</v>
      </c>
      <c r="P90" t="s">
        <v>62</v>
      </c>
      <c r="Q90" t="s">
        <v>29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  <c r="Y90" t="s">
        <v>271</v>
      </c>
      <c r="Z90" t="s">
        <v>31</v>
      </c>
      <c r="AA90">
        <f>+IF(B90='Playlist o matic demo'!$V$2,50,0)</f>
        <v>0</v>
      </c>
      <c r="AB90">
        <f>+ABS(+D90-'Playlist o matic demo'!$AA$2)</f>
        <v>4</v>
      </c>
      <c r="AC90">
        <f>+ABS(+O90-'Playlist o matic demo'!$AB$2)</f>
        <v>55</v>
      </c>
      <c r="AD90">
        <f>+IF(P90='Playlist o matic demo'!$AC$2,0,20)</f>
        <v>20</v>
      </c>
      <c r="AE90">
        <f>+IF(Q90='Playlist o matic demo'!$AD$2,0,20)</f>
        <v>0</v>
      </c>
      <c r="AF90">
        <f>+ABS(+R90-'Playlist o matic demo'!AE$2)</f>
        <v>32</v>
      </c>
      <c r="AG90">
        <f>+ABS(+S90-'Playlist o matic demo'!AF$2)/2</f>
        <v>1</v>
      </c>
      <c r="AH90">
        <f>+ABS(+T90-'Playlist o matic demo'!AG$2)/1.5</f>
        <v>9.3333333333333339</v>
      </c>
      <c r="AI90">
        <f>+ABS(+U90-'Playlist o matic demo'!AH$2)/2</f>
        <v>19.5</v>
      </c>
      <c r="AJ90">
        <f>+ABS(+V90-'Playlist o matic demo'!AI$2)/2</f>
        <v>25.5</v>
      </c>
      <c r="AK90">
        <f>+ABS(+W90-'Playlist o matic demo'!AJ$2)/2</f>
        <v>8</v>
      </c>
      <c r="AL90">
        <f>+ABS(+X90-'Playlist o matic demo'!AK$2)/2</f>
        <v>0</v>
      </c>
      <c r="AN90">
        <f t="shared" si="6"/>
        <v>174.33333333333331</v>
      </c>
      <c r="AO90">
        <f t="shared" si="7"/>
        <v>717</v>
      </c>
      <c r="AP90">
        <f t="shared" si="11"/>
        <v>8.8100000000000019E-3</v>
      </c>
      <c r="AQ90">
        <f t="shared" si="8"/>
        <v>717.00881000000004</v>
      </c>
      <c r="AR90">
        <f t="shared" si="9"/>
        <v>717</v>
      </c>
      <c r="AS90" t="str">
        <f t="shared" si="10"/>
        <v>Jain - Makeba</v>
      </c>
    </row>
    <row r="91" spans="1:45" x14ac:dyDescent="0.45">
      <c r="A91" t="s">
        <v>272</v>
      </c>
      <c r="B91" t="s">
        <v>273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 s="1">
        <v>1170</v>
      </c>
      <c r="O91">
        <v>129</v>
      </c>
      <c r="P91" t="s">
        <v>42</v>
      </c>
      <c r="Q91" t="s">
        <v>29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  <c r="Y91" t="s">
        <v>30</v>
      </c>
      <c r="Z91" t="s">
        <v>31</v>
      </c>
      <c r="AA91">
        <f>+IF(B91='Playlist o matic demo'!$V$2,50,0)</f>
        <v>0</v>
      </c>
      <c r="AB91">
        <f>+ABS(+D91-'Playlist o matic demo'!$AA$2)</f>
        <v>7</v>
      </c>
      <c r="AC91">
        <f>+ABS(+O91-'Playlist o matic demo'!$AB$2)</f>
        <v>42</v>
      </c>
      <c r="AD91">
        <f>+IF(P91='Playlist o matic demo'!$AC$2,0,20)</f>
        <v>20</v>
      </c>
      <c r="AE91">
        <f>+IF(Q91='Playlist o matic demo'!$AD$2,0,20)</f>
        <v>0</v>
      </c>
      <c r="AF91">
        <f>+ABS(+R91-'Playlist o matic demo'!AE$2)</f>
        <v>13</v>
      </c>
      <c r="AG91">
        <f>+ABS(+S91-'Playlist o matic demo'!AF$2)/2</f>
        <v>23</v>
      </c>
      <c r="AH91">
        <f>+ABS(+T91-'Playlist o matic demo'!AG$2)/1.5</f>
        <v>1.3333333333333333</v>
      </c>
      <c r="AI91">
        <f>+ABS(+U91-'Playlist o matic demo'!AH$2)/2</f>
        <v>35</v>
      </c>
      <c r="AJ91">
        <f>+ABS(+V91-'Playlist o matic demo'!AI$2)/2</f>
        <v>4</v>
      </c>
      <c r="AK91">
        <f>+ABS(+W91-'Playlist o matic demo'!AJ$2)/2</f>
        <v>0</v>
      </c>
      <c r="AL91">
        <f>+ABS(+X91-'Playlist o matic demo'!AK$2)/2</f>
        <v>0</v>
      </c>
      <c r="AN91">
        <f t="shared" si="6"/>
        <v>145.33333333333331</v>
      </c>
      <c r="AO91">
        <f t="shared" si="7"/>
        <v>453</v>
      </c>
      <c r="AP91">
        <f t="shared" si="11"/>
        <v>8.9100000000000013E-3</v>
      </c>
      <c r="AQ91">
        <f t="shared" si="8"/>
        <v>453.00891000000001</v>
      </c>
      <c r="AR91">
        <f t="shared" si="9"/>
        <v>453</v>
      </c>
      <c r="AS91" t="str">
        <f t="shared" si="10"/>
        <v>Ayparia, unxbected - MONTAGEM - FR PUNK</v>
      </c>
    </row>
    <row r="92" spans="1:45" x14ac:dyDescent="0.45">
      <c r="A92" t="s">
        <v>274</v>
      </c>
      <c r="B92" t="s">
        <v>275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t="s">
        <v>80</v>
      </c>
      <c r="Q92" t="s">
        <v>29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  <c r="Y92" t="s">
        <v>276</v>
      </c>
      <c r="Z92" t="s">
        <v>31</v>
      </c>
      <c r="AA92">
        <f>+IF(B92='Playlist o matic demo'!$V$2,50,0)</f>
        <v>0</v>
      </c>
      <c r="AB92">
        <f>+ABS(+D92-'Playlist o matic demo'!$AA$2)</f>
        <v>4</v>
      </c>
      <c r="AC92">
        <f>+ABS(+O92-'Playlist o matic demo'!$AB$2)</f>
        <v>73</v>
      </c>
      <c r="AD92">
        <f>+IF(P92='Playlist o matic demo'!$AC$2,0,20)</f>
        <v>20</v>
      </c>
      <c r="AE92">
        <f>+IF(Q92='Playlist o matic demo'!$AD$2,0,20)</f>
        <v>0</v>
      </c>
      <c r="AF92">
        <f>+ABS(+R92-'Playlist o matic demo'!AE$2)</f>
        <v>21</v>
      </c>
      <c r="AG92">
        <f>+ABS(+S92-'Playlist o matic demo'!AF$2)/2</f>
        <v>14.5</v>
      </c>
      <c r="AH92">
        <f>+ABS(+T92-'Playlist o matic demo'!AG$2)/1.5</f>
        <v>13.333333333333334</v>
      </c>
      <c r="AI92">
        <f>+ABS(+U92-'Playlist o matic demo'!AH$2)/2</f>
        <v>9.5</v>
      </c>
      <c r="AJ92">
        <f>+ABS(+V92-'Playlist o matic demo'!AI$2)/2</f>
        <v>0</v>
      </c>
      <c r="AK92">
        <f>+ABS(+W92-'Playlist o matic demo'!AJ$2)/2</f>
        <v>1.5</v>
      </c>
      <c r="AL92">
        <f>+ABS(+X92-'Playlist o matic demo'!AK$2)/2</f>
        <v>2</v>
      </c>
      <c r="AN92">
        <f t="shared" si="6"/>
        <v>158.83333333333334</v>
      </c>
      <c r="AO92">
        <f t="shared" si="7"/>
        <v>590</v>
      </c>
      <c r="AP92">
        <f t="shared" si="11"/>
        <v>9.0100000000000006E-3</v>
      </c>
      <c r="AQ92">
        <f t="shared" si="8"/>
        <v>590.00900999999999</v>
      </c>
      <c r="AR92">
        <f t="shared" si="9"/>
        <v>590</v>
      </c>
      <c r="AS92" t="str">
        <f t="shared" si="10"/>
        <v>Luke Combs - Fast Car</v>
      </c>
    </row>
    <row r="93" spans="1:45" x14ac:dyDescent="0.45">
      <c r="A93" t="s">
        <v>277</v>
      </c>
      <c r="B93" t="s">
        <v>278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t="s">
        <v>34</v>
      </c>
      <c r="Q93" t="s">
        <v>46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  <c r="Y93" t="s">
        <v>279</v>
      </c>
      <c r="Z93" t="s">
        <v>31</v>
      </c>
      <c r="AA93">
        <f>+IF(B93='Playlist o matic demo'!$V$2,50,0)</f>
        <v>0</v>
      </c>
      <c r="AB93">
        <f>+ABS(+D93-'Playlist o matic demo'!$AA$2)</f>
        <v>4</v>
      </c>
      <c r="AC93">
        <f>+ABS(+O93-'Playlist o matic demo'!$AB$2)</f>
        <v>1</v>
      </c>
      <c r="AD93">
        <f>+IF(P93='Playlist o matic demo'!$AC$2,0,20)</f>
        <v>0</v>
      </c>
      <c r="AE93">
        <f>+IF(Q93='Playlist o matic demo'!$AD$2,0,20)</f>
        <v>20</v>
      </c>
      <c r="AF93">
        <f>+ABS(+R93-'Playlist o matic demo'!AE$2)</f>
        <v>24</v>
      </c>
      <c r="AG93">
        <f>+ABS(+S93-'Playlist o matic demo'!AF$2)/2</f>
        <v>19</v>
      </c>
      <c r="AH93">
        <f>+ABS(+T93-'Playlist o matic demo'!AG$2)/1.5</f>
        <v>2.6666666666666665</v>
      </c>
      <c r="AI93">
        <f>+ABS(+U93-'Playlist o matic demo'!AH$2)/2</f>
        <v>3</v>
      </c>
      <c r="AJ93">
        <f>+ABS(+V93-'Playlist o matic demo'!AI$2)/2</f>
        <v>0</v>
      </c>
      <c r="AK93">
        <f>+ABS(+W93-'Playlist o matic demo'!AJ$2)/2</f>
        <v>0.5</v>
      </c>
      <c r="AL93">
        <f>+ABS(+X93-'Playlist o matic demo'!AK$2)/2</f>
        <v>1</v>
      </c>
      <c r="AN93">
        <f t="shared" si="6"/>
        <v>75.166666666666671</v>
      </c>
      <c r="AO93">
        <f t="shared" si="7"/>
        <v>34</v>
      </c>
      <c r="AP93">
        <f t="shared" si="11"/>
        <v>9.11E-3</v>
      </c>
      <c r="AQ93">
        <f t="shared" si="8"/>
        <v>34.00911</v>
      </c>
      <c r="AR93">
        <f t="shared" si="9"/>
        <v>34</v>
      </c>
      <c r="AS93" t="str">
        <f t="shared" si="10"/>
        <v>Doechii - What It Is (Solo Version)</v>
      </c>
    </row>
    <row r="94" spans="1:45" x14ac:dyDescent="0.45">
      <c r="A94" t="s">
        <v>280</v>
      </c>
      <c r="B94" t="s">
        <v>281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t="s">
        <v>62</v>
      </c>
      <c r="Q94" t="s">
        <v>29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  <c r="Y94" t="s">
        <v>30</v>
      </c>
      <c r="Z94" t="s">
        <v>31</v>
      </c>
      <c r="AA94">
        <f>+IF(B94='Playlist o matic demo'!$V$2,50,0)</f>
        <v>0</v>
      </c>
      <c r="AB94">
        <f>+ABS(+D94-'Playlist o matic demo'!$AA$2)</f>
        <v>4</v>
      </c>
      <c r="AC94">
        <f>+ABS(+O94-'Playlist o matic demo'!$AB$2)</f>
        <v>21</v>
      </c>
      <c r="AD94">
        <f>+IF(P94='Playlist o matic demo'!$AC$2,0,20)</f>
        <v>20</v>
      </c>
      <c r="AE94">
        <f>+IF(Q94='Playlist o matic demo'!$AD$2,0,20)</f>
        <v>0</v>
      </c>
      <c r="AF94">
        <f>+ABS(+R94-'Playlist o matic demo'!AE$2)</f>
        <v>18</v>
      </c>
      <c r="AG94">
        <f>+ABS(+S94-'Playlist o matic demo'!AF$2)/2</f>
        <v>12</v>
      </c>
      <c r="AH94">
        <f>+ABS(+T94-'Playlist o matic demo'!AG$2)/1.5</f>
        <v>2.6666666666666665</v>
      </c>
      <c r="AI94">
        <f>+ABS(+U94-'Playlist o matic demo'!AH$2)/2</f>
        <v>2</v>
      </c>
      <c r="AJ94">
        <f>+ABS(+V94-'Playlist o matic demo'!AI$2)/2</f>
        <v>0</v>
      </c>
      <c r="AK94">
        <f>+ABS(+W94-'Playlist o matic demo'!AJ$2)/2</f>
        <v>0.5</v>
      </c>
      <c r="AL94">
        <f>+ABS(+X94-'Playlist o matic demo'!AK$2)/2</f>
        <v>1.5</v>
      </c>
      <c r="AN94">
        <f t="shared" si="6"/>
        <v>81.666666666666671</v>
      </c>
      <c r="AO94">
        <f t="shared" si="7"/>
        <v>53</v>
      </c>
      <c r="AP94">
        <f t="shared" si="11"/>
        <v>9.2099999999999994E-3</v>
      </c>
      <c r="AQ94">
        <f t="shared" si="8"/>
        <v>53.009210000000003</v>
      </c>
      <c r="AR94">
        <f t="shared" si="9"/>
        <v>53</v>
      </c>
      <c r="AS94" t="str">
        <f t="shared" si="10"/>
        <v>Bad Bunny, Eladio Carrion - Coco Chanel</v>
      </c>
    </row>
    <row r="95" spans="1:45" x14ac:dyDescent="0.45">
      <c r="A95" t="s">
        <v>282</v>
      </c>
      <c r="B95" t="s">
        <v>41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42</v>
      </c>
      <c r="Q95" t="s">
        <v>46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  <c r="Y95" t="s">
        <v>30</v>
      </c>
      <c r="Z95" t="s">
        <v>31</v>
      </c>
      <c r="AA95">
        <f>+IF(B95='Playlist o matic demo'!$V$2,50,0)</f>
        <v>0</v>
      </c>
      <c r="AB95">
        <f>+ABS(+D95-'Playlist o matic demo'!$AA$2)</f>
        <v>2</v>
      </c>
      <c r="AC95">
        <f>+ABS(+O95-'Playlist o matic demo'!$AB$2)</f>
        <v>35</v>
      </c>
      <c r="AD95">
        <f>+IF(P95='Playlist o matic demo'!$AC$2,0,20)</f>
        <v>20</v>
      </c>
      <c r="AE95">
        <f>+IF(Q95='Playlist o matic demo'!$AD$2,0,20)</f>
        <v>20</v>
      </c>
      <c r="AF95">
        <f>+ABS(+R95-'Playlist o matic demo'!AE$2)</f>
        <v>12</v>
      </c>
      <c r="AG95">
        <f>+ABS(+S95-'Playlist o matic demo'!AF$2)/2</f>
        <v>9.5</v>
      </c>
      <c r="AH95">
        <f>+ABS(+T95-'Playlist o matic demo'!AG$2)/1.5</f>
        <v>18</v>
      </c>
      <c r="AI95">
        <f>+ABS(+U95-'Playlist o matic demo'!AH$2)/2</f>
        <v>5.5</v>
      </c>
      <c r="AJ95">
        <f>+ABS(+V95-'Playlist o matic demo'!AI$2)/2</f>
        <v>0</v>
      </c>
      <c r="AK95">
        <f>+ABS(+W95-'Playlist o matic demo'!AJ$2)/2</f>
        <v>1.5</v>
      </c>
      <c r="AL95">
        <f>+ABS(+X95-'Playlist o matic demo'!AK$2)/2</f>
        <v>1.5</v>
      </c>
      <c r="AN95">
        <f t="shared" si="6"/>
        <v>125</v>
      </c>
      <c r="AO95">
        <f t="shared" si="7"/>
        <v>290</v>
      </c>
      <c r="AP95">
        <f t="shared" si="11"/>
        <v>9.3099999999999988E-3</v>
      </c>
      <c r="AQ95">
        <f t="shared" si="8"/>
        <v>290.00931000000003</v>
      </c>
      <c r="AR95">
        <f t="shared" si="9"/>
        <v>291</v>
      </c>
      <c r="AS95" t="str">
        <f t="shared" si="10"/>
        <v>Taylor Swift - DonÃ¯Â¿Â½Ã¯Â¿Â½Ã¯Â¿Â½t Bl</v>
      </c>
    </row>
    <row r="96" spans="1:45" x14ac:dyDescent="0.45">
      <c r="A96" t="s">
        <v>283</v>
      </c>
      <c r="B96" t="s">
        <v>284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t="s">
        <v>34</v>
      </c>
      <c r="Q96" t="s">
        <v>46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  <c r="Y96" t="s">
        <v>285</v>
      </c>
      <c r="Z96" t="s">
        <v>31</v>
      </c>
      <c r="AA96">
        <f>+IF(B96='Playlist o matic demo'!$V$2,50,0)</f>
        <v>0</v>
      </c>
      <c r="AB96">
        <f>+ABS(+D96-'Playlist o matic demo'!$AA$2)</f>
        <v>1</v>
      </c>
      <c r="AC96">
        <f>+ABS(+O96-'Playlist o matic demo'!$AB$2)</f>
        <v>83</v>
      </c>
      <c r="AD96">
        <f>+IF(P96='Playlist o matic demo'!$AC$2,0,20)</f>
        <v>0</v>
      </c>
      <c r="AE96">
        <f>+IF(Q96='Playlist o matic demo'!$AD$2,0,20)</f>
        <v>20</v>
      </c>
      <c r="AF96">
        <f>+ABS(+R96-'Playlist o matic demo'!AE$2)</f>
        <v>3</v>
      </c>
      <c r="AG96">
        <f>+ABS(+S96-'Playlist o matic demo'!AF$2)/2</f>
        <v>2</v>
      </c>
      <c r="AH96">
        <f>+ABS(+T96-'Playlist o matic demo'!AG$2)/1.5</f>
        <v>22</v>
      </c>
      <c r="AI96">
        <f>+ABS(+U96-'Playlist o matic demo'!AH$2)/2</f>
        <v>4.5</v>
      </c>
      <c r="AJ96">
        <f>+ABS(+V96-'Playlist o matic demo'!AI$2)/2</f>
        <v>0</v>
      </c>
      <c r="AK96">
        <f>+ABS(+W96-'Playlist o matic demo'!AJ$2)/2</f>
        <v>37</v>
      </c>
      <c r="AL96">
        <f>+ABS(+X96-'Playlist o matic demo'!AK$2)/2</f>
        <v>1.5</v>
      </c>
      <c r="AN96">
        <f t="shared" si="6"/>
        <v>174</v>
      </c>
      <c r="AO96">
        <f t="shared" si="7"/>
        <v>714</v>
      </c>
      <c r="AP96">
        <f t="shared" si="11"/>
        <v>9.4099999999999982E-3</v>
      </c>
      <c r="AQ96">
        <f t="shared" si="8"/>
        <v>714.00941</v>
      </c>
      <c r="AR96">
        <f t="shared" si="9"/>
        <v>714</v>
      </c>
      <c r="AS96" t="str">
        <f t="shared" si="10"/>
        <v>Jung Kook - Still With You</v>
      </c>
    </row>
    <row r="97" spans="1:45" x14ac:dyDescent="0.45">
      <c r="A97" t="s">
        <v>286</v>
      </c>
      <c r="B97" t="s">
        <v>287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t="s">
        <v>288</v>
      </c>
      <c r="Q97" t="s">
        <v>29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  <c r="Y97" t="s">
        <v>30</v>
      </c>
      <c r="Z97" t="s">
        <v>31</v>
      </c>
      <c r="AA97">
        <f>+IF(B97='Playlist o matic demo'!$V$2,50,0)</f>
        <v>0</v>
      </c>
      <c r="AB97">
        <f>+ABS(+D97-'Playlist o matic demo'!$AA$2)</f>
        <v>4</v>
      </c>
      <c r="AC97">
        <f>+ABS(+O97-'Playlist o matic demo'!$AB$2)</f>
        <v>28</v>
      </c>
      <c r="AD97">
        <f>+IF(P97='Playlist o matic demo'!$AC$2,0,20)</f>
        <v>20</v>
      </c>
      <c r="AE97">
        <f>+IF(Q97='Playlist o matic demo'!$AD$2,0,20)</f>
        <v>0</v>
      </c>
      <c r="AF97">
        <f>+ABS(+R97-'Playlist o matic demo'!AE$2)</f>
        <v>33</v>
      </c>
      <c r="AG97">
        <f>+ABS(+S97-'Playlist o matic demo'!AF$2)/2</f>
        <v>15.5</v>
      </c>
      <c r="AH97">
        <f>+ABS(+T97-'Playlist o matic demo'!AG$2)/1.5</f>
        <v>24</v>
      </c>
      <c r="AI97">
        <f>+ABS(+U97-'Playlist o matic demo'!AH$2)/2</f>
        <v>7.5</v>
      </c>
      <c r="AJ97">
        <f>+ABS(+V97-'Playlist o matic demo'!AI$2)/2</f>
        <v>0</v>
      </c>
      <c r="AK97">
        <f>+ABS(+W97-'Playlist o matic demo'!AJ$2)/2</f>
        <v>0.5</v>
      </c>
      <c r="AL97">
        <f>+ABS(+X97-'Playlist o matic demo'!AK$2)/2</f>
        <v>13</v>
      </c>
      <c r="AN97">
        <f t="shared" si="6"/>
        <v>145.5</v>
      </c>
      <c r="AO97">
        <f t="shared" si="7"/>
        <v>455</v>
      </c>
      <c r="AP97">
        <f t="shared" si="11"/>
        <v>9.5099999999999976E-3</v>
      </c>
      <c r="AQ97">
        <f t="shared" si="8"/>
        <v>455.00950999999998</v>
      </c>
      <c r="AR97">
        <f t="shared" si="9"/>
        <v>456</v>
      </c>
      <c r="AS97" t="str">
        <f t="shared" si="10"/>
        <v>J. Cole, Lil Durk - All My Life (feat. J. Cole)</v>
      </c>
    </row>
    <row r="98" spans="1:45" x14ac:dyDescent="0.45">
      <c r="A98" t="s">
        <v>289</v>
      </c>
      <c r="B98" t="s">
        <v>290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t="s">
        <v>65</v>
      </c>
      <c r="Q98" t="s">
        <v>46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  <c r="Y98" t="s">
        <v>291</v>
      </c>
      <c r="Z98" t="s">
        <v>31</v>
      </c>
      <c r="AA98">
        <f>+IF(B98='Playlist o matic demo'!$V$2,50,0)</f>
        <v>0</v>
      </c>
      <c r="AB98">
        <f>+ABS(+D98-'Playlist o matic demo'!$AA$2)</f>
        <v>4</v>
      </c>
      <c r="AC98">
        <f>+ABS(+O98-'Playlist o matic demo'!$AB$2)</f>
        <v>71</v>
      </c>
      <c r="AD98">
        <f>+IF(P98='Playlist o matic demo'!$AC$2,0,20)</f>
        <v>20</v>
      </c>
      <c r="AE98">
        <f>+IF(Q98='Playlist o matic demo'!$AD$2,0,20)</f>
        <v>20</v>
      </c>
      <c r="AF98">
        <f>+ABS(+R98-'Playlist o matic demo'!AE$2)</f>
        <v>1</v>
      </c>
      <c r="AG98">
        <f>+ABS(+S98-'Playlist o matic demo'!AF$2)/2</f>
        <v>10.5</v>
      </c>
      <c r="AH98">
        <f>+ABS(+T98-'Playlist o matic demo'!AG$2)/1.5</f>
        <v>30</v>
      </c>
      <c r="AI98">
        <f>+ABS(+U98-'Playlist o matic demo'!AH$2)/2</f>
        <v>35.5</v>
      </c>
      <c r="AJ98">
        <f>+ABS(+V98-'Playlist o matic demo'!AI$2)/2</f>
        <v>4.5</v>
      </c>
      <c r="AK98">
        <f>+ABS(+W98-'Playlist o matic demo'!AJ$2)/2</f>
        <v>1</v>
      </c>
      <c r="AL98">
        <f>+ABS(+X98-'Playlist o matic demo'!AK$2)/2</f>
        <v>2</v>
      </c>
      <c r="AN98">
        <f t="shared" si="6"/>
        <v>199.5</v>
      </c>
      <c r="AO98">
        <f t="shared" si="7"/>
        <v>868</v>
      </c>
      <c r="AP98">
        <f t="shared" si="11"/>
        <v>9.609999999999997E-3</v>
      </c>
      <c r="AQ98">
        <f t="shared" si="8"/>
        <v>868.00960999999995</v>
      </c>
      <c r="AR98">
        <f t="shared" si="9"/>
        <v>868</v>
      </c>
      <c r="AS98" t="str">
        <f t="shared" si="10"/>
        <v>Lana Del Rey - Say Yes To Heaven</v>
      </c>
    </row>
    <row r="99" spans="1:45" x14ac:dyDescent="0.45">
      <c r="A99" t="s">
        <v>292</v>
      </c>
      <c r="B99" t="s">
        <v>79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t="s">
        <v>38</v>
      </c>
      <c r="Q99" t="s">
        <v>29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  <c r="Y99" t="s">
        <v>293</v>
      </c>
      <c r="Z99" t="s">
        <v>31</v>
      </c>
      <c r="AA99">
        <f>+IF(B99='Playlist o matic demo'!$V$2,50,0)</f>
        <v>0</v>
      </c>
      <c r="AB99">
        <f>+ABS(+D99-'Playlist o matic demo'!$AA$2)</f>
        <v>3</v>
      </c>
      <c r="AC99">
        <f>+ABS(+O99-'Playlist o matic demo'!$AB$2)</f>
        <v>28</v>
      </c>
      <c r="AD99">
        <f>+IF(P99='Playlist o matic demo'!$AC$2,0,20)</f>
        <v>20</v>
      </c>
      <c r="AE99">
        <f>+IF(Q99='Playlist o matic demo'!$AD$2,0,20)</f>
        <v>0</v>
      </c>
      <c r="AF99">
        <f>+ABS(+R99-'Playlist o matic demo'!AE$2)</f>
        <v>6</v>
      </c>
      <c r="AG99">
        <f>+ABS(+S99-'Playlist o matic demo'!AF$2)/2</f>
        <v>0.5</v>
      </c>
      <c r="AH99">
        <f>+ABS(+T99-'Playlist o matic demo'!AG$2)/1.5</f>
        <v>16.666666666666668</v>
      </c>
      <c r="AI99">
        <f>+ABS(+U99-'Playlist o matic demo'!AH$2)/2</f>
        <v>7</v>
      </c>
      <c r="AJ99">
        <f>+ABS(+V99-'Playlist o matic demo'!AI$2)/2</f>
        <v>0</v>
      </c>
      <c r="AK99">
        <f>+ABS(+W99-'Playlist o matic demo'!AJ$2)/2</f>
        <v>1</v>
      </c>
      <c r="AL99">
        <f>+ABS(+X99-'Playlist o matic demo'!AK$2)/2</f>
        <v>3</v>
      </c>
      <c r="AN99">
        <f t="shared" si="6"/>
        <v>85.166666666666671</v>
      </c>
      <c r="AO99">
        <f t="shared" si="7"/>
        <v>65</v>
      </c>
      <c r="AP99">
        <f t="shared" si="11"/>
        <v>9.7099999999999964E-3</v>
      </c>
      <c r="AQ99">
        <f t="shared" si="8"/>
        <v>65.009709999999998</v>
      </c>
      <c r="AR99">
        <f t="shared" si="9"/>
        <v>65</v>
      </c>
      <c r="AS99" t="str">
        <f t="shared" si="10"/>
        <v>SZA - Snooze</v>
      </c>
    </row>
    <row r="100" spans="1:45" x14ac:dyDescent="0.45">
      <c r="A100" t="s">
        <v>294</v>
      </c>
      <c r="B100" t="s">
        <v>290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 s="1">
        <v>1632</v>
      </c>
      <c r="M100">
        <v>3</v>
      </c>
      <c r="N100">
        <v>200</v>
      </c>
      <c r="O100">
        <v>112</v>
      </c>
      <c r="P100" t="s">
        <v>34</v>
      </c>
      <c r="Q100" t="s">
        <v>46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  <c r="Y100" t="s">
        <v>295</v>
      </c>
      <c r="Z100" t="s">
        <v>31</v>
      </c>
      <c r="AA100">
        <f>+IF(B100='Playlist o matic demo'!$V$2,50,0)</f>
        <v>0</v>
      </c>
      <c r="AB100">
        <f>+ABS(+D100-'Playlist o matic demo'!$AA$2)</f>
        <v>8</v>
      </c>
      <c r="AC100">
        <f>+ABS(+O100-'Playlist o matic demo'!$AB$2)</f>
        <v>59</v>
      </c>
      <c r="AD100">
        <f>+IF(P100='Playlist o matic demo'!$AC$2,0,20)</f>
        <v>0</v>
      </c>
      <c r="AE100">
        <f>+IF(Q100='Playlist o matic demo'!$AD$2,0,20)</f>
        <v>20</v>
      </c>
      <c r="AF100">
        <f>+ABS(+R100-'Playlist o matic demo'!AE$2)</f>
        <v>6</v>
      </c>
      <c r="AG100">
        <f>+ABS(+S100-'Playlist o matic demo'!AF$2)/2</f>
        <v>7</v>
      </c>
      <c r="AH100">
        <f>+ABS(+T100-'Playlist o matic demo'!AG$2)/1.5</f>
        <v>9.3333333333333339</v>
      </c>
      <c r="AI100">
        <f>+ABS(+U100-'Playlist o matic demo'!AH$2)/2</f>
        <v>3.5</v>
      </c>
      <c r="AJ100">
        <f>+ABS(+V100-'Playlist o matic demo'!AI$2)/2</f>
        <v>0</v>
      </c>
      <c r="AK100">
        <f>+ABS(+W100-'Playlist o matic demo'!AJ$2)/2</f>
        <v>1.5</v>
      </c>
      <c r="AL100">
        <f>+ABS(+X100-'Playlist o matic demo'!AK$2)/2</f>
        <v>2</v>
      </c>
      <c r="AN100">
        <f t="shared" si="6"/>
        <v>116.33333333333333</v>
      </c>
      <c r="AO100">
        <f t="shared" si="7"/>
        <v>214</v>
      </c>
      <c r="AP100">
        <f t="shared" si="11"/>
        <v>9.8099999999999958E-3</v>
      </c>
      <c r="AQ100">
        <f t="shared" si="8"/>
        <v>214.00980999999999</v>
      </c>
      <c r="AR100">
        <f t="shared" si="9"/>
        <v>214</v>
      </c>
      <c r="AS100" t="str">
        <f t="shared" si="10"/>
        <v>Lana Del Rey - Summertime Sadness</v>
      </c>
    </row>
    <row r="101" spans="1:45" x14ac:dyDescent="0.45">
      <c r="A101" t="s">
        <v>296</v>
      </c>
      <c r="B101" t="s">
        <v>297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t="s">
        <v>92</v>
      </c>
      <c r="Q101" t="s">
        <v>29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  <c r="Y101" t="s">
        <v>298</v>
      </c>
      <c r="Z101" t="s">
        <v>31</v>
      </c>
      <c r="AA101">
        <f>+IF(B101='Playlist o matic demo'!$V$2,50,0)</f>
        <v>0</v>
      </c>
      <c r="AB101">
        <f>+ABS(+D101-'Playlist o matic demo'!$AA$2)</f>
        <v>4</v>
      </c>
      <c r="AC101">
        <f>+ABS(+O101-'Playlist o matic demo'!$AB$2)</f>
        <v>78</v>
      </c>
      <c r="AD101">
        <f>+IF(P101='Playlist o matic demo'!$AC$2,0,20)</f>
        <v>20</v>
      </c>
      <c r="AE101">
        <f>+IF(Q101='Playlist o matic demo'!$AD$2,0,20)</f>
        <v>0</v>
      </c>
      <c r="AF101">
        <f>+ABS(+R101-'Playlist o matic demo'!AE$2)</f>
        <v>12</v>
      </c>
      <c r="AG101">
        <f>+ABS(+S101-'Playlist o matic demo'!AF$2)/2</f>
        <v>9.5</v>
      </c>
      <c r="AH101">
        <f>+ABS(+T101-'Playlist o matic demo'!AG$2)/1.5</f>
        <v>14</v>
      </c>
      <c r="AI101">
        <f>+ABS(+U101-'Playlist o matic demo'!AH$2)/2</f>
        <v>1.5</v>
      </c>
      <c r="AJ101">
        <f>+ABS(+V101-'Playlist o matic demo'!AI$2)/2</f>
        <v>0</v>
      </c>
      <c r="AK101">
        <f>+ABS(+W101-'Playlist o matic demo'!AJ$2)/2</f>
        <v>14.5</v>
      </c>
      <c r="AL101">
        <f>+ABS(+X101-'Playlist o matic demo'!AK$2)/2</f>
        <v>2</v>
      </c>
      <c r="AN101">
        <f t="shared" si="6"/>
        <v>155.5</v>
      </c>
      <c r="AO101">
        <f t="shared" si="7"/>
        <v>550</v>
      </c>
      <c r="AP101">
        <f t="shared" si="11"/>
        <v>9.9099999999999952E-3</v>
      </c>
      <c r="AQ101">
        <f t="shared" si="8"/>
        <v>550.00990999999999</v>
      </c>
      <c r="AR101">
        <f t="shared" si="9"/>
        <v>550</v>
      </c>
      <c r="AS101" t="str">
        <f t="shared" si="10"/>
        <v>BTS - Take Two</v>
      </c>
    </row>
    <row r="102" spans="1:45" x14ac:dyDescent="0.45">
      <c r="A102" t="s">
        <v>299</v>
      </c>
      <c r="B102" t="s">
        <v>41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92</v>
      </c>
      <c r="Q102" t="s">
        <v>29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  <c r="Y102" t="s">
        <v>43</v>
      </c>
      <c r="Z102" t="s">
        <v>31</v>
      </c>
      <c r="AA102">
        <f>+IF(B102='Playlist o matic demo'!$V$2,50,0)</f>
        <v>0</v>
      </c>
      <c r="AB102">
        <f>+ABS(+D102-'Playlist o matic demo'!$AA$2)</f>
        <v>7</v>
      </c>
      <c r="AC102">
        <f>+ABS(+O102-'Playlist o matic demo'!$AB$2)</f>
        <v>35</v>
      </c>
      <c r="AD102">
        <f>+IF(P102='Playlist o matic demo'!$AC$2,0,20)</f>
        <v>20</v>
      </c>
      <c r="AE102">
        <f>+IF(Q102='Playlist o matic demo'!$AD$2,0,20)</f>
        <v>0</v>
      </c>
      <c r="AF102">
        <f>+ABS(+R102-'Playlist o matic demo'!AE$2)</f>
        <v>7</v>
      </c>
      <c r="AG102">
        <f>+ABS(+S102-'Playlist o matic demo'!AF$2)/2</f>
        <v>6</v>
      </c>
      <c r="AH102">
        <f>+ABS(+T102-'Playlist o matic demo'!AG$2)/1.5</f>
        <v>16.666666666666668</v>
      </c>
      <c r="AI102">
        <f>+ABS(+U102-'Playlist o matic demo'!AH$2)/2</f>
        <v>25</v>
      </c>
      <c r="AJ102">
        <f>+ABS(+V102-'Playlist o matic demo'!AI$2)/2</f>
        <v>0</v>
      </c>
      <c r="AK102">
        <f>+ABS(+W102-'Playlist o matic demo'!AJ$2)/2</f>
        <v>3</v>
      </c>
      <c r="AL102">
        <f>+ABS(+X102-'Playlist o matic demo'!AK$2)/2</f>
        <v>1.5</v>
      </c>
      <c r="AN102">
        <f t="shared" si="6"/>
        <v>121.16666666666667</v>
      </c>
      <c r="AO102">
        <f t="shared" si="7"/>
        <v>246</v>
      </c>
      <c r="AP102">
        <f t="shared" si="11"/>
        <v>1.0009999999999995E-2</v>
      </c>
      <c r="AQ102">
        <f t="shared" si="8"/>
        <v>246.01000999999999</v>
      </c>
      <c r="AR102">
        <f t="shared" si="9"/>
        <v>246</v>
      </c>
      <c r="AS102" t="str">
        <f t="shared" si="10"/>
        <v>Taylor Swift - Lover</v>
      </c>
    </row>
    <row r="103" spans="1:45" x14ac:dyDescent="0.45">
      <c r="A103" t="s">
        <v>300</v>
      </c>
      <c r="B103" t="s">
        <v>301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t="s">
        <v>92</v>
      </c>
      <c r="Q103" t="s">
        <v>46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  <c r="Y103" t="s">
        <v>302</v>
      </c>
      <c r="Z103" t="s">
        <v>31</v>
      </c>
      <c r="AA103">
        <f>+IF(B103='Playlist o matic demo'!$V$2,50,0)</f>
        <v>0</v>
      </c>
      <c r="AB103">
        <f>+ABS(+D103-'Playlist o matic demo'!$AA$2)</f>
        <v>3</v>
      </c>
      <c r="AC103">
        <f>+ABS(+O103-'Playlist o matic demo'!$AB$2)</f>
        <v>83</v>
      </c>
      <c r="AD103">
        <f>+IF(P103='Playlist o matic demo'!$AC$2,0,20)</f>
        <v>20</v>
      </c>
      <c r="AE103">
        <f>+IF(Q103='Playlist o matic demo'!$AD$2,0,20)</f>
        <v>20</v>
      </c>
      <c r="AF103">
        <f>+ABS(+R103-'Playlist o matic demo'!AE$2)</f>
        <v>18</v>
      </c>
      <c r="AG103">
        <f>+ABS(+S103-'Playlist o matic demo'!AF$2)/2</f>
        <v>10.5</v>
      </c>
      <c r="AH103">
        <f>+ABS(+T103-'Playlist o matic demo'!AG$2)/1.5</f>
        <v>6</v>
      </c>
      <c r="AI103">
        <f>+ABS(+U103-'Playlist o matic demo'!AH$2)/2</f>
        <v>7.5</v>
      </c>
      <c r="AJ103">
        <f>+ABS(+V103-'Playlist o matic demo'!AI$2)/2</f>
        <v>0</v>
      </c>
      <c r="AK103">
        <f>+ABS(+W103-'Playlist o matic demo'!AJ$2)/2</f>
        <v>1</v>
      </c>
      <c r="AL103">
        <f>+ABS(+X103-'Playlist o matic demo'!AK$2)/2</f>
        <v>1</v>
      </c>
      <c r="AN103">
        <f t="shared" si="6"/>
        <v>170</v>
      </c>
      <c r="AO103">
        <f t="shared" si="7"/>
        <v>690</v>
      </c>
      <c r="AP103">
        <f t="shared" si="11"/>
        <v>1.0109999999999994E-2</v>
      </c>
      <c r="AQ103">
        <f t="shared" si="8"/>
        <v>690.01011000000005</v>
      </c>
      <c r="AR103">
        <f t="shared" si="9"/>
        <v>690</v>
      </c>
      <c r="AS103" t="str">
        <f t="shared" si="10"/>
        <v>Future, Metro Boomin, Don Toliver - Too Many Nights (feat. Don Toliver &amp; with Future)</v>
      </c>
    </row>
    <row r="104" spans="1:45" x14ac:dyDescent="0.45">
      <c r="A104" t="s">
        <v>303</v>
      </c>
      <c r="B104" t="s">
        <v>218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t="s">
        <v>62</v>
      </c>
      <c r="Q104" t="s">
        <v>29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  <c r="Y104" t="s">
        <v>304</v>
      </c>
      <c r="Z104" t="s">
        <v>31</v>
      </c>
      <c r="AA104">
        <f>+IF(B104='Playlist o matic demo'!$V$2,50,0)</f>
        <v>0</v>
      </c>
      <c r="AB104">
        <f>+ABS(+D104-'Playlist o matic demo'!$AA$2)</f>
        <v>4</v>
      </c>
      <c r="AC104">
        <f>+ABS(+O104-'Playlist o matic demo'!$AB$2)</f>
        <v>1</v>
      </c>
      <c r="AD104">
        <f>+IF(P104='Playlist o matic demo'!$AC$2,0,20)</f>
        <v>20</v>
      </c>
      <c r="AE104">
        <f>+IF(Q104='Playlist o matic demo'!$AD$2,0,20)</f>
        <v>0</v>
      </c>
      <c r="AF104">
        <f>+ABS(+R104-'Playlist o matic demo'!AE$2)</f>
        <v>0</v>
      </c>
      <c r="AG104">
        <f>+ABS(+S104-'Playlist o matic demo'!AF$2)/2</f>
        <v>0.5</v>
      </c>
      <c r="AH104">
        <f>+ABS(+T104-'Playlist o matic demo'!AG$2)/1.5</f>
        <v>6.666666666666667</v>
      </c>
      <c r="AI104">
        <f>+ABS(+U104-'Playlist o matic demo'!AH$2)/2</f>
        <v>0</v>
      </c>
      <c r="AJ104">
        <f>+ABS(+V104-'Playlist o matic demo'!AI$2)/2</f>
        <v>0</v>
      </c>
      <c r="AK104">
        <f>+ABS(+W104-'Playlist o matic demo'!AJ$2)/2</f>
        <v>1.5</v>
      </c>
      <c r="AL104">
        <f>+ABS(+X104-'Playlist o matic demo'!AK$2)/2</f>
        <v>1</v>
      </c>
      <c r="AN104">
        <f t="shared" si="6"/>
        <v>34.666666666666664</v>
      </c>
      <c r="AO104">
        <f t="shared" si="7"/>
        <v>2</v>
      </c>
      <c r="AP104">
        <f t="shared" si="11"/>
        <v>1.0209999999999993E-2</v>
      </c>
      <c r="AQ104">
        <f t="shared" si="8"/>
        <v>2.0102099999999998</v>
      </c>
      <c r="AR104">
        <f t="shared" si="9"/>
        <v>2</v>
      </c>
      <c r="AS104" t="str">
        <f t="shared" si="10"/>
        <v>Post Malone - Chemical</v>
      </c>
    </row>
    <row r="105" spans="1:45" x14ac:dyDescent="0.45">
      <c r="A105" t="s">
        <v>305</v>
      </c>
      <c r="B105" t="s">
        <v>306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 s="1">
        <v>2394</v>
      </c>
      <c r="M105">
        <v>5</v>
      </c>
      <c r="N105">
        <v>204</v>
      </c>
      <c r="O105">
        <v>84</v>
      </c>
      <c r="P105" t="s">
        <v>130</v>
      </c>
      <c r="Q105" t="s">
        <v>46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  <c r="Y105" t="s">
        <v>307</v>
      </c>
      <c r="Z105" t="s">
        <v>31</v>
      </c>
      <c r="AA105">
        <f>+IF(B105='Playlist o matic demo'!$V$2,50,0)</f>
        <v>0</v>
      </c>
      <c r="AB105">
        <f>+ABS(+D105-'Playlist o matic demo'!$AA$2)</f>
        <v>15</v>
      </c>
      <c r="AC105">
        <f>+ABS(+O105-'Playlist o matic demo'!$AB$2)</f>
        <v>87</v>
      </c>
      <c r="AD105">
        <f>+IF(P105='Playlist o matic demo'!$AC$2,0,20)</f>
        <v>20</v>
      </c>
      <c r="AE105">
        <f>+IF(Q105='Playlist o matic demo'!$AD$2,0,20)</f>
        <v>20</v>
      </c>
      <c r="AF105">
        <f>+ABS(+R105-'Playlist o matic demo'!AE$2)</f>
        <v>12</v>
      </c>
      <c r="AG105">
        <f>+ABS(+S105-'Playlist o matic demo'!AF$2)/2</f>
        <v>7</v>
      </c>
      <c r="AH105">
        <f>+ABS(+T105-'Playlist o matic demo'!AG$2)/1.5</f>
        <v>8.6666666666666661</v>
      </c>
      <c r="AI105">
        <f>+ABS(+U105-'Playlist o matic demo'!AH$2)/2</f>
        <v>10.5</v>
      </c>
      <c r="AJ105">
        <f>+ABS(+V105-'Playlist o matic demo'!AI$2)/2</f>
        <v>0</v>
      </c>
      <c r="AK105">
        <f>+ABS(+W105-'Playlist o matic demo'!AJ$2)/2</f>
        <v>2</v>
      </c>
      <c r="AL105">
        <f>+ABS(+X105-'Playlist o matic demo'!AK$2)/2</f>
        <v>10.5</v>
      </c>
      <c r="AN105">
        <f t="shared" si="6"/>
        <v>192.66666666666666</v>
      </c>
      <c r="AO105">
        <f t="shared" si="7"/>
        <v>844</v>
      </c>
      <c r="AP105">
        <f t="shared" si="11"/>
        <v>1.0309999999999993E-2</v>
      </c>
      <c r="AQ105">
        <f t="shared" si="8"/>
        <v>844.01031</v>
      </c>
      <c r="AR105">
        <f t="shared" si="9"/>
        <v>844</v>
      </c>
      <c r="AS105" t="str">
        <f t="shared" si="10"/>
        <v>Eminem - Mockingbird</v>
      </c>
    </row>
    <row r="106" spans="1:45" x14ac:dyDescent="0.45">
      <c r="A106" t="s">
        <v>308</v>
      </c>
      <c r="B106" t="s">
        <v>67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t="s">
        <v>130</v>
      </c>
      <c r="Q106" t="s">
        <v>46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  <c r="Y106" t="s">
        <v>68</v>
      </c>
      <c r="Z106" t="s">
        <v>31</v>
      </c>
      <c r="AA106">
        <f>+IF(B106='Playlist o matic demo'!$V$2,50,0)</f>
        <v>0</v>
      </c>
      <c r="AB106">
        <f>+ABS(+D106-'Playlist o matic demo'!$AA$2)</f>
        <v>4</v>
      </c>
      <c r="AC106">
        <f>+ABS(+O106-'Playlist o matic demo'!$AB$2)</f>
        <v>37</v>
      </c>
      <c r="AD106">
        <f>+IF(P106='Playlist o matic demo'!$AC$2,0,20)</f>
        <v>20</v>
      </c>
      <c r="AE106">
        <f>+IF(Q106='Playlist o matic demo'!$AD$2,0,20)</f>
        <v>20</v>
      </c>
      <c r="AF106">
        <f>+ABS(+R106-'Playlist o matic demo'!AE$2)</f>
        <v>31</v>
      </c>
      <c r="AG106">
        <f>+ABS(+S106-'Playlist o matic demo'!AF$2)/2</f>
        <v>7.5</v>
      </c>
      <c r="AH106">
        <f>+ABS(+T106-'Playlist o matic demo'!AG$2)/1.5</f>
        <v>5.333333333333333</v>
      </c>
      <c r="AI106">
        <f>+ABS(+U106-'Playlist o matic demo'!AH$2)/2</f>
        <v>25.5</v>
      </c>
      <c r="AJ106">
        <f>+ABS(+V106-'Playlist o matic demo'!AI$2)/2</f>
        <v>0</v>
      </c>
      <c r="AK106">
        <f>+ABS(+W106-'Playlist o matic demo'!AJ$2)/2</f>
        <v>1.5</v>
      </c>
      <c r="AL106">
        <f>+ABS(+X106-'Playlist o matic demo'!AK$2)/2</f>
        <v>1</v>
      </c>
      <c r="AN106">
        <f t="shared" si="6"/>
        <v>152.83333333333331</v>
      </c>
      <c r="AO106">
        <f t="shared" si="7"/>
        <v>519</v>
      </c>
      <c r="AP106">
        <f t="shared" si="11"/>
        <v>1.0409999999999992E-2</v>
      </c>
      <c r="AQ106">
        <f t="shared" si="8"/>
        <v>519.01040999999998</v>
      </c>
      <c r="AR106">
        <f t="shared" si="9"/>
        <v>520</v>
      </c>
      <c r="AS106" t="str">
        <f t="shared" si="10"/>
        <v>NewJeans - New Jeans</v>
      </c>
    </row>
    <row r="107" spans="1:45" x14ac:dyDescent="0.45">
      <c r="A107" t="s">
        <v>309</v>
      </c>
      <c r="B107" t="s">
        <v>310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t="s">
        <v>173</v>
      </c>
      <c r="Q107" t="s">
        <v>29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  <c r="Y107" t="s">
        <v>311</v>
      </c>
      <c r="Z107" t="s">
        <v>31</v>
      </c>
      <c r="AA107">
        <f>+IF(B107='Playlist o matic demo'!$V$2,50,0)</f>
        <v>0</v>
      </c>
      <c r="AB107">
        <f>+ABS(+D107-'Playlist o matic demo'!$AA$2)</f>
        <v>3</v>
      </c>
      <c r="AC107">
        <f>+ABS(+O107-'Playlist o matic demo'!$AB$2)</f>
        <v>13</v>
      </c>
      <c r="AD107">
        <f>+IF(P107='Playlist o matic demo'!$AC$2,0,20)</f>
        <v>20</v>
      </c>
      <c r="AE107">
        <f>+IF(Q107='Playlist o matic demo'!$AD$2,0,20)</f>
        <v>0</v>
      </c>
      <c r="AF107">
        <f>+ABS(+R107-'Playlist o matic demo'!AE$2)</f>
        <v>4</v>
      </c>
      <c r="AG107">
        <f>+ABS(+S107-'Playlist o matic demo'!AF$2)/2</f>
        <v>6</v>
      </c>
      <c r="AH107">
        <f>+ABS(+T107-'Playlist o matic demo'!AG$2)/1.5</f>
        <v>26.666666666666668</v>
      </c>
      <c r="AI107">
        <f>+ABS(+U107-'Playlist o matic demo'!AH$2)/2</f>
        <v>30.5</v>
      </c>
      <c r="AJ107">
        <f>+ABS(+V107-'Playlist o matic demo'!AI$2)/2</f>
        <v>0</v>
      </c>
      <c r="AK107">
        <f>+ABS(+W107-'Playlist o matic demo'!AJ$2)/2</f>
        <v>0.5</v>
      </c>
      <c r="AL107">
        <f>+ABS(+X107-'Playlist o matic demo'!AK$2)/2</f>
        <v>0.5</v>
      </c>
      <c r="AN107">
        <f t="shared" si="6"/>
        <v>104.16666666666667</v>
      </c>
      <c r="AO107">
        <f t="shared" si="7"/>
        <v>143</v>
      </c>
      <c r="AP107">
        <f t="shared" si="11"/>
        <v>1.0509999999999992E-2</v>
      </c>
      <c r="AQ107">
        <f t="shared" si="8"/>
        <v>143.01051000000001</v>
      </c>
      <c r="AR107">
        <f t="shared" si="9"/>
        <v>143</v>
      </c>
      <c r="AS107" t="str">
        <f t="shared" si="10"/>
        <v>Carin Leon - Primera Cita</v>
      </c>
    </row>
    <row r="108" spans="1:45" x14ac:dyDescent="0.45">
      <c r="A108" t="s">
        <v>312</v>
      </c>
      <c r="B108" t="s">
        <v>313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 s="1">
        <v>1034</v>
      </c>
      <c r="M108">
        <v>37</v>
      </c>
      <c r="N108">
        <v>312</v>
      </c>
      <c r="O108">
        <v>116</v>
      </c>
      <c r="P108" t="s">
        <v>34</v>
      </c>
      <c r="Q108" t="s">
        <v>29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  <c r="Y108" t="s">
        <v>30</v>
      </c>
      <c r="Z108" t="s">
        <v>31</v>
      </c>
      <c r="AA108">
        <f>+IF(B108='Playlist o matic demo'!$V$2,50,0)</f>
        <v>0</v>
      </c>
      <c r="AB108">
        <f>+ABS(+D108-'Playlist o matic demo'!$AA$2)</f>
        <v>2</v>
      </c>
      <c r="AC108">
        <f>+ABS(+O108-'Playlist o matic demo'!$AB$2)</f>
        <v>55</v>
      </c>
      <c r="AD108">
        <f>+IF(P108='Playlist o matic demo'!$AC$2,0,20)</f>
        <v>0</v>
      </c>
      <c r="AE108">
        <f>+IF(Q108='Playlist o matic demo'!$AD$2,0,20)</f>
        <v>0</v>
      </c>
      <c r="AF108">
        <f>+ABS(+R108-'Playlist o matic demo'!AE$2)</f>
        <v>30</v>
      </c>
      <c r="AG108">
        <f>+ABS(+S108-'Playlist o matic demo'!AF$2)/2</f>
        <v>27</v>
      </c>
      <c r="AH108">
        <f>+ABS(+T108-'Playlist o matic demo'!AG$2)/1.5</f>
        <v>0</v>
      </c>
      <c r="AI108">
        <f>+ABS(+U108-'Playlist o matic demo'!AH$2)/2</f>
        <v>2</v>
      </c>
      <c r="AJ108">
        <f>+ABS(+V108-'Playlist o matic demo'!AI$2)/2</f>
        <v>0</v>
      </c>
      <c r="AK108">
        <f>+ABS(+W108-'Playlist o matic demo'!AJ$2)/2</f>
        <v>0.5</v>
      </c>
      <c r="AL108">
        <f>+ABS(+X108-'Playlist o matic demo'!AK$2)/2</f>
        <v>2</v>
      </c>
      <c r="AN108">
        <f t="shared" si="6"/>
        <v>118.5</v>
      </c>
      <c r="AO108">
        <f t="shared" si="7"/>
        <v>229</v>
      </c>
      <c r="AP108">
        <f t="shared" si="11"/>
        <v>1.0609999999999991E-2</v>
      </c>
      <c r="AQ108">
        <f t="shared" si="8"/>
        <v>229.01061000000001</v>
      </c>
      <c r="AR108">
        <f t="shared" si="9"/>
        <v>229</v>
      </c>
      <c r="AS108" t="str">
        <f t="shared" si="10"/>
        <v>Dua Lipa, Elton John, Pnau - Cold Heart - PNAU Remix</v>
      </c>
    </row>
    <row r="109" spans="1:45" x14ac:dyDescent="0.45">
      <c r="A109" t="s">
        <v>314</v>
      </c>
      <c r="B109" t="s">
        <v>315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34</v>
      </c>
      <c r="Q109" t="s">
        <v>29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  <c r="Y109" t="s">
        <v>316</v>
      </c>
      <c r="Z109" t="s">
        <v>31</v>
      </c>
      <c r="AA109">
        <f>+IF(B109='Playlist o matic demo'!$V$2,50,0)</f>
        <v>0</v>
      </c>
      <c r="AB109">
        <f>+ABS(+D109-'Playlist o matic demo'!$AA$2)</f>
        <v>2</v>
      </c>
      <c r="AC109">
        <f>+ABS(+O109-'Playlist o matic demo'!$AB$2)</f>
        <v>54</v>
      </c>
      <c r="AD109">
        <f>+IF(P109='Playlist o matic demo'!$AC$2,0,20)</f>
        <v>0</v>
      </c>
      <c r="AE109">
        <f>+IF(Q109='Playlist o matic demo'!$AD$2,0,20)</f>
        <v>0</v>
      </c>
      <c r="AF109">
        <f>+ABS(+R109-'Playlist o matic demo'!AE$2)</f>
        <v>11</v>
      </c>
      <c r="AG109">
        <f>+ABS(+S109-'Playlist o matic demo'!AF$2)/2</f>
        <v>3.5</v>
      </c>
      <c r="AH109">
        <f>+ABS(+T109-'Playlist o matic demo'!AG$2)/1.5</f>
        <v>7.333333333333333</v>
      </c>
      <c r="AI109">
        <f>+ABS(+U109-'Playlist o matic demo'!AH$2)/2</f>
        <v>1</v>
      </c>
      <c r="AJ109">
        <f>+ABS(+V109-'Playlist o matic demo'!AI$2)/2</f>
        <v>0</v>
      </c>
      <c r="AK109">
        <f>+ABS(+W109-'Playlist o matic demo'!AJ$2)/2</f>
        <v>0</v>
      </c>
      <c r="AL109">
        <f>+ABS(+X109-'Playlist o matic demo'!AK$2)/2</f>
        <v>2</v>
      </c>
      <c r="AN109">
        <f t="shared" si="6"/>
        <v>80.833333333333329</v>
      </c>
      <c r="AO109">
        <f t="shared" si="7"/>
        <v>51</v>
      </c>
      <c r="AP109">
        <f t="shared" si="11"/>
        <v>1.070999999999999E-2</v>
      </c>
      <c r="AQ109">
        <f t="shared" si="8"/>
        <v>51.010710000000003</v>
      </c>
      <c r="AR109">
        <f t="shared" si="9"/>
        <v>51</v>
      </c>
      <c r="AS109" t="str">
        <f t="shared" si="10"/>
        <v>Ruth B. - Dandelions</v>
      </c>
    </row>
    <row r="110" spans="1:45" x14ac:dyDescent="0.45">
      <c r="A110" t="s">
        <v>317</v>
      </c>
      <c r="B110" t="s">
        <v>318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t="s">
        <v>38</v>
      </c>
      <c r="Q110" t="s">
        <v>46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  <c r="Y110" t="s">
        <v>319</v>
      </c>
      <c r="Z110" t="s">
        <v>31</v>
      </c>
      <c r="AA110">
        <f>+IF(B110='Playlist o matic demo'!$V$2,50,0)</f>
        <v>0</v>
      </c>
      <c r="AB110">
        <f>+ABS(+D110-'Playlist o matic demo'!$AA$2)</f>
        <v>2</v>
      </c>
      <c r="AC110">
        <f>+ABS(+O110-'Playlist o matic demo'!$AB$2)</f>
        <v>57</v>
      </c>
      <c r="AD110">
        <f>+IF(P110='Playlist o matic demo'!$AC$2,0,20)</f>
        <v>20</v>
      </c>
      <c r="AE110">
        <f>+IF(Q110='Playlist o matic demo'!$AD$2,0,20)</f>
        <v>20</v>
      </c>
      <c r="AF110">
        <f>+ABS(+R110-'Playlist o matic demo'!AE$2)</f>
        <v>27</v>
      </c>
      <c r="AG110">
        <f>+ABS(+S110-'Playlist o matic demo'!AF$2)/2</f>
        <v>13.5</v>
      </c>
      <c r="AH110">
        <f>+ABS(+T110-'Playlist o matic demo'!AG$2)/1.5</f>
        <v>5.333333333333333</v>
      </c>
      <c r="AI110">
        <f>+ABS(+U110-'Playlist o matic demo'!AH$2)/2</f>
        <v>1</v>
      </c>
      <c r="AJ110">
        <f>+ABS(+V110-'Playlist o matic demo'!AI$2)/2</f>
        <v>0</v>
      </c>
      <c r="AK110">
        <f>+ABS(+W110-'Playlist o matic demo'!AJ$2)/2</f>
        <v>1</v>
      </c>
      <c r="AL110">
        <f>+ABS(+X110-'Playlist o matic demo'!AK$2)/2</f>
        <v>1</v>
      </c>
      <c r="AN110">
        <f t="shared" si="6"/>
        <v>147.83333333333334</v>
      </c>
      <c r="AO110">
        <f t="shared" si="7"/>
        <v>478</v>
      </c>
      <c r="AP110">
        <f t="shared" si="11"/>
        <v>1.080999999999999E-2</v>
      </c>
      <c r="AQ110">
        <f t="shared" si="8"/>
        <v>478.01080999999999</v>
      </c>
      <c r="AR110">
        <f t="shared" si="9"/>
        <v>478</v>
      </c>
      <c r="AS110" t="str">
        <f t="shared" si="10"/>
        <v>Imagine Dragons - Bones</v>
      </c>
    </row>
    <row r="111" spans="1:45" x14ac:dyDescent="0.45">
      <c r="A111" t="s">
        <v>320</v>
      </c>
      <c r="B111" t="s">
        <v>321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 s="1">
        <v>2163</v>
      </c>
      <c r="M111">
        <v>5</v>
      </c>
      <c r="N111">
        <v>519</v>
      </c>
      <c r="O111">
        <v>108</v>
      </c>
      <c r="P111" t="s">
        <v>62</v>
      </c>
      <c r="Q111" t="s">
        <v>46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  <c r="Y111" t="s">
        <v>322</v>
      </c>
      <c r="Z111" t="s">
        <v>31</v>
      </c>
      <c r="AA111">
        <f>+IF(B111='Playlist o matic demo'!$V$2,50,0)</f>
        <v>0</v>
      </c>
      <c r="AB111">
        <f>+ABS(+D111-'Playlist o matic demo'!$AA$2)</f>
        <v>8</v>
      </c>
      <c r="AC111">
        <f>+ABS(+O111-'Playlist o matic demo'!$AB$2)</f>
        <v>63</v>
      </c>
      <c r="AD111">
        <f>+IF(P111='Playlist o matic demo'!$AC$2,0,20)</f>
        <v>20</v>
      </c>
      <c r="AE111">
        <f>+IF(Q111='Playlist o matic demo'!$AD$2,0,20)</f>
        <v>20</v>
      </c>
      <c r="AF111">
        <f>+ABS(+R111-'Playlist o matic demo'!AE$2)</f>
        <v>11</v>
      </c>
      <c r="AG111">
        <f>+ABS(+S111-'Playlist o matic demo'!AF$2)/2</f>
        <v>4.5</v>
      </c>
      <c r="AH111">
        <f>+ABS(+T111-'Playlist o matic demo'!AG$2)/1.5</f>
        <v>8</v>
      </c>
      <c r="AI111">
        <f>+ABS(+U111-'Playlist o matic demo'!AH$2)/2</f>
        <v>0</v>
      </c>
      <c r="AJ111">
        <f>+ABS(+V111-'Playlist o matic demo'!AI$2)/2</f>
        <v>0</v>
      </c>
      <c r="AK111">
        <f>+ABS(+W111-'Playlist o matic demo'!AJ$2)/2</f>
        <v>2</v>
      </c>
      <c r="AL111">
        <f>+ABS(+X111-'Playlist o matic demo'!AK$2)/2</f>
        <v>2</v>
      </c>
      <c r="AN111">
        <f t="shared" si="6"/>
        <v>138.5</v>
      </c>
      <c r="AO111">
        <f t="shared" si="7"/>
        <v>392</v>
      </c>
      <c r="AP111">
        <f t="shared" si="11"/>
        <v>1.0909999999999989E-2</v>
      </c>
      <c r="AQ111">
        <f t="shared" si="8"/>
        <v>392.01091000000002</v>
      </c>
      <c r="AR111">
        <f t="shared" si="9"/>
        <v>392</v>
      </c>
      <c r="AS111" t="str">
        <f t="shared" si="10"/>
        <v>Adele - Set Fire to the Rain</v>
      </c>
    </row>
    <row r="112" spans="1:45" x14ac:dyDescent="0.45">
      <c r="A112" t="s">
        <v>323</v>
      </c>
      <c r="B112" t="s">
        <v>324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130</v>
      </c>
      <c r="Q112" t="s">
        <v>46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  <c r="Y112" t="s">
        <v>325</v>
      </c>
      <c r="Z112" t="s">
        <v>31</v>
      </c>
      <c r="AA112">
        <f>+IF(B112='Playlist o matic demo'!$V$2,50,0)</f>
        <v>0</v>
      </c>
      <c r="AB112">
        <f>+ABS(+D112-'Playlist o matic demo'!$AA$2)</f>
        <v>7</v>
      </c>
      <c r="AC112">
        <f>+ABS(+O112-'Playlist o matic demo'!$AB$2)</f>
        <v>27</v>
      </c>
      <c r="AD112">
        <f>+IF(P112='Playlist o matic demo'!$AC$2,0,20)</f>
        <v>20</v>
      </c>
      <c r="AE112">
        <f>+IF(Q112='Playlist o matic demo'!$AD$2,0,20)</f>
        <v>20</v>
      </c>
      <c r="AF112">
        <f>+ABS(+R112-'Playlist o matic demo'!AE$2)</f>
        <v>24</v>
      </c>
      <c r="AG112">
        <f>+ABS(+S112-'Playlist o matic demo'!AF$2)/2</f>
        <v>0.5</v>
      </c>
      <c r="AH112">
        <f>+ABS(+T112-'Playlist o matic demo'!AG$2)/1.5</f>
        <v>18</v>
      </c>
      <c r="AI112">
        <f>+ABS(+U112-'Playlist o matic demo'!AH$2)/2</f>
        <v>3.5</v>
      </c>
      <c r="AJ112">
        <f>+ABS(+V112-'Playlist o matic demo'!AI$2)/2</f>
        <v>0</v>
      </c>
      <c r="AK112">
        <f>+ABS(+W112-'Playlist o matic demo'!AJ$2)/2</f>
        <v>6</v>
      </c>
      <c r="AL112">
        <f>+ABS(+X112-'Playlist o matic demo'!AK$2)/2</f>
        <v>1.5</v>
      </c>
      <c r="AN112">
        <f t="shared" si="6"/>
        <v>127.5</v>
      </c>
      <c r="AO112">
        <f t="shared" si="7"/>
        <v>304</v>
      </c>
      <c r="AP112">
        <f t="shared" si="11"/>
        <v>1.1009999999999989E-2</v>
      </c>
      <c r="AQ112">
        <f t="shared" si="8"/>
        <v>304.01101</v>
      </c>
      <c r="AR112">
        <f t="shared" si="9"/>
        <v>304</v>
      </c>
      <c r="AS112" t="str">
        <f t="shared" si="10"/>
        <v>Kendrick Lamar, Jay Rock - Money Trees</v>
      </c>
    </row>
    <row r="113" spans="1:45" x14ac:dyDescent="0.45">
      <c r="A113" t="s">
        <v>326</v>
      </c>
      <c r="B113" t="s">
        <v>327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t="s">
        <v>38</v>
      </c>
      <c r="Q113" t="s">
        <v>29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  <c r="Y113" t="s">
        <v>328</v>
      </c>
      <c r="Z113" t="s">
        <v>31</v>
      </c>
      <c r="AA113">
        <f>+IF(B113='Playlist o matic demo'!$V$2,50,0)</f>
        <v>0</v>
      </c>
      <c r="AB113">
        <f>+ABS(+D113-'Playlist o matic demo'!$AA$2)</f>
        <v>3</v>
      </c>
      <c r="AC113">
        <f>+ABS(+O113-'Playlist o matic demo'!$AB$2)</f>
        <v>41</v>
      </c>
      <c r="AD113">
        <f>+IF(P113='Playlist o matic demo'!$AC$2,0,20)</f>
        <v>20</v>
      </c>
      <c r="AE113">
        <f>+IF(Q113='Playlist o matic demo'!$AD$2,0,20)</f>
        <v>0</v>
      </c>
      <c r="AF113">
        <f>+ABS(+R113-'Playlist o matic demo'!AE$2)</f>
        <v>1</v>
      </c>
      <c r="AG113">
        <f>+ABS(+S113-'Playlist o matic demo'!AF$2)/2</f>
        <v>10</v>
      </c>
      <c r="AH113">
        <f>+ABS(+T113-'Playlist o matic demo'!AG$2)/1.5</f>
        <v>24</v>
      </c>
      <c r="AI113">
        <f>+ABS(+U113-'Playlist o matic demo'!AH$2)/2</f>
        <v>38</v>
      </c>
      <c r="AJ113">
        <f>+ABS(+V113-'Playlist o matic demo'!AI$2)/2</f>
        <v>0</v>
      </c>
      <c r="AK113">
        <f>+ABS(+W113-'Playlist o matic demo'!AJ$2)/2</f>
        <v>1</v>
      </c>
      <c r="AL113">
        <f>+ABS(+X113-'Playlist o matic demo'!AK$2)/2</f>
        <v>2</v>
      </c>
      <c r="AN113">
        <f t="shared" si="6"/>
        <v>140</v>
      </c>
      <c r="AO113">
        <f t="shared" si="7"/>
        <v>402</v>
      </c>
      <c r="AP113">
        <f t="shared" si="11"/>
        <v>1.1109999999999988E-2</v>
      </c>
      <c r="AQ113">
        <f t="shared" si="8"/>
        <v>402.01110999999997</v>
      </c>
      <c r="AR113">
        <f t="shared" si="9"/>
        <v>402</v>
      </c>
      <c r="AS113" t="str">
        <f t="shared" si="10"/>
        <v>Anggi Marito - Tak Segampang Itu</v>
      </c>
    </row>
    <row r="114" spans="1:45" x14ac:dyDescent="0.45">
      <c r="A114" t="s">
        <v>329</v>
      </c>
      <c r="B114" t="s">
        <v>330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t="s">
        <v>28</v>
      </c>
      <c r="Q114" t="s">
        <v>29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  <c r="Y114" t="s">
        <v>30</v>
      </c>
      <c r="Z114" t="s">
        <v>31</v>
      </c>
      <c r="AA114">
        <f>+IF(B114='Playlist o matic demo'!$V$2,50,0)</f>
        <v>0</v>
      </c>
      <c r="AB114">
        <f>+ABS(+D114-'Playlist o matic demo'!$AA$2)</f>
        <v>4</v>
      </c>
      <c r="AC114">
        <f>+ABS(+O114-'Playlist o matic demo'!$AB$2)</f>
        <v>55</v>
      </c>
      <c r="AD114">
        <f>+IF(P114='Playlist o matic demo'!$AC$2,0,20)</f>
        <v>20</v>
      </c>
      <c r="AE114">
        <f>+IF(Q114='Playlist o matic demo'!$AD$2,0,20)</f>
        <v>0</v>
      </c>
      <c r="AF114">
        <f>+ABS(+R114-'Playlist o matic demo'!AE$2)</f>
        <v>27</v>
      </c>
      <c r="AG114">
        <f>+ABS(+S114-'Playlist o matic demo'!AF$2)/2</f>
        <v>20.5</v>
      </c>
      <c r="AH114">
        <f>+ABS(+T114-'Playlist o matic demo'!AG$2)/1.5</f>
        <v>12</v>
      </c>
      <c r="AI114">
        <f>+ABS(+U114-'Playlist o matic demo'!AH$2)/2</f>
        <v>16.5</v>
      </c>
      <c r="AJ114">
        <f>+ABS(+V114-'Playlist o matic demo'!AI$2)/2</f>
        <v>0.5</v>
      </c>
      <c r="AK114">
        <f>+ABS(+W114-'Playlist o matic demo'!AJ$2)/2</f>
        <v>3</v>
      </c>
      <c r="AL114">
        <f>+ABS(+X114-'Playlist o matic demo'!AK$2)/2</f>
        <v>2</v>
      </c>
      <c r="AN114">
        <f t="shared" si="6"/>
        <v>160.5</v>
      </c>
      <c r="AO114">
        <f t="shared" si="7"/>
        <v>602</v>
      </c>
      <c r="AP114">
        <f t="shared" si="11"/>
        <v>1.1209999999999987E-2</v>
      </c>
      <c r="AQ114">
        <f t="shared" si="8"/>
        <v>602.01121000000001</v>
      </c>
      <c r="AR114">
        <f t="shared" si="9"/>
        <v>602</v>
      </c>
      <c r="AS114" t="str">
        <f t="shared" si="10"/>
        <v>Jasiel NuÃ¯Â¿Â½Ã¯Â¿Â½ez, Peso P - LAGUNAS</v>
      </c>
    </row>
    <row r="115" spans="1:45" x14ac:dyDescent="0.45">
      <c r="A115" t="s">
        <v>331</v>
      </c>
      <c r="B115" t="s">
        <v>41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t="s">
        <v>92</v>
      </c>
      <c r="Q115" t="s">
        <v>29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  <c r="Y115" t="s">
        <v>221</v>
      </c>
      <c r="Z115" t="s">
        <v>31</v>
      </c>
      <c r="AA115">
        <f>+IF(B115='Playlist o matic demo'!$V$2,50,0)</f>
        <v>0</v>
      </c>
      <c r="AB115">
        <f>+ABS(+D115-'Playlist o matic demo'!$AA$2)</f>
        <v>4</v>
      </c>
      <c r="AC115">
        <f>+ABS(+O115-'Playlist o matic demo'!$AB$2)</f>
        <v>50</v>
      </c>
      <c r="AD115">
        <f>+IF(P115='Playlist o matic demo'!$AC$2,0,20)</f>
        <v>20</v>
      </c>
      <c r="AE115">
        <f>+IF(Q115='Playlist o matic demo'!$AD$2,0,20)</f>
        <v>0</v>
      </c>
      <c r="AF115">
        <f>+ABS(+R115-'Playlist o matic demo'!AE$2)</f>
        <v>15</v>
      </c>
      <c r="AG115">
        <f>+ABS(+S115-'Playlist o matic demo'!AF$2)/2</f>
        <v>5.5</v>
      </c>
      <c r="AH115">
        <f>+ABS(+T115-'Playlist o matic demo'!AG$2)/1.5</f>
        <v>1.3333333333333333</v>
      </c>
      <c r="AI115">
        <f>+ABS(+U115-'Playlist o matic demo'!AH$2)/2</f>
        <v>0</v>
      </c>
      <c r="AJ115">
        <f>+ABS(+V115-'Playlist o matic demo'!AI$2)/2</f>
        <v>0</v>
      </c>
      <c r="AK115">
        <f>+ABS(+W115-'Playlist o matic demo'!AJ$2)/2</f>
        <v>4</v>
      </c>
      <c r="AL115">
        <f>+ABS(+X115-'Playlist o matic demo'!AK$2)/2</f>
        <v>1.5</v>
      </c>
      <c r="AN115">
        <f t="shared" si="6"/>
        <v>101.33333333333333</v>
      </c>
      <c r="AO115">
        <f t="shared" si="7"/>
        <v>127</v>
      </c>
      <c r="AP115">
        <f t="shared" si="11"/>
        <v>1.1309999999999987E-2</v>
      </c>
      <c r="AQ115">
        <f t="shared" si="8"/>
        <v>127.01130999999999</v>
      </c>
      <c r="AR115">
        <f t="shared" si="9"/>
        <v>127</v>
      </c>
      <c r="AS115" t="str">
        <f t="shared" si="10"/>
        <v>Taylor Swift - Mine (Taylor's Version)</v>
      </c>
    </row>
    <row r="116" spans="1:45" x14ac:dyDescent="0.45">
      <c r="A116" t="s">
        <v>332</v>
      </c>
      <c r="B116" t="s">
        <v>333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 s="1">
        <v>2655</v>
      </c>
      <c r="M116">
        <v>0</v>
      </c>
      <c r="N116">
        <v>666</v>
      </c>
      <c r="O116">
        <v>112</v>
      </c>
      <c r="P116" t="s">
        <v>92</v>
      </c>
      <c r="Q116" t="s">
        <v>29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  <c r="Y116" t="s">
        <v>334</v>
      </c>
      <c r="Z116" t="s">
        <v>31</v>
      </c>
      <c r="AA116">
        <f>+IF(B116='Playlist o matic demo'!$V$2,50,0)</f>
        <v>0</v>
      </c>
      <c r="AB116">
        <f>+ABS(+D116-'Playlist o matic demo'!$AA$2)</f>
        <v>34</v>
      </c>
      <c r="AC116">
        <f>+ABS(+O116-'Playlist o matic demo'!$AB$2)</f>
        <v>59</v>
      </c>
      <c r="AD116">
        <f>+IF(P116='Playlist o matic demo'!$AC$2,0,20)</f>
        <v>20</v>
      </c>
      <c r="AE116">
        <f>+IF(Q116='Playlist o matic demo'!$AD$2,0,20)</f>
        <v>0</v>
      </c>
      <c r="AF116">
        <f>+ABS(+R116-'Playlist o matic demo'!AE$2)</f>
        <v>14</v>
      </c>
      <c r="AG116">
        <f>+ABS(+S116-'Playlist o matic demo'!AF$2)/2</f>
        <v>8</v>
      </c>
      <c r="AH116">
        <f>+ABS(+T116-'Playlist o matic demo'!AG$2)/1.5</f>
        <v>0.66666666666666663</v>
      </c>
      <c r="AI116">
        <f>+ABS(+U116-'Playlist o matic demo'!AH$2)/2</f>
        <v>18</v>
      </c>
      <c r="AJ116">
        <f>+ABS(+V116-'Playlist o matic demo'!AI$2)/2</f>
        <v>0</v>
      </c>
      <c r="AK116">
        <f>+ABS(+W116-'Playlist o matic demo'!AJ$2)/2</f>
        <v>1</v>
      </c>
      <c r="AL116">
        <f>+ABS(+X116-'Playlist o matic demo'!AK$2)/2</f>
        <v>0.5</v>
      </c>
      <c r="AN116">
        <f t="shared" si="6"/>
        <v>155.16666666666666</v>
      </c>
      <c r="AO116">
        <f t="shared" si="7"/>
        <v>546</v>
      </c>
      <c r="AP116">
        <f t="shared" si="11"/>
        <v>1.1409999999999986E-2</v>
      </c>
      <c r="AQ116">
        <f t="shared" si="8"/>
        <v>546.01140999999996</v>
      </c>
      <c r="AR116">
        <f t="shared" si="9"/>
        <v>546</v>
      </c>
      <c r="AS116" t="str">
        <f t="shared" si="10"/>
        <v>Tears For Fears - Everybody Wants To Rule The World</v>
      </c>
    </row>
    <row r="117" spans="1:45" x14ac:dyDescent="0.45">
      <c r="A117" t="s">
        <v>335</v>
      </c>
      <c r="B117" t="s">
        <v>336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173</v>
      </c>
      <c r="Q117" t="s">
        <v>46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  <c r="Y117" t="s">
        <v>337</v>
      </c>
      <c r="Z117" t="s">
        <v>31</v>
      </c>
      <c r="AA117">
        <f>+IF(B117='Playlist o matic demo'!$V$2,50,0)</f>
        <v>0</v>
      </c>
      <c r="AB117">
        <f>+ABS(+D117-'Playlist o matic demo'!$AA$2)</f>
        <v>5</v>
      </c>
      <c r="AC117">
        <f>+ABS(+O117-'Playlist o matic demo'!$AB$2)</f>
        <v>71</v>
      </c>
      <c r="AD117">
        <f>+IF(P117='Playlist o matic demo'!$AC$2,0,20)</f>
        <v>20</v>
      </c>
      <c r="AE117">
        <f>+IF(Q117='Playlist o matic demo'!$AD$2,0,20)</f>
        <v>20</v>
      </c>
      <c r="AF117">
        <f>+ABS(+R117-'Playlist o matic demo'!AE$2)</f>
        <v>20</v>
      </c>
      <c r="AG117">
        <f>+ABS(+S117-'Playlist o matic demo'!AF$2)/2</f>
        <v>4.5</v>
      </c>
      <c r="AH117">
        <f>+ABS(+T117-'Playlist o matic demo'!AG$2)/1.5</f>
        <v>18.666666666666668</v>
      </c>
      <c r="AI117">
        <f>+ABS(+U117-'Playlist o matic demo'!AH$2)/2</f>
        <v>15</v>
      </c>
      <c r="AJ117">
        <f>+ABS(+V117-'Playlist o matic demo'!AI$2)/2</f>
        <v>0</v>
      </c>
      <c r="AK117">
        <f>+ABS(+W117-'Playlist o matic demo'!AJ$2)/2</f>
        <v>1.5</v>
      </c>
      <c r="AL117">
        <f>+ABS(+X117-'Playlist o matic demo'!AK$2)/2</f>
        <v>13</v>
      </c>
      <c r="AN117">
        <f t="shared" si="6"/>
        <v>188.66666666666666</v>
      </c>
      <c r="AO117">
        <f t="shared" si="7"/>
        <v>825</v>
      </c>
      <c r="AP117">
        <f t="shared" si="11"/>
        <v>1.1509999999999986E-2</v>
      </c>
      <c r="AQ117">
        <f t="shared" si="8"/>
        <v>825.01151000000004</v>
      </c>
      <c r="AR117">
        <f t="shared" si="9"/>
        <v>825</v>
      </c>
      <c r="AS117" t="str">
        <f t="shared" si="10"/>
        <v>J. Cole - No Role Modelz</v>
      </c>
    </row>
    <row r="118" spans="1:45" x14ac:dyDescent="0.45">
      <c r="A118" t="s">
        <v>338</v>
      </c>
      <c r="B118" t="s">
        <v>339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t="s">
        <v>288</v>
      </c>
      <c r="Q118" t="s">
        <v>46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  <c r="Y118" t="s">
        <v>340</v>
      </c>
      <c r="Z118" t="s">
        <v>31</v>
      </c>
      <c r="AA118">
        <f>+IF(B118='Playlist o matic demo'!$V$2,50,0)</f>
        <v>0</v>
      </c>
      <c r="AB118">
        <f>+ABS(+D118-'Playlist o matic demo'!$AA$2)</f>
        <v>4</v>
      </c>
      <c r="AC118">
        <f>+ABS(+O118-'Playlist o matic demo'!$AB$2)</f>
        <v>21</v>
      </c>
      <c r="AD118">
        <f>+IF(P118='Playlist o matic demo'!$AC$2,0,20)</f>
        <v>20</v>
      </c>
      <c r="AE118">
        <f>+IF(Q118='Playlist o matic demo'!$AD$2,0,20)</f>
        <v>20</v>
      </c>
      <c r="AF118">
        <f>+ABS(+R118-'Playlist o matic demo'!AE$2)</f>
        <v>5</v>
      </c>
      <c r="AG118">
        <f>+ABS(+S118-'Playlist o matic demo'!AF$2)/2</f>
        <v>4</v>
      </c>
      <c r="AH118">
        <f>+ABS(+T118-'Playlist o matic demo'!AG$2)/1.5</f>
        <v>1.3333333333333333</v>
      </c>
      <c r="AI118">
        <f>+ABS(+U118-'Playlist o matic demo'!AH$2)/2</f>
        <v>12</v>
      </c>
      <c r="AJ118">
        <f>+ABS(+V118-'Playlist o matic demo'!AI$2)/2</f>
        <v>0</v>
      </c>
      <c r="AK118">
        <f>+ABS(+W118-'Playlist o matic demo'!AJ$2)/2</f>
        <v>1.5</v>
      </c>
      <c r="AL118">
        <f>+ABS(+X118-'Playlist o matic demo'!AK$2)/2</f>
        <v>0.5</v>
      </c>
      <c r="AN118">
        <f t="shared" si="6"/>
        <v>89.333333333333329</v>
      </c>
      <c r="AO118">
        <f t="shared" si="7"/>
        <v>80</v>
      </c>
      <c r="AP118">
        <f t="shared" si="11"/>
        <v>1.1609999999999985E-2</v>
      </c>
      <c r="AQ118">
        <f t="shared" si="8"/>
        <v>80.011610000000005</v>
      </c>
      <c r="AR118">
        <f t="shared" si="9"/>
        <v>80</v>
      </c>
      <c r="AS118" t="str">
        <f t="shared" si="10"/>
        <v>Loreen - Tattoo</v>
      </c>
    </row>
    <row r="119" spans="1:45" x14ac:dyDescent="0.45">
      <c r="A119" t="s">
        <v>341</v>
      </c>
      <c r="B119" t="s">
        <v>342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t="s">
        <v>38</v>
      </c>
      <c r="Q119" t="s">
        <v>46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  <c r="Y119" t="s">
        <v>343</v>
      </c>
      <c r="Z119" t="s">
        <v>31</v>
      </c>
      <c r="AA119">
        <f>+IF(B119='Playlist o matic demo'!$V$2,50,0)</f>
        <v>0</v>
      </c>
      <c r="AB119">
        <f>+ABS(+D119-'Playlist o matic demo'!$AA$2)</f>
        <v>4</v>
      </c>
      <c r="AC119">
        <f>+ABS(+O119-'Playlist o matic demo'!$AB$2)</f>
        <v>51</v>
      </c>
      <c r="AD119">
        <f>+IF(P119='Playlist o matic demo'!$AC$2,0,20)</f>
        <v>20</v>
      </c>
      <c r="AE119">
        <f>+IF(Q119='Playlist o matic demo'!$AD$2,0,20)</f>
        <v>20</v>
      </c>
      <c r="AF119">
        <f>+ABS(+R119-'Playlist o matic demo'!AE$2)</f>
        <v>34</v>
      </c>
      <c r="AG119">
        <f>+ABS(+S119-'Playlist o matic demo'!AF$2)/2</f>
        <v>29</v>
      </c>
      <c r="AH119">
        <f>+ABS(+T119-'Playlist o matic demo'!AG$2)/1.5</f>
        <v>6</v>
      </c>
      <c r="AI119">
        <f>+ABS(+U119-'Playlist o matic demo'!AH$2)/2</f>
        <v>9</v>
      </c>
      <c r="AJ119">
        <f>+ABS(+V119-'Playlist o matic demo'!AI$2)/2</f>
        <v>0</v>
      </c>
      <c r="AK119">
        <f>+ABS(+W119-'Playlist o matic demo'!AJ$2)/2</f>
        <v>12.5</v>
      </c>
      <c r="AL119">
        <f>+ABS(+X119-'Playlist o matic demo'!AK$2)/2</f>
        <v>5</v>
      </c>
      <c r="AN119">
        <f t="shared" si="6"/>
        <v>190.5</v>
      </c>
      <c r="AO119">
        <f t="shared" si="7"/>
        <v>837</v>
      </c>
      <c r="AP119">
        <f t="shared" si="11"/>
        <v>1.1709999999999984E-2</v>
      </c>
      <c r="AQ119">
        <f t="shared" si="8"/>
        <v>837.01170999999999</v>
      </c>
      <c r="AR119">
        <f t="shared" si="9"/>
        <v>837</v>
      </c>
      <c r="AS119" t="str">
        <f t="shared" si="10"/>
        <v>Taiu, Milo j - Rara Vez</v>
      </c>
    </row>
    <row r="120" spans="1:45" x14ac:dyDescent="0.45">
      <c r="A120" t="s">
        <v>344</v>
      </c>
      <c r="B120" t="s">
        <v>345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t="s">
        <v>28</v>
      </c>
      <c r="Q120" t="s">
        <v>46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  <c r="Y120" t="s">
        <v>30</v>
      </c>
      <c r="Z120" t="s">
        <v>31</v>
      </c>
      <c r="AA120">
        <f>+IF(B120='Playlist o matic demo'!$V$2,50,0)</f>
        <v>0</v>
      </c>
      <c r="AB120">
        <f>+ABS(+D120-'Playlist o matic demo'!$AA$2)</f>
        <v>4</v>
      </c>
      <c r="AC120">
        <f>+ABS(+O120-'Playlist o matic demo'!$AB$2)</f>
        <v>44</v>
      </c>
      <c r="AD120">
        <f>+IF(P120='Playlist o matic demo'!$AC$2,0,20)</f>
        <v>20</v>
      </c>
      <c r="AE120">
        <f>+IF(Q120='Playlist o matic demo'!$AD$2,0,20)</f>
        <v>20</v>
      </c>
      <c r="AF120">
        <f>+ABS(+R120-'Playlist o matic demo'!AE$2)</f>
        <v>32</v>
      </c>
      <c r="AG120">
        <f>+ABS(+S120-'Playlist o matic demo'!AF$2)/2</f>
        <v>25.5</v>
      </c>
      <c r="AH120">
        <f>+ABS(+T120-'Playlist o matic demo'!AG$2)/1.5</f>
        <v>3.3333333333333335</v>
      </c>
      <c r="AI120">
        <f>+ABS(+U120-'Playlist o matic demo'!AH$2)/2</f>
        <v>2</v>
      </c>
      <c r="AJ120">
        <f>+ABS(+V120-'Playlist o matic demo'!AI$2)/2</f>
        <v>0</v>
      </c>
      <c r="AK120">
        <f>+ABS(+W120-'Playlist o matic demo'!AJ$2)/2</f>
        <v>7</v>
      </c>
      <c r="AL120">
        <f>+ABS(+X120-'Playlist o matic demo'!AK$2)/2</f>
        <v>0.5</v>
      </c>
      <c r="AN120">
        <f t="shared" si="6"/>
        <v>158.33333333333334</v>
      </c>
      <c r="AO120">
        <f t="shared" si="7"/>
        <v>580</v>
      </c>
      <c r="AP120">
        <f t="shared" si="11"/>
        <v>1.1809999999999984E-2</v>
      </c>
      <c r="AQ120">
        <f t="shared" si="8"/>
        <v>580.01180999999997</v>
      </c>
      <c r="AR120">
        <f t="shared" si="9"/>
        <v>580</v>
      </c>
      <c r="AS120" t="str">
        <f t="shared" si="10"/>
        <v>Sebastian Yatra, Manuel Turizo, BeÃ¯Â¿Â½Ã¯ - VAGABUNDO</v>
      </c>
    </row>
    <row r="121" spans="1:45" x14ac:dyDescent="0.45">
      <c r="A121" t="s">
        <v>346</v>
      </c>
      <c r="B121" t="s">
        <v>41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t="s">
        <v>38</v>
      </c>
      <c r="Q121" t="s">
        <v>29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  <c r="Y121" t="s">
        <v>196</v>
      </c>
      <c r="Z121" t="s">
        <v>31</v>
      </c>
      <c r="AA121">
        <f>+IF(B121='Playlist o matic demo'!$V$2,50,0)</f>
        <v>0</v>
      </c>
      <c r="AB121">
        <f>+ABS(+D121-'Playlist o matic demo'!$AA$2)</f>
        <v>1</v>
      </c>
      <c r="AC121">
        <f>+ABS(+O121-'Playlist o matic demo'!$AB$2)</f>
        <v>81</v>
      </c>
      <c r="AD121">
        <f>+IF(P121='Playlist o matic demo'!$AC$2,0,20)</f>
        <v>20</v>
      </c>
      <c r="AE121">
        <f>+IF(Q121='Playlist o matic demo'!$AD$2,0,20)</f>
        <v>0</v>
      </c>
      <c r="AF121">
        <f>+ABS(+R121-'Playlist o matic demo'!AE$2)</f>
        <v>1</v>
      </c>
      <c r="AG121">
        <f>+ABS(+S121-'Playlist o matic demo'!AF$2)/2</f>
        <v>2</v>
      </c>
      <c r="AH121">
        <f>+ABS(+T121-'Playlist o matic demo'!AG$2)/1.5</f>
        <v>12.666666666666666</v>
      </c>
      <c r="AI121">
        <f>+ABS(+U121-'Playlist o matic demo'!AH$2)/2</f>
        <v>26.5</v>
      </c>
      <c r="AJ121">
        <f>+ABS(+V121-'Playlist o matic demo'!AI$2)/2</f>
        <v>0</v>
      </c>
      <c r="AK121">
        <f>+ABS(+W121-'Playlist o matic demo'!AJ$2)/2</f>
        <v>0</v>
      </c>
      <c r="AL121">
        <f>+ABS(+X121-'Playlist o matic demo'!AK$2)/2</f>
        <v>2</v>
      </c>
      <c r="AN121">
        <f t="shared" si="6"/>
        <v>146.16666666666669</v>
      </c>
      <c r="AO121">
        <f t="shared" si="7"/>
        <v>462</v>
      </c>
      <c r="AP121">
        <f t="shared" si="11"/>
        <v>1.1909999999999983E-2</v>
      </c>
      <c r="AQ121">
        <f t="shared" si="8"/>
        <v>462.01191</v>
      </c>
      <c r="AR121">
        <f t="shared" si="9"/>
        <v>462</v>
      </c>
      <c r="AS121" t="str">
        <f t="shared" si="10"/>
        <v>Taylor Swift - august</v>
      </c>
    </row>
    <row r="122" spans="1:45" x14ac:dyDescent="0.45">
      <c r="A122" t="s">
        <v>347</v>
      </c>
      <c r="B122" t="s">
        <v>145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t="s">
        <v>42</v>
      </c>
      <c r="Q122" t="s">
        <v>46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  <c r="Y122" t="s">
        <v>30</v>
      </c>
      <c r="Z122" t="s">
        <v>31</v>
      </c>
      <c r="AA122">
        <f>+IF(B122='Playlist o matic demo'!$V$2,50,0)</f>
        <v>0</v>
      </c>
      <c r="AB122">
        <f>+ABS(+D122-'Playlist o matic demo'!$AA$2)</f>
        <v>4</v>
      </c>
      <c r="AC122">
        <f>+ABS(+O122-'Playlist o matic demo'!$AB$2)</f>
        <v>43</v>
      </c>
      <c r="AD122">
        <f>+IF(P122='Playlist o matic demo'!$AC$2,0,20)</f>
        <v>20</v>
      </c>
      <c r="AE122">
        <f>+IF(Q122='Playlist o matic demo'!$AD$2,0,20)</f>
        <v>20</v>
      </c>
      <c r="AF122">
        <f>+ABS(+R122-'Playlist o matic demo'!AE$2)</f>
        <v>25</v>
      </c>
      <c r="AG122">
        <f>+ABS(+S122-'Playlist o matic demo'!AF$2)/2</f>
        <v>20.5</v>
      </c>
      <c r="AH122">
        <f>+ABS(+T122-'Playlist o matic demo'!AG$2)/1.5</f>
        <v>11.333333333333334</v>
      </c>
      <c r="AI122">
        <f>+ABS(+U122-'Playlist o matic demo'!AH$2)/2</f>
        <v>16.5</v>
      </c>
      <c r="AJ122">
        <f>+ABS(+V122-'Playlist o matic demo'!AI$2)/2</f>
        <v>0</v>
      </c>
      <c r="AK122">
        <f>+ABS(+W122-'Playlist o matic demo'!AJ$2)/2</f>
        <v>3</v>
      </c>
      <c r="AL122">
        <f>+ABS(+X122-'Playlist o matic demo'!AK$2)/2</f>
        <v>1.5</v>
      </c>
      <c r="AN122">
        <f t="shared" si="6"/>
        <v>164.83333333333334</v>
      </c>
      <c r="AO122">
        <f t="shared" si="7"/>
        <v>640</v>
      </c>
      <c r="AP122">
        <f t="shared" si="11"/>
        <v>1.2009999999999982E-2</v>
      </c>
      <c r="AQ122">
        <f t="shared" si="8"/>
        <v>640.01201000000003</v>
      </c>
      <c r="AR122">
        <f t="shared" si="9"/>
        <v>640</v>
      </c>
      <c r="AS122" t="str">
        <f t="shared" si="10"/>
        <v>Junior H, Peso Pluma - LUNA</v>
      </c>
    </row>
    <row r="123" spans="1:45" x14ac:dyDescent="0.45">
      <c r="A123" t="s">
        <v>348</v>
      </c>
      <c r="B123" t="s">
        <v>349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t="s">
        <v>42</v>
      </c>
      <c r="Q123" t="s">
        <v>29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  <c r="Y123" t="s">
        <v>350</v>
      </c>
      <c r="Z123" t="s">
        <v>31</v>
      </c>
      <c r="AA123">
        <f>+IF(B123='Playlist o matic demo'!$V$2,50,0)</f>
        <v>0</v>
      </c>
      <c r="AB123">
        <f>+ABS(+D123-'Playlist o matic demo'!$AA$2)</f>
        <v>4</v>
      </c>
      <c r="AC123">
        <f>+ABS(+O123-'Playlist o matic demo'!$AB$2)</f>
        <v>28</v>
      </c>
      <c r="AD123">
        <f>+IF(P123='Playlist o matic demo'!$AC$2,0,20)</f>
        <v>20</v>
      </c>
      <c r="AE123">
        <f>+IF(Q123='Playlist o matic demo'!$AD$2,0,20)</f>
        <v>0</v>
      </c>
      <c r="AF123">
        <f>+ABS(+R123-'Playlist o matic demo'!AE$2)</f>
        <v>14</v>
      </c>
      <c r="AG123">
        <f>+ABS(+S123-'Playlist o matic demo'!AF$2)/2</f>
        <v>3.5</v>
      </c>
      <c r="AH123">
        <f>+ABS(+T123-'Playlist o matic demo'!AG$2)/1.5</f>
        <v>4.666666666666667</v>
      </c>
      <c r="AI123">
        <f>+ABS(+U123-'Playlist o matic demo'!AH$2)/2</f>
        <v>2</v>
      </c>
      <c r="AJ123">
        <f>+ABS(+V123-'Playlist o matic demo'!AI$2)/2</f>
        <v>2</v>
      </c>
      <c r="AK123">
        <f>+ABS(+W123-'Playlist o matic demo'!AJ$2)/2</f>
        <v>0.5</v>
      </c>
      <c r="AL123">
        <f>+ABS(+X123-'Playlist o matic demo'!AK$2)/2</f>
        <v>1.5</v>
      </c>
      <c r="AN123">
        <f t="shared" si="6"/>
        <v>80.166666666666671</v>
      </c>
      <c r="AO123">
        <f t="shared" si="7"/>
        <v>48</v>
      </c>
      <c r="AP123">
        <f t="shared" si="11"/>
        <v>1.2109999999999982E-2</v>
      </c>
      <c r="AQ123">
        <f t="shared" si="8"/>
        <v>48.01211</v>
      </c>
      <c r="AR123">
        <f t="shared" si="9"/>
        <v>48</v>
      </c>
      <c r="AS123" t="str">
        <f t="shared" si="10"/>
        <v>Calvin Harris, Ellie Goulding - Miracle (with Ellie Goulding)</v>
      </c>
    </row>
    <row r="124" spans="1:45" x14ac:dyDescent="0.45">
      <c r="A124" t="s">
        <v>351</v>
      </c>
      <c r="B124" t="s">
        <v>352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t="s">
        <v>80</v>
      </c>
      <c r="Q124" t="s">
        <v>29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  <c r="Y124" t="s">
        <v>353</v>
      </c>
      <c r="Z124" t="s">
        <v>31</v>
      </c>
      <c r="AA124">
        <f>+IF(B124='Playlist o matic demo'!$V$2,50,0)</f>
        <v>0</v>
      </c>
      <c r="AB124">
        <f>+ABS(+D124-'Playlist o matic demo'!$AA$2)</f>
        <v>3</v>
      </c>
      <c r="AC124">
        <f>+ABS(+O124-'Playlist o matic demo'!$AB$2)</f>
        <v>32</v>
      </c>
      <c r="AD124">
        <f>+IF(P124='Playlist o matic demo'!$AC$2,0,20)</f>
        <v>20</v>
      </c>
      <c r="AE124">
        <f>+IF(Q124='Playlist o matic demo'!$AD$2,0,20)</f>
        <v>0</v>
      </c>
      <c r="AF124">
        <f>+ABS(+R124-'Playlist o matic demo'!AE$2)</f>
        <v>24</v>
      </c>
      <c r="AG124">
        <f>+ABS(+S124-'Playlist o matic demo'!AF$2)/2</f>
        <v>15</v>
      </c>
      <c r="AH124">
        <f>+ABS(+T124-'Playlist o matic demo'!AG$2)/1.5</f>
        <v>8</v>
      </c>
      <c r="AI124">
        <f>+ABS(+U124-'Playlist o matic demo'!AH$2)/2</f>
        <v>1.5</v>
      </c>
      <c r="AJ124">
        <f>+ABS(+V124-'Playlist o matic demo'!AI$2)/2</f>
        <v>0</v>
      </c>
      <c r="AK124">
        <f>+ABS(+W124-'Playlist o matic demo'!AJ$2)/2</f>
        <v>8.5</v>
      </c>
      <c r="AL124">
        <f>+ABS(+X124-'Playlist o matic demo'!AK$2)/2</f>
        <v>1.5</v>
      </c>
      <c r="AN124">
        <f t="shared" si="6"/>
        <v>113.5</v>
      </c>
      <c r="AO124">
        <f t="shared" si="7"/>
        <v>201</v>
      </c>
      <c r="AP124">
        <f t="shared" si="11"/>
        <v>1.2209999999999981E-2</v>
      </c>
      <c r="AQ124">
        <f t="shared" si="8"/>
        <v>201.01221000000001</v>
      </c>
      <c r="AR124">
        <f t="shared" si="9"/>
        <v>201</v>
      </c>
      <c r="AS124" t="str">
        <f t="shared" si="10"/>
        <v>Sabrina Carpenter - Nonsense</v>
      </c>
    </row>
    <row r="125" spans="1:45" x14ac:dyDescent="0.45">
      <c r="A125" t="s">
        <v>354</v>
      </c>
      <c r="B125" t="s">
        <v>355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t="s">
        <v>173</v>
      </c>
      <c r="Q125" t="s">
        <v>29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  <c r="Y125" t="s">
        <v>356</v>
      </c>
      <c r="Z125" t="s">
        <v>31</v>
      </c>
      <c r="AA125">
        <f>+IF(B125='Playlist o matic demo'!$V$2,50,0)</f>
        <v>0</v>
      </c>
      <c r="AB125">
        <f>+ABS(+D125-'Playlist o matic demo'!$AA$2)</f>
        <v>3</v>
      </c>
      <c r="AC125">
        <f>+ABS(+O125-'Playlist o matic demo'!$AB$2)</f>
        <v>9</v>
      </c>
      <c r="AD125">
        <f>+IF(P125='Playlist o matic demo'!$AC$2,0,20)</f>
        <v>20</v>
      </c>
      <c r="AE125">
        <f>+IF(Q125='Playlist o matic demo'!$AD$2,0,20)</f>
        <v>0</v>
      </c>
      <c r="AF125">
        <f>+ABS(+R125-'Playlist o matic demo'!AE$2)</f>
        <v>1</v>
      </c>
      <c r="AG125">
        <f>+ABS(+S125-'Playlist o matic demo'!AF$2)/2</f>
        <v>20</v>
      </c>
      <c r="AH125">
        <f>+ABS(+T125-'Playlist o matic demo'!AG$2)/1.5</f>
        <v>10.666666666666666</v>
      </c>
      <c r="AI125">
        <f>+ABS(+U125-'Playlist o matic demo'!AH$2)/2</f>
        <v>9.5</v>
      </c>
      <c r="AJ125">
        <f>+ABS(+V125-'Playlist o matic demo'!AI$2)/2</f>
        <v>0</v>
      </c>
      <c r="AK125">
        <f>+ABS(+W125-'Playlist o matic demo'!AJ$2)/2</f>
        <v>1</v>
      </c>
      <c r="AL125">
        <f>+ABS(+X125-'Playlist o matic demo'!AK$2)/2</f>
        <v>1.5</v>
      </c>
      <c r="AN125">
        <f t="shared" si="6"/>
        <v>75.666666666666657</v>
      </c>
      <c r="AO125">
        <f t="shared" si="7"/>
        <v>36</v>
      </c>
      <c r="AP125">
        <f t="shared" si="11"/>
        <v>1.2309999999999981E-2</v>
      </c>
      <c r="AQ125">
        <f t="shared" si="8"/>
        <v>36.012309999999999</v>
      </c>
      <c r="AR125">
        <f t="shared" si="9"/>
        <v>36</v>
      </c>
      <c r="AS125" t="str">
        <f t="shared" si="10"/>
        <v>Carin Leon, Grupo Frontera - Que Vuelvas</v>
      </c>
    </row>
    <row r="126" spans="1:45" x14ac:dyDescent="0.45">
      <c r="A126" t="s">
        <v>357</v>
      </c>
      <c r="B126" t="s">
        <v>358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Q126" t="s">
        <v>29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  <c r="Y126" t="s">
        <v>359</v>
      </c>
      <c r="Z126" t="s">
        <v>31</v>
      </c>
      <c r="AA126">
        <f>+IF(B126='Playlist o matic demo'!$V$2,50,0)</f>
        <v>0</v>
      </c>
      <c r="AB126">
        <f>+ABS(+D126-'Playlist o matic demo'!$AA$2)</f>
        <v>2</v>
      </c>
      <c r="AC126">
        <f>+ABS(+O126-'Playlist o matic demo'!$AB$2)</f>
        <v>79</v>
      </c>
      <c r="AD126">
        <f>+IF(P126='Playlist o matic demo'!$AC$2,0,20)</f>
        <v>20</v>
      </c>
      <c r="AE126">
        <f>+IF(Q126='Playlist o matic demo'!$AD$2,0,20)</f>
        <v>0</v>
      </c>
      <c r="AF126">
        <f>+ABS(+R126-'Playlist o matic demo'!AE$2)</f>
        <v>31</v>
      </c>
      <c r="AG126">
        <f>+ABS(+S126-'Playlist o matic demo'!AF$2)/2</f>
        <v>0.5</v>
      </c>
      <c r="AH126">
        <f>+ABS(+T126-'Playlist o matic demo'!AG$2)/1.5</f>
        <v>13.333333333333334</v>
      </c>
      <c r="AI126">
        <f>+ABS(+U126-'Playlist o matic demo'!AH$2)/2</f>
        <v>15.5</v>
      </c>
      <c r="AJ126">
        <f>+ABS(+V126-'Playlist o matic demo'!AI$2)/2</f>
        <v>0</v>
      </c>
      <c r="AK126">
        <f>+ABS(+W126-'Playlist o matic demo'!AJ$2)/2</f>
        <v>1</v>
      </c>
      <c r="AL126">
        <f>+ABS(+X126-'Playlist o matic demo'!AK$2)/2</f>
        <v>2</v>
      </c>
      <c r="AN126">
        <f t="shared" si="6"/>
        <v>164.33333333333334</v>
      </c>
      <c r="AO126">
        <f t="shared" si="7"/>
        <v>635</v>
      </c>
      <c r="AP126">
        <f t="shared" si="11"/>
        <v>1.240999999999998E-2</v>
      </c>
      <c r="AQ126">
        <f t="shared" si="8"/>
        <v>635.01241000000005</v>
      </c>
      <c r="AR126">
        <f t="shared" si="9"/>
        <v>635</v>
      </c>
      <c r="AS126" t="str">
        <f t="shared" si="10"/>
        <v>Peso Pluma - Por las Noches</v>
      </c>
    </row>
    <row r="127" spans="1:45" x14ac:dyDescent="0.45">
      <c r="A127" t="s">
        <v>360</v>
      </c>
      <c r="B127" t="s">
        <v>361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t="s">
        <v>38</v>
      </c>
      <c r="Q127" t="s">
        <v>29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  <c r="Y127" t="s">
        <v>30</v>
      </c>
      <c r="Z127" t="s">
        <v>31</v>
      </c>
      <c r="AA127">
        <f>+IF(B127='Playlist o matic demo'!$V$2,50,0)</f>
        <v>0</v>
      </c>
      <c r="AB127">
        <f>+ABS(+D127-'Playlist o matic demo'!$AA$2)</f>
        <v>3</v>
      </c>
      <c r="AC127">
        <f>+ABS(+O127-'Playlist o matic demo'!$AB$2)</f>
        <v>76</v>
      </c>
      <c r="AD127">
        <f>+IF(P127='Playlist o matic demo'!$AC$2,0,20)</f>
        <v>20</v>
      </c>
      <c r="AE127">
        <f>+IF(Q127='Playlist o matic demo'!$AD$2,0,20)</f>
        <v>0</v>
      </c>
      <c r="AF127">
        <f>+ABS(+R127-'Playlist o matic demo'!AE$2)</f>
        <v>37</v>
      </c>
      <c r="AG127">
        <f>+ABS(+S127-'Playlist o matic demo'!AF$2)/2</f>
        <v>9.5</v>
      </c>
      <c r="AH127">
        <f>+ABS(+T127-'Playlist o matic demo'!AG$2)/1.5</f>
        <v>16.666666666666668</v>
      </c>
      <c r="AI127">
        <f>+ABS(+U127-'Playlist o matic demo'!AH$2)/2</f>
        <v>5</v>
      </c>
      <c r="AJ127">
        <f>+ABS(+V127-'Playlist o matic demo'!AI$2)/2</f>
        <v>0</v>
      </c>
      <c r="AK127">
        <f>+ABS(+W127-'Playlist o matic demo'!AJ$2)/2</f>
        <v>10</v>
      </c>
      <c r="AL127">
        <f>+ABS(+X127-'Playlist o matic demo'!AK$2)/2</f>
        <v>0</v>
      </c>
      <c r="AN127">
        <f t="shared" si="6"/>
        <v>177.16666666666666</v>
      </c>
      <c r="AO127">
        <f t="shared" si="7"/>
        <v>748</v>
      </c>
      <c r="AP127">
        <f t="shared" si="11"/>
        <v>1.2509999999999979E-2</v>
      </c>
      <c r="AQ127">
        <f t="shared" si="8"/>
        <v>748.01251000000002</v>
      </c>
      <c r="AR127">
        <f t="shared" si="9"/>
        <v>749</v>
      </c>
      <c r="AS127" t="str">
        <f t="shared" si="10"/>
        <v>Feid - Feliz CumpleaÃ¯Â¿Â½Ã¯Â¿Â½os Fe</v>
      </c>
    </row>
    <row r="128" spans="1:45" x14ac:dyDescent="0.45">
      <c r="A128" t="s">
        <v>362</v>
      </c>
      <c r="B128" t="s">
        <v>363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 s="1">
        <v>6551</v>
      </c>
      <c r="M128">
        <v>2</v>
      </c>
      <c r="N128">
        <v>0</v>
      </c>
      <c r="O128">
        <v>146</v>
      </c>
      <c r="P128" t="s">
        <v>62</v>
      </c>
      <c r="Q128" t="s">
        <v>29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  <c r="Y128" t="s">
        <v>30</v>
      </c>
      <c r="Z128" t="s">
        <v>31</v>
      </c>
      <c r="AA128">
        <f>+IF(B128='Playlist o matic demo'!$V$2,50,0)</f>
        <v>0</v>
      </c>
      <c r="AB128">
        <f>+ABS(+D128-'Playlist o matic demo'!$AA$2)</f>
        <v>8</v>
      </c>
      <c r="AC128">
        <f>+ABS(+O128-'Playlist o matic demo'!$AB$2)</f>
        <v>25</v>
      </c>
      <c r="AD128">
        <f>+IF(P128='Playlist o matic demo'!$AC$2,0,20)</f>
        <v>20</v>
      </c>
      <c r="AE128">
        <f>+IF(Q128='Playlist o matic demo'!$AD$2,0,20)</f>
        <v>0</v>
      </c>
      <c r="AF128">
        <f>+ABS(+R128-'Playlist o matic demo'!AE$2)</f>
        <v>13</v>
      </c>
      <c r="AG128">
        <f>+ABS(+S128-'Playlist o matic demo'!AF$2)/2</f>
        <v>25</v>
      </c>
      <c r="AH128">
        <f>+ABS(+T128-'Playlist o matic demo'!AG$2)/1.5</f>
        <v>8.6666666666666661</v>
      </c>
      <c r="AI128">
        <f>+ABS(+U128-'Playlist o matic demo'!AH$2)/2</f>
        <v>1.5</v>
      </c>
      <c r="AJ128">
        <f>+ABS(+V128-'Playlist o matic demo'!AI$2)/2</f>
        <v>0</v>
      </c>
      <c r="AK128">
        <f>+ABS(+W128-'Playlist o matic demo'!AJ$2)/2</f>
        <v>0.5</v>
      </c>
      <c r="AL128">
        <f>+ABS(+X128-'Playlist o matic demo'!AK$2)/2</f>
        <v>0.5</v>
      </c>
      <c r="AN128">
        <f t="shared" si="6"/>
        <v>102.16666666666667</v>
      </c>
      <c r="AO128">
        <f t="shared" si="7"/>
        <v>133</v>
      </c>
      <c r="AP128">
        <f t="shared" si="11"/>
        <v>1.2609999999999979E-2</v>
      </c>
      <c r="AQ128">
        <f t="shared" si="8"/>
        <v>133.01261</v>
      </c>
      <c r="AR128">
        <f t="shared" si="9"/>
        <v>133</v>
      </c>
      <c r="AS128" t="str">
        <f t="shared" si="10"/>
        <v>Ray Dalton, Ryan Lewis, Macklemore - Can't Hold Us (feat. Ray Dalton)</v>
      </c>
    </row>
    <row r="129" spans="1:45" x14ac:dyDescent="0.45">
      <c r="A129" t="s">
        <v>364</v>
      </c>
      <c r="B129" t="s">
        <v>76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 s="1">
        <v>1212</v>
      </c>
      <c r="M129">
        <v>12</v>
      </c>
      <c r="O129">
        <v>95</v>
      </c>
      <c r="Q129" t="s">
        <v>29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  <c r="Y129" t="s">
        <v>365</v>
      </c>
      <c r="Z129" t="s">
        <v>31</v>
      </c>
      <c r="AA129">
        <f>+IF(B129='Playlist o matic demo'!$V$2,50,0)</f>
        <v>0</v>
      </c>
      <c r="AB129">
        <f>+ABS(+D129-'Playlist o matic demo'!$AA$2)</f>
        <v>0</v>
      </c>
      <c r="AC129">
        <f>+ABS(+O129-'Playlist o matic demo'!$AB$2)</f>
        <v>76</v>
      </c>
      <c r="AD129">
        <f>+IF(P129='Playlist o matic demo'!$AC$2,0,20)</f>
        <v>20</v>
      </c>
      <c r="AE129">
        <f>+IF(Q129='Playlist o matic demo'!$AD$2,0,20)</f>
        <v>0</v>
      </c>
      <c r="AF129">
        <f>+ABS(+R129-'Playlist o matic demo'!AE$2)</f>
        <v>5</v>
      </c>
      <c r="AG129">
        <f>+ABS(+S129-'Playlist o matic demo'!AF$2)/2</f>
        <v>9</v>
      </c>
      <c r="AH129">
        <f>+ABS(+T129-'Playlist o matic demo'!AG$2)/1.5</f>
        <v>1.3333333333333333</v>
      </c>
      <c r="AI129">
        <f>+ABS(+U129-'Playlist o matic demo'!AH$2)/2</f>
        <v>6</v>
      </c>
      <c r="AJ129">
        <f>+ABS(+V129-'Playlist o matic demo'!AI$2)/2</f>
        <v>0</v>
      </c>
      <c r="AK129">
        <f>+ABS(+W129-'Playlist o matic demo'!AJ$2)/2</f>
        <v>12.5</v>
      </c>
      <c r="AL129">
        <f>+ABS(+X129-'Playlist o matic demo'!AK$2)/2</f>
        <v>1</v>
      </c>
      <c r="AN129">
        <f t="shared" si="6"/>
        <v>130.83333333333331</v>
      </c>
      <c r="AO129">
        <f t="shared" si="7"/>
        <v>325</v>
      </c>
      <c r="AP129">
        <f t="shared" si="11"/>
        <v>1.2709999999999978E-2</v>
      </c>
      <c r="AQ129">
        <f t="shared" si="8"/>
        <v>325.01271000000003</v>
      </c>
      <c r="AR129">
        <f t="shared" si="9"/>
        <v>325</v>
      </c>
      <c r="AS129" t="str">
        <f t="shared" si="10"/>
        <v>Harry Styles - Watermelon Sugar</v>
      </c>
    </row>
    <row r="130" spans="1:45" x14ac:dyDescent="0.45">
      <c r="A130" t="s">
        <v>366</v>
      </c>
      <c r="B130" t="s">
        <v>367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 s="1">
        <v>1078</v>
      </c>
      <c r="M130">
        <v>2</v>
      </c>
      <c r="N130">
        <v>136</v>
      </c>
      <c r="O130">
        <v>115</v>
      </c>
      <c r="P130" t="s">
        <v>130</v>
      </c>
      <c r="Q130" t="s">
        <v>46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  <c r="Y130" t="s">
        <v>30</v>
      </c>
      <c r="Z130" t="s">
        <v>31</v>
      </c>
      <c r="AA130">
        <f>+IF(B130='Playlist o matic demo'!$V$2,50,0)</f>
        <v>0</v>
      </c>
      <c r="AB130">
        <f>+ABS(+D130-'Playlist o matic demo'!$AA$2)</f>
        <v>2</v>
      </c>
      <c r="AC130">
        <f>+ABS(+O130-'Playlist o matic demo'!$AB$2)</f>
        <v>56</v>
      </c>
      <c r="AD130">
        <f>+IF(P130='Playlist o matic demo'!$AC$2,0,20)</f>
        <v>20</v>
      </c>
      <c r="AE130">
        <f>+IF(Q130='Playlist o matic demo'!$AD$2,0,20)</f>
        <v>20</v>
      </c>
      <c r="AF130">
        <f>+ABS(+R130-'Playlist o matic demo'!AE$2)</f>
        <v>15</v>
      </c>
      <c r="AG130">
        <f>+ABS(+S130-'Playlist o matic demo'!AF$2)/2</f>
        <v>13</v>
      </c>
      <c r="AH130">
        <f>+ABS(+T130-'Playlist o matic demo'!AG$2)/1.5</f>
        <v>33.333333333333336</v>
      </c>
      <c r="AI130">
        <f>+ABS(+U130-'Playlist o matic demo'!AH$2)/2</f>
        <v>46.5</v>
      </c>
      <c r="AJ130">
        <f>+ABS(+V130-'Playlist o matic demo'!AI$2)/2</f>
        <v>0</v>
      </c>
      <c r="AK130">
        <f>+ABS(+W130-'Playlist o matic demo'!AJ$2)/2</f>
        <v>0.5</v>
      </c>
      <c r="AL130">
        <f>+ABS(+X130-'Playlist o matic demo'!AK$2)/2</f>
        <v>2</v>
      </c>
      <c r="AN130">
        <f t="shared" si="6"/>
        <v>208.33333333333334</v>
      </c>
      <c r="AO130">
        <f t="shared" si="7"/>
        <v>892</v>
      </c>
      <c r="AP130">
        <f t="shared" si="11"/>
        <v>1.2809999999999978E-2</v>
      </c>
      <c r="AQ130">
        <f t="shared" si="8"/>
        <v>892.01280999999994</v>
      </c>
      <c r="AR130">
        <f t="shared" si="9"/>
        <v>892</v>
      </c>
      <c r="AS130" t="str">
        <f t="shared" si="10"/>
        <v>Billie Eilish, Khalid - lovely - Bonus Track</v>
      </c>
    </row>
    <row r="131" spans="1:45" x14ac:dyDescent="0.45">
      <c r="A131" t="s">
        <v>368</v>
      </c>
      <c r="B131" t="s">
        <v>223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t="s">
        <v>28</v>
      </c>
      <c r="Q131" t="s">
        <v>29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  <c r="Y131" t="s">
        <v>30</v>
      </c>
      <c r="Z131" t="s">
        <v>31</v>
      </c>
      <c r="AA131">
        <f>+IF(B131='Playlist o matic demo'!$V$2,50,0)</f>
        <v>0</v>
      </c>
      <c r="AB131">
        <f>+ABS(+D131-'Playlist o matic demo'!$AA$2)</f>
        <v>4</v>
      </c>
      <c r="AC131">
        <f>+ABS(+O131-'Playlist o matic demo'!$AB$2)</f>
        <v>43</v>
      </c>
      <c r="AD131">
        <f>+IF(P131='Playlist o matic demo'!$AC$2,0,20)</f>
        <v>20</v>
      </c>
      <c r="AE131">
        <f>+IF(Q131='Playlist o matic demo'!$AD$2,0,20)</f>
        <v>0</v>
      </c>
      <c r="AF131">
        <f>+ABS(+R131-'Playlist o matic demo'!AE$2)</f>
        <v>28</v>
      </c>
      <c r="AG131">
        <f>+ABS(+S131-'Playlist o matic demo'!AF$2)/2</f>
        <v>10.5</v>
      </c>
      <c r="AH131">
        <f>+ABS(+T131-'Playlist o matic demo'!AG$2)/1.5</f>
        <v>10</v>
      </c>
      <c r="AI131">
        <f>+ABS(+U131-'Playlist o matic demo'!AH$2)/2</f>
        <v>5</v>
      </c>
      <c r="AJ131">
        <f>+ABS(+V131-'Playlist o matic demo'!AI$2)/2</f>
        <v>0</v>
      </c>
      <c r="AK131">
        <f>+ABS(+W131-'Playlist o matic demo'!AJ$2)/2</f>
        <v>8.5</v>
      </c>
      <c r="AL131">
        <f>+ABS(+X131-'Playlist o matic demo'!AK$2)/2</f>
        <v>1</v>
      </c>
      <c r="AN131">
        <f t="shared" ref="AN131:AN194" si="12">+SUM(AA131:AL131)</f>
        <v>130</v>
      </c>
      <c r="AO131">
        <f t="shared" ref="AO131:AO194" si="13">+_xlfn.RANK.EQ(AN131,AN$2:AN$954,1)</f>
        <v>318</v>
      </c>
      <c r="AP131">
        <f t="shared" si="11"/>
        <v>1.2909999999999977E-2</v>
      </c>
      <c r="AQ131">
        <f t="shared" ref="AQ131:AQ194" si="14">+AO131+AP131</f>
        <v>318.01290999999998</v>
      </c>
      <c r="AR131">
        <f t="shared" ref="AR131:AR194" si="15">+_xlfn.RANK.EQ(AQ131,AQ$2:AQ$954,1)</f>
        <v>318</v>
      </c>
      <c r="AS131" t="str">
        <f t="shared" ref="AS131:AS194" si="16">+CONCATENATE(B131," - ",A131)</f>
        <v>Rauw Alejandro, Bizarrap - Rauw Alejandro: Bzrp Music Sessions, Vol. 56</v>
      </c>
    </row>
    <row r="132" spans="1:45" x14ac:dyDescent="0.45">
      <c r="A132" t="s">
        <v>369</v>
      </c>
      <c r="B132" t="s">
        <v>370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t="s">
        <v>130</v>
      </c>
      <c r="Q132" t="s">
        <v>46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  <c r="Y132" t="s">
        <v>371</v>
      </c>
      <c r="Z132" t="s">
        <v>31</v>
      </c>
      <c r="AA132">
        <f>+IF(B132='Playlist o matic demo'!$V$2,50,0)</f>
        <v>0</v>
      </c>
      <c r="AB132">
        <f>+ABS(+D132-'Playlist o matic demo'!$AA$2)</f>
        <v>4</v>
      </c>
      <c r="AC132">
        <f>+ABS(+O132-'Playlist o matic demo'!$AB$2)</f>
        <v>41</v>
      </c>
      <c r="AD132">
        <f>+IF(P132='Playlist o matic demo'!$AC$2,0,20)</f>
        <v>20</v>
      </c>
      <c r="AE132">
        <f>+IF(Q132='Playlist o matic demo'!$AD$2,0,20)</f>
        <v>20</v>
      </c>
      <c r="AF132">
        <f>+ABS(+R132-'Playlist o matic demo'!AE$2)</f>
        <v>32</v>
      </c>
      <c r="AG132">
        <f>+ABS(+S132-'Playlist o matic demo'!AF$2)/2</f>
        <v>15.5</v>
      </c>
      <c r="AH132">
        <f>+ABS(+T132-'Playlist o matic demo'!AG$2)/1.5</f>
        <v>2</v>
      </c>
      <c r="AI132">
        <f>+ABS(+U132-'Playlist o matic demo'!AH$2)/2</f>
        <v>1.5</v>
      </c>
      <c r="AJ132">
        <f>+ABS(+V132-'Playlist o matic demo'!AI$2)/2</f>
        <v>0</v>
      </c>
      <c r="AK132">
        <f>+ABS(+W132-'Playlist o matic demo'!AJ$2)/2</f>
        <v>9</v>
      </c>
      <c r="AL132">
        <f>+ABS(+X132-'Playlist o matic demo'!AK$2)/2</f>
        <v>1</v>
      </c>
      <c r="AN132">
        <f t="shared" si="12"/>
        <v>146</v>
      </c>
      <c r="AO132">
        <f t="shared" si="13"/>
        <v>459</v>
      </c>
      <c r="AP132">
        <f t="shared" ref="AP132:AP195" si="17">+AP131+0.0001</f>
        <v>1.3009999999999976E-2</v>
      </c>
      <c r="AQ132">
        <f t="shared" si="14"/>
        <v>459.01301000000001</v>
      </c>
      <c r="AR132">
        <f t="shared" si="15"/>
        <v>459</v>
      </c>
      <c r="AS132" t="str">
        <f t="shared" si="16"/>
        <v>(G)I-DLE - Queencard</v>
      </c>
    </row>
    <row r="133" spans="1:45" x14ac:dyDescent="0.45">
      <c r="A133" t="s">
        <v>372</v>
      </c>
      <c r="B133" t="s">
        <v>67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t="s">
        <v>42</v>
      </c>
      <c r="Q133" t="s">
        <v>46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  <c r="Y133" t="s">
        <v>373</v>
      </c>
      <c r="Z133" t="s">
        <v>31</v>
      </c>
      <c r="AA133">
        <f>+IF(B133='Playlist o matic demo'!$V$2,50,0)</f>
        <v>0</v>
      </c>
      <c r="AB133">
        <f>+ABS(+D133-'Playlist o matic demo'!$AA$2)</f>
        <v>4</v>
      </c>
      <c r="AC133">
        <f>+ABS(+O133-'Playlist o matic demo'!$AB$2)</f>
        <v>44</v>
      </c>
      <c r="AD133">
        <f>+IF(P133='Playlist o matic demo'!$AC$2,0,20)</f>
        <v>20</v>
      </c>
      <c r="AE133">
        <f>+IF(Q133='Playlist o matic demo'!$AD$2,0,20)</f>
        <v>20</v>
      </c>
      <c r="AF133">
        <f>+ABS(+R133-'Playlist o matic demo'!AE$2)</f>
        <v>30</v>
      </c>
      <c r="AG133">
        <f>+ABS(+S133-'Playlist o matic demo'!AF$2)/2</f>
        <v>18</v>
      </c>
      <c r="AH133">
        <f>+ABS(+T133-'Playlist o matic demo'!AG$2)/1.5</f>
        <v>2</v>
      </c>
      <c r="AI133">
        <f>+ABS(+U133-'Playlist o matic demo'!AH$2)/2</f>
        <v>18</v>
      </c>
      <c r="AJ133">
        <f>+ABS(+V133-'Playlist o matic demo'!AI$2)/2</f>
        <v>0</v>
      </c>
      <c r="AK133">
        <f>+ABS(+W133-'Playlist o matic demo'!AJ$2)/2</f>
        <v>1</v>
      </c>
      <c r="AL133">
        <f>+ABS(+X133-'Playlist o matic demo'!AK$2)/2</f>
        <v>1.5</v>
      </c>
      <c r="AN133">
        <f t="shared" si="12"/>
        <v>158.5</v>
      </c>
      <c r="AO133">
        <f t="shared" si="13"/>
        <v>584</v>
      </c>
      <c r="AP133">
        <f t="shared" si="17"/>
        <v>1.3109999999999976E-2</v>
      </c>
      <c r="AQ133">
        <f t="shared" si="14"/>
        <v>584.01310999999998</v>
      </c>
      <c r="AR133">
        <f t="shared" si="15"/>
        <v>584</v>
      </c>
      <c r="AS133" t="str">
        <f t="shared" si="16"/>
        <v>NewJeans - OMG</v>
      </c>
    </row>
    <row r="134" spans="1:45" x14ac:dyDescent="0.45">
      <c r="A134" t="s">
        <v>374</v>
      </c>
      <c r="B134" t="s">
        <v>290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62</v>
      </c>
      <c r="Q134" t="s">
        <v>29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  <c r="Y134" t="s">
        <v>295</v>
      </c>
      <c r="Z134" t="s">
        <v>31</v>
      </c>
      <c r="AA134">
        <f>+IF(B134='Playlist o matic demo'!$V$2,50,0)</f>
        <v>0</v>
      </c>
      <c r="AB134">
        <f>+ABS(+D134-'Playlist o matic demo'!$AA$2)</f>
        <v>8</v>
      </c>
      <c r="AC134">
        <f>+ABS(+O134-'Playlist o matic demo'!$AB$2)</f>
        <v>21</v>
      </c>
      <c r="AD134">
        <f>+IF(P134='Playlist o matic demo'!$AC$2,0,20)</f>
        <v>20</v>
      </c>
      <c r="AE134">
        <f>+IF(Q134='Playlist o matic demo'!$AD$2,0,20)</f>
        <v>0</v>
      </c>
      <c r="AF134">
        <f>+ABS(+R134-'Playlist o matic demo'!AE$2)</f>
        <v>8</v>
      </c>
      <c r="AG134">
        <f>+ABS(+S134-'Playlist o matic demo'!AF$2)/2</f>
        <v>9</v>
      </c>
      <c r="AH134">
        <f>+ABS(+T134-'Playlist o matic demo'!AG$2)/1.5</f>
        <v>4</v>
      </c>
      <c r="AI134">
        <f>+ABS(+U134-'Playlist o matic demo'!AH$2)/2</f>
        <v>10.5</v>
      </c>
      <c r="AJ134">
        <f>+ABS(+V134-'Playlist o matic demo'!AI$2)/2</f>
        <v>0</v>
      </c>
      <c r="AK134">
        <f>+ABS(+W134-'Playlist o matic demo'!AJ$2)/2</f>
        <v>0</v>
      </c>
      <c r="AL134">
        <f>+ABS(+X134-'Playlist o matic demo'!AK$2)/2</f>
        <v>1</v>
      </c>
      <c r="AN134">
        <f t="shared" si="12"/>
        <v>81.5</v>
      </c>
      <c r="AO134">
        <f t="shared" si="13"/>
        <v>52</v>
      </c>
      <c r="AP134">
        <f t="shared" si="17"/>
        <v>1.3209999999999975E-2</v>
      </c>
      <c r="AQ134">
        <f t="shared" si="14"/>
        <v>52.013210000000001</v>
      </c>
      <c r="AR134">
        <f t="shared" si="15"/>
        <v>52</v>
      </c>
      <c r="AS134" t="str">
        <f t="shared" si="16"/>
        <v>Lana Del Rey - Radio</v>
      </c>
    </row>
    <row r="135" spans="1:45" x14ac:dyDescent="0.45">
      <c r="A135" t="s">
        <v>375</v>
      </c>
      <c r="B135" t="s">
        <v>376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t="s">
        <v>62</v>
      </c>
      <c r="Q135" t="s">
        <v>46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  <c r="Y135" t="s">
        <v>30</v>
      </c>
      <c r="Z135" t="s">
        <v>31</v>
      </c>
      <c r="AA135">
        <f>+IF(B135='Playlist o matic demo'!$V$2,50,0)</f>
        <v>0</v>
      </c>
      <c r="AB135">
        <f>+ABS(+D135-'Playlist o matic demo'!$AA$2)</f>
        <v>4</v>
      </c>
      <c r="AC135">
        <f>+ABS(+O135-'Playlist o matic demo'!$AB$2)</f>
        <v>49</v>
      </c>
      <c r="AD135">
        <f>+IF(P135='Playlist o matic demo'!$AC$2,0,20)</f>
        <v>20</v>
      </c>
      <c r="AE135">
        <f>+IF(Q135='Playlist o matic demo'!$AD$2,0,20)</f>
        <v>20</v>
      </c>
      <c r="AF135">
        <f>+ABS(+R135-'Playlist o matic demo'!AE$2)</f>
        <v>28</v>
      </c>
      <c r="AG135">
        <f>+ABS(+S135-'Playlist o matic demo'!AF$2)/2</f>
        <v>6</v>
      </c>
      <c r="AH135">
        <f>+ABS(+T135-'Playlist o matic demo'!AG$2)/1.5</f>
        <v>11.333333333333334</v>
      </c>
      <c r="AI135">
        <f>+ABS(+U135-'Playlist o matic demo'!AH$2)/2</f>
        <v>13.5</v>
      </c>
      <c r="AJ135">
        <f>+ABS(+V135-'Playlist o matic demo'!AI$2)/2</f>
        <v>0</v>
      </c>
      <c r="AK135">
        <f>+ABS(+W135-'Playlist o matic demo'!AJ$2)/2</f>
        <v>0</v>
      </c>
      <c r="AL135">
        <f>+ABS(+X135-'Playlist o matic demo'!AK$2)/2</f>
        <v>1</v>
      </c>
      <c r="AN135">
        <f t="shared" si="12"/>
        <v>152.83333333333334</v>
      </c>
      <c r="AO135">
        <f t="shared" si="13"/>
        <v>521</v>
      </c>
      <c r="AP135">
        <f t="shared" si="17"/>
        <v>1.3309999999999975E-2</v>
      </c>
      <c r="AQ135">
        <f t="shared" si="14"/>
        <v>521.01331000000005</v>
      </c>
      <c r="AR135">
        <f t="shared" si="15"/>
        <v>521</v>
      </c>
      <c r="AS135" t="str">
        <f t="shared" si="16"/>
        <v>Shakira, Bizarrap - Shakira: Bzrp Music Sessions, Vol. 53</v>
      </c>
    </row>
    <row r="136" spans="1:45" x14ac:dyDescent="0.45">
      <c r="A136">
        <v>505</v>
      </c>
      <c r="B136" t="s">
        <v>98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29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  <c r="Y136" t="s">
        <v>377</v>
      </c>
      <c r="Z136" t="s">
        <v>31</v>
      </c>
      <c r="AA136">
        <f>+IF(B136='Playlist o matic demo'!$V$2,50,0)</f>
        <v>0</v>
      </c>
      <c r="AB136">
        <f>+ABS(+D136-'Playlist o matic demo'!$AA$2)</f>
        <v>12</v>
      </c>
      <c r="AC136">
        <f>+ABS(+O136-'Playlist o matic demo'!$AB$2)</f>
        <v>31</v>
      </c>
      <c r="AD136">
        <f>+IF(P136='Playlist o matic demo'!$AC$2,0,20)</f>
        <v>20</v>
      </c>
      <c r="AE136">
        <f>+IF(Q136='Playlist o matic demo'!$AD$2,0,20)</f>
        <v>0</v>
      </c>
      <c r="AF136">
        <f>+ABS(+R136-'Playlist o matic demo'!AE$2)</f>
        <v>2</v>
      </c>
      <c r="AG136">
        <f>+ABS(+S136-'Playlist o matic demo'!AF$2)/2</f>
        <v>9</v>
      </c>
      <c r="AH136">
        <f>+ABS(+T136-'Playlist o matic demo'!AG$2)/1.5</f>
        <v>3.3333333333333335</v>
      </c>
      <c r="AI136">
        <f>+ABS(+U136-'Playlist o matic demo'!AH$2)/2</f>
        <v>0</v>
      </c>
      <c r="AJ136">
        <f>+ABS(+V136-'Playlist o matic demo'!AI$2)/2</f>
        <v>0</v>
      </c>
      <c r="AK136">
        <f>+ABS(+W136-'Playlist o matic demo'!AJ$2)/2</f>
        <v>1</v>
      </c>
      <c r="AL136">
        <f>+ABS(+X136-'Playlist o matic demo'!AK$2)/2</f>
        <v>1</v>
      </c>
      <c r="AN136">
        <f t="shared" si="12"/>
        <v>79.333333333333329</v>
      </c>
      <c r="AO136">
        <f t="shared" si="13"/>
        <v>44</v>
      </c>
      <c r="AP136">
        <f t="shared" si="17"/>
        <v>1.3409999999999974E-2</v>
      </c>
      <c r="AQ136">
        <f t="shared" si="14"/>
        <v>44.01341</v>
      </c>
      <c r="AR136">
        <f t="shared" si="15"/>
        <v>44</v>
      </c>
      <c r="AS136" t="str">
        <f t="shared" si="16"/>
        <v>Arctic Monkeys - 505</v>
      </c>
    </row>
    <row r="137" spans="1:45" x14ac:dyDescent="0.45">
      <c r="A137" t="s">
        <v>378</v>
      </c>
      <c r="B137" t="s">
        <v>379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Q137" t="s">
        <v>29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  <c r="Y137" t="s">
        <v>380</v>
      </c>
      <c r="Z137" t="s">
        <v>31</v>
      </c>
      <c r="AA137">
        <f>+IF(B137='Playlist o matic demo'!$V$2,50,0)</f>
        <v>0</v>
      </c>
      <c r="AB137">
        <f>+ABS(+D137-'Playlist o matic demo'!$AA$2)</f>
        <v>4</v>
      </c>
      <c r="AC137">
        <f>+ABS(+O137-'Playlist o matic demo'!$AB$2)</f>
        <v>31</v>
      </c>
      <c r="AD137">
        <f>+IF(P137='Playlist o matic demo'!$AC$2,0,20)</f>
        <v>20</v>
      </c>
      <c r="AE137">
        <f>+IF(Q137='Playlist o matic demo'!$AD$2,0,20)</f>
        <v>0</v>
      </c>
      <c r="AF137">
        <f>+ABS(+R137-'Playlist o matic demo'!AE$2)</f>
        <v>13</v>
      </c>
      <c r="AG137">
        <f>+ABS(+S137-'Playlist o matic demo'!AF$2)/2</f>
        <v>8</v>
      </c>
      <c r="AH137">
        <f>+ABS(+T137-'Playlist o matic demo'!AG$2)/1.5</f>
        <v>17.333333333333332</v>
      </c>
      <c r="AI137">
        <f>+ABS(+U137-'Playlist o matic demo'!AH$2)/2</f>
        <v>23</v>
      </c>
      <c r="AJ137">
        <f>+ABS(+V137-'Playlist o matic demo'!AI$2)/2</f>
        <v>0</v>
      </c>
      <c r="AK137">
        <f>+ABS(+W137-'Playlist o matic demo'!AJ$2)/2</f>
        <v>1.5</v>
      </c>
      <c r="AL137">
        <f>+ABS(+X137-'Playlist o matic demo'!AK$2)/2</f>
        <v>0.5</v>
      </c>
      <c r="AN137">
        <f t="shared" si="12"/>
        <v>118.33333333333333</v>
      </c>
      <c r="AO137">
        <f t="shared" si="13"/>
        <v>225</v>
      </c>
      <c r="AP137">
        <f t="shared" si="17"/>
        <v>1.3509999999999973E-2</v>
      </c>
      <c r="AQ137">
        <f t="shared" si="14"/>
        <v>225.01351</v>
      </c>
      <c r="AR137">
        <f t="shared" si="15"/>
        <v>225</v>
      </c>
      <c r="AS137" t="str">
        <f t="shared" si="16"/>
        <v>Swae Lee, A Boogie Wit da Hoodie, Metro Boomin, NAV - Calling (Spider-Man: Across the Spider-Verse) (Metro Boomin &amp; Swae Lee, NAV, feat. A Boogie Wit da Hoodie)</v>
      </c>
    </row>
    <row r="138" spans="1:45" x14ac:dyDescent="0.45">
      <c r="A138" t="s">
        <v>381</v>
      </c>
      <c r="B138" t="s">
        <v>382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t="s">
        <v>34</v>
      </c>
      <c r="Q138" t="s">
        <v>46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  <c r="Y138" t="s">
        <v>302</v>
      </c>
      <c r="Z138" t="s">
        <v>31</v>
      </c>
      <c r="AA138">
        <f>+IF(B138='Playlist o matic demo'!$V$2,50,0)</f>
        <v>0</v>
      </c>
      <c r="AB138">
        <f>+ABS(+D138-'Playlist o matic demo'!$AA$2)</f>
        <v>3</v>
      </c>
      <c r="AC138">
        <f>+ABS(+O138-'Playlist o matic demo'!$AB$2)</f>
        <v>52</v>
      </c>
      <c r="AD138">
        <f>+IF(P138='Playlist o matic demo'!$AC$2,0,20)</f>
        <v>0</v>
      </c>
      <c r="AE138">
        <f>+IF(Q138='Playlist o matic demo'!$AD$2,0,20)</f>
        <v>20</v>
      </c>
      <c r="AF138">
        <f>+ABS(+R138-'Playlist o matic demo'!AE$2)</f>
        <v>25</v>
      </c>
      <c r="AG138">
        <f>+ABS(+S138-'Playlist o matic demo'!AF$2)/2</f>
        <v>5</v>
      </c>
      <c r="AH138">
        <f>+ABS(+T138-'Playlist o matic demo'!AG$2)/1.5</f>
        <v>18</v>
      </c>
      <c r="AI138">
        <f>+ABS(+U138-'Playlist o matic demo'!AH$2)/2</f>
        <v>9</v>
      </c>
      <c r="AJ138">
        <f>+ABS(+V138-'Playlist o matic demo'!AI$2)/2</f>
        <v>0</v>
      </c>
      <c r="AK138">
        <f>+ABS(+W138-'Playlist o matic demo'!AJ$2)/2</f>
        <v>4.5</v>
      </c>
      <c r="AL138">
        <f>+ABS(+X138-'Playlist o matic demo'!AK$2)/2</f>
        <v>13.5</v>
      </c>
      <c r="AN138">
        <f t="shared" si="12"/>
        <v>150</v>
      </c>
      <c r="AO138">
        <f t="shared" si="13"/>
        <v>498</v>
      </c>
      <c r="AP138">
        <f t="shared" si="17"/>
        <v>1.3609999999999973E-2</v>
      </c>
      <c r="AQ138">
        <f t="shared" si="14"/>
        <v>498.01361000000003</v>
      </c>
      <c r="AR138">
        <f t="shared" si="15"/>
        <v>498</v>
      </c>
      <c r="AS138" t="str">
        <f t="shared" si="16"/>
        <v>Travis Scott, Young Thug, Metro Boomin - Trance (with Travis Scott &amp; Young Thug)</v>
      </c>
    </row>
    <row r="139" spans="1:45" x14ac:dyDescent="0.45">
      <c r="A139" t="s">
        <v>383</v>
      </c>
      <c r="B139" t="s">
        <v>384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t="s">
        <v>92</v>
      </c>
      <c r="Q139" t="s">
        <v>46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  <c r="Y139" t="s">
        <v>30</v>
      </c>
      <c r="Z139" t="s">
        <v>31</v>
      </c>
      <c r="AA139">
        <f>+IF(B139='Playlist o matic demo'!$V$2,50,0)</f>
        <v>0</v>
      </c>
      <c r="AB139">
        <f>+ABS(+D139-'Playlist o matic demo'!$AA$2)</f>
        <v>4</v>
      </c>
      <c r="AC139">
        <f>+ABS(+O139-'Playlist o matic demo'!$AB$2)</f>
        <v>61</v>
      </c>
      <c r="AD139">
        <f>+IF(P139='Playlist o matic demo'!$AC$2,0,20)</f>
        <v>20</v>
      </c>
      <c r="AE139">
        <f>+IF(Q139='Playlist o matic demo'!$AD$2,0,20)</f>
        <v>20</v>
      </c>
      <c r="AF139">
        <f>+ABS(+R139-'Playlist o matic demo'!AE$2)</f>
        <v>26</v>
      </c>
      <c r="AG139">
        <f>+ABS(+S139-'Playlist o matic demo'!AF$2)/2</f>
        <v>29</v>
      </c>
      <c r="AH139">
        <f>+ABS(+T139-'Playlist o matic demo'!AG$2)/1.5</f>
        <v>5.333333333333333</v>
      </c>
      <c r="AI139">
        <f>+ABS(+U139-'Playlist o matic demo'!AH$2)/2</f>
        <v>16</v>
      </c>
      <c r="AJ139">
        <f>+ABS(+V139-'Playlist o matic demo'!AI$2)/2</f>
        <v>0</v>
      </c>
      <c r="AK139">
        <f>+ABS(+W139-'Playlist o matic demo'!AJ$2)/2</f>
        <v>0</v>
      </c>
      <c r="AL139">
        <f>+ABS(+X139-'Playlist o matic demo'!AK$2)/2</f>
        <v>1.5</v>
      </c>
      <c r="AN139">
        <f t="shared" si="12"/>
        <v>182.83333333333334</v>
      </c>
      <c r="AO139">
        <f t="shared" si="13"/>
        <v>776</v>
      </c>
      <c r="AP139">
        <f t="shared" si="17"/>
        <v>1.3709999999999972E-2</v>
      </c>
      <c r="AQ139">
        <f t="shared" si="14"/>
        <v>776.01370999999995</v>
      </c>
      <c r="AR139">
        <f t="shared" si="15"/>
        <v>776</v>
      </c>
      <c r="AS139" t="str">
        <f t="shared" si="16"/>
        <v>Sachin-Jigar, Shadab Faridi, Altamash Faridi, Amitabh Bhattacharya, Varun Jain - Tere Vaaste (From "Zara Hatke Zara Bachke")</v>
      </c>
    </row>
    <row r="140" spans="1:45" x14ac:dyDescent="0.45">
      <c r="A140" t="s">
        <v>385</v>
      </c>
      <c r="B140" t="s">
        <v>386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 s="1">
        <v>2094</v>
      </c>
      <c r="M140">
        <v>0</v>
      </c>
      <c r="N140">
        <v>0</v>
      </c>
      <c r="O140">
        <v>95</v>
      </c>
      <c r="P140" t="s">
        <v>80</v>
      </c>
      <c r="Q140" t="s">
        <v>29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  <c r="Y140" t="s">
        <v>387</v>
      </c>
      <c r="Z140" t="s">
        <v>31</v>
      </c>
      <c r="AA140">
        <f>+IF(B140='Playlist o matic demo'!$V$2,50,0)</f>
        <v>0</v>
      </c>
      <c r="AB140">
        <f>+ABS(+D140-'Playlist o matic demo'!$AA$2)</f>
        <v>2</v>
      </c>
      <c r="AC140">
        <f>+ABS(+O140-'Playlist o matic demo'!$AB$2)</f>
        <v>76</v>
      </c>
      <c r="AD140">
        <f>+IF(P140='Playlist o matic demo'!$AC$2,0,20)</f>
        <v>20</v>
      </c>
      <c r="AE140">
        <f>+IF(Q140='Playlist o matic demo'!$AD$2,0,20)</f>
        <v>0</v>
      </c>
      <c r="AF140">
        <f>+ABS(+R140-'Playlist o matic demo'!AE$2)</f>
        <v>10</v>
      </c>
      <c r="AG140">
        <f>+ABS(+S140-'Playlist o matic demo'!AF$2)/2</f>
        <v>10.5</v>
      </c>
      <c r="AH140">
        <f>+ABS(+T140-'Playlist o matic demo'!AG$2)/1.5</f>
        <v>23.333333333333332</v>
      </c>
      <c r="AI140">
        <f>+ABS(+U140-'Playlist o matic demo'!AH$2)/2</f>
        <v>8</v>
      </c>
      <c r="AJ140">
        <f>+ABS(+V140-'Playlist o matic demo'!AI$2)/2</f>
        <v>0</v>
      </c>
      <c r="AK140">
        <f>+ABS(+W140-'Playlist o matic demo'!AJ$2)/2</f>
        <v>1</v>
      </c>
      <c r="AL140">
        <f>+ABS(+X140-'Playlist o matic demo'!AK$2)/2</f>
        <v>2.5</v>
      </c>
      <c r="AN140">
        <f t="shared" si="12"/>
        <v>153.33333333333334</v>
      </c>
      <c r="AO140">
        <f t="shared" si="13"/>
        <v>527</v>
      </c>
      <c r="AP140">
        <f t="shared" si="17"/>
        <v>1.3809999999999972E-2</v>
      </c>
      <c r="AQ140">
        <f t="shared" si="14"/>
        <v>527.01381000000003</v>
      </c>
      <c r="AR140">
        <f t="shared" si="15"/>
        <v>527</v>
      </c>
      <c r="AS140" t="str">
        <f t="shared" si="16"/>
        <v>Ed Sheeran - Perfect</v>
      </c>
    </row>
    <row r="141" spans="1:45" x14ac:dyDescent="0.45">
      <c r="A141" t="s">
        <v>388</v>
      </c>
      <c r="B141" t="s">
        <v>241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t="s">
        <v>65</v>
      </c>
      <c r="Q141" t="s">
        <v>29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  <c r="Y141" t="s">
        <v>389</v>
      </c>
      <c r="Z141" t="s">
        <v>31</v>
      </c>
      <c r="AA141">
        <f>+IF(B141='Playlist o matic demo'!$V$2,50,0)</f>
        <v>0</v>
      </c>
      <c r="AB141">
        <f>+ABS(+D141-'Playlist o matic demo'!$AA$2)</f>
        <v>3</v>
      </c>
      <c r="AC141">
        <f>+ABS(+O141-'Playlist o matic demo'!$AB$2)</f>
        <v>39</v>
      </c>
      <c r="AD141">
        <f>+IF(P141='Playlist o matic demo'!$AC$2,0,20)</f>
        <v>20</v>
      </c>
      <c r="AE141">
        <f>+IF(Q141='Playlist o matic demo'!$AD$2,0,20)</f>
        <v>0</v>
      </c>
      <c r="AF141">
        <f>+ABS(+R141-'Playlist o matic demo'!AE$2)</f>
        <v>6</v>
      </c>
      <c r="AG141">
        <f>+ABS(+S141-'Playlist o matic demo'!AF$2)/2</f>
        <v>9</v>
      </c>
      <c r="AH141">
        <f>+ABS(+T141-'Playlist o matic demo'!AG$2)/1.5</f>
        <v>16.666666666666668</v>
      </c>
      <c r="AI141">
        <f>+ABS(+U141-'Playlist o matic demo'!AH$2)/2</f>
        <v>22.5</v>
      </c>
      <c r="AJ141">
        <f>+ABS(+V141-'Playlist o matic demo'!AI$2)/2</f>
        <v>0.5</v>
      </c>
      <c r="AK141">
        <f>+ABS(+W141-'Playlist o matic demo'!AJ$2)/2</f>
        <v>11.5</v>
      </c>
      <c r="AL141">
        <f>+ABS(+X141-'Playlist o matic demo'!AK$2)/2</f>
        <v>2</v>
      </c>
      <c r="AN141">
        <f t="shared" si="12"/>
        <v>130.16666666666669</v>
      </c>
      <c r="AO141">
        <f t="shared" si="13"/>
        <v>319</v>
      </c>
      <c r="AP141">
        <f t="shared" si="17"/>
        <v>1.3909999999999971E-2</v>
      </c>
      <c r="AQ141">
        <f t="shared" si="14"/>
        <v>319.01391000000001</v>
      </c>
      <c r="AR141">
        <f t="shared" si="15"/>
        <v>319</v>
      </c>
      <c r="AS141" t="str">
        <f t="shared" si="16"/>
        <v>d4vd - Romantic Homicide</v>
      </c>
    </row>
    <row r="142" spans="1:45" x14ac:dyDescent="0.45">
      <c r="A142" t="s">
        <v>390</v>
      </c>
      <c r="B142" t="s">
        <v>318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 s="1">
        <v>2969</v>
      </c>
      <c r="M142">
        <v>10</v>
      </c>
      <c r="N142">
        <v>31</v>
      </c>
      <c r="O142">
        <v>125</v>
      </c>
      <c r="P142" t="s">
        <v>173</v>
      </c>
      <c r="Q142" t="s">
        <v>46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  <c r="Y142" t="s">
        <v>391</v>
      </c>
      <c r="Z142" t="s">
        <v>31</v>
      </c>
      <c r="AA142">
        <f>+IF(B142='Playlist o matic demo'!$V$2,50,0)</f>
        <v>0</v>
      </c>
      <c r="AB142">
        <f>+ABS(+D142-'Playlist o matic demo'!$AA$2)</f>
        <v>2</v>
      </c>
      <c r="AC142">
        <f>+ABS(+O142-'Playlist o matic demo'!$AB$2)</f>
        <v>46</v>
      </c>
      <c r="AD142">
        <f>+IF(P142='Playlist o matic demo'!$AC$2,0,20)</f>
        <v>20</v>
      </c>
      <c r="AE142">
        <f>+IF(Q142='Playlist o matic demo'!$AD$2,0,20)</f>
        <v>20</v>
      </c>
      <c r="AF142">
        <f>+ABS(+R142-'Playlist o matic demo'!AE$2)</f>
        <v>27</v>
      </c>
      <c r="AG142">
        <f>+ABS(+S142-'Playlist o matic demo'!AF$2)/2</f>
        <v>18</v>
      </c>
      <c r="AH142">
        <f>+ABS(+T142-'Playlist o matic demo'!AG$2)/1.5</f>
        <v>1.3333333333333333</v>
      </c>
      <c r="AI142">
        <f>+ABS(+U142-'Playlist o matic demo'!AH$2)/2</f>
        <v>2</v>
      </c>
      <c r="AJ142">
        <f>+ABS(+V142-'Playlist o matic demo'!AI$2)/2</f>
        <v>0</v>
      </c>
      <c r="AK142">
        <f>+ABS(+W142-'Playlist o matic demo'!AJ$2)/2</f>
        <v>7</v>
      </c>
      <c r="AL142">
        <f>+ABS(+X142-'Playlist o matic demo'!AK$2)/2</f>
        <v>2</v>
      </c>
      <c r="AN142">
        <f t="shared" si="12"/>
        <v>145.33333333333334</v>
      </c>
      <c r="AO142">
        <f t="shared" si="13"/>
        <v>454</v>
      </c>
      <c r="AP142">
        <f t="shared" si="17"/>
        <v>1.400999999999997E-2</v>
      </c>
      <c r="AQ142">
        <f t="shared" si="14"/>
        <v>454.01400999999998</v>
      </c>
      <c r="AR142">
        <f t="shared" si="15"/>
        <v>454</v>
      </c>
      <c r="AS142" t="str">
        <f t="shared" si="16"/>
        <v>Imagine Dragons - Believer</v>
      </c>
    </row>
    <row r="143" spans="1:45" x14ac:dyDescent="0.45">
      <c r="A143" t="s">
        <v>392</v>
      </c>
      <c r="B143" t="s">
        <v>393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t="s">
        <v>288</v>
      </c>
      <c r="Q143" t="s">
        <v>46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  <c r="Y143" t="s">
        <v>30</v>
      </c>
      <c r="Z143" t="s">
        <v>31</v>
      </c>
      <c r="AA143">
        <f>+IF(B143='Playlist o matic demo'!$V$2,50,0)</f>
        <v>0</v>
      </c>
      <c r="AB143">
        <f>+ABS(+D143-'Playlist o matic demo'!$AA$2)</f>
        <v>4</v>
      </c>
      <c r="AC143">
        <f>+ABS(+O143-'Playlist o matic demo'!$AB$2)</f>
        <v>47</v>
      </c>
      <c r="AD143">
        <f>+IF(P143='Playlist o matic demo'!$AC$2,0,20)</f>
        <v>20</v>
      </c>
      <c r="AE143">
        <f>+IF(Q143='Playlist o matic demo'!$AD$2,0,20)</f>
        <v>20</v>
      </c>
      <c r="AF143">
        <f>+ABS(+R143-'Playlist o matic demo'!AE$2)</f>
        <v>34</v>
      </c>
      <c r="AG143">
        <f>+ABS(+S143-'Playlist o matic demo'!AF$2)/2</f>
        <v>13.5</v>
      </c>
      <c r="AH143">
        <f>+ABS(+T143-'Playlist o matic demo'!AG$2)/1.5</f>
        <v>20</v>
      </c>
      <c r="AI143">
        <f>+ABS(+U143-'Playlist o matic demo'!AH$2)/2</f>
        <v>33.5</v>
      </c>
      <c r="AJ143">
        <f>+ABS(+V143-'Playlist o matic demo'!AI$2)/2</f>
        <v>0</v>
      </c>
      <c r="AK143">
        <f>+ABS(+W143-'Playlist o matic demo'!AJ$2)/2</f>
        <v>2</v>
      </c>
      <c r="AL143">
        <f>+ABS(+X143-'Playlist o matic demo'!AK$2)/2</f>
        <v>0.5</v>
      </c>
      <c r="AN143">
        <f t="shared" si="12"/>
        <v>194.5</v>
      </c>
      <c r="AO143">
        <f t="shared" si="13"/>
        <v>854</v>
      </c>
      <c r="AP143">
        <f t="shared" si="17"/>
        <v>1.410999999999997E-2</v>
      </c>
      <c r="AQ143">
        <f t="shared" si="14"/>
        <v>854.01410999999996</v>
      </c>
      <c r="AR143">
        <f t="shared" si="15"/>
        <v>854</v>
      </c>
      <c r="AS143" t="str">
        <f t="shared" si="16"/>
        <v>Veigh, Bvga Beatz, Supernova Ent, Prod Malax - Novo BalanÃ¯Â¿Â½</v>
      </c>
    </row>
    <row r="144" spans="1:45" x14ac:dyDescent="0.45">
      <c r="A144" t="s">
        <v>394</v>
      </c>
      <c r="B144" t="s">
        <v>395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t="s">
        <v>28</v>
      </c>
      <c r="Q144" t="s">
        <v>46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  <c r="Y144" t="s">
        <v>396</v>
      </c>
      <c r="Z144" t="s">
        <v>31</v>
      </c>
      <c r="AA144">
        <f>+IF(B144='Playlist o matic demo'!$V$2,50,0)</f>
        <v>0</v>
      </c>
      <c r="AB144">
        <f>+ABS(+D144-'Playlist o matic demo'!$AA$2)</f>
        <v>4</v>
      </c>
      <c r="AC144">
        <f>+ABS(+O144-'Playlist o matic demo'!$AB$2)</f>
        <v>38</v>
      </c>
      <c r="AD144">
        <f>+IF(P144='Playlist o matic demo'!$AC$2,0,20)</f>
        <v>20</v>
      </c>
      <c r="AE144">
        <f>+IF(Q144='Playlist o matic demo'!$AD$2,0,20)</f>
        <v>20</v>
      </c>
      <c r="AF144">
        <f>+ABS(+R144-'Playlist o matic demo'!AE$2)</f>
        <v>43</v>
      </c>
      <c r="AG144">
        <f>+ABS(+S144-'Playlist o matic demo'!AF$2)/2</f>
        <v>15</v>
      </c>
      <c r="AH144">
        <f>+ABS(+T144-'Playlist o matic demo'!AG$2)/1.5</f>
        <v>10</v>
      </c>
      <c r="AI144">
        <f>+ABS(+U144-'Playlist o matic demo'!AH$2)/2</f>
        <v>21</v>
      </c>
      <c r="AJ144">
        <f>+ABS(+V144-'Playlist o matic demo'!AI$2)/2</f>
        <v>0</v>
      </c>
      <c r="AK144">
        <f>+ABS(+W144-'Playlist o matic demo'!AJ$2)/2</f>
        <v>1.5</v>
      </c>
      <c r="AL144">
        <f>+ABS(+X144-'Playlist o matic demo'!AK$2)/2</f>
        <v>9</v>
      </c>
      <c r="AN144">
        <f t="shared" si="12"/>
        <v>181.5</v>
      </c>
      <c r="AO144">
        <f t="shared" si="13"/>
        <v>772</v>
      </c>
      <c r="AP144">
        <f t="shared" si="17"/>
        <v>1.4209999999999969E-2</v>
      </c>
      <c r="AQ144">
        <f t="shared" si="14"/>
        <v>772.01421000000005</v>
      </c>
      <c r="AR144">
        <f t="shared" si="15"/>
        <v>772</v>
      </c>
      <c r="AS144" t="str">
        <f t="shared" si="16"/>
        <v>Mc Pedrinho, DJ 900 - Gol Bolinha, Gol Quadrado 2</v>
      </c>
    </row>
    <row r="145" spans="1:45" x14ac:dyDescent="0.45">
      <c r="A145" t="s">
        <v>397</v>
      </c>
      <c r="B145" t="s">
        <v>306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 s="1">
        <v>3889</v>
      </c>
      <c r="M145">
        <v>5</v>
      </c>
      <c r="N145">
        <v>0</v>
      </c>
      <c r="O145">
        <v>112</v>
      </c>
      <c r="P145" t="s">
        <v>92</v>
      </c>
      <c r="Q145" t="s">
        <v>29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  <c r="Y145" t="s">
        <v>398</v>
      </c>
      <c r="Z145" t="s">
        <v>31</v>
      </c>
      <c r="AA145">
        <f>+IF(B145='Playlist o matic demo'!$V$2,50,0)</f>
        <v>0</v>
      </c>
      <c r="AB145">
        <f>+ABS(+D145-'Playlist o matic demo'!$AA$2)</f>
        <v>17</v>
      </c>
      <c r="AC145">
        <f>+ABS(+O145-'Playlist o matic demo'!$AB$2)</f>
        <v>59</v>
      </c>
      <c r="AD145">
        <f>+IF(P145='Playlist o matic demo'!$AC$2,0,20)</f>
        <v>20</v>
      </c>
      <c r="AE145">
        <f>+IF(Q145='Playlist o matic demo'!$AD$2,0,20)</f>
        <v>0</v>
      </c>
      <c r="AF145">
        <f>+ABS(+R145-'Playlist o matic demo'!AE$2)</f>
        <v>42</v>
      </c>
      <c r="AG145">
        <f>+ABS(+S145-'Playlist o matic demo'!AF$2)/2</f>
        <v>14.5</v>
      </c>
      <c r="AH145">
        <f>+ABS(+T145-'Playlist o matic demo'!AG$2)/1.5</f>
        <v>9.3333333333333339</v>
      </c>
      <c r="AI145">
        <f>+ABS(+U145-'Playlist o matic demo'!AH$2)/2</f>
        <v>0</v>
      </c>
      <c r="AJ145">
        <f>+ABS(+V145-'Playlist o matic demo'!AI$2)/2</f>
        <v>0</v>
      </c>
      <c r="AK145">
        <f>+ABS(+W145-'Playlist o matic demo'!AJ$2)/2</f>
        <v>13.5</v>
      </c>
      <c r="AL145">
        <f>+ABS(+X145-'Playlist o matic demo'!AK$2)/2</f>
        <v>1</v>
      </c>
      <c r="AN145">
        <f t="shared" si="12"/>
        <v>176.33333333333334</v>
      </c>
      <c r="AO145">
        <f t="shared" si="13"/>
        <v>736</v>
      </c>
      <c r="AP145">
        <f t="shared" si="17"/>
        <v>1.4309999999999969E-2</v>
      </c>
      <c r="AQ145">
        <f t="shared" si="14"/>
        <v>736.01431000000002</v>
      </c>
      <c r="AR145">
        <f t="shared" si="15"/>
        <v>736</v>
      </c>
      <c r="AS145" t="str">
        <f t="shared" si="16"/>
        <v>Eminem - Without Me</v>
      </c>
    </row>
    <row r="146" spans="1:45" x14ac:dyDescent="0.45">
      <c r="A146" t="s">
        <v>399</v>
      </c>
      <c r="B146" t="s">
        <v>400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Q146" t="s">
        <v>29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  <c r="Y146" t="s">
        <v>30</v>
      </c>
      <c r="Z146" t="s">
        <v>31</v>
      </c>
      <c r="AA146">
        <f>+IF(B146='Playlist o matic demo'!$V$2,50,0)</f>
        <v>0</v>
      </c>
      <c r="AB146">
        <f>+ABS(+D146-'Playlist o matic demo'!$AA$2)</f>
        <v>4</v>
      </c>
      <c r="AC146">
        <f>+ABS(+O146-'Playlist o matic demo'!$AB$2)</f>
        <v>74</v>
      </c>
      <c r="AD146">
        <f>+IF(P146='Playlist o matic demo'!$AC$2,0,20)</f>
        <v>20</v>
      </c>
      <c r="AE146">
        <f>+IF(Q146='Playlist o matic demo'!$AD$2,0,20)</f>
        <v>0</v>
      </c>
      <c r="AF146">
        <f>+ABS(+R146-'Playlist o matic demo'!AE$2)</f>
        <v>29</v>
      </c>
      <c r="AG146">
        <f>+ABS(+S146-'Playlist o matic demo'!AF$2)/2</f>
        <v>27</v>
      </c>
      <c r="AH146">
        <f>+ABS(+T146-'Playlist o matic demo'!AG$2)/1.5</f>
        <v>6</v>
      </c>
      <c r="AI146">
        <f>+ABS(+U146-'Playlist o matic demo'!AH$2)/2</f>
        <v>2.5</v>
      </c>
      <c r="AJ146">
        <f>+ABS(+V146-'Playlist o matic demo'!AI$2)/2</f>
        <v>0</v>
      </c>
      <c r="AK146">
        <f>+ABS(+W146-'Playlist o matic demo'!AJ$2)/2</f>
        <v>1.5</v>
      </c>
      <c r="AL146">
        <f>+ABS(+X146-'Playlist o matic demo'!AK$2)/2</f>
        <v>1</v>
      </c>
      <c r="AN146">
        <f t="shared" si="12"/>
        <v>165</v>
      </c>
      <c r="AO146">
        <f t="shared" si="13"/>
        <v>642</v>
      </c>
      <c r="AP146">
        <f t="shared" si="17"/>
        <v>1.4409999999999968E-2</v>
      </c>
      <c r="AQ146">
        <f t="shared" si="14"/>
        <v>642.01441</v>
      </c>
      <c r="AR146">
        <f t="shared" si="15"/>
        <v>643</v>
      </c>
      <c r="AS146" t="str">
        <f t="shared" si="16"/>
        <v>Sog, Ryan Castro, Peso Pluma - QUEMA</v>
      </c>
    </row>
    <row r="147" spans="1:45" x14ac:dyDescent="0.45">
      <c r="A147" t="s">
        <v>401</v>
      </c>
      <c r="B147" t="s">
        <v>402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38</v>
      </c>
      <c r="Q147" t="s">
        <v>46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  <c r="Y147" t="s">
        <v>165</v>
      </c>
      <c r="Z147" t="s">
        <v>31</v>
      </c>
      <c r="AA147">
        <f>+IF(B147='Playlist o matic demo'!$V$2,50,0)</f>
        <v>0</v>
      </c>
      <c r="AB147">
        <f>+ABS(+D147-'Playlist o matic demo'!$AA$2)</f>
        <v>3</v>
      </c>
      <c r="AC147">
        <f>+ABS(+O147-'Playlist o matic demo'!$AB$2)</f>
        <v>81</v>
      </c>
      <c r="AD147">
        <f>+IF(P147='Playlist o matic demo'!$AC$2,0,20)</f>
        <v>20</v>
      </c>
      <c r="AE147">
        <f>+IF(Q147='Playlist o matic demo'!$AD$2,0,20)</f>
        <v>20</v>
      </c>
      <c r="AF147">
        <f>+ABS(+R147-'Playlist o matic demo'!AE$2)</f>
        <v>9</v>
      </c>
      <c r="AG147">
        <f>+ABS(+S147-'Playlist o matic demo'!AF$2)/2</f>
        <v>7</v>
      </c>
      <c r="AH147">
        <f>+ABS(+T147-'Playlist o matic demo'!AG$2)/1.5</f>
        <v>21.333333333333332</v>
      </c>
      <c r="AI147">
        <f>+ABS(+U147-'Playlist o matic demo'!AH$2)/2</f>
        <v>19</v>
      </c>
      <c r="AJ147">
        <f>+ABS(+V147-'Playlist o matic demo'!AI$2)/2</f>
        <v>2.5</v>
      </c>
      <c r="AK147">
        <f>+ABS(+W147-'Playlist o matic demo'!AJ$2)/2</f>
        <v>0.5</v>
      </c>
      <c r="AL147">
        <f>+ABS(+X147-'Playlist o matic demo'!AK$2)/2</f>
        <v>2</v>
      </c>
      <c r="AN147">
        <f t="shared" si="12"/>
        <v>185.33333333333334</v>
      </c>
      <c r="AO147">
        <f t="shared" si="13"/>
        <v>804</v>
      </c>
      <c r="AP147">
        <f t="shared" si="17"/>
        <v>1.4509999999999967E-2</v>
      </c>
      <c r="AQ147">
        <f t="shared" si="14"/>
        <v>804.01450999999997</v>
      </c>
      <c r="AR147">
        <f t="shared" si="15"/>
        <v>804</v>
      </c>
      <c r="AS147" t="str">
        <f t="shared" si="16"/>
        <v>The Weeknd, Lana Del Rey - Stargirl Interlude</v>
      </c>
    </row>
    <row r="148" spans="1:45" x14ac:dyDescent="0.45">
      <c r="A148" t="s">
        <v>403</v>
      </c>
      <c r="B148" t="s">
        <v>404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t="s">
        <v>288</v>
      </c>
      <c r="Q148" t="s">
        <v>46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  <c r="Y148" t="s">
        <v>30</v>
      </c>
      <c r="Z148" t="s">
        <v>31</v>
      </c>
      <c r="AA148">
        <f>+IF(B148='Playlist o matic demo'!$V$2,50,0)</f>
        <v>0</v>
      </c>
      <c r="AB148">
        <f>+ABS(+D148-'Playlist o matic demo'!$AA$2)</f>
        <v>3</v>
      </c>
      <c r="AC148">
        <f>+ABS(+O148-'Playlist o matic demo'!$AB$2)</f>
        <v>91</v>
      </c>
      <c r="AD148">
        <f>+IF(P148='Playlist o matic demo'!$AC$2,0,20)</f>
        <v>20</v>
      </c>
      <c r="AE148">
        <f>+IF(Q148='Playlist o matic demo'!$AD$2,0,20)</f>
        <v>20</v>
      </c>
      <c r="AF148">
        <f>+ABS(+R148-'Playlist o matic demo'!AE$2)</f>
        <v>15</v>
      </c>
      <c r="AG148">
        <f>+ABS(+S148-'Playlist o matic demo'!AF$2)/2</f>
        <v>5.5</v>
      </c>
      <c r="AH148">
        <f>+ABS(+T148-'Playlist o matic demo'!AG$2)/1.5</f>
        <v>7.333333333333333</v>
      </c>
      <c r="AI148">
        <f>+ABS(+U148-'Playlist o matic demo'!AH$2)/2</f>
        <v>4</v>
      </c>
      <c r="AJ148">
        <f>+ABS(+V148-'Playlist o matic demo'!AI$2)/2</f>
        <v>0</v>
      </c>
      <c r="AK148">
        <f>+ABS(+W148-'Playlist o matic demo'!AJ$2)/2</f>
        <v>22</v>
      </c>
      <c r="AL148">
        <f>+ABS(+X148-'Playlist o matic demo'!AK$2)/2</f>
        <v>1.5</v>
      </c>
      <c r="AN148">
        <f t="shared" si="12"/>
        <v>189.33333333333334</v>
      </c>
      <c r="AO148">
        <f t="shared" si="13"/>
        <v>832</v>
      </c>
      <c r="AP148">
        <f t="shared" si="17"/>
        <v>1.4609999999999967E-2</v>
      </c>
      <c r="AQ148">
        <f t="shared" si="14"/>
        <v>832.01460999999995</v>
      </c>
      <c r="AR148">
        <f t="shared" si="15"/>
        <v>832</v>
      </c>
      <c r="AS148" t="str">
        <f t="shared" si="16"/>
        <v>Bomba EstÃ¯Â¿Â½Ã¯Â¿Â½reo, Bad B - Ojitos Lindos</v>
      </c>
    </row>
    <row r="149" spans="1:45" x14ac:dyDescent="0.45">
      <c r="A149" t="s">
        <v>405</v>
      </c>
      <c r="B149" t="s">
        <v>406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 s="1">
        <v>5239</v>
      </c>
      <c r="M149">
        <v>0</v>
      </c>
      <c r="N149">
        <v>558</v>
      </c>
      <c r="O149">
        <v>172</v>
      </c>
      <c r="P149" t="s">
        <v>42</v>
      </c>
      <c r="Q149" t="s">
        <v>29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  <c r="Y149" t="s">
        <v>407</v>
      </c>
      <c r="Z149" t="s">
        <v>31</v>
      </c>
      <c r="AA149">
        <f>+IF(B149='Playlist o matic demo'!$V$2,50,0)</f>
        <v>0</v>
      </c>
      <c r="AB149">
        <f>+ABS(+D149-'Playlist o matic demo'!$AA$2)</f>
        <v>15</v>
      </c>
      <c r="AC149">
        <f>+ABS(+O149-'Playlist o matic demo'!$AB$2)</f>
        <v>1</v>
      </c>
      <c r="AD149">
        <f>+IF(P149='Playlist o matic demo'!$AC$2,0,20)</f>
        <v>20</v>
      </c>
      <c r="AE149">
        <f>+IF(Q149='Playlist o matic demo'!$AD$2,0,20)</f>
        <v>0</v>
      </c>
      <c r="AF149">
        <f>+ABS(+R149-'Playlist o matic demo'!AE$2)</f>
        <v>5</v>
      </c>
      <c r="AG149">
        <f>+ABS(+S149-'Playlist o matic demo'!AF$2)/2</f>
        <v>2.5</v>
      </c>
      <c r="AH149">
        <f>+ABS(+T149-'Playlist o matic demo'!AG$2)/1.5</f>
        <v>14</v>
      </c>
      <c r="AI149">
        <f>+ABS(+U149-'Playlist o matic demo'!AH$2)/2</f>
        <v>3</v>
      </c>
      <c r="AJ149">
        <f>+ABS(+V149-'Playlist o matic demo'!AI$2)/2</f>
        <v>0</v>
      </c>
      <c r="AK149">
        <f>+ABS(+W149-'Playlist o matic demo'!AJ$2)/2</f>
        <v>0.5</v>
      </c>
      <c r="AL149">
        <f>+ABS(+X149-'Playlist o matic demo'!AK$2)/2</f>
        <v>2</v>
      </c>
      <c r="AN149">
        <f t="shared" si="12"/>
        <v>63</v>
      </c>
      <c r="AO149">
        <f t="shared" si="13"/>
        <v>16</v>
      </c>
      <c r="AP149">
        <f t="shared" si="17"/>
        <v>1.4709999999999966E-2</v>
      </c>
      <c r="AQ149">
        <f t="shared" si="14"/>
        <v>16.014710000000001</v>
      </c>
      <c r="AR149">
        <f t="shared" si="15"/>
        <v>16</v>
      </c>
      <c r="AS149" t="str">
        <f t="shared" si="16"/>
        <v>Keane - Somewhere Only We Know</v>
      </c>
    </row>
    <row r="150" spans="1:45" x14ac:dyDescent="0.45">
      <c r="A150" t="s">
        <v>408</v>
      </c>
      <c r="B150" t="s">
        <v>409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130</v>
      </c>
      <c r="Q150" t="s">
        <v>29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  <c r="Y150" t="s">
        <v>410</v>
      </c>
      <c r="Z150" t="s">
        <v>31</v>
      </c>
      <c r="AA150">
        <f>+IF(B150='Playlist o matic demo'!$V$2,50,0)</f>
        <v>0</v>
      </c>
      <c r="AB150">
        <f>+ABS(+D150-'Playlist o matic demo'!$AA$2)</f>
        <v>0</v>
      </c>
      <c r="AC150">
        <f>+ABS(+O150-'Playlist o matic demo'!$AB$2)</f>
        <v>51</v>
      </c>
      <c r="AD150">
        <f>+IF(P150='Playlist o matic demo'!$AC$2,0,20)</f>
        <v>20</v>
      </c>
      <c r="AE150">
        <f>+IF(Q150='Playlist o matic demo'!$AD$2,0,20)</f>
        <v>0</v>
      </c>
      <c r="AF150">
        <f>+ABS(+R150-'Playlist o matic demo'!AE$2)</f>
        <v>10</v>
      </c>
      <c r="AG150">
        <f>+ABS(+S150-'Playlist o matic demo'!AF$2)/2</f>
        <v>7</v>
      </c>
      <c r="AH150">
        <f>+ABS(+T150-'Playlist o matic demo'!AG$2)/1.5</f>
        <v>30</v>
      </c>
      <c r="AI150">
        <f>+ABS(+U150-'Playlist o matic demo'!AH$2)/2</f>
        <v>36.5</v>
      </c>
      <c r="AJ150">
        <f>+ABS(+V150-'Playlist o matic demo'!AI$2)/2</f>
        <v>0</v>
      </c>
      <c r="AK150">
        <f>+ABS(+W150-'Playlist o matic demo'!AJ$2)/2</f>
        <v>11</v>
      </c>
      <c r="AL150">
        <f>+ABS(+X150-'Playlist o matic demo'!AK$2)/2</f>
        <v>2</v>
      </c>
      <c r="AN150">
        <f t="shared" si="12"/>
        <v>167.5</v>
      </c>
      <c r="AO150">
        <f t="shared" si="13"/>
        <v>660</v>
      </c>
      <c r="AP150">
        <f t="shared" si="17"/>
        <v>1.4809999999999966E-2</v>
      </c>
      <c r="AQ150">
        <f t="shared" si="14"/>
        <v>660.01481000000001</v>
      </c>
      <c r="AR150">
        <f t="shared" si="15"/>
        <v>660</v>
      </c>
      <c r="AS150" t="str">
        <f t="shared" si="16"/>
        <v>New West - Those Eyes</v>
      </c>
    </row>
    <row r="151" spans="1:45" x14ac:dyDescent="0.45">
      <c r="A151" t="s">
        <v>411</v>
      </c>
      <c r="B151" t="s">
        <v>412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t="s">
        <v>92</v>
      </c>
      <c r="Q151" t="s">
        <v>46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  <c r="Y151" t="s">
        <v>413</v>
      </c>
      <c r="Z151" t="s">
        <v>31</v>
      </c>
      <c r="AA151">
        <f>+IF(B151='Playlist o matic demo'!$V$2,50,0)</f>
        <v>0</v>
      </c>
      <c r="AB151">
        <f>+ABS(+D151-'Playlist o matic demo'!$AA$2)</f>
        <v>4</v>
      </c>
      <c r="AC151">
        <f>+ABS(+O151-'Playlist o matic demo'!$AB$2)</f>
        <v>31</v>
      </c>
      <c r="AD151">
        <f>+IF(P151='Playlist o matic demo'!$AC$2,0,20)</f>
        <v>20</v>
      </c>
      <c r="AE151">
        <f>+IF(Q151='Playlist o matic demo'!$AD$2,0,20)</f>
        <v>20</v>
      </c>
      <c r="AF151">
        <f>+ABS(+R151-'Playlist o matic demo'!AE$2)</f>
        <v>24</v>
      </c>
      <c r="AG151">
        <f>+ABS(+S151-'Playlist o matic demo'!AF$2)/2</f>
        <v>29</v>
      </c>
      <c r="AH151">
        <f>+ABS(+T151-'Playlist o matic demo'!AG$2)/1.5</f>
        <v>0</v>
      </c>
      <c r="AI151">
        <f>+ABS(+U151-'Playlist o matic demo'!AH$2)/2</f>
        <v>9</v>
      </c>
      <c r="AJ151">
        <f>+ABS(+V151-'Playlist o matic demo'!AI$2)/2</f>
        <v>0</v>
      </c>
      <c r="AK151">
        <f>+ABS(+W151-'Playlist o matic demo'!AJ$2)/2</f>
        <v>2</v>
      </c>
      <c r="AL151">
        <f>+ABS(+X151-'Playlist o matic demo'!AK$2)/2</f>
        <v>1</v>
      </c>
      <c r="AN151">
        <f t="shared" si="12"/>
        <v>140</v>
      </c>
      <c r="AO151">
        <f t="shared" si="13"/>
        <v>402</v>
      </c>
      <c r="AP151">
        <f t="shared" si="17"/>
        <v>1.4909999999999965E-2</v>
      </c>
      <c r="AQ151">
        <f t="shared" si="14"/>
        <v>402.01490999999999</v>
      </c>
      <c r="AR151">
        <f t="shared" si="15"/>
        <v>403</v>
      </c>
      <c r="AS151" t="str">
        <f t="shared" si="16"/>
        <v>Chino Pacas - El Gordo Trae El Mando</v>
      </c>
    </row>
    <row r="152" spans="1:45" x14ac:dyDescent="0.45">
      <c r="A152" t="s">
        <v>414</v>
      </c>
      <c r="B152" t="s">
        <v>415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t="s">
        <v>42</v>
      </c>
      <c r="Q152" t="s">
        <v>46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  <c r="Y152" t="s">
        <v>416</v>
      </c>
      <c r="Z152" t="s">
        <v>31</v>
      </c>
      <c r="AA152">
        <f>+IF(B152='Playlist o matic demo'!$V$2,50,0)</f>
        <v>0</v>
      </c>
      <c r="AB152">
        <f>+ABS(+D152-'Playlist o matic demo'!$AA$2)</f>
        <v>4</v>
      </c>
      <c r="AC152">
        <f>+ABS(+O152-'Playlist o matic demo'!$AB$2)</f>
        <v>43</v>
      </c>
      <c r="AD152">
        <f>+IF(P152='Playlist o matic demo'!$AC$2,0,20)</f>
        <v>20</v>
      </c>
      <c r="AE152">
        <f>+IF(Q152='Playlist o matic demo'!$AD$2,0,20)</f>
        <v>20</v>
      </c>
      <c r="AF152">
        <f>+ABS(+R152-'Playlist o matic demo'!AE$2)</f>
        <v>31</v>
      </c>
      <c r="AG152">
        <f>+ABS(+S152-'Playlist o matic demo'!AF$2)/2</f>
        <v>26</v>
      </c>
      <c r="AH152">
        <f>+ABS(+T152-'Playlist o matic demo'!AG$2)/1.5</f>
        <v>2</v>
      </c>
      <c r="AI152">
        <f>+ABS(+U152-'Playlist o matic demo'!AH$2)/2</f>
        <v>0.5</v>
      </c>
      <c r="AJ152">
        <f>+ABS(+V152-'Playlist o matic demo'!AI$2)/2</f>
        <v>0</v>
      </c>
      <c r="AK152">
        <f>+ABS(+W152-'Playlist o matic demo'!AJ$2)/2</f>
        <v>0</v>
      </c>
      <c r="AL152">
        <f>+ABS(+X152-'Playlist o matic demo'!AK$2)/2</f>
        <v>1</v>
      </c>
      <c r="AN152">
        <f t="shared" si="12"/>
        <v>147.5</v>
      </c>
      <c r="AO152">
        <f t="shared" si="13"/>
        <v>469</v>
      </c>
      <c r="AP152">
        <f t="shared" si="17"/>
        <v>1.5009999999999964E-2</v>
      </c>
      <c r="AQ152">
        <f t="shared" si="14"/>
        <v>469.01501000000002</v>
      </c>
      <c r="AR152">
        <f t="shared" si="15"/>
        <v>472</v>
      </c>
      <c r="AS152" t="str">
        <f t="shared" si="16"/>
        <v>Natanael Cano - Mi Bello Angel</v>
      </c>
    </row>
    <row r="153" spans="1:45" x14ac:dyDescent="0.45">
      <c r="A153" t="s">
        <v>417</v>
      </c>
      <c r="B153" t="s">
        <v>358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Q153" t="s">
        <v>29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  <c r="Y153" t="s">
        <v>418</v>
      </c>
      <c r="Z153" t="s">
        <v>31</v>
      </c>
      <c r="AA153">
        <f>+IF(B153='Playlist o matic demo'!$V$2,50,0)</f>
        <v>0</v>
      </c>
      <c r="AB153">
        <f>+ABS(+D153-'Playlist o matic demo'!$AA$2)</f>
        <v>4</v>
      </c>
      <c r="AC153">
        <f>+ABS(+O153-'Playlist o matic demo'!$AB$2)</f>
        <v>49</v>
      </c>
      <c r="AD153">
        <f>+IF(P153='Playlist o matic demo'!$AC$2,0,20)</f>
        <v>20</v>
      </c>
      <c r="AE153">
        <f>+IF(Q153='Playlist o matic demo'!$AD$2,0,20)</f>
        <v>0</v>
      </c>
      <c r="AF153">
        <f>+ABS(+R153-'Playlist o matic demo'!AE$2)</f>
        <v>28</v>
      </c>
      <c r="AG153">
        <f>+ABS(+S153-'Playlist o matic demo'!AF$2)/2</f>
        <v>16</v>
      </c>
      <c r="AH153">
        <f>+ABS(+T153-'Playlist o matic demo'!AG$2)/1.5</f>
        <v>0.66666666666666663</v>
      </c>
      <c r="AI153">
        <f>+ABS(+U153-'Playlist o matic demo'!AH$2)/2</f>
        <v>28.5</v>
      </c>
      <c r="AJ153">
        <f>+ABS(+V153-'Playlist o matic demo'!AI$2)/2</f>
        <v>0</v>
      </c>
      <c r="AK153">
        <f>+ABS(+W153-'Playlist o matic demo'!AJ$2)/2</f>
        <v>0.5</v>
      </c>
      <c r="AL153">
        <f>+ABS(+X153-'Playlist o matic demo'!AK$2)/2</f>
        <v>1</v>
      </c>
      <c r="AN153">
        <f t="shared" si="12"/>
        <v>147.66666666666669</v>
      </c>
      <c r="AO153">
        <f t="shared" si="13"/>
        <v>476</v>
      </c>
      <c r="AP153">
        <f t="shared" si="17"/>
        <v>1.5109999999999964E-2</v>
      </c>
      <c r="AQ153">
        <f t="shared" si="14"/>
        <v>476.01510999999999</v>
      </c>
      <c r="AR153">
        <f t="shared" si="15"/>
        <v>476</v>
      </c>
      <c r="AS153" t="str">
        <f t="shared" si="16"/>
        <v>Peso Pluma - Bye</v>
      </c>
    </row>
    <row r="154" spans="1:45" x14ac:dyDescent="0.45">
      <c r="A154" t="s">
        <v>419</v>
      </c>
      <c r="B154" t="s">
        <v>420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29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  <c r="Y154" t="s">
        <v>421</v>
      </c>
      <c r="Z154" t="s">
        <v>31</v>
      </c>
      <c r="AA154">
        <f>+IF(B154='Playlist o matic demo'!$V$2,50,0)</f>
        <v>0</v>
      </c>
      <c r="AB154">
        <f>+ABS(+D154-'Playlist o matic demo'!$AA$2)</f>
        <v>9</v>
      </c>
      <c r="AC154">
        <f>+ABS(+O154-'Playlist o matic demo'!$AB$2)</f>
        <v>41</v>
      </c>
      <c r="AD154">
        <f>+IF(P154='Playlist o matic demo'!$AC$2,0,20)</f>
        <v>20</v>
      </c>
      <c r="AE154">
        <f>+IF(Q154='Playlist o matic demo'!$AD$2,0,20)</f>
        <v>0</v>
      </c>
      <c r="AF154">
        <f>+ABS(+R154-'Playlist o matic demo'!AE$2)</f>
        <v>3</v>
      </c>
      <c r="AG154">
        <f>+ABS(+S154-'Playlist o matic demo'!AF$2)/2</f>
        <v>24</v>
      </c>
      <c r="AH154">
        <f>+ABS(+T154-'Playlist o matic demo'!AG$2)/1.5</f>
        <v>8</v>
      </c>
      <c r="AI154">
        <f>+ABS(+U154-'Playlist o matic demo'!AH$2)/2</f>
        <v>4</v>
      </c>
      <c r="AJ154">
        <f>+ABS(+V154-'Playlist o matic demo'!AI$2)/2</f>
        <v>0</v>
      </c>
      <c r="AK154">
        <f>+ABS(+W154-'Playlist o matic demo'!AJ$2)/2</f>
        <v>2</v>
      </c>
      <c r="AL154">
        <f>+ABS(+X154-'Playlist o matic demo'!AK$2)/2</f>
        <v>8.5</v>
      </c>
      <c r="AN154">
        <f t="shared" si="12"/>
        <v>119.5</v>
      </c>
      <c r="AO154">
        <f t="shared" si="13"/>
        <v>234</v>
      </c>
      <c r="AP154">
        <f t="shared" si="17"/>
        <v>1.5209999999999963E-2</v>
      </c>
      <c r="AQ154">
        <f t="shared" si="14"/>
        <v>234.01521</v>
      </c>
      <c r="AR154">
        <f t="shared" si="15"/>
        <v>234</v>
      </c>
      <c r="AS154" t="str">
        <f t="shared" si="16"/>
        <v>Don Omar, Lucenzo - Danza Kuduro</v>
      </c>
    </row>
    <row r="155" spans="1:45" x14ac:dyDescent="0.45">
      <c r="A155" t="s">
        <v>422</v>
      </c>
      <c r="B155" t="s">
        <v>423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t="s">
        <v>42</v>
      </c>
      <c r="Q155" t="s">
        <v>29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  <c r="Y155" t="s">
        <v>30</v>
      </c>
      <c r="Z155" t="s">
        <v>31</v>
      </c>
      <c r="AA155">
        <f>+IF(B155='Playlist o matic demo'!$V$2,50,0)</f>
        <v>0</v>
      </c>
      <c r="AB155">
        <f>+ABS(+D155-'Playlist o matic demo'!$AA$2)</f>
        <v>4</v>
      </c>
      <c r="AC155">
        <f>+ABS(+O155-'Playlist o matic demo'!$AB$2)</f>
        <v>11</v>
      </c>
      <c r="AD155">
        <f>+IF(P155='Playlist o matic demo'!$AC$2,0,20)</f>
        <v>20</v>
      </c>
      <c r="AE155">
        <f>+IF(Q155='Playlist o matic demo'!$AD$2,0,20)</f>
        <v>0</v>
      </c>
      <c r="AF155">
        <f>+ABS(+R155-'Playlist o matic demo'!AE$2)</f>
        <v>19</v>
      </c>
      <c r="AG155">
        <f>+ABS(+S155-'Playlist o matic demo'!AF$2)/2</f>
        <v>11.5</v>
      </c>
      <c r="AH155">
        <f>+ABS(+T155-'Playlist o matic demo'!AG$2)/1.5</f>
        <v>6</v>
      </c>
      <c r="AI155">
        <f>+ABS(+U155-'Playlist o matic demo'!AH$2)/2</f>
        <v>16.5</v>
      </c>
      <c r="AJ155">
        <f>+ABS(+V155-'Playlist o matic demo'!AI$2)/2</f>
        <v>0</v>
      </c>
      <c r="AK155">
        <f>+ABS(+W155-'Playlist o matic demo'!AJ$2)/2</f>
        <v>11</v>
      </c>
      <c r="AL155">
        <f>+ABS(+X155-'Playlist o matic demo'!AK$2)/2</f>
        <v>6.5</v>
      </c>
      <c r="AN155">
        <f t="shared" si="12"/>
        <v>105.5</v>
      </c>
      <c r="AO155">
        <f t="shared" si="13"/>
        <v>151</v>
      </c>
      <c r="AP155">
        <f t="shared" si="17"/>
        <v>1.5309999999999963E-2</v>
      </c>
      <c r="AQ155">
        <f t="shared" si="14"/>
        <v>151.01531</v>
      </c>
      <c r="AR155">
        <f t="shared" si="15"/>
        <v>151</v>
      </c>
      <c r="AS155" t="str">
        <f t="shared" si="16"/>
        <v>Ana Castela, AgroPlay - Nosso Quadro</v>
      </c>
    </row>
    <row r="156" spans="1:45" x14ac:dyDescent="0.45">
      <c r="A156" t="s">
        <v>424</v>
      </c>
      <c r="B156" t="s">
        <v>425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t="s">
        <v>38</v>
      </c>
      <c r="Q156" t="s">
        <v>29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  <c r="Y156" t="s">
        <v>426</v>
      </c>
      <c r="Z156" t="s">
        <v>31</v>
      </c>
      <c r="AA156">
        <f>+IF(B156='Playlist o matic demo'!$V$2,50,0)</f>
        <v>0</v>
      </c>
      <c r="AB156">
        <f>+ABS(+D156-'Playlist o matic demo'!$AA$2)</f>
        <v>7</v>
      </c>
      <c r="AC156">
        <f>+ABS(+O156-'Playlist o matic demo'!$AB$2)</f>
        <v>27</v>
      </c>
      <c r="AD156">
        <f>+IF(P156='Playlist o matic demo'!$AC$2,0,20)</f>
        <v>20</v>
      </c>
      <c r="AE156">
        <f>+IF(Q156='Playlist o matic demo'!$AD$2,0,20)</f>
        <v>0</v>
      </c>
      <c r="AF156">
        <f>+ABS(+R156-'Playlist o matic demo'!AE$2)</f>
        <v>23</v>
      </c>
      <c r="AG156">
        <f>+ABS(+S156-'Playlist o matic demo'!AF$2)/2</f>
        <v>24.5</v>
      </c>
      <c r="AH156">
        <f>+ABS(+T156-'Playlist o matic demo'!AG$2)/1.5</f>
        <v>6.666666666666667</v>
      </c>
      <c r="AI156">
        <f>+ABS(+U156-'Playlist o matic demo'!AH$2)/2</f>
        <v>3</v>
      </c>
      <c r="AJ156">
        <f>+ABS(+V156-'Playlist o matic demo'!AI$2)/2</f>
        <v>0</v>
      </c>
      <c r="AK156">
        <f>+ABS(+W156-'Playlist o matic demo'!AJ$2)/2</f>
        <v>9.5</v>
      </c>
      <c r="AL156">
        <f>+ABS(+X156-'Playlist o matic demo'!AK$2)/2</f>
        <v>1</v>
      </c>
      <c r="AN156">
        <f t="shared" si="12"/>
        <v>121.66666666666667</v>
      </c>
      <c r="AO156">
        <f t="shared" si="13"/>
        <v>253</v>
      </c>
      <c r="AP156">
        <f t="shared" si="17"/>
        <v>1.5409999999999962E-2</v>
      </c>
      <c r="AQ156">
        <f t="shared" si="14"/>
        <v>253.01541</v>
      </c>
      <c r="AR156">
        <f t="shared" si="15"/>
        <v>253</v>
      </c>
      <c r="AS156" t="str">
        <f t="shared" si="16"/>
        <v>Bruno Mars - Locked Out Of Heaven</v>
      </c>
    </row>
    <row r="157" spans="1:45" x14ac:dyDescent="0.45">
      <c r="A157" t="s">
        <v>427</v>
      </c>
      <c r="B157" t="s">
        <v>428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t="s">
        <v>28</v>
      </c>
      <c r="Q157" t="s">
        <v>29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  <c r="Y157" t="s">
        <v>30</v>
      </c>
      <c r="Z157" t="s">
        <v>31</v>
      </c>
      <c r="AA157">
        <f>+IF(B157='Playlist o matic demo'!$V$2,50,0)</f>
        <v>0</v>
      </c>
      <c r="AB157">
        <f>+ABS(+D157-'Playlist o matic demo'!$AA$2)</f>
        <v>4</v>
      </c>
      <c r="AC157">
        <f>+ABS(+O157-'Playlist o matic demo'!$AB$2)</f>
        <v>21</v>
      </c>
      <c r="AD157">
        <f>+IF(P157='Playlist o matic demo'!$AC$2,0,20)</f>
        <v>20</v>
      </c>
      <c r="AE157">
        <f>+IF(Q157='Playlist o matic demo'!$AD$2,0,20)</f>
        <v>0</v>
      </c>
      <c r="AF157">
        <f>+ABS(+R157-'Playlist o matic demo'!AE$2)</f>
        <v>0</v>
      </c>
      <c r="AG157">
        <f>+ABS(+S157-'Playlist o matic demo'!AF$2)/2</f>
        <v>23.5</v>
      </c>
      <c r="AH157">
        <f>+ABS(+T157-'Playlist o matic demo'!AG$2)/1.5</f>
        <v>18.666666666666668</v>
      </c>
      <c r="AI157">
        <f>+ABS(+U157-'Playlist o matic demo'!AH$2)/2</f>
        <v>5.5</v>
      </c>
      <c r="AJ157">
        <f>+ABS(+V157-'Playlist o matic demo'!AI$2)/2</f>
        <v>0</v>
      </c>
      <c r="AK157">
        <f>+ABS(+W157-'Playlist o matic demo'!AJ$2)/2</f>
        <v>9.5</v>
      </c>
      <c r="AL157">
        <f>+ABS(+X157-'Playlist o matic demo'!AK$2)/2</f>
        <v>0.5</v>
      </c>
      <c r="AN157">
        <f t="shared" si="12"/>
        <v>102.66666666666667</v>
      </c>
      <c r="AO157">
        <f t="shared" si="13"/>
        <v>135</v>
      </c>
      <c r="AP157">
        <f t="shared" si="17"/>
        <v>1.5509999999999961E-2</v>
      </c>
      <c r="AQ157">
        <f t="shared" si="14"/>
        <v>135.01551000000001</v>
      </c>
      <c r="AR157">
        <f t="shared" si="15"/>
        <v>135</v>
      </c>
      <c r="AS157" t="str">
        <f t="shared" si="16"/>
        <v>Big One, FMK, Ke personajes - Un Finde | CROSSOVER #2</v>
      </c>
    </row>
    <row r="158" spans="1:45" x14ac:dyDescent="0.45">
      <c r="A158" t="s">
        <v>429</v>
      </c>
      <c r="B158" t="s">
        <v>430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Q158" t="s">
        <v>29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  <c r="Y158" t="s">
        <v>431</v>
      </c>
      <c r="Z158" t="s">
        <v>31</v>
      </c>
      <c r="AA158">
        <f>+IF(B158='Playlist o matic demo'!$V$2,50,0)</f>
        <v>0</v>
      </c>
      <c r="AB158">
        <f>+ABS(+D158-'Playlist o matic demo'!$AA$2)</f>
        <v>3</v>
      </c>
      <c r="AC158">
        <f>+ABS(+O158-'Playlist o matic demo'!$AB$2)</f>
        <v>8</v>
      </c>
      <c r="AD158">
        <f>+IF(P158='Playlist o matic demo'!$AC$2,0,20)</f>
        <v>20</v>
      </c>
      <c r="AE158">
        <f>+IF(Q158='Playlist o matic demo'!$AD$2,0,20)</f>
        <v>0</v>
      </c>
      <c r="AF158">
        <f>+ABS(+R158-'Playlist o matic demo'!AE$2)</f>
        <v>4</v>
      </c>
      <c r="AG158">
        <f>+ABS(+S158-'Playlist o matic demo'!AF$2)/2</f>
        <v>1</v>
      </c>
      <c r="AH158">
        <f>+ABS(+T158-'Playlist o matic demo'!AG$2)/1.5</f>
        <v>8.6666666666666661</v>
      </c>
      <c r="AI158">
        <f>+ABS(+U158-'Playlist o matic demo'!AH$2)/2</f>
        <v>0</v>
      </c>
      <c r="AJ158">
        <f>+ABS(+V158-'Playlist o matic demo'!AI$2)/2</f>
        <v>0</v>
      </c>
      <c r="AK158">
        <f>+ABS(+W158-'Playlist o matic demo'!AJ$2)/2</f>
        <v>0</v>
      </c>
      <c r="AL158">
        <f>+ABS(+X158-'Playlist o matic demo'!AK$2)/2</f>
        <v>5</v>
      </c>
      <c r="AN158">
        <f t="shared" si="12"/>
        <v>49.666666666666664</v>
      </c>
      <c r="AO158">
        <f t="shared" si="13"/>
        <v>5</v>
      </c>
      <c r="AP158">
        <f t="shared" si="17"/>
        <v>1.5609999999999961E-2</v>
      </c>
      <c r="AQ158">
        <f t="shared" si="14"/>
        <v>5.0156099999999997</v>
      </c>
      <c r="AR158">
        <f t="shared" si="15"/>
        <v>5</v>
      </c>
      <c r="AS158" t="str">
        <f t="shared" si="16"/>
        <v>Drake, 21 Savage - Jimmy Cooks (feat. 21 Savage)</v>
      </c>
    </row>
    <row r="159" spans="1:45" x14ac:dyDescent="0.45">
      <c r="A159" t="s">
        <v>432</v>
      </c>
      <c r="B159" t="s">
        <v>161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 s="1">
        <v>3394</v>
      </c>
      <c r="M159">
        <v>11</v>
      </c>
      <c r="N159">
        <v>153</v>
      </c>
      <c r="O159">
        <v>122</v>
      </c>
      <c r="P159" t="s">
        <v>34</v>
      </c>
      <c r="Q159" t="s">
        <v>46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  <c r="Y159" t="s">
        <v>433</v>
      </c>
      <c r="Z159" t="s">
        <v>31</v>
      </c>
      <c r="AA159">
        <f>+IF(B159='Playlist o matic demo'!$V$2,50,0)</f>
        <v>0</v>
      </c>
      <c r="AB159">
        <f>+ABS(+D159-'Playlist o matic demo'!$AA$2)</f>
        <v>6</v>
      </c>
      <c r="AC159">
        <f>+ABS(+O159-'Playlist o matic demo'!$AB$2)</f>
        <v>49</v>
      </c>
      <c r="AD159">
        <f>+IF(P159='Playlist o matic demo'!$AC$2,0,20)</f>
        <v>0</v>
      </c>
      <c r="AE159">
        <f>+IF(Q159='Playlist o matic demo'!$AD$2,0,20)</f>
        <v>20</v>
      </c>
      <c r="AF159">
        <f>+ABS(+R159-'Playlist o matic demo'!AE$2)</f>
        <v>16</v>
      </c>
      <c r="AG159">
        <f>+ABS(+S159-'Playlist o matic demo'!AF$2)/2</f>
        <v>5</v>
      </c>
      <c r="AH159">
        <f>+ABS(+T159-'Playlist o matic demo'!AG$2)/1.5</f>
        <v>6</v>
      </c>
      <c r="AI159">
        <f>+ABS(+U159-'Playlist o matic demo'!AH$2)/2</f>
        <v>3</v>
      </c>
      <c r="AJ159">
        <f>+ABS(+V159-'Playlist o matic demo'!AI$2)/2</f>
        <v>0</v>
      </c>
      <c r="AK159">
        <f>+ABS(+W159-'Playlist o matic demo'!AJ$2)/2</f>
        <v>1.5</v>
      </c>
      <c r="AL159">
        <f>+ABS(+X159-'Playlist o matic demo'!AK$2)/2</f>
        <v>1.5</v>
      </c>
      <c r="AN159">
        <f t="shared" si="12"/>
        <v>108</v>
      </c>
      <c r="AO159">
        <f t="shared" si="13"/>
        <v>166</v>
      </c>
      <c r="AP159">
        <f t="shared" si="17"/>
        <v>1.570999999999996E-2</v>
      </c>
      <c r="AQ159">
        <f t="shared" si="14"/>
        <v>166.01571000000001</v>
      </c>
      <c r="AR159">
        <f t="shared" si="15"/>
        <v>166</v>
      </c>
      <c r="AS159" t="str">
        <f t="shared" si="16"/>
        <v>OneRepublic - Counting Stars</v>
      </c>
    </row>
    <row r="160" spans="1:45" x14ac:dyDescent="0.45">
      <c r="A160" t="s">
        <v>434</v>
      </c>
      <c r="B160" t="s">
        <v>435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107</v>
      </c>
      <c r="K160">
        <v>38</v>
      </c>
      <c r="L160">
        <v>95</v>
      </c>
      <c r="M160">
        <v>0</v>
      </c>
      <c r="O160">
        <v>154</v>
      </c>
      <c r="P160" t="s">
        <v>62</v>
      </c>
      <c r="Q160" t="s">
        <v>29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  <c r="Y160" t="s">
        <v>436</v>
      </c>
      <c r="Z160" t="s">
        <v>31</v>
      </c>
      <c r="AA160">
        <f>+IF(B160='Playlist o matic demo'!$V$2,50,0)</f>
        <v>0</v>
      </c>
      <c r="AB160">
        <f>+ABS(+D160-'Playlist o matic demo'!$AA$2)</f>
        <v>2</v>
      </c>
      <c r="AC160">
        <f>+ABS(+O160-'Playlist o matic demo'!$AB$2)</f>
        <v>17</v>
      </c>
      <c r="AD160">
        <f>+IF(P160='Playlist o matic demo'!$AC$2,0,20)</f>
        <v>20</v>
      </c>
      <c r="AE160">
        <f>+IF(Q160='Playlist o matic demo'!$AD$2,0,20)</f>
        <v>0</v>
      </c>
      <c r="AF160">
        <f>+ABS(+R160-'Playlist o matic demo'!AE$2)</f>
        <v>11</v>
      </c>
      <c r="AG160">
        <f>+ABS(+S160-'Playlist o matic demo'!AF$2)/2</f>
        <v>1.5</v>
      </c>
      <c r="AH160">
        <f>+ABS(+T160-'Playlist o matic demo'!AG$2)/1.5</f>
        <v>4</v>
      </c>
      <c r="AI160">
        <f>+ABS(+U160-'Playlist o matic demo'!AH$2)/2</f>
        <v>10.5</v>
      </c>
      <c r="AJ160">
        <f>+ABS(+V160-'Playlist o matic demo'!AI$2)/2</f>
        <v>0</v>
      </c>
      <c r="AK160">
        <f>+ABS(+W160-'Playlist o matic demo'!AJ$2)/2</f>
        <v>15.5</v>
      </c>
      <c r="AL160">
        <f>+ABS(+X160-'Playlist o matic demo'!AK$2)/2</f>
        <v>0.5</v>
      </c>
      <c r="AN160">
        <f t="shared" si="12"/>
        <v>82</v>
      </c>
      <c r="AO160">
        <f t="shared" si="13"/>
        <v>55</v>
      </c>
      <c r="AP160">
        <f t="shared" si="17"/>
        <v>1.580999999999996E-2</v>
      </c>
      <c r="AQ160">
        <f t="shared" si="14"/>
        <v>55.015810000000002</v>
      </c>
      <c r="AR160">
        <f t="shared" si="15"/>
        <v>55</v>
      </c>
      <c r="AS160" t="str">
        <f t="shared" si="16"/>
        <v>Justin Bieber - Ghost</v>
      </c>
    </row>
    <row r="161" spans="1:45" x14ac:dyDescent="0.45">
      <c r="A161" t="s">
        <v>437</v>
      </c>
      <c r="B161" t="s">
        <v>438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O161">
        <v>117</v>
      </c>
      <c r="P161" t="s">
        <v>42</v>
      </c>
      <c r="Q161" t="s">
        <v>46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  <c r="Y161" t="s">
        <v>439</v>
      </c>
      <c r="Z161" t="s">
        <v>31</v>
      </c>
      <c r="AA161">
        <f>+IF(B161='Playlist o matic demo'!$V$2,50,0)</f>
        <v>0</v>
      </c>
      <c r="AB161">
        <f>+ABS(+D161-'Playlist o matic demo'!$AA$2)</f>
        <v>0</v>
      </c>
      <c r="AC161">
        <f>+ABS(+O161-'Playlist o matic demo'!$AB$2)</f>
        <v>54</v>
      </c>
      <c r="AD161">
        <f>+IF(P161='Playlist o matic demo'!$AC$2,0,20)</f>
        <v>20</v>
      </c>
      <c r="AE161">
        <f>+IF(Q161='Playlist o matic demo'!$AD$2,0,20)</f>
        <v>20</v>
      </c>
      <c r="AF161">
        <f>+ABS(+R161-'Playlist o matic demo'!AE$2)</f>
        <v>23</v>
      </c>
      <c r="AG161">
        <f>+ABS(+S161-'Playlist o matic demo'!AF$2)/2</f>
        <v>3.5</v>
      </c>
      <c r="AH161">
        <f>+ABS(+T161-'Playlist o matic demo'!AG$2)/1.5</f>
        <v>7.333333333333333</v>
      </c>
      <c r="AI161">
        <f>+ABS(+U161-'Playlist o matic demo'!AH$2)/2</f>
        <v>3</v>
      </c>
      <c r="AJ161">
        <f>+ABS(+V161-'Playlist o matic demo'!AI$2)/2</f>
        <v>0</v>
      </c>
      <c r="AK161">
        <f>+ABS(+W161-'Playlist o matic demo'!AJ$2)/2</f>
        <v>1</v>
      </c>
      <c r="AL161">
        <f>+ABS(+X161-'Playlist o matic demo'!AK$2)/2</f>
        <v>1.5</v>
      </c>
      <c r="AN161">
        <f t="shared" si="12"/>
        <v>133.33333333333331</v>
      </c>
      <c r="AO161">
        <f t="shared" si="13"/>
        <v>340</v>
      </c>
      <c r="AP161">
        <f t="shared" si="17"/>
        <v>1.5909999999999959E-2</v>
      </c>
      <c r="AQ161">
        <f t="shared" si="14"/>
        <v>340.01591000000002</v>
      </c>
      <c r="AR161">
        <f t="shared" si="15"/>
        <v>340</v>
      </c>
      <c r="AS161" t="str">
        <f t="shared" si="16"/>
        <v>Chris Brown - Under The Influence</v>
      </c>
    </row>
    <row r="162" spans="1:45" x14ac:dyDescent="0.45">
      <c r="A162" t="s">
        <v>440</v>
      </c>
      <c r="B162" t="s">
        <v>441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t="s">
        <v>92</v>
      </c>
      <c r="Q162" t="s">
        <v>46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  <c r="Y162" t="s">
        <v>30</v>
      </c>
      <c r="Z162" t="s">
        <v>31</v>
      </c>
      <c r="AA162">
        <f>+IF(B162='Playlist o matic demo'!$V$2,50,0)</f>
        <v>0</v>
      </c>
      <c r="AB162">
        <f>+ABS(+D162-'Playlist o matic demo'!$AA$2)</f>
        <v>4</v>
      </c>
      <c r="AC162">
        <f>+ABS(+O162-'Playlist o matic demo'!$AB$2)</f>
        <v>33</v>
      </c>
      <c r="AD162">
        <f>+IF(P162='Playlist o matic demo'!$AC$2,0,20)</f>
        <v>20</v>
      </c>
      <c r="AE162">
        <f>+IF(Q162='Playlist o matic demo'!$AD$2,0,20)</f>
        <v>20</v>
      </c>
      <c r="AF162">
        <f>+ABS(+R162-'Playlist o matic demo'!AE$2)</f>
        <v>28</v>
      </c>
      <c r="AG162">
        <f>+ABS(+S162-'Playlist o matic demo'!AF$2)/2</f>
        <v>25.5</v>
      </c>
      <c r="AH162">
        <f>+ABS(+T162-'Playlist o matic demo'!AG$2)/1.5</f>
        <v>2</v>
      </c>
      <c r="AI162">
        <f>+ABS(+U162-'Playlist o matic demo'!AH$2)/2</f>
        <v>5</v>
      </c>
      <c r="AJ162">
        <f>+ABS(+V162-'Playlist o matic demo'!AI$2)/2</f>
        <v>0</v>
      </c>
      <c r="AK162">
        <f>+ABS(+W162-'Playlist o matic demo'!AJ$2)/2</f>
        <v>1.5</v>
      </c>
      <c r="AL162">
        <f>+ABS(+X162-'Playlist o matic demo'!AK$2)/2</f>
        <v>1</v>
      </c>
      <c r="AN162">
        <f t="shared" si="12"/>
        <v>140</v>
      </c>
      <c r="AO162">
        <f t="shared" si="13"/>
        <v>402</v>
      </c>
      <c r="AP162">
        <f t="shared" si="17"/>
        <v>1.6009999999999958E-2</v>
      </c>
      <c r="AQ162">
        <f t="shared" si="14"/>
        <v>402.01600999999999</v>
      </c>
      <c r="AR162">
        <f t="shared" si="15"/>
        <v>404</v>
      </c>
      <c r="AS162" t="str">
        <f t="shared" si="16"/>
        <v>Natanael Cano, Peso Pluma - PRC</v>
      </c>
    </row>
    <row r="163" spans="1:45" x14ac:dyDescent="0.45">
      <c r="A163" t="s">
        <v>442</v>
      </c>
      <c r="B163" t="s">
        <v>443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29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  <c r="Y163" t="s">
        <v>444</v>
      </c>
      <c r="Z163" t="s">
        <v>31</v>
      </c>
      <c r="AA163">
        <f>+IF(B163='Playlist o matic demo'!$V$2,50,0)</f>
        <v>0</v>
      </c>
      <c r="AB163">
        <f>+ABS(+D163-'Playlist o matic demo'!$AA$2)</f>
        <v>15</v>
      </c>
      <c r="AC163">
        <f>+ABS(+O163-'Playlist o matic demo'!$AB$2)</f>
        <v>75</v>
      </c>
      <c r="AD163">
        <f>+IF(P163='Playlist o matic demo'!$AC$2,0,20)</f>
        <v>20</v>
      </c>
      <c r="AE163">
        <f>+IF(Q163='Playlist o matic demo'!$AD$2,0,20)</f>
        <v>0</v>
      </c>
      <c r="AF163">
        <f>+ABS(+R163-'Playlist o matic demo'!AE$2)</f>
        <v>36</v>
      </c>
      <c r="AG163">
        <f>+ABS(+S163-'Playlist o matic demo'!AF$2)/2</f>
        <v>18</v>
      </c>
      <c r="AH163">
        <f>+ABS(+T163-'Playlist o matic demo'!AG$2)/1.5</f>
        <v>0</v>
      </c>
      <c r="AI163">
        <f>+ABS(+U163-'Playlist o matic demo'!AH$2)/2</f>
        <v>16.5</v>
      </c>
      <c r="AJ163">
        <f>+ABS(+V163-'Playlist o matic demo'!AI$2)/2</f>
        <v>0</v>
      </c>
      <c r="AK163">
        <f>+ABS(+W163-'Playlist o matic demo'!AJ$2)/2</f>
        <v>0.5</v>
      </c>
      <c r="AL163">
        <f>+ABS(+X163-'Playlist o matic demo'!AK$2)/2</f>
        <v>0.5</v>
      </c>
      <c r="AN163">
        <f t="shared" si="12"/>
        <v>181.5</v>
      </c>
      <c r="AO163">
        <f t="shared" si="13"/>
        <v>772</v>
      </c>
      <c r="AP163">
        <f t="shared" si="17"/>
        <v>1.6109999999999958E-2</v>
      </c>
      <c r="AQ163">
        <f t="shared" si="14"/>
        <v>772.01611000000003</v>
      </c>
      <c r="AR163">
        <f t="shared" si="15"/>
        <v>773</v>
      </c>
      <c r="AS163" t="str">
        <f t="shared" si="16"/>
        <v>Daddy Yankee - Gasolina</v>
      </c>
    </row>
    <row r="164" spans="1:45" x14ac:dyDescent="0.45">
      <c r="A164" t="s">
        <v>445</v>
      </c>
      <c r="B164" t="s">
        <v>446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 s="1">
        <v>3631</v>
      </c>
      <c r="M164">
        <v>0</v>
      </c>
      <c r="N164">
        <v>26</v>
      </c>
      <c r="O164">
        <v>104</v>
      </c>
      <c r="P164" t="s">
        <v>34</v>
      </c>
      <c r="Q164" t="s">
        <v>29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  <c r="Y164" t="s">
        <v>447</v>
      </c>
      <c r="Z164" t="s">
        <v>31</v>
      </c>
      <c r="AA164">
        <f>+IF(B164='Playlist o matic demo'!$V$2,50,0)</f>
        <v>0</v>
      </c>
      <c r="AB164">
        <f>+ABS(+D164-'Playlist o matic demo'!$AA$2)</f>
        <v>3</v>
      </c>
      <c r="AC164">
        <f>+ABS(+O164-'Playlist o matic demo'!$AB$2)</f>
        <v>67</v>
      </c>
      <c r="AD164">
        <f>+IF(P164='Playlist o matic demo'!$AC$2,0,20)</f>
        <v>0</v>
      </c>
      <c r="AE164">
        <f>+IF(Q164='Playlist o matic demo'!$AD$2,0,20)</f>
        <v>0</v>
      </c>
      <c r="AF164">
        <f>+ABS(+R164-'Playlist o matic demo'!AE$2)</f>
        <v>27</v>
      </c>
      <c r="AG164">
        <f>+ABS(+S164-'Playlist o matic demo'!AF$2)/2</f>
        <v>1</v>
      </c>
      <c r="AH164">
        <f>+ABS(+T164-'Playlist o matic demo'!AG$2)/1.5</f>
        <v>11.333333333333334</v>
      </c>
      <c r="AI164">
        <f>+ABS(+U164-'Playlist o matic demo'!AH$2)/2</f>
        <v>0.5</v>
      </c>
      <c r="AJ164">
        <f>+ABS(+V164-'Playlist o matic demo'!AI$2)/2</f>
        <v>0</v>
      </c>
      <c r="AK164">
        <f>+ABS(+W164-'Playlist o matic demo'!AJ$2)/2</f>
        <v>13.5</v>
      </c>
      <c r="AL164">
        <f>+ABS(+X164-'Playlist o matic demo'!AK$2)/2</f>
        <v>1</v>
      </c>
      <c r="AN164">
        <f t="shared" si="12"/>
        <v>124.33333333333333</v>
      </c>
      <c r="AO164">
        <f t="shared" si="13"/>
        <v>285</v>
      </c>
      <c r="AP164">
        <f t="shared" si="17"/>
        <v>1.6209999999999957E-2</v>
      </c>
      <c r="AQ164">
        <f t="shared" si="14"/>
        <v>285.01621</v>
      </c>
      <c r="AR164">
        <f t="shared" si="15"/>
        <v>285</v>
      </c>
      <c r="AS164" t="str">
        <f t="shared" si="16"/>
        <v>Drake, WizKid, Kyla - One Dance</v>
      </c>
    </row>
    <row r="165" spans="1:45" x14ac:dyDescent="0.45">
      <c r="A165" t="s">
        <v>448</v>
      </c>
      <c r="B165" t="s">
        <v>41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t="s">
        <v>80</v>
      </c>
      <c r="Q165" t="s">
        <v>29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  <c r="Y165" t="s">
        <v>221</v>
      </c>
      <c r="Z165" t="s">
        <v>31</v>
      </c>
      <c r="AA165">
        <f>+IF(B165='Playlist o matic demo'!$V$2,50,0)</f>
        <v>0</v>
      </c>
      <c r="AB165">
        <f>+ABS(+D165-'Playlist o matic demo'!$AA$2)</f>
        <v>9</v>
      </c>
      <c r="AC165">
        <f>+ABS(+O165-'Playlist o matic demo'!$AB$2)</f>
        <v>7</v>
      </c>
      <c r="AD165">
        <f>+IF(P165='Playlist o matic demo'!$AC$2,0,20)</f>
        <v>20</v>
      </c>
      <c r="AE165">
        <f>+IF(Q165='Playlist o matic demo'!$AD$2,0,20)</f>
        <v>0</v>
      </c>
      <c r="AF165">
        <f>+ABS(+R165-'Playlist o matic demo'!AE$2)</f>
        <v>5</v>
      </c>
      <c r="AG165">
        <f>+ABS(+S165-'Playlist o matic demo'!AF$2)/2</f>
        <v>7</v>
      </c>
      <c r="AH165">
        <f>+ABS(+T165-'Playlist o matic demo'!AG$2)/1.5</f>
        <v>12</v>
      </c>
      <c r="AI165">
        <f>+ABS(+U165-'Playlist o matic demo'!AH$2)/2</f>
        <v>4</v>
      </c>
      <c r="AJ165">
        <f>+ABS(+V165-'Playlist o matic demo'!AI$2)/2</f>
        <v>0</v>
      </c>
      <c r="AK165">
        <f>+ABS(+W165-'Playlist o matic demo'!AJ$2)/2</f>
        <v>3.5</v>
      </c>
      <c r="AL165">
        <f>+ABS(+X165-'Playlist o matic demo'!AK$2)/2</f>
        <v>2</v>
      </c>
      <c r="AN165">
        <f t="shared" si="12"/>
        <v>69.5</v>
      </c>
      <c r="AO165">
        <f t="shared" si="13"/>
        <v>25</v>
      </c>
      <c r="AP165">
        <f t="shared" si="17"/>
        <v>1.6309999999999956E-2</v>
      </c>
      <c r="AQ165">
        <f t="shared" si="14"/>
        <v>25.016310000000001</v>
      </c>
      <c r="AR165">
        <f t="shared" si="15"/>
        <v>25</v>
      </c>
      <c r="AS165" t="str">
        <f t="shared" si="16"/>
        <v>Taylor Swift - Enchanted</v>
      </c>
    </row>
    <row r="166" spans="1:45" x14ac:dyDescent="0.45">
      <c r="A166" t="s">
        <v>449</v>
      </c>
      <c r="B166" t="s">
        <v>164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Q166" t="s">
        <v>29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  <c r="Y166" t="s">
        <v>186</v>
      </c>
      <c r="Z166" t="s">
        <v>31</v>
      </c>
      <c r="AA166">
        <f>+IF(B166='Playlist o matic demo'!$V$2,50,0)</f>
        <v>50</v>
      </c>
      <c r="AB166">
        <f>+ABS(+D166-'Playlist o matic demo'!$AA$2)</f>
        <v>1</v>
      </c>
      <c r="AC166">
        <f>+ABS(+O166-'Playlist o matic demo'!$AB$2)</f>
        <v>53</v>
      </c>
      <c r="AD166">
        <f>+IF(P166='Playlist o matic demo'!$AC$2,0,20)</f>
        <v>20</v>
      </c>
      <c r="AE166">
        <f>+IF(Q166='Playlist o matic demo'!$AD$2,0,20)</f>
        <v>0</v>
      </c>
      <c r="AF166">
        <f>+ABS(+R166-'Playlist o matic demo'!AE$2)</f>
        <v>18</v>
      </c>
      <c r="AG166">
        <f>+ABS(+S166-'Playlist o matic demo'!AF$2)/2</f>
        <v>11.5</v>
      </c>
      <c r="AH166">
        <f>+ABS(+T166-'Playlist o matic demo'!AG$2)/1.5</f>
        <v>1.3333333333333333</v>
      </c>
      <c r="AI166">
        <f>+ABS(+U166-'Playlist o matic demo'!AH$2)/2</f>
        <v>1</v>
      </c>
      <c r="AJ166">
        <f>+ABS(+V166-'Playlist o matic demo'!AI$2)/2</f>
        <v>0</v>
      </c>
      <c r="AK166">
        <f>+ABS(+W166-'Playlist o matic demo'!AJ$2)/2</f>
        <v>20.5</v>
      </c>
      <c r="AL166">
        <f>+ABS(+X166-'Playlist o matic demo'!AK$2)/2</f>
        <v>2</v>
      </c>
      <c r="AN166">
        <f t="shared" si="12"/>
        <v>178.33333333333334</v>
      </c>
      <c r="AO166">
        <f t="shared" si="13"/>
        <v>758</v>
      </c>
      <c r="AP166">
        <f t="shared" si="17"/>
        <v>1.6409999999999956E-2</v>
      </c>
      <c r="AQ166">
        <f t="shared" si="14"/>
        <v>758.01640999999995</v>
      </c>
      <c r="AR166">
        <f t="shared" si="15"/>
        <v>758</v>
      </c>
      <c r="AS166" t="str">
        <f t="shared" si="16"/>
        <v>The Weeknd - Save Your Tears</v>
      </c>
    </row>
    <row r="167" spans="1:45" x14ac:dyDescent="0.45">
      <c r="A167" t="s">
        <v>450</v>
      </c>
      <c r="B167" t="s">
        <v>451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t="s">
        <v>28</v>
      </c>
      <c r="Q167" t="s">
        <v>46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  <c r="Y167" t="s">
        <v>452</v>
      </c>
      <c r="Z167" t="s">
        <v>31</v>
      </c>
      <c r="AA167">
        <f>+IF(B167='Playlist o matic demo'!$V$2,50,0)</f>
        <v>0</v>
      </c>
      <c r="AB167">
        <f>+ABS(+D167-'Playlist o matic demo'!$AA$2)</f>
        <v>9</v>
      </c>
      <c r="AC167">
        <f>+ABS(+O167-'Playlist o matic demo'!$AB$2)</f>
        <v>90</v>
      </c>
      <c r="AD167">
        <f>+IF(P167='Playlist o matic demo'!$AC$2,0,20)</f>
        <v>20</v>
      </c>
      <c r="AE167">
        <f>+IF(Q167='Playlist o matic demo'!$AD$2,0,20)</f>
        <v>20</v>
      </c>
      <c r="AF167">
        <f>+ABS(+R167-'Playlist o matic demo'!AE$2)</f>
        <v>18</v>
      </c>
      <c r="AG167">
        <f>+ABS(+S167-'Playlist o matic demo'!AF$2)/2</f>
        <v>6.5</v>
      </c>
      <c r="AH167">
        <f>+ABS(+T167-'Playlist o matic demo'!AG$2)/1.5</f>
        <v>13.333333333333334</v>
      </c>
      <c r="AI167">
        <f>+ABS(+U167-'Playlist o matic demo'!AH$2)/2</f>
        <v>1.5</v>
      </c>
      <c r="AJ167">
        <f>+ABS(+V167-'Playlist o matic demo'!AI$2)/2</f>
        <v>0</v>
      </c>
      <c r="AK167">
        <f>+ABS(+W167-'Playlist o matic demo'!AJ$2)/2</f>
        <v>5</v>
      </c>
      <c r="AL167">
        <f>+ABS(+X167-'Playlist o matic demo'!AK$2)/2</f>
        <v>1.5</v>
      </c>
      <c r="AN167">
        <f t="shared" si="12"/>
        <v>184.83333333333334</v>
      </c>
      <c r="AO167">
        <f t="shared" si="13"/>
        <v>801</v>
      </c>
      <c r="AP167">
        <f t="shared" si="17"/>
        <v>1.6509999999999955E-2</v>
      </c>
      <c r="AQ167">
        <f t="shared" si="14"/>
        <v>801.01651000000004</v>
      </c>
      <c r="AR167">
        <f t="shared" si="15"/>
        <v>801</v>
      </c>
      <c r="AS167" t="str">
        <f t="shared" si="16"/>
        <v>Miguel - Sure Thing</v>
      </c>
    </row>
    <row r="168" spans="1:45" x14ac:dyDescent="0.45">
      <c r="A168" t="s">
        <v>453</v>
      </c>
      <c r="B168" t="s">
        <v>454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t="s">
        <v>34</v>
      </c>
      <c r="Q168" t="s">
        <v>29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  <c r="Y168" t="s">
        <v>455</v>
      </c>
      <c r="Z168" t="s">
        <v>31</v>
      </c>
      <c r="AA168">
        <f>+IF(B168='Playlist o matic demo'!$V$2,50,0)</f>
        <v>0</v>
      </c>
      <c r="AB168">
        <f>+ABS(+D168-'Playlist o matic demo'!$AA$2)</f>
        <v>36</v>
      </c>
      <c r="AC168">
        <f>+ABS(+O168-'Playlist o matic demo'!$AB$2)</f>
        <v>54</v>
      </c>
      <c r="AD168">
        <f>+IF(P168='Playlist o matic demo'!$AC$2,0,20)</f>
        <v>0</v>
      </c>
      <c r="AE168">
        <f>+IF(Q168='Playlist o matic demo'!$AD$2,0,20)</f>
        <v>0</v>
      </c>
      <c r="AF168">
        <f>+ABS(+R168-'Playlist o matic demo'!AE$2)</f>
        <v>32</v>
      </c>
      <c r="AG168">
        <f>+ABS(+S168-'Playlist o matic demo'!AF$2)/2</f>
        <v>17.5</v>
      </c>
      <c r="AH168">
        <f>+ABS(+T168-'Playlist o matic demo'!AG$2)/1.5</f>
        <v>23.333333333333332</v>
      </c>
      <c r="AI168">
        <f>+ABS(+U168-'Playlist o matic demo'!AH$2)/2</f>
        <v>27</v>
      </c>
      <c r="AJ168">
        <f>+ABS(+V168-'Playlist o matic demo'!AI$2)/2</f>
        <v>0</v>
      </c>
      <c r="AK168">
        <f>+ABS(+W168-'Playlist o matic demo'!AJ$2)/2</f>
        <v>1</v>
      </c>
      <c r="AL168">
        <f>+ABS(+X168-'Playlist o matic demo'!AK$2)/2</f>
        <v>2</v>
      </c>
      <c r="AN168">
        <f t="shared" si="12"/>
        <v>192.83333333333334</v>
      </c>
      <c r="AO168">
        <f t="shared" si="13"/>
        <v>846</v>
      </c>
      <c r="AP168">
        <f t="shared" si="17"/>
        <v>1.6609999999999955E-2</v>
      </c>
      <c r="AQ168">
        <f t="shared" si="14"/>
        <v>846.01661000000001</v>
      </c>
      <c r="AR168">
        <f t="shared" si="15"/>
        <v>846</v>
      </c>
      <c r="AS168" t="str">
        <f t="shared" si="16"/>
        <v>The Police - Every Breath You Take - Remastered 2003</v>
      </c>
    </row>
    <row r="169" spans="1:45" x14ac:dyDescent="0.45">
      <c r="A169" t="s">
        <v>456</v>
      </c>
      <c r="B169" t="s">
        <v>457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t="s">
        <v>62</v>
      </c>
      <c r="Q169" t="s">
        <v>29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  <c r="Y169" t="s">
        <v>458</v>
      </c>
      <c r="Z169" t="s">
        <v>31</v>
      </c>
      <c r="AA169">
        <f>+IF(B169='Playlist o matic demo'!$V$2,50,0)</f>
        <v>0</v>
      </c>
      <c r="AB169">
        <f>+ABS(+D169-'Playlist o matic demo'!$AA$2)</f>
        <v>4</v>
      </c>
      <c r="AC169">
        <f>+ABS(+O169-'Playlist o matic demo'!$AB$2)</f>
        <v>3</v>
      </c>
      <c r="AD169">
        <f>+IF(P169='Playlist o matic demo'!$AC$2,0,20)</f>
        <v>20</v>
      </c>
      <c r="AE169">
        <f>+IF(Q169='Playlist o matic demo'!$AD$2,0,20)</f>
        <v>0</v>
      </c>
      <c r="AF169">
        <f>+ABS(+R169-'Playlist o matic demo'!AE$2)</f>
        <v>5</v>
      </c>
      <c r="AG169">
        <f>+ABS(+S169-'Playlist o matic demo'!AF$2)/2</f>
        <v>14</v>
      </c>
      <c r="AH169">
        <f>+ABS(+T169-'Playlist o matic demo'!AG$2)/1.5</f>
        <v>28.666666666666668</v>
      </c>
      <c r="AI169">
        <f>+ABS(+U169-'Playlist o matic demo'!AH$2)/2</f>
        <v>48.5</v>
      </c>
      <c r="AJ169">
        <f>+ABS(+V169-'Playlist o matic demo'!AI$2)/2</f>
        <v>12.5</v>
      </c>
      <c r="AK169">
        <f>+ABS(+W169-'Playlist o matic demo'!AJ$2)/2</f>
        <v>27.5</v>
      </c>
      <c r="AL169">
        <f>+ABS(+X169-'Playlist o matic demo'!AK$2)/2</f>
        <v>1.5</v>
      </c>
      <c r="AN169">
        <f t="shared" si="12"/>
        <v>164.66666666666669</v>
      </c>
      <c r="AO169">
        <f t="shared" si="13"/>
        <v>639</v>
      </c>
      <c r="AP169">
        <f t="shared" si="17"/>
        <v>1.6709999999999954E-2</v>
      </c>
      <c r="AQ169">
        <f t="shared" si="14"/>
        <v>639.01670999999999</v>
      </c>
      <c r="AR169">
        <f t="shared" si="15"/>
        <v>639</v>
      </c>
      <c r="AS169" t="str">
        <f t="shared" si="16"/>
        <v>Lord Huron - The Night We Met</v>
      </c>
    </row>
    <row r="170" spans="1:45" x14ac:dyDescent="0.45">
      <c r="A170" t="s">
        <v>459</v>
      </c>
      <c r="B170" t="s">
        <v>460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 s="1">
        <v>4607</v>
      </c>
      <c r="M170">
        <v>1</v>
      </c>
      <c r="N170">
        <v>58</v>
      </c>
      <c r="O170">
        <v>128</v>
      </c>
      <c r="P170" t="s">
        <v>34</v>
      </c>
      <c r="Q170" t="s">
        <v>29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  <c r="Y170" t="s">
        <v>461</v>
      </c>
      <c r="Z170" t="s">
        <v>31</v>
      </c>
      <c r="AA170">
        <f>+IF(B170='Playlist o matic demo'!$V$2,50,0)</f>
        <v>0</v>
      </c>
      <c r="AB170">
        <f>+ABS(+D170-'Playlist o matic demo'!$AA$2)</f>
        <v>8</v>
      </c>
      <c r="AC170">
        <f>+ABS(+O170-'Playlist o matic demo'!$AB$2)</f>
        <v>43</v>
      </c>
      <c r="AD170">
        <f>+IF(P170='Playlist o matic demo'!$AC$2,0,20)</f>
        <v>0</v>
      </c>
      <c r="AE170">
        <f>+IF(Q170='Playlist o matic demo'!$AD$2,0,20)</f>
        <v>0</v>
      </c>
      <c r="AF170">
        <f>+ABS(+R170-'Playlist o matic demo'!AE$2)</f>
        <v>23</v>
      </c>
      <c r="AG170">
        <f>+ABS(+S170-'Playlist o matic demo'!AF$2)/2</f>
        <v>11</v>
      </c>
      <c r="AH170">
        <f>+ABS(+T170-'Playlist o matic demo'!AG$2)/1.5</f>
        <v>2</v>
      </c>
      <c r="AI170">
        <f>+ABS(+U170-'Playlist o matic demo'!AH$2)/2</f>
        <v>1.5</v>
      </c>
      <c r="AJ170">
        <f>+ABS(+V170-'Playlist o matic demo'!AI$2)/2</f>
        <v>0</v>
      </c>
      <c r="AK170">
        <f>+ABS(+W170-'Playlist o matic demo'!AJ$2)/2</f>
        <v>1</v>
      </c>
      <c r="AL170">
        <f>+ABS(+X170-'Playlist o matic demo'!AK$2)/2</f>
        <v>1.5</v>
      </c>
      <c r="AN170">
        <f t="shared" si="12"/>
        <v>91</v>
      </c>
      <c r="AO170">
        <f t="shared" si="13"/>
        <v>85</v>
      </c>
      <c r="AP170">
        <f t="shared" si="17"/>
        <v>1.6809999999999953E-2</v>
      </c>
      <c r="AQ170">
        <f t="shared" si="14"/>
        <v>85.016810000000007</v>
      </c>
      <c r="AR170">
        <f t="shared" si="15"/>
        <v>85</v>
      </c>
      <c r="AS170" t="str">
        <f t="shared" si="16"/>
        <v>Rihanna, Calvin Harris - We Found Love</v>
      </c>
    </row>
    <row r="171" spans="1:45" x14ac:dyDescent="0.45">
      <c r="A171" t="s">
        <v>462</v>
      </c>
      <c r="B171" t="s">
        <v>425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29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  <c r="Y171" t="s">
        <v>426</v>
      </c>
      <c r="Z171" t="s">
        <v>31</v>
      </c>
      <c r="AA171">
        <f>+IF(B171='Playlist o matic demo'!$V$2,50,0)</f>
        <v>0</v>
      </c>
      <c r="AB171">
        <f>+ABS(+D171-'Playlist o matic demo'!$AA$2)</f>
        <v>7</v>
      </c>
      <c r="AC171">
        <f>+ABS(+O171-'Playlist o matic demo'!$AB$2)</f>
        <v>26</v>
      </c>
      <c r="AD171">
        <f>+IF(P171='Playlist o matic demo'!$AC$2,0,20)</f>
        <v>20</v>
      </c>
      <c r="AE171">
        <f>+IF(Q171='Playlist o matic demo'!$AD$2,0,20)</f>
        <v>0</v>
      </c>
      <c r="AF171">
        <f>+ABS(+R171-'Playlist o matic demo'!AE$2)</f>
        <v>10</v>
      </c>
      <c r="AG171">
        <f>+ABS(+S171-'Playlist o matic demo'!AF$2)/2</f>
        <v>2.5</v>
      </c>
      <c r="AH171">
        <f>+ABS(+T171-'Playlist o matic demo'!AG$2)/1.5</f>
        <v>35.333333333333336</v>
      </c>
      <c r="AI171">
        <f>+ABS(+U171-'Playlist o matic demo'!AH$2)/2</f>
        <v>47</v>
      </c>
      <c r="AJ171">
        <f>+ABS(+V171-'Playlist o matic demo'!AI$2)/2</f>
        <v>0</v>
      </c>
      <c r="AK171">
        <f>+ABS(+W171-'Playlist o matic demo'!AJ$2)/2</f>
        <v>2.5</v>
      </c>
      <c r="AL171">
        <f>+ABS(+X171-'Playlist o matic demo'!AK$2)/2</f>
        <v>1.5</v>
      </c>
      <c r="AN171">
        <f t="shared" si="12"/>
        <v>151.83333333333334</v>
      </c>
      <c r="AO171">
        <f t="shared" si="13"/>
        <v>513</v>
      </c>
      <c r="AP171">
        <f t="shared" si="17"/>
        <v>1.6909999999999953E-2</v>
      </c>
      <c r="AQ171">
        <f t="shared" si="14"/>
        <v>513.01691000000005</v>
      </c>
      <c r="AR171">
        <f t="shared" si="15"/>
        <v>513</v>
      </c>
      <c r="AS171" t="str">
        <f t="shared" si="16"/>
        <v>Bruno Mars - When I Was Your Man</v>
      </c>
    </row>
    <row r="172" spans="1:45" x14ac:dyDescent="0.45">
      <c r="A172" t="s">
        <v>463</v>
      </c>
      <c r="B172" t="s">
        <v>464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t="s">
        <v>34</v>
      </c>
      <c r="Q172" t="s">
        <v>46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  <c r="Y172" t="s">
        <v>465</v>
      </c>
      <c r="Z172" t="s">
        <v>31</v>
      </c>
      <c r="AA172">
        <f>+IF(B172='Playlist o matic demo'!$V$2,50,0)</f>
        <v>0</v>
      </c>
      <c r="AB172">
        <f>+ABS(+D172-'Playlist o matic demo'!$AA$2)</f>
        <v>1</v>
      </c>
      <c r="AC172">
        <f>+ABS(+O172-'Playlist o matic demo'!$AB$2)</f>
        <v>21</v>
      </c>
      <c r="AD172">
        <f>+IF(P172='Playlist o matic demo'!$AC$2,0,20)</f>
        <v>0</v>
      </c>
      <c r="AE172">
        <f>+IF(Q172='Playlist o matic demo'!$AD$2,0,20)</f>
        <v>20</v>
      </c>
      <c r="AF172">
        <f>+ABS(+R172-'Playlist o matic demo'!AE$2)</f>
        <v>15</v>
      </c>
      <c r="AG172">
        <f>+ABS(+S172-'Playlist o matic demo'!AF$2)/2</f>
        <v>6.5</v>
      </c>
      <c r="AH172">
        <f>+ABS(+T172-'Playlist o matic demo'!AG$2)/1.5</f>
        <v>16.666666666666668</v>
      </c>
      <c r="AI172">
        <f>+ABS(+U172-'Playlist o matic demo'!AH$2)/2</f>
        <v>36.5</v>
      </c>
      <c r="AJ172">
        <f>+ABS(+V172-'Playlist o matic demo'!AI$2)/2</f>
        <v>0</v>
      </c>
      <c r="AK172">
        <f>+ABS(+W172-'Playlist o matic demo'!AJ$2)/2</f>
        <v>2.5</v>
      </c>
      <c r="AL172">
        <f>+ABS(+X172-'Playlist o matic demo'!AK$2)/2</f>
        <v>2</v>
      </c>
      <c r="AN172">
        <f t="shared" si="12"/>
        <v>121.16666666666667</v>
      </c>
      <c r="AO172">
        <f t="shared" si="13"/>
        <v>246</v>
      </c>
      <c r="AP172">
        <f t="shared" si="17"/>
        <v>1.7009999999999952E-2</v>
      </c>
      <c r="AQ172">
        <f t="shared" si="14"/>
        <v>246.01701</v>
      </c>
      <c r="AR172">
        <f t="shared" si="15"/>
        <v>247</v>
      </c>
      <c r="AS172" t="str">
        <f t="shared" si="16"/>
        <v>Alec Benjamin - Let Me Down Slowly</v>
      </c>
    </row>
    <row r="173" spans="1:45" x14ac:dyDescent="0.45">
      <c r="A173" t="s">
        <v>466</v>
      </c>
      <c r="B173" t="s">
        <v>467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t="s">
        <v>42</v>
      </c>
      <c r="Q173" t="s">
        <v>46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  <c r="Y173" t="s">
        <v>380</v>
      </c>
      <c r="Z173" t="s">
        <v>31</v>
      </c>
      <c r="AA173">
        <f>+IF(B173='Playlist o matic demo'!$V$2,50,0)</f>
        <v>0</v>
      </c>
      <c r="AB173">
        <f>+ABS(+D173-'Playlist o matic demo'!$AA$2)</f>
        <v>4</v>
      </c>
      <c r="AC173">
        <f>+ABS(+O173-'Playlist o matic demo'!$AB$2)</f>
        <v>81</v>
      </c>
      <c r="AD173">
        <f>+IF(P173='Playlist o matic demo'!$AC$2,0,20)</f>
        <v>20</v>
      </c>
      <c r="AE173">
        <f>+IF(Q173='Playlist o matic demo'!$AD$2,0,20)</f>
        <v>20</v>
      </c>
      <c r="AF173">
        <f>+ABS(+R173-'Playlist o matic demo'!AE$2)</f>
        <v>10</v>
      </c>
      <c r="AG173">
        <f>+ABS(+S173-'Playlist o matic demo'!AF$2)/2</f>
        <v>12.5</v>
      </c>
      <c r="AH173">
        <f>+ABS(+T173-'Playlist o matic demo'!AG$2)/1.5</f>
        <v>18</v>
      </c>
      <c r="AI173">
        <f>+ABS(+U173-'Playlist o matic demo'!AH$2)/2</f>
        <v>2</v>
      </c>
      <c r="AJ173">
        <f>+ABS(+V173-'Playlist o matic demo'!AI$2)/2</f>
        <v>0</v>
      </c>
      <c r="AK173">
        <f>+ABS(+W173-'Playlist o matic demo'!AJ$2)/2</f>
        <v>6</v>
      </c>
      <c r="AL173">
        <f>+ABS(+X173-'Playlist o matic demo'!AK$2)/2</f>
        <v>1.5</v>
      </c>
      <c r="AN173">
        <f t="shared" si="12"/>
        <v>175</v>
      </c>
      <c r="AO173">
        <f t="shared" si="13"/>
        <v>727</v>
      </c>
      <c r="AP173">
        <f t="shared" si="17"/>
        <v>1.7109999999999952E-2</v>
      </c>
      <c r="AQ173">
        <f t="shared" si="14"/>
        <v>727.01711</v>
      </c>
      <c r="AR173">
        <f t="shared" si="15"/>
        <v>727</v>
      </c>
      <c r="AS173" t="str">
        <f t="shared" si="16"/>
        <v>A$AP Rocky, Metro Boomin, Roisee - Am I Dreaming (Metro Boomin &amp; A$AP Rocky, Roisee)</v>
      </c>
    </row>
    <row r="174" spans="1:45" x14ac:dyDescent="0.45">
      <c r="A174" t="s">
        <v>468</v>
      </c>
      <c r="B174" t="s">
        <v>98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 s="1">
        <v>2733</v>
      </c>
      <c r="M174">
        <v>1</v>
      </c>
      <c r="N174">
        <v>26</v>
      </c>
      <c r="O174">
        <v>85</v>
      </c>
      <c r="P174" t="s">
        <v>38</v>
      </c>
      <c r="Q174" t="s">
        <v>29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  <c r="Y174" t="s">
        <v>99</v>
      </c>
      <c r="Z174" t="s">
        <v>31</v>
      </c>
      <c r="AA174">
        <f>+IF(B174='Playlist o matic demo'!$V$2,50,0)</f>
        <v>0</v>
      </c>
      <c r="AB174">
        <f>+ABS(+D174-'Playlist o matic demo'!$AA$2)</f>
        <v>6</v>
      </c>
      <c r="AC174">
        <f>+ABS(+O174-'Playlist o matic demo'!$AB$2)</f>
        <v>86</v>
      </c>
      <c r="AD174">
        <f>+IF(P174='Playlist o matic demo'!$AC$2,0,20)</f>
        <v>20</v>
      </c>
      <c r="AE174">
        <f>+IF(Q174='Playlist o matic demo'!$AD$2,0,20)</f>
        <v>0</v>
      </c>
      <c r="AF174">
        <f>+ABS(+R174-'Playlist o matic demo'!AE$2)</f>
        <v>5</v>
      </c>
      <c r="AG174">
        <f>+ABS(+S174-'Playlist o matic demo'!AF$2)/2</f>
        <v>2</v>
      </c>
      <c r="AH174">
        <f>+ABS(+T174-'Playlist o matic demo'!AG$2)/1.5</f>
        <v>18</v>
      </c>
      <c r="AI174">
        <f>+ABS(+U174-'Playlist o matic demo'!AH$2)/2</f>
        <v>8.5</v>
      </c>
      <c r="AJ174">
        <f>+ABS(+V174-'Playlist o matic demo'!AI$2)/2</f>
        <v>0</v>
      </c>
      <c r="AK174">
        <f>+ABS(+W174-'Playlist o matic demo'!AJ$2)/2</f>
        <v>6.5</v>
      </c>
      <c r="AL174">
        <f>+ABS(+X174-'Playlist o matic demo'!AK$2)/2</f>
        <v>2</v>
      </c>
      <c r="AN174">
        <f t="shared" si="12"/>
        <v>154</v>
      </c>
      <c r="AO174">
        <f t="shared" si="13"/>
        <v>532</v>
      </c>
      <c r="AP174">
        <f t="shared" si="17"/>
        <v>1.7209999999999951E-2</v>
      </c>
      <c r="AQ174">
        <f t="shared" si="14"/>
        <v>532.01720999999998</v>
      </c>
      <c r="AR174">
        <f t="shared" si="15"/>
        <v>532</v>
      </c>
      <c r="AS174" t="str">
        <f t="shared" si="16"/>
        <v>Arctic Monkeys - Do I Wanna Know?</v>
      </c>
    </row>
    <row r="175" spans="1:45" x14ac:dyDescent="0.45">
      <c r="A175" t="s">
        <v>469</v>
      </c>
      <c r="B175" t="s">
        <v>318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 s="1">
        <v>3425</v>
      </c>
      <c r="M175">
        <v>4</v>
      </c>
      <c r="N175">
        <v>13</v>
      </c>
      <c r="O175">
        <v>180</v>
      </c>
      <c r="P175" t="s">
        <v>288</v>
      </c>
      <c r="Q175" t="s">
        <v>29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  <c r="Y175" t="s">
        <v>470</v>
      </c>
      <c r="Z175" t="s">
        <v>31</v>
      </c>
      <c r="AA175">
        <f>+IF(B175='Playlist o matic demo'!$V$2,50,0)</f>
        <v>0</v>
      </c>
      <c r="AB175">
        <f>+ABS(+D175-'Playlist o matic demo'!$AA$2)</f>
        <v>7</v>
      </c>
      <c r="AC175">
        <f>+ABS(+O175-'Playlist o matic demo'!$AB$2)</f>
        <v>9</v>
      </c>
      <c r="AD175">
        <f>+IF(P175='Playlist o matic demo'!$AC$2,0,20)</f>
        <v>20</v>
      </c>
      <c r="AE175">
        <f>+IF(Q175='Playlist o matic demo'!$AD$2,0,20)</f>
        <v>0</v>
      </c>
      <c r="AF175">
        <f>+ABS(+R175-'Playlist o matic demo'!AE$2)</f>
        <v>17</v>
      </c>
      <c r="AG175">
        <f>+ABS(+S175-'Playlist o matic demo'!AF$2)/2</f>
        <v>0</v>
      </c>
      <c r="AH175">
        <f>+ABS(+T175-'Playlist o matic demo'!AG$2)/1.5</f>
        <v>6</v>
      </c>
      <c r="AI175">
        <f>+ABS(+U175-'Playlist o matic demo'!AH$2)/2</f>
        <v>10</v>
      </c>
      <c r="AJ175">
        <f>+ABS(+V175-'Playlist o matic demo'!AI$2)/2</f>
        <v>0</v>
      </c>
      <c r="AK175">
        <f>+ABS(+W175-'Playlist o matic demo'!AJ$2)/2</f>
        <v>9.5</v>
      </c>
      <c r="AL175">
        <f>+ABS(+X175-'Playlist o matic demo'!AK$2)/2</f>
        <v>1</v>
      </c>
      <c r="AN175">
        <f t="shared" si="12"/>
        <v>79.5</v>
      </c>
      <c r="AO175">
        <f t="shared" si="13"/>
        <v>46</v>
      </c>
      <c r="AP175">
        <f t="shared" si="17"/>
        <v>1.730999999999995E-2</v>
      </c>
      <c r="AQ175">
        <f t="shared" si="14"/>
        <v>46.017310000000002</v>
      </c>
      <c r="AR175">
        <f t="shared" si="15"/>
        <v>46</v>
      </c>
      <c r="AS175" t="str">
        <f t="shared" si="16"/>
        <v>Imagine Dragons - Demons</v>
      </c>
    </row>
    <row r="176" spans="1:45" x14ac:dyDescent="0.45">
      <c r="A176" t="s">
        <v>471</v>
      </c>
      <c r="B176" t="s">
        <v>472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t="s">
        <v>34</v>
      </c>
      <c r="Q176" t="s">
        <v>29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  <c r="Y176" t="s">
        <v>30</v>
      </c>
      <c r="Z176" t="s">
        <v>31</v>
      </c>
      <c r="AA176">
        <f>+IF(B176='Playlist o matic demo'!$V$2,50,0)</f>
        <v>0</v>
      </c>
      <c r="AB176">
        <f>+ABS(+D176-'Playlist o matic demo'!$AA$2)</f>
        <v>4</v>
      </c>
      <c r="AC176">
        <f>+ABS(+O176-'Playlist o matic demo'!$AB$2)</f>
        <v>5</v>
      </c>
      <c r="AD176">
        <f>+IF(P176='Playlist o matic demo'!$AC$2,0,20)</f>
        <v>0</v>
      </c>
      <c r="AE176">
        <f>+IF(Q176='Playlist o matic demo'!$AD$2,0,20)</f>
        <v>0</v>
      </c>
      <c r="AF176">
        <f>+ABS(+R176-'Playlist o matic demo'!AE$2)</f>
        <v>7</v>
      </c>
      <c r="AG176">
        <f>+ABS(+S176-'Playlist o matic demo'!AF$2)/2</f>
        <v>23</v>
      </c>
      <c r="AH176">
        <f>+ABS(+T176-'Playlist o matic demo'!AG$2)/1.5</f>
        <v>9.3333333333333339</v>
      </c>
      <c r="AI176">
        <f>+ABS(+U176-'Playlist o matic demo'!AH$2)/2</f>
        <v>5.5</v>
      </c>
      <c r="AJ176">
        <f>+ABS(+V176-'Playlist o matic demo'!AI$2)/2</f>
        <v>0</v>
      </c>
      <c r="AK176">
        <f>+ABS(+W176-'Playlist o matic demo'!AJ$2)/2</f>
        <v>14</v>
      </c>
      <c r="AL176">
        <f>+ABS(+X176-'Playlist o matic demo'!AK$2)/2</f>
        <v>1</v>
      </c>
      <c r="AN176">
        <f t="shared" si="12"/>
        <v>68.833333333333343</v>
      </c>
      <c r="AO176">
        <f t="shared" si="13"/>
        <v>24</v>
      </c>
      <c r="AP176">
        <f t="shared" si="17"/>
        <v>1.740999999999995E-2</v>
      </c>
      <c r="AQ176">
        <f t="shared" si="14"/>
        <v>24.017410000000002</v>
      </c>
      <c r="AR176">
        <f t="shared" si="15"/>
        <v>24</v>
      </c>
      <c r="AS176" t="str">
        <f t="shared" si="16"/>
        <v>YOASOBI - Ã½Ã½Ã½Ã½Ã½Ã½Ã½Ã½Ã½Ã½Ã½Ã½</v>
      </c>
    </row>
    <row r="177" spans="1:45" x14ac:dyDescent="0.45">
      <c r="A177" t="s">
        <v>473</v>
      </c>
      <c r="B177" t="s">
        <v>164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t="s">
        <v>80</v>
      </c>
      <c r="Q177" t="s">
        <v>29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  <c r="Y177" t="s">
        <v>168</v>
      </c>
      <c r="Z177" t="s">
        <v>31</v>
      </c>
      <c r="AA177">
        <f>+IF(B177='Playlist o matic demo'!$V$2,50,0)</f>
        <v>50</v>
      </c>
      <c r="AB177">
        <f>+ABS(+D177-'Playlist o matic demo'!$AA$2)</f>
        <v>3</v>
      </c>
      <c r="AC177">
        <f>+ABS(+O177-'Playlist o matic demo'!$AB$2)</f>
        <v>11</v>
      </c>
      <c r="AD177">
        <f>+IF(P177='Playlist o matic demo'!$AC$2,0,20)</f>
        <v>20</v>
      </c>
      <c r="AE177">
        <f>+IF(Q177='Playlist o matic demo'!$AD$2,0,20)</f>
        <v>0</v>
      </c>
      <c r="AF177">
        <f>+ABS(+R177-'Playlist o matic demo'!AE$2)</f>
        <v>21</v>
      </c>
      <c r="AG177">
        <f>+ABS(+S177-'Playlist o matic demo'!AF$2)/2</f>
        <v>1</v>
      </c>
      <c r="AH177">
        <f>+ABS(+T177-'Playlist o matic demo'!AG$2)/1.5</f>
        <v>20</v>
      </c>
      <c r="AI177">
        <f>+ABS(+U177-'Playlist o matic demo'!AH$2)/2</f>
        <v>8</v>
      </c>
      <c r="AJ177">
        <f>+ABS(+V177-'Playlist o matic demo'!AI$2)/2</f>
        <v>0</v>
      </c>
      <c r="AK177">
        <f>+ABS(+W177-'Playlist o matic demo'!AJ$2)/2</f>
        <v>3.5</v>
      </c>
      <c r="AL177">
        <f>+ABS(+X177-'Playlist o matic demo'!AK$2)/2</f>
        <v>7.5</v>
      </c>
      <c r="AN177">
        <f t="shared" si="12"/>
        <v>145</v>
      </c>
      <c r="AO177">
        <f t="shared" si="13"/>
        <v>444</v>
      </c>
      <c r="AP177">
        <f t="shared" si="17"/>
        <v>1.7509999999999949E-2</v>
      </c>
      <c r="AQ177">
        <f t="shared" si="14"/>
        <v>444.01751000000002</v>
      </c>
      <c r="AR177">
        <f t="shared" si="15"/>
        <v>446</v>
      </c>
      <c r="AS177" t="str">
        <f t="shared" si="16"/>
        <v>The Weeknd - Reminder</v>
      </c>
    </row>
    <row r="178" spans="1:45" x14ac:dyDescent="0.45">
      <c r="A178" t="s">
        <v>474</v>
      </c>
      <c r="B178" t="s">
        <v>41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 s="1">
        <v>1378</v>
      </c>
      <c r="M178">
        <v>9</v>
      </c>
      <c r="N178">
        <v>20</v>
      </c>
      <c r="O178">
        <v>160</v>
      </c>
      <c r="P178" t="s">
        <v>92</v>
      </c>
      <c r="Q178" t="s">
        <v>29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  <c r="Y178" t="s">
        <v>140</v>
      </c>
      <c r="Z178" t="s">
        <v>31</v>
      </c>
      <c r="AA178">
        <f>+IF(B178='Playlist o matic demo'!$V$2,50,0)</f>
        <v>0</v>
      </c>
      <c r="AB178">
        <f>+ABS(+D178-'Playlist o matic demo'!$AA$2)</f>
        <v>5</v>
      </c>
      <c r="AC178">
        <f>+ABS(+O178-'Playlist o matic demo'!$AB$2)</f>
        <v>11</v>
      </c>
      <c r="AD178">
        <f>+IF(P178='Playlist o matic demo'!$AC$2,0,20)</f>
        <v>20</v>
      </c>
      <c r="AE178">
        <f>+IF(Q178='Playlist o matic demo'!$AD$2,0,20)</f>
        <v>0</v>
      </c>
      <c r="AF178">
        <f>+ABS(+R178-'Playlist o matic demo'!AE$2)</f>
        <v>15</v>
      </c>
      <c r="AG178">
        <f>+ABS(+S178-'Playlist o matic demo'!AF$2)/2</f>
        <v>28.5</v>
      </c>
      <c r="AH178">
        <f>+ABS(+T178-'Playlist o matic demo'!AG$2)/1.5</f>
        <v>0</v>
      </c>
      <c r="AI178">
        <f>+ABS(+U178-'Playlist o matic demo'!AH$2)/2</f>
        <v>2.5</v>
      </c>
      <c r="AJ178">
        <f>+ABS(+V178-'Playlist o matic demo'!AI$2)/2</f>
        <v>0</v>
      </c>
      <c r="AK178">
        <f>+ABS(+W178-'Playlist o matic demo'!AJ$2)/2</f>
        <v>16</v>
      </c>
      <c r="AL178">
        <f>+ABS(+X178-'Playlist o matic demo'!AK$2)/2</f>
        <v>4.5</v>
      </c>
      <c r="AN178">
        <f t="shared" si="12"/>
        <v>102.5</v>
      </c>
      <c r="AO178">
        <f t="shared" si="13"/>
        <v>134</v>
      </c>
      <c r="AP178">
        <f t="shared" si="17"/>
        <v>1.7609999999999949E-2</v>
      </c>
      <c r="AQ178">
        <f t="shared" si="14"/>
        <v>134.01760999999999</v>
      </c>
      <c r="AR178">
        <f t="shared" si="15"/>
        <v>134</v>
      </c>
      <c r="AS178" t="str">
        <f t="shared" si="16"/>
        <v>Taylor Swift - Shake It Off</v>
      </c>
    </row>
    <row r="179" spans="1:45" x14ac:dyDescent="0.45">
      <c r="A179" t="s">
        <v>475</v>
      </c>
      <c r="B179" t="s">
        <v>98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 s="1">
        <v>1089</v>
      </c>
      <c r="M179">
        <v>2</v>
      </c>
      <c r="N179">
        <v>1</v>
      </c>
      <c r="O179">
        <v>92</v>
      </c>
      <c r="P179" t="s">
        <v>62</v>
      </c>
      <c r="Q179" t="s">
        <v>29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  <c r="Y179" t="s">
        <v>30</v>
      </c>
      <c r="Z179" t="s">
        <v>31</v>
      </c>
      <c r="AA179">
        <f>+IF(B179='Playlist o matic demo'!$V$2,50,0)</f>
        <v>0</v>
      </c>
      <c r="AB179">
        <f>+ABS(+D179-'Playlist o matic demo'!$AA$2)</f>
        <v>6</v>
      </c>
      <c r="AC179">
        <f>+ABS(+O179-'Playlist o matic demo'!$AB$2)</f>
        <v>79</v>
      </c>
      <c r="AD179">
        <f>+IF(P179='Playlist o matic demo'!$AC$2,0,20)</f>
        <v>20</v>
      </c>
      <c r="AE179">
        <f>+IF(Q179='Playlist o matic demo'!$AD$2,0,20)</f>
        <v>0</v>
      </c>
      <c r="AF179">
        <f>+ABS(+R179-'Playlist o matic demo'!AE$2)</f>
        <v>20</v>
      </c>
      <c r="AG179">
        <f>+ABS(+S179-'Playlist o matic demo'!AF$2)/2</f>
        <v>21.5</v>
      </c>
      <c r="AH179">
        <f>+ABS(+T179-'Playlist o matic demo'!AG$2)/1.5</f>
        <v>11.333333333333334</v>
      </c>
      <c r="AI179">
        <f>+ABS(+U179-'Playlist o matic demo'!AH$2)/2</f>
        <v>2</v>
      </c>
      <c r="AJ179">
        <f>+ABS(+V179-'Playlist o matic demo'!AI$2)/2</f>
        <v>0</v>
      </c>
      <c r="AK179">
        <f>+ABS(+W179-'Playlist o matic demo'!AJ$2)/2</f>
        <v>0.5</v>
      </c>
      <c r="AL179">
        <f>+ABS(+X179-'Playlist o matic demo'!AK$2)/2</f>
        <v>1.5</v>
      </c>
      <c r="AN179">
        <f t="shared" si="12"/>
        <v>161.83333333333334</v>
      </c>
      <c r="AO179">
        <f t="shared" si="13"/>
        <v>616</v>
      </c>
      <c r="AP179">
        <f t="shared" si="17"/>
        <v>1.7709999999999948E-2</v>
      </c>
      <c r="AQ179">
        <f t="shared" si="14"/>
        <v>616.01770999999997</v>
      </c>
      <c r="AR179">
        <f t="shared" si="15"/>
        <v>616</v>
      </c>
      <c r="AS179" t="str">
        <f t="shared" si="16"/>
        <v>Arctic Monkeys - Why'd You Only Call Me When You're High?</v>
      </c>
    </row>
    <row r="180" spans="1:45" x14ac:dyDescent="0.45">
      <c r="A180" t="s">
        <v>476</v>
      </c>
      <c r="B180" t="s">
        <v>477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Q180" t="s">
        <v>29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  <c r="Y180" t="s">
        <v>478</v>
      </c>
      <c r="Z180" t="s">
        <v>31</v>
      </c>
      <c r="AA180">
        <f>+IF(B180='Playlist o matic demo'!$V$2,50,0)</f>
        <v>0</v>
      </c>
      <c r="AB180">
        <f>+ABS(+D180-'Playlist o matic demo'!$AA$2)</f>
        <v>3</v>
      </c>
      <c r="AC180">
        <f>+ABS(+O180-'Playlist o matic demo'!$AB$2)</f>
        <v>1</v>
      </c>
      <c r="AD180">
        <f>+IF(P180='Playlist o matic demo'!$AC$2,0,20)</f>
        <v>20</v>
      </c>
      <c r="AE180">
        <f>+IF(Q180='Playlist o matic demo'!$AD$2,0,20)</f>
        <v>0</v>
      </c>
      <c r="AF180">
        <f>+ABS(+R180-'Playlist o matic demo'!AE$2)</f>
        <v>6</v>
      </c>
      <c r="AG180">
        <f>+ABS(+S180-'Playlist o matic demo'!AF$2)/2</f>
        <v>7.5</v>
      </c>
      <c r="AH180">
        <f>+ABS(+T180-'Playlist o matic demo'!AG$2)/1.5</f>
        <v>10.666666666666666</v>
      </c>
      <c r="AI180">
        <f>+ABS(+U180-'Playlist o matic demo'!AH$2)/2</f>
        <v>5.5</v>
      </c>
      <c r="AJ180">
        <f>+ABS(+V180-'Playlist o matic demo'!AI$2)/2</f>
        <v>0</v>
      </c>
      <c r="AK180">
        <f>+ABS(+W180-'Playlist o matic demo'!AJ$2)/2</f>
        <v>18</v>
      </c>
      <c r="AL180">
        <f>+ABS(+X180-'Playlist o matic demo'!AK$2)/2</f>
        <v>0.5</v>
      </c>
      <c r="AN180">
        <f t="shared" si="12"/>
        <v>72.166666666666657</v>
      </c>
      <c r="AO180">
        <f t="shared" si="13"/>
        <v>30</v>
      </c>
      <c r="AP180">
        <f t="shared" si="17"/>
        <v>1.7809999999999947E-2</v>
      </c>
      <c r="AQ180">
        <f t="shared" si="14"/>
        <v>30.017810000000001</v>
      </c>
      <c r="AR180">
        <f t="shared" si="15"/>
        <v>30</v>
      </c>
      <c r="AS180" t="str">
        <f t="shared" si="16"/>
        <v>Rosa Linn - SNAP</v>
      </c>
    </row>
    <row r="181" spans="1:45" x14ac:dyDescent="0.45">
      <c r="A181" t="s">
        <v>479</v>
      </c>
      <c r="B181" t="s">
        <v>386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 s="1">
        <v>6808</v>
      </c>
      <c r="M181">
        <v>7</v>
      </c>
      <c r="N181">
        <v>0</v>
      </c>
      <c r="O181">
        <v>96</v>
      </c>
      <c r="P181" t="s">
        <v>34</v>
      </c>
      <c r="Q181" t="s">
        <v>46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  <c r="Y181" t="s">
        <v>387</v>
      </c>
      <c r="Z181" t="s">
        <v>31</v>
      </c>
      <c r="AA181">
        <f>+IF(B181='Playlist o matic demo'!$V$2,50,0)</f>
        <v>0</v>
      </c>
      <c r="AB181">
        <f>+ABS(+D181-'Playlist o matic demo'!$AA$2)</f>
        <v>2</v>
      </c>
      <c r="AC181">
        <f>+ABS(+O181-'Playlist o matic demo'!$AB$2)</f>
        <v>75</v>
      </c>
      <c r="AD181">
        <f>+IF(P181='Playlist o matic demo'!$AC$2,0,20)</f>
        <v>0</v>
      </c>
      <c r="AE181">
        <f>+IF(Q181='Playlist o matic demo'!$AD$2,0,20)</f>
        <v>20</v>
      </c>
      <c r="AF181">
        <f>+ABS(+R181-'Playlist o matic demo'!AE$2)</f>
        <v>33</v>
      </c>
      <c r="AG181">
        <f>+ABS(+S181-'Playlist o matic demo'!AF$2)/2</f>
        <v>27.5</v>
      </c>
      <c r="AH181">
        <f>+ABS(+T181-'Playlist o matic demo'!AG$2)/1.5</f>
        <v>10</v>
      </c>
      <c r="AI181">
        <f>+ABS(+U181-'Playlist o matic demo'!AH$2)/2</f>
        <v>29</v>
      </c>
      <c r="AJ181">
        <f>+ABS(+V181-'Playlist o matic demo'!AI$2)/2</f>
        <v>0</v>
      </c>
      <c r="AK181">
        <f>+ABS(+W181-'Playlist o matic demo'!AJ$2)/2</f>
        <v>0</v>
      </c>
      <c r="AL181">
        <f>+ABS(+X181-'Playlist o matic demo'!AK$2)/2</f>
        <v>0.5</v>
      </c>
      <c r="AN181">
        <f t="shared" si="12"/>
        <v>197</v>
      </c>
      <c r="AO181">
        <f t="shared" si="13"/>
        <v>860</v>
      </c>
      <c r="AP181">
        <f t="shared" si="17"/>
        <v>1.7909999999999947E-2</v>
      </c>
      <c r="AQ181">
        <f t="shared" si="14"/>
        <v>860.01791000000003</v>
      </c>
      <c r="AR181">
        <f t="shared" si="15"/>
        <v>860</v>
      </c>
      <c r="AS181" t="str">
        <f t="shared" si="16"/>
        <v>Ed Sheeran - Shape of You</v>
      </c>
    </row>
    <row r="182" spans="1:45" x14ac:dyDescent="0.45">
      <c r="A182" t="s">
        <v>480</v>
      </c>
      <c r="B182" t="s">
        <v>481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O182">
        <v>120</v>
      </c>
      <c r="P182" t="s">
        <v>80</v>
      </c>
      <c r="Q182" t="s">
        <v>29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  <c r="Y182" t="s">
        <v>482</v>
      </c>
      <c r="Z182" t="s">
        <v>31</v>
      </c>
      <c r="AA182">
        <f>+IF(B182='Playlist o matic demo'!$V$2,50,0)</f>
        <v>0</v>
      </c>
      <c r="AB182">
        <f>+ABS(+D182-'Playlist o matic demo'!$AA$2)</f>
        <v>5</v>
      </c>
      <c r="AC182">
        <f>+ABS(+O182-'Playlist o matic demo'!$AB$2)</f>
        <v>51</v>
      </c>
      <c r="AD182">
        <f>+IF(P182='Playlist o matic demo'!$AC$2,0,20)</f>
        <v>20</v>
      </c>
      <c r="AE182">
        <f>+IF(Q182='Playlist o matic demo'!$AD$2,0,20)</f>
        <v>0</v>
      </c>
      <c r="AF182">
        <f>+ABS(+R182-'Playlist o matic demo'!AE$2)</f>
        <v>17</v>
      </c>
      <c r="AG182">
        <f>+ABS(+S182-'Playlist o matic demo'!AF$2)/2</f>
        <v>1</v>
      </c>
      <c r="AH182">
        <f>+ABS(+T182-'Playlist o matic demo'!AG$2)/1.5</f>
        <v>18.666666666666668</v>
      </c>
      <c r="AI182">
        <f>+ABS(+U182-'Playlist o matic demo'!AH$2)/2</f>
        <v>43</v>
      </c>
      <c r="AJ182">
        <f>+ABS(+V182-'Playlist o matic demo'!AI$2)/2</f>
        <v>0</v>
      </c>
      <c r="AK182">
        <f>+ABS(+W182-'Playlist o matic demo'!AJ$2)/2</f>
        <v>1.5</v>
      </c>
      <c r="AL182">
        <f>+ABS(+X182-'Playlist o matic demo'!AK$2)/2</f>
        <v>1.5</v>
      </c>
      <c r="AN182">
        <f t="shared" si="12"/>
        <v>158.66666666666669</v>
      </c>
      <c r="AO182">
        <f t="shared" si="13"/>
        <v>588</v>
      </c>
      <c r="AP182">
        <f t="shared" si="17"/>
        <v>1.8009999999999946E-2</v>
      </c>
      <c r="AQ182">
        <f t="shared" si="14"/>
        <v>588.01801</v>
      </c>
      <c r="AR182">
        <f t="shared" si="15"/>
        <v>588</v>
      </c>
      <c r="AS182" t="str">
        <f t="shared" si="16"/>
        <v>One Direction - Night Changes</v>
      </c>
    </row>
    <row r="183" spans="1:45" x14ac:dyDescent="0.45">
      <c r="A183" t="s">
        <v>483</v>
      </c>
      <c r="B183" t="s">
        <v>484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Q183" t="s">
        <v>29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  <c r="Y183" t="s">
        <v>485</v>
      </c>
      <c r="Z183" t="s">
        <v>31</v>
      </c>
      <c r="AA183">
        <f>+IF(B183='Playlist o matic demo'!$V$2,50,0)</f>
        <v>0</v>
      </c>
      <c r="AB183">
        <f>+ABS(+D183-'Playlist o matic demo'!$AA$2)</f>
        <v>4</v>
      </c>
      <c r="AC183">
        <f>+ABS(+O183-'Playlist o matic demo'!$AB$2)</f>
        <v>73</v>
      </c>
      <c r="AD183">
        <f>+IF(P183='Playlist o matic demo'!$AC$2,0,20)</f>
        <v>20</v>
      </c>
      <c r="AE183">
        <f>+IF(Q183='Playlist o matic demo'!$AD$2,0,20)</f>
        <v>0</v>
      </c>
      <c r="AF183">
        <f>+ABS(+R183-'Playlist o matic demo'!AE$2)</f>
        <v>20</v>
      </c>
      <c r="AG183">
        <f>+ABS(+S183-'Playlist o matic demo'!AF$2)/2</f>
        <v>0.5</v>
      </c>
      <c r="AH183">
        <f>+ABS(+T183-'Playlist o matic demo'!AG$2)/1.5</f>
        <v>17.333333333333332</v>
      </c>
      <c r="AI183">
        <f>+ABS(+U183-'Playlist o matic demo'!AH$2)/2</f>
        <v>3</v>
      </c>
      <c r="AJ183">
        <f>+ABS(+V183-'Playlist o matic demo'!AI$2)/2</f>
        <v>0</v>
      </c>
      <c r="AK183">
        <f>+ABS(+W183-'Playlist o matic demo'!AJ$2)/2</f>
        <v>0</v>
      </c>
      <c r="AL183">
        <f>+ABS(+X183-'Playlist o matic demo'!AK$2)/2</f>
        <v>0.5</v>
      </c>
      <c r="AN183">
        <f t="shared" si="12"/>
        <v>138.33333333333334</v>
      </c>
      <c r="AO183">
        <f t="shared" si="13"/>
        <v>391</v>
      </c>
      <c r="AP183">
        <f t="shared" si="17"/>
        <v>1.8109999999999946E-2</v>
      </c>
      <c r="AQ183">
        <f t="shared" si="14"/>
        <v>391.01810999999998</v>
      </c>
      <c r="AR183">
        <f t="shared" si="15"/>
        <v>391</v>
      </c>
      <c r="AS183" t="str">
        <f t="shared" si="16"/>
        <v>Oscar Maydon, Junior H - Fin de Semana</v>
      </c>
    </row>
    <row r="184" spans="1:45" x14ac:dyDescent="0.45">
      <c r="A184" t="s">
        <v>486</v>
      </c>
      <c r="B184" t="s">
        <v>487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 s="1">
        <v>6807</v>
      </c>
      <c r="M184">
        <v>5</v>
      </c>
      <c r="N184">
        <v>80</v>
      </c>
      <c r="O184">
        <v>92</v>
      </c>
      <c r="P184" t="s">
        <v>92</v>
      </c>
      <c r="Q184" t="s">
        <v>29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  <c r="Y184" t="s">
        <v>488</v>
      </c>
      <c r="Z184" t="s">
        <v>31</v>
      </c>
      <c r="AA184">
        <f>+IF(B184='Playlist o matic demo'!$V$2,50,0)</f>
        <v>0</v>
      </c>
      <c r="AB184">
        <f>+ABS(+D184-'Playlist o matic demo'!$AA$2)</f>
        <v>27</v>
      </c>
      <c r="AC184">
        <f>+ABS(+O184-'Playlist o matic demo'!$AB$2)</f>
        <v>79</v>
      </c>
      <c r="AD184">
        <f>+IF(P184='Playlist o matic demo'!$AC$2,0,20)</f>
        <v>20</v>
      </c>
      <c r="AE184">
        <f>+IF(Q184='Playlist o matic demo'!$AD$2,0,20)</f>
        <v>0</v>
      </c>
      <c r="AF184">
        <f>+ABS(+R184-'Playlist o matic demo'!AE$2)</f>
        <v>3</v>
      </c>
      <c r="AG184">
        <f>+ABS(+S184-'Playlist o matic demo'!AF$2)/2</f>
        <v>13</v>
      </c>
      <c r="AH184">
        <f>+ABS(+T184-'Playlist o matic demo'!AG$2)/1.5</f>
        <v>30.666666666666668</v>
      </c>
      <c r="AI184">
        <f>+ABS(+U184-'Playlist o matic demo'!AH$2)/2</f>
        <v>0.5</v>
      </c>
      <c r="AJ184">
        <f>+ABS(+V184-'Playlist o matic demo'!AI$2)/2</f>
        <v>0</v>
      </c>
      <c r="AK184">
        <f>+ABS(+W184-'Playlist o matic demo'!AJ$2)/2</f>
        <v>1.5</v>
      </c>
      <c r="AL184">
        <f>+ABS(+X184-'Playlist o matic demo'!AK$2)/2</f>
        <v>1.5</v>
      </c>
      <c r="AN184">
        <f t="shared" si="12"/>
        <v>176.16666666666666</v>
      </c>
      <c r="AO184">
        <f t="shared" si="13"/>
        <v>734</v>
      </c>
      <c r="AP184">
        <f t="shared" si="17"/>
        <v>1.8209999999999945E-2</v>
      </c>
      <c r="AQ184">
        <f t="shared" si="14"/>
        <v>734.01820999999995</v>
      </c>
      <c r="AR184">
        <f t="shared" si="15"/>
        <v>734</v>
      </c>
      <c r="AS184" t="str">
        <f t="shared" si="16"/>
        <v>Radiohead - Creep</v>
      </c>
    </row>
    <row r="185" spans="1:45" x14ac:dyDescent="0.45">
      <c r="A185" t="s">
        <v>489</v>
      </c>
      <c r="B185" t="s">
        <v>490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t="s">
        <v>42</v>
      </c>
      <c r="Q185" t="s">
        <v>29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  <c r="Y185" t="s">
        <v>491</v>
      </c>
      <c r="Z185" t="s">
        <v>31</v>
      </c>
      <c r="AA185">
        <f>+IF(B185='Playlist o matic demo'!$V$2,50,0)</f>
        <v>0</v>
      </c>
      <c r="AB185">
        <f>+ABS(+D185-'Playlist o matic demo'!$AA$2)</f>
        <v>0</v>
      </c>
      <c r="AC185">
        <f>+ABS(+O185-'Playlist o matic demo'!$AB$2)</f>
        <v>21</v>
      </c>
      <c r="AD185">
        <f>+IF(P185='Playlist o matic demo'!$AC$2,0,20)</f>
        <v>20</v>
      </c>
      <c r="AE185">
        <f>+IF(Q185='Playlist o matic demo'!$AD$2,0,20)</f>
        <v>0</v>
      </c>
      <c r="AF185">
        <f>+ABS(+R185-'Playlist o matic demo'!AE$2)</f>
        <v>16</v>
      </c>
      <c r="AG185">
        <f>+ABS(+S185-'Playlist o matic demo'!AF$2)/2</f>
        <v>7</v>
      </c>
      <c r="AH185">
        <f>+ABS(+T185-'Playlist o matic demo'!AG$2)/1.5</f>
        <v>16</v>
      </c>
      <c r="AI185">
        <f>+ABS(+U185-'Playlist o matic demo'!AH$2)/2</f>
        <v>2</v>
      </c>
      <c r="AJ185">
        <f>+ABS(+V185-'Playlist o matic demo'!AI$2)/2</f>
        <v>0</v>
      </c>
      <c r="AK185">
        <f>+ABS(+W185-'Playlist o matic demo'!AJ$2)/2</f>
        <v>1</v>
      </c>
      <c r="AL185">
        <f>+ABS(+X185-'Playlist o matic demo'!AK$2)/2</f>
        <v>2</v>
      </c>
      <c r="AN185">
        <f t="shared" si="12"/>
        <v>85</v>
      </c>
      <c r="AO185">
        <f t="shared" si="13"/>
        <v>64</v>
      </c>
      <c r="AP185">
        <f t="shared" si="17"/>
        <v>1.8309999999999944E-2</v>
      </c>
      <c r="AQ185">
        <f t="shared" si="14"/>
        <v>64.01831</v>
      </c>
      <c r="AR185">
        <f t="shared" si="15"/>
        <v>64</v>
      </c>
      <c r="AS185" t="str">
        <f t="shared" si="16"/>
        <v>James Arthur - Car's Outside</v>
      </c>
    </row>
    <row r="186" spans="1:45" x14ac:dyDescent="0.45">
      <c r="A186" t="s">
        <v>492</v>
      </c>
      <c r="B186" t="s">
        <v>493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t="s">
        <v>38</v>
      </c>
      <c r="Q186" t="s">
        <v>29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  <c r="Y186" t="s">
        <v>494</v>
      </c>
      <c r="Z186" t="s">
        <v>31</v>
      </c>
      <c r="AA186">
        <f>+IF(B186='Playlist o matic demo'!$V$2,50,0)</f>
        <v>0</v>
      </c>
      <c r="AB186">
        <f>+ABS(+D186-'Playlist o matic demo'!$AA$2)</f>
        <v>2</v>
      </c>
      <c r="AC186">
        <f>+ABS(+O186-'Playlist o matic demo'!$AB$2)</f>
        <v>77</v>
      </c>
      <c r="AD186">
        <f>+IF(P186='Playlist o matic demo'!$AC$2,0,20)</f>
        <v>20</v>
      </c>
      <c r="AE186">
        <f>+IF(Q186='Playlist o matic demo'!$AD$2,0,20)</f>
        <v>0</v>
      </c>
      <c r="AF186">
        <f>+ABS(+R186-'Playlist o matic demo'!AE$2)</f>
        <v>13</v>
      </c>
      <c r="AG186">
        <f>+ABS(+S186-'Playlist o matic demo'!AF$2)/2</f>
        <v>10.5</v>
      </c>
      <c r="AH186">
        <f>+ABS(+T186-'Playlist o matic demo'!AG$2)/1.5</f>
        <v>22</v>
      </c>
      <c r="AI186">
        <f>+ABS(+U186-'Playlist o matic demo'!AH$2)/2</f>
        <v>1</v>
      </c>
      <c r="AJ186">
        <f>+ABS(+V186-'Playlist o matic demo'!AI$2)/2</f>
        <v>23</v>
      </c>
      <c r="AK186">
        <f>+ABS(+W186-'Playlist o matic demo'!AJ$2)/2</f>
        <v>1</v>
      </c>
      <c r="AL186">
        <f>+ABS(+X186-'Playlist o matic demo'!AK$2)/2</f>
        <v>2</v>
      </c>
      <c r="AN186">
        <f t="shared" si="12"/>
        <v>171.5</v>
      </c>
      <c r="AO186">
        <f t="shared" si="13"/>
        <v>696</v>
      </c>
      <c r="AP186">
        <f t="shared" si="17"/>
        <v>1.8409999999999944E-2</v>
      </c>
      <c r="AQ186">
        <f t="shared" si="14"/>
        <v>696.01841000000002</v>
      </c>
      <c r="AR186">
        <f t="shared" si="15"/>
        <v>696</v>
      </c>
      <c r="AS186" t="str">
        <f t="shared" si="16"/>
        <v>Cigarettes After Sex - Apocalypse</v>
      </c>
    </row>
    <row r="187" spans="1:45" x14ac:dyDescent="0.45">
      <c r="A187" t="s">
        <v>495</v>
      </c>
      <c r="B187" t="s">
        <v>496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t="s">
        <v>130</v>
      </c>
      <c r="Q187" t="s">
        <v>46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  <c r="Y187" t="s">
        <v>497</v>
      </c>
      <c r="Z187" t="s">
        <v>31</v>
      </c>
      <c r="AA187">
        <f>+IF(B187='Playlist o matic demo'!$V$2,50,0)</f>
        <v>0</v>
      </c>
      <c r="AB187">
        <f>+ABS(+D187-'Playlist o matic demo'!$AA$2)</f>
        <v>4</v>
      </c>
      <c r="AC187">
        <f>+ABS(+O187-'Playlist o matic demo'!$AB$2)</f>
        <v>81</v>
      </c>
      <c r="AD187">
        <f>+IF(P187='Playlist o matic demo'!$AC$2,0,20)</f>
        <v>20</v>
      </c>
      <c r="AE187">
        <f>+IF(Q187='Playlist o matic demo'!$AD$2,0,20)</f>
        <v>20</v>
      </c>
      <c r="AF187">
        <f>+ABS(+R187-'Playlist o matic demo'!AE$2)</f>
        <v>24</v>
      </c>
      <c r="AG187">
        <f>+ABS(+S187-'Playlist o matic demo'!AF$2)/2</f>
        <v>1</v>
      </c>
      <c r="AH187">
        <f>+ABS(+T187-'Playlist o matic demo'!AG$2)/1.5</f>
        <v>11.333333333333334</v>
      </c>
      <c r="AI187">
        <f>+ABS(+U187-'Playlist o matic demo'!AH$2)/2</f>
        <v>13</v>
      </c>
      <c r="AJ187">
        <f>+ABS(+V187-'Playlist o matic demo'!AI$2)/2</f>
        <v>0</v>
      </c>
      <c r="AK187">
        <f>+ABS(+W187-'Playlist o matic demo'!AJ$2)/2</f>
        <v>9</v>
      </c>
      <c r="AL187">
        <f>+ABS(+X187-'Playlist o matic demo'!AK$2)/2</f>
        <v>1</v>
      </c>
      <c r="AN187">
        <f t="shared" si="12"/>
        <v>184.33333333333334</v>
      </c>
      <c r="AO187">
        <f t="shared" si="13"/>
        <v>793</v>
      </c>
      <c r="AP187">
        <f t="shared" si="17"/>
        <v>1.8509999999999943E-2</v>
      </c>
      <c r="AQ187">
        <f t="shared" si="14"/>
        <v>793.01850999999999</v>
      </c>
      <c r="AR187">
        <f t="shared" si="15"/>
        <v>793</v>
      </c>
      <c r="AS187" t="str">
        <f t="shared" si="16"/>
        <v>Shubh - Cheques</v>
      </c>
    </row>
    <row r="188" spans="1:45" x14ac:dyDescent="0.45">
      <c r="A188" t="s">
        <v>498</v>
      </c>
      <c r="B188" t="s">
        <v>499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t="s">
        <v>42</v>
      </c>
      <c r="Q188" t="s">
        <v>29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  <c r="Y188" t="s">
        <v>500</v>
      </c>
      <c r="Z188" t="s">
        <v>31</v>
      </c>
      <c r="AA188">
        <f>+IF(B188='Playlist o matic demo'!$V$2,50,0)</f>
        <v>0</v>
      </c>
      <c r="AB188">
        <f>+ABS(+D188-'Playlist o matic demo'!$AA$2)</f>
        <v>3</v>
      </c>
      <c r="AC188">
        <f>+ABS(+O188-'Playlist o matic demo'!$AB$2)</f>
        <v>11</v>
      </c>
      <c r="AD188">
        <f>+IF(P188='Playlist o matic demo'!$AC$2,0,20)</f>
        <v>20</v>
      </c>
      <c r="AE188">
        <f>+IF(Q188='Playlist o matic demo'!$AD$2,0,20)</f>
        <v>0</v>
      </c>
      <c r="AF188">
        <f>+ABS(+R188-'Playlist o matic demo'!AE$2)</f>
        <v>4</v>
      </c>
      <c r="AG188">
        <f>+ABS(+S188-'Playlist o matic demo'!AF$2)/2</f>
        <v>8</v>
      </c>
      <c r="AH188">
        <f>+ABS(+T188-'Playlist o matic demo'!AG$2)/1.5</f>
        <v>16.666666666666668</v>
      </c>
      <c r="AI188">
        <f>+ABS(+U188-'Playlist o matic demo'!AH$2)/2</f>
        <v>33.5</v>
      </c>
      <c r="AJ188">
        <f>+ABS(+V188-'Playlist o matic demo'!AI$2)/2</f>
        <v>0</v>
      </c>
      <c r="AK188">
        <f>+ABS(+W188-'Playlist o matic demo'!AJ$2)/2</f>
        <v>16.5</v>
      </c>
      <c r="AL188">
        <f>+ABS(+X188-'Playlist o matic demo'!AK$2)/2</f>
        <v>2</v>
      </c>
      <c r="AN188">
        <f t="shared" si="12"/>
        <v>114.66666666666667</v>
      </c>
      <c r="AO188">
        <f t="shared" si="13"/>
        <v>206</v>
      </c>
      <c r="AP188">
        <f t="shared" si="17"/>
        <v>1.8609999999999943E-2</v>
      </c>
      <c r="AQ188">
        <f t="shared" si="14"/>
        <v>206.01861</v>
      </c>
      <c r="AR188">
        <f t="shared" si="15"/>
        <v>206</v>
      </c>
      <c r="AS188" t="str">
        <f t="shared" si="16"/>
        <v>Frank Ocean - Pink + White</v>
      </c>
    </row>
    <row r="189" spans="1:45" x14ac:dyDescent="0.45">
      <c r="A189" t="s">
        <v>501</v>
      </c>
      <c r="B189" t="s">
        <v>218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29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  <c r="Y189" t="s">
        <v>502</v>
      </c>
      <c r="Z189" t="s">
        <v>31</v>
      </c>
      <c r="AA189">
        <f>+IF(B189='Playlist o matic demo'!$V$2,50,0)</f>
        <v>0</v>
      </c>
      <c r="AB189">
        <f>+ABS(+D189-'Playlist o matic demo'!$AA$2)</f>
        <v>0</v>
      </c>
      <c r="AC189">
        <f>+ABS(+O189-'Playlist o matic demo'!$AB$2)</f>
        <v>51</v>
      </c>
      <c r="AD189">
        <f>+IF(P189='Playlist o matic demo'!$AC$2,0,20)</f>
        <v>20</v>
      </c>
      <c r="AE189">
        <f>+IF(Q189='Playlist o matic demo'!$AD$2,0,20)</f>
        <v>0</v>
      </c>
      <c r="AF189">
        <f>+ABS(+R189-'Playlist o matic demo'!AE$2)</f>
        <v>20</v>
      </c>
      <c r="AG189">
        <f>+ABS(+S189-'Playlist o matic demo'!AF$2)/2</f>
        <v>10.5</v>
      </c>
      <c r="AH189">
        <f>+ABS(+T189-'Playlist o matic demo'!AG$2)/1.5</f>
        <v>3.3333333333333335</v>
      </c>
      <c r="AI189">
        <f>+ABS(+U189-'Playlist o matic demo'!AH$2)/2</f>
        <v>12</v>
      </c>
      <c r="AJ189">
        <f>+ABS(+V189-'Playlist o matic demo'!AI$2)/2</f>
        <v>0</v>
      </c>
      <c r="AK189">
        <f>+ABS(+W189-'Playlist o matic demo'!AJ$2)/2</f>
        <v>0</v>
      </c>
      <c r="AL189">
        <f>+ABS(+X189-'Playlist o matic demo'!AK$2)/2</f>
        <v>1.5</v>
      </c>
      <c r="AN189">
        <f t="shared" si="12"/>
        <v>118.33333333333333</v>
      </c>
      <c r="AO189">
        <f t="shared" si="13"/>
        <v>225</v>
      </c>
      <c r="AP189">
        <f t="shared" si="17"/>
        <v>1.8709999999999942E-2</v>
      </c>
      <c r="AQ189">
        <f t="shared" si="14"/>
        <v>225.01871</v>
      </c>
      <c r="AR189">
        <f t="shared" si="15"/>
        <v>226</v>
      </c>
      <c r="AS189" t="str">
        <f t="shared" si="16"/>
        <v>Post Malone - Circles</v>
      </c>
    </row>
    <row r="190" spans="1:45" x14ac:dyDescent="0.45">
      <c r="A190" t="s">
        <v>503</v>
      </c>
      <c r="B190" t="s">
        <v>425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 s="1">
        <v>2946</v>
      </c>
      <c r="M190">
        <v>0</v>
      </c>
      <c r="N190">
        <v>0</v>
      </c>
      <c r="O190">
        <v>109</v>
      </c>
      <c r="P190" t="s">
        <v>38</v>
      </c>
      <c r="Q190" t="s">
        <v>29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  <c r="Y190" t="s">
        <v>504</v>
      </c>
      <c r="Z190" t="s">
        <v>31</v>
      </c>
      <c r="AA190">
        <f>+IF(B190='Playlist o matic demo'!$V$2,50,0)</f>
        <v>0</v>
      </c>
      <c r="AB190">
        <f>+ABS(+D190-'Playlist o matic demo'!$AA$2)</f>
        <v>9</v>
      </c>
      <c r="AC190">
        <f>+ABS(+O190-'Playlist o matic demo'!$AB$2)</f>
        <v>62</v>
      </c>
      <c r="AD190">
        <f>+IF(P190='Playlist o matic demo'!$AC$2,0,20)</f>
        <v>20</v>
      </c>
      <c r="AE190">
        <f>+IF(Q190='Playlist o matic demo'!$AD$2,0,20)</f>
        <v>0</v>
      </c>
      <c r="AF190">
        <f>+ABS(+R190-'Playlist o matic demo'!AE$2)</f>
        <v>13</v>
      </c>
      <c r="AG190">
        <f>+ABS(+S190-'Playlist o matic demo'!AF$2)/2</f>
        <v>4</v>
      </c>
      <c r="AH190">
        <f>+ABS(+T190-'Playlist o matic demo'!AG$2)/1.5</f>
        <v>3.3333333333333335</v>
      </c>
      <c r="AI190">
        <f>+ABS(+U190-'Playlist o matic demo'!AH$2)/2</f>
        <v>0.5</v>
      </c>
      <c r="AJ190">
        <f>+ABS(+V190-'Playlist o matic demo'!AI$2)/2</f>
        <v>0</v>
      </c>
      <c r="AK190">
        <f>+ABS(+W190-'Playlist o matic demo'!AJ$2)/2</f>
        <v>0</v>
      </c>
      <c r="AL190">
        <f>+ABS(+X190-'Playlist o matic demo'!AK$2)/2</f>
        <v>1</v>
      </c>
      <c r="AN190">
        <f t="shared" si="12"/>
        <v>112.83333333333333</v>
      </c>
      <c r="AO190">
        <f t="shared" si="13"/>
        <v>194</v>
      </c>
      <c r="AP190">
        <f t="shared" si="17"/>
        <v>1.8809999999999941E-2</v>
      </c>
      <c r="AQ190">
        <f t="shared" si="14"/>
        <v>194.01881</v>
      </c>
      <c r="AR190">
        <f t="shared" si="15"/>
        <v>194</v>
      </c>
      <c r="AS190" t="str">
        <f t="shared" si="16"/>
        <v>Bruno Mars - Just The Way You Are</v>
      </c>
    </row>
    <row r="191" spans="1:45" x14ac:dyDescent="0.45">
      <c r="A191" t="s">
        <v>505</v>
      </c>
      <c r="B191" t="s">
        <v>506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 s="1">
        <v>4623</v>
      </c>
      <c r="M191">
        <v>1</v>
      </c>
      <c r="N191">
        <v>0</v>
      </c>
      <c r="O191">
        <v>129</v>
      </c>
      <c r="P191" t="s">
        <v>130</v>
      </c>
      <c r="Q191" t="s">
        <v>46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  <c r="Y191" t="s">
        <v>507</v>
      </c>
      <c r="Z191" t="s">
        <v>31</v>
      </c>
      <c r="AA191">
        <f>+IF(B191='Playlist o matic demo'!$V$2,50,0)</f>
        <v>0</v>
      </c>
      <c r="AB191">
        <f>+ABS(+D191-'Playlist o matic demo'!$AA$2)</f>
        <v>6</v>
      </c>
      <c r="AC191">
        <f>+ABS(+O191-'Playlist o matic demo'!$AB$2)</f>
        <v>42</v>
      </c>
      <c r="AD191">
        <f>+IF(P191='Playlist o matic demo'!$AC$2,0,20)</f>
        <v>20</v>
      </c>
      <c r="AE191">
        <f>+IF(Q191='Playlist o matic demo'!$AD$2,0,20)</f>
        <v>20</v>
      </c>
      <c r="AF191">
        <f>+ABS(+R191-'Playlist o matic demo'!AE$2)</f>
        <v>7</v>
      </c>
      <c r="AG191">
        <f>+ABS(+S191-'Playlist o matic demo'!AF$2)/2</f>
        <v>1.5</v>
      </c>
      <c r="AH191">
        <f>+ABS(+T191-'Playlist o matic demo'!AG$2)/1.5</f>
        <v>9.3333333333333339</v>
      </c>
      <c r="AI191">
        <f>+ABS(+U191-'Playlist o matic demo'!AH$2)/2</f>
        <v>31.5</v>
      </c>
      <c r="AJ191">
        <f>+ABS(+V191-'Playlist o matic demo'!AI$2)/2</f>
        <v>0</v>
      </c>
      <c r="AK191">
        <f>+ABS(+W191-'Playlist o matic demo'!AJ$2)/2</f>
        <v>1.5</v>
      </c>
      <c r="AL191">
        <f>+ABS(+X191-'Playlist o matic demo'!AK$2)/2</f>
        <v>1</v>
      </c>
      <c r="AN191">
        <f t="shared" si="12"/>
        <v>139.83333333333331</v>
      </c>
      <c r="AO191">
        <f t="shared" si="13"/>
        <v>400</v>
      </c>
      <c r="AP191">
        <f t="shared" si="17"/>
        <v>1.8909999999999941E-2</v>
      </c>
      <c r="AQ191">
        <f t="shared" si="14"/>
        <v>400.01891000000001</v>
      </c>
      <c r="AR191">
        <f t="shared" si="15"/>
        <v>400</v>
      </c>
      <c r="AS191" t="str">
        <f t="shared" si="16"/>
        <v>Hozier - Take Me To Church</v>
      </c>
    </row>
    <row r="192" spans="1:45" x14ac:dyDescent="0.45">
      <c r="A192" t="s">
        <v>508</v>
      </c>
      <c r="B192" t="s">
        <v>509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t="s">
        <v>92</v>
      </c>
      <c r="Q192" t="s">
        <v>29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  <c r="Y192" t="s">
        <v>510</v>
      </c>
      <c r="Z192" t="s">
        <v>31</v>
      </c>
      <c r="AA192">
        <f>+IF(B192='Playlist o matic demo'!$V$2,50,0)</f>
        <v>0</v>
      </c>
      <c r="AB192">
        <f>+ABS(+D192-'Playlist o matic demo'!$AA$2)</f>
        <v>3</v>
      </c>
      <c r="AC192">
        <f>+ABS(+O192-'Playlist o matic demo'!$AB$2)</f>
        <v>14</v>
      </c>
      <c r="AD192">
        <f>+IF(P192='Playlist o matic demo'!$AC$2,0,20)</f>
        <v>20</v>
      </c>
      <c r="AE192">
        <f>+IF(Q192='Playlist o matic demo'!$AD$2,0,20)</f>
        <v>0</v>
      </c>
      <c r="AF192">
        <f>+ABS(+R192-'Playlist o matic demo'!AE$2)</f>
        <v>4</v>
      </c>
      <c r="AG192">
        <f>+ABS(+S192-'Playlist o matic demo'!AF$2)/2</f>
        <v>18.5</v>
      </c>
      <c r="AH192">
        <f>+ABS(+T192-'Playlist o matic demo'!AG$2)/1.5</f>
        <v>13.333333333333334</v>
      </c>
      <c r="AI192">
        <f>+ABS(+U192-'Playlist o matic demo'!AH$2)/2</f>
        <v>15</v>
      </c>
      <c r="AJ192">
        <f>+ABS(+V192-'Playlist o matic demo'!AI$2)/2</f>
        <v>0</v>
      </c>
      <c r="AK192">
        <f>+ABS(+W192-'Playlist o matic demo'!AJ$2)/2</f>
        <v>1</v>
      </c>
      <c r="AL192">
        <f>+ABS(+X192-'Playlist o matic demo'!AK$2)/2</f>
        <v>1</v>
      </c>
      <c r="AN192">
        <f t="shared" si="12"/>
        <v>89.833333333333329</v>
      </c>
      <c r="AO192">
        <f t="shared" si="13"/>
        <v>81</v>
      </c>
      <c r="AP192">
        <f t="shared" si="17"/>
        <v>1.900999999999994E-2</v>
      </c>
      <c r="AQ192">
        <f t="shared" si="14"/>
        <v>81.019009999999994</v>
      </c>
      <c r="AR192">
        <f t="shared" si="15"/>
        <v>81</v>
      </c>
      <c r="AS192" t="str">
        <f t="shared" si="16"/>
        <v>Fuerza Regida, Grupo Frontera - Bebe Dame</v>
      </c>
    </row>
    <row r="193" spans="1:45" x14ac:dyDescent="0.45">
      <c r="A193" t="s">
        <v>511</v>
      </c>
      <c r="B193" t="s">
        <v>41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t="s">
        <v>65</v>
      </c>
      <c r="Q193" t="s">
        <v>29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  <c r="Y193" t="s">
        <v>30</v>
      </c>
      <c r="Z193" t="s">
        <v>31</v>
      </c>
      <c r="AA193">
        <f>+IF(B193='Playlist o matic demo'!$V$2,50,0)</f>
        <v>0</v>
      </c>
      <c r="AB193">
        <f>+ABS(+D193-'Playlist o matic demo'!$AA$2)</f>
        <v>2</v>
      </c>
      <c r="AC193">
        <f>+ABS(+O193-'Playlist o matic demo'!$AB$2)</f>
        <v>41</v>
      </c>
      <c r="AD193">
        <f>+IF(P193='Playlist o matic demo'!$AC$2,0,20)</f>
        <v>20</v>
      </c>
      <c r="AE193">
        <f>+IF(Q193='Playlist o matic demo'!$AD$2,0,20)</f>
        <v>0</v>
      </c>
      <c r="AF193">
        <f>+ABS(+R193-'Playlist o matic demo'!AE$2)</f>
        <v>13</v>
      </c>
      <c r="AG193">
        <f>+ABS(+S193-'Playlist o matic demo'!AF$2)/2</f>
        <v>5.5</v>
      </c>
      <c r="AH193">
        <f>+ABS(+T193-'Playlist o matic demo'!AG$2)/1.5</f>
        <v>4.666666666666667</v>
      </c>
      <c r="AI193">
        <f>+ABS(+U193-'Playlist o matic demo'!AH$2)/2</f>
        <v>2.5</v>
      </c>
      <c r="AJ193">
        <f>+ABS(+V193-'Playlist o matic demo'!AI$2)/2</f>
        <v>0</v>
      </c>
      <c r="AK193">
        <f>+ABS(+W193-'Playlist o matic demo'!AJ$2)/2</f>
        <v>0</v>
      </c>
      <c r="AL193">
        <f>+ABS(+X193-'Playlist o matic demo'!AK$2)/2</f>
        <v>2</v>
      </c>
      <c r="AN193">
        <f t="shared" si="12"/>
        <v>90.666666666666671</v>
      </c>
      <c r="AO193">
        <f t="shared" si="13"/>
        <v>83</v>
      </c>
      <c r="AP193">
        <f t="shared" si="17"/>
        <v>1.910999999999994E-2</v>
      </c>
      <c r="AQ193">
        <f t="shared" si="14"/>
        <v>83.019109999999998</v>
      </c>
      <c r="AR193">
        <f t="shared" si="15"/>
        <v>83</v>
      </c>
      <c r="AS193" t="str">
        <f t="shared" si="16"/>
        <v>Taylor Swift - You Belong With Me (TaylorÃ¯Â¿Â½Ã¯Â¿Â½Ã¯Â¿Â½s Ve</v>
      </c>
    </row>
    <row r="194" spans="1:45" x14ac:dyDescent="0.45">
      <c r="A194" t="s">
        <v>512</v>
      </c>
      <c r="B194" t="s">
        <v>45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t="s">
        <v>38</v>
      </c>
      <c r="Q194" t="s">
        <v>46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  <c r="Y194" t="s">
        <v>30</v>
      </c>
      <c r="Z194" t="s">
        <v>31</v>
      </c>
      <c r="AA194">
        <f>+IF(B194='Playlist o matic demo'!$V$2,50,0)</f>
        <v>0</v>
      </c>
      <c r="AB194">
        <f>+ABS(+D194-'Playlist o matic demo'!$AA$2)</f>
        <v>3</v>
      </c>
      <c r="AC194">
        <f>+ABS(+O194-'Playlist o matic demo'!$AB$2)</f>
        <v>64</v>
      </c>
      <c r="AD194">
        <f>+IF(P194='Playlist o matic demo'!$AC$2,0,20)</f>
        <v>20</v>
      </c>
      <c r="AE194">
        <f>+IF(Q194='Playlist o matic demo'!$AD$2,0,20)</f>
        <v>20</v>
      </c>
      <c r="AF194">
        <f>+ABS(+R194-'Playlist o matic demo'!AE$2)</f>
        <v>15</v>
      </c>
      <c r="AG194">
        <f>+ABS(+S194-'Playlist o matic demo'!AF$2)/2</f>
        <v>9.5</v>
      </c>
      <c r="AH194">
        <f>+ABS(+T194-'Playlist o matic demo'!AG$2)/1.5</f>
        <v>5.333333333333333</v>
      </c>
      <c r="AI194">
        <f>+ABS(+U194-'Playlist o matic demo'!AH$2)/2</f>
        <v>5</v>
      </c>
      <c r="AJ194">
        <f>+ABS(+V194-'Playlist o matic demo'!AI$2)/2</f>
        <v>0</v>
      </c>
      <c r="AK194">
        <f>+ABS(+W194-'Playlist o matic demo'!AJ$2)/2</f>
        <v>2</v>
      </c>
      <c r="AL194">
        <f>+ABS(+X194-'Playlist o matic demo'!AK$2)/2</f>
        <v>9</v>
      </c>
      <c r="AN194">
        <f t="shared" si="12"/>
        <v>152.83333333333334</v>
      </c>
      <c r="AO194">
        <f t="shared" si="13"/>
        <v>521</v>
      </c>
      <c r="AP194">
        <f t="shared" si="17"/>
        <v>1.9209999999999939E-2</v>
      </c>
      <c r="AQ194">
        <f t="shared" si="14"/>
        <v>521.01921000000004</v>
      </c>
      <c r="AR194">
        <f t="shared" si="15"/>
        <v>522</v>
      </c>
      <c r="AS194" t="str">
        <f t="shared" si="16"/>
        <v>Bad Bunny - Titi Me PreguntÃ¯Â¿</v>
      </c>
    </row>
    <row r="195" spans="1:45" x14ac:dyDescent="0.45">
      <c r="A195" t="s">
        <v>513</v>
      </c>
      <c r="B195" t="s">
        <v>41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t="s">
        <v>28</v>
      </c>
      <c r="Q195" t="s">
        <v>46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  <c r="Y195" t="s">
        <v>221</v>
      </c>
      <c r="Z195" t="s">
        <v>31</v>
      </c>
      <c r="AA195">
        <f>+IF(B195='Playlist o matic demo'!$V$2,50,0)</f>
        <v>0</v>
      </c>
      <c r="AB195">
        <f>+ABS(+D195-'Playlist o matic demo'!$AA$2)</f>
        <v>4</v>
      </c>
      <c r="AC195">
        <f>+ABS(+O195-'Playlist o matic demo'!$AB$2)</f>
        <v>25</v>
      </c>
      <c r="AD195">
        <f>+IF(P195='Playlist o matic demo'!$AC$2,0,20)</f>
        <v>20</v>
      </c>
      <c r="AE195">
        <f>+IF(Q195='Playlist o matic demo'!$AD$2,0,20)</f>
        <v>20</v>
      </c>
      <c r="AF195">
        <f>+ABS(+R195-'Playlist o matic demo'!AE$2)</f>
        <v>0</v>
      </c>
      <c r="AG195">
        <f>+ABS(+S195-'Playlist o matic demo'!AF$2)/2</f>
        <v>14.5</v>
      </c>
      <c r="AH195">
        <f>+ABS(+T195-'Playlist o matic demo'!AG$2)/1.5</f>
        <v>6</v>
      </c>
      <c r="AI195">
        <f>+ABS(+U195-'Playlist o matic demo'!AH$2)/2</f>
        <v>0</v>
      </c>
      <c r="AJ195">
        <f>+ABS(+V195-'Playlist o matic demo'!AI$2)/2</f>
        <v>0</v>
      </c>
      <c r="AK195">
        <f>+ABS(+W195-'Playlist o matic demo'!AJ$2)/2</f>
        <v>5</v>
      </c>
      <c r="AL195">
        <f>+ABS(+X195-'Playlist o matic demo'!AK$2)/2</f>
        <v>0.5</v>
      </c>
      <c r="AN195">
        <f t="shared" ref="AN195:AN258" si="18">+SUM(AA195:AL195)</f>
        <v>95</v>
      </c>
      <c r="AO195">
        <f t="shared" ref="AO195:AO258" si="19">+_xlfn.RANK.EQ(AN195,AN$2:AN$954,1)</f>
        <v>94</v>
      </c>
      <c r="AP195">
        <f t="shared" si="17"/>
        <v>1.9309999999999938E-2</v>
      </c>
      <c r="AQ195">
        <f t="shared" ref="AQ195:AQ258" si="20">+AO195+AP195</f>
        <v>94.019310000000004</v>
      </c>
      <c r="AR195">
        <f t="shared" ref="AR195:AR258" si="21">+_xlfn.RANK.EQ(AQ195,AQ$2:AQ$954,1)</f>
        <v>94</v>
      </c>
      <c r="AS195" t="str">
        <f t="shared" ref="AS195:AS258" si="22">+CONCATENATE(B195," - ",A195)</f>
        <v>Taylor Swift - Better Than Revenge (Taylor's Version)</v>
      </c>
    </row>
    <row r="196" spans="1:45" x14ac:dyDescent="0.45">
      <c r="A196" t="s">
        <v>514</v>
      </c>
      <c r="B196" t="s">
        <v>515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t="s">
        <v>42</v>
      </c>
      <c r="Q196" t="s">
        <v>46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  <c r="Y196" t="s">
        <v>516</v>
      </c>
      <c r="Z196" t="s">
        <v>31</v>
      </c>
      <c r="AA196">
        <f>+IF(B196='Playlist o matic demo'!$V$2,50,0)</f>
        <v>0</v>
      </c>
      <c r="AB196">
        <f>+ABS(+D196-'Playlist o matic demo'!$AA$2)</f>
        <v>1</v>
      </c>
      <c r="AC196">
        <f>+ABS(+O196-'Playlist o matic demo'!$AB$2)</f>
        <v>32</v>
      </c>
      <c r="AD196">
        <f>+IF(P196='Playlist o matic demo'!$AC$2,0,20)</f>
        <v>20</v>
      </c>
      <c r="AE196">
        <f>+IF(Q196='Playlist o matic demo'!$AD$2,0,20)</f>
        <v>20</v>
      </c>
      <c r="AF196">
        <f>+ABS(+R196-'Playlist o matic demo'!AE$2)</f>
        <v>2</v>
      </c>
      <c r="AG196">
        <f>+ABS(+S196-'Playlist o matic demo'!AF$2)/2</f>
        <v>0.5</v>
      </c>
      <c r="AH196">
        <f>+ABS(+T196-'Playlist o matic demo'!AG$2)/1.5</f>
        <v>26</v>
      </c>
      <c r="AI196">
        <f>+ABS(+U196-'Playlist o matic demo'!AH$2)/2</f>
        <v>16</v>
      </c>
      <c r="AJ196">
        <f>+ABS(+V196-'Playlist o matic demo'!AI$2)/2</f>
        <v>0</v>
      </c>
      <c r="AK196">
        <f>+ABS(+W196-'Playlist o matic demo'!AJ$2)/2</f>
        <v>0.5</v>
      </c>
      <c r="AL196">
        <f>+ABS(+X196-'Playlist o matic demo'!AK$2)/2</f>
        <v>1.5</v>
      </c>
      <c r="AN196">
        <f t="shared" si="18"/>
        <v>119.5</v>
      </c>
      <c r="AO196">
        <f t="shared" si="19"/>
        <v>234</v>
      </c>
      <c r="AP196">
        <f t="shared" ref="AP196:AP259" si="23">+AP195+0.0001</f>
        <v>1.9409999999999938E-2</v>
      </c>
      <c r="AQ196">
        <f t="shared" si="20"/>
        <v>234.01940999999999</v>
      </c>
      <c r="AR196">
        <f t="shared" si="21"/>
        <v>235</v>
      </c>
      <c r="AS196" t="str">
        <f t="shared" si="22"/>
        <v>Hotel Ugly - Shut up My Moms Calling</v>
      </c>
    </row>
    <row r="197" spans="1:45" x14ac:dyDescent="0.45">
      <c r="A197" t="s">
        <v>517</v>
      </c>
      <c r="B197" t="s">
        <v>518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29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  <c r="Y197" t="s">
        <v>519</v>
      </c>
      <c r="Z197" t="s">
        <v>31</v>
      </c>
      <c r="AA197">
        <f>+IF(B197='Playlist o matic demo'!$V$2,50,0)</f>
        <v>0</v>
      </c>
      <c r="AB197">
        <f>+ABS(+D197-'Playlist o matic demo'!$AA$2)</f>
        <v>51</v>
      </c>
      <c r="AC197">
        <f>+ABS(+O197-'Playlist o matic demo'!$AB$2)</f>
        <v>55</v>
      </c>
      <c r="AD197">
        <f>+IF(P197='Playlist o matic demo'!$AC$2,0,20)</f>
        <v>20</v>
      </c>
      <c r="AE197">
        <f>+IF(Q197='Playlist o matic demo'!$AD$2,0,20)</f>
        <v>0</v>
      </c>
      <c r="AF197">
        <f>+ABS(+R197-'Playlist o matic demo'!AE$2)</f>
        <v>24</v>
      </c>
      <c r="AG197">
        <f>+ABS(+S197-'Playlist o matic demo'!AF$2)/2</f>
        <v>19</v>
      </c>
      <c r="AH197">
        <f>+ABS(+T197-'Playlist o matic demo'!AG$2)/1.5</f>
        <v>6.666666666666667</v>
      </c>
      <c r="AI197">
        <f>+ABS(+U197-'Playlist o matic demo'!AH$2)/2</f>
        <v>3.5</v>
      </c>
      <c r="AJ197">
        <f>+ABS(+V197-'Playlist o matic demo'!AI$2)/2</f>
        <v>0</v>
      </c>
      <c r="AK197">
        <f>+ABS(+W197-'Playlist o matic demo'!AJ$2)/2</f>
        <v>2</v>
      </c>
      <c r="AL197">
        <f>+ABS(+X197-'Playlist o matic demo'!AK$2)/2</f>
        <v>2</v>
      </c>
      <c r="AN197">
        <f t="shared" si="18"/>
        <v>183.16666666666666</v>
      </c>
      <c r="AO197">
        <f t="shared" si="19"/>
        <v>778</v>
      </c>
      <c r="AP197">
        <f t="shared" si="23"/>
        <v>1.9509999999999937E-2</v>
      </c>
      <c r="AQ197">
        <f t="shared" si="20"/>
        <v>778.01950999999997</v>
      </c>
      <c r="AR197">
        <f t="shared" si="21"/>
        <v>778</v>
      </c>
      <c r="AS197" t="str">
        <f t="shared" si="22"/>
        <v>Creedence Clearwater Revival - Have You Ever Seen The Rain?</v>
      </c>
    </row>
    <row r="198" spans="1:45" x14ac:dyDescent="0.45">
      <c r="A198" t="s">
        <v>520</v>
      </c>
      <c r="B198" t="s">
        <v>521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t="s">
        <v>65</v>
      </c>
      <c r="Q198" t="s">
        <v>46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  <c r="Y198" t="s">
        <v>522</v>
      </c>
      <c r="Z198" t="s">
        <v>31</v>
      </c>
      <c r="AA198">
        <f>+IF(B198='Playlist o matic demo'!$V$2,50,0)</f>
        <v>0</v>
      </c>
      <c r="AB198">
        <f>+ABS(+D198-'Playlist o matic demo'!$AA$2)</f>
        <v>9</v>
      </c>
      <c r="AC198">
        <f>+ABS(+O198-'Playlist o matic demo'!$AB$2)</f>
        <v>76</v>
      </c>
      <c r="AD198">
        <f>+IF(P198='Playlist o matic demo'!$AC$2,0,20)</f>
        <v>20</v>
      </c>
      <c r="AE198">
        <f>+IF(Q198='Playlist o matic demo'!$AD$2,0,20)</f>
        <v>20</v>
      </c>
      <c r="AF198">
        <f>+ABS(+R198-'Playlist o matic demo'!AE$2)</f>
        <v>34</v>
      </c>
      <c r="AG198">
        <f>+ABS(+S198-'Playlist o matic demo'!AF$2)/2</f>
        <v>7</v>
      </c>
      <c r="AH198">
        <f>+ABS(+T198-'Playlist o matic demo'!AG$2)/1.5</f>
        <v>2</v>
      </c>
      <c r="AI198">
        <f>+ABS(+U198-'Playlist o matic demo'!AH$2)/2</f>
        <v>6</v>
      </c>
      <c r="AJ198">
        <f>+ABS(+V198-'Playlist o matic demo'!AI$2)/2</f>
        <v>0</v>
      </c>
      <c r="AK198">
        <f>+ABS(+W198-'Playlist o matic demo'!AJ$2)/2</f>
        <v>1</v>
      </c>
      <c r="AL198">
        <f>+ABS(+X198-'Playlist o matic demo'!AK$2)/2</f>
        <v>1.5</v>
      </c>
      <c r="AN198">
        <f t="shared" si="18"/>
        <v>176.5</v>
      </c>
      <c r="AO198">
        <f t="shared" si="19"/>
        <v>737</v>
      </c>
      <c r="AP198">
        <f t="shared" si="23"/>
        <v>1.9609999999999937E-2</v>
      </c>
      <c r="AQ198">
        <f t="shared" si="20"/>
        <v>737.01960999999994</v>
      </c>
      <c r="AR198">
        <f t="shared" si="21"/>
        <v>737</v>
      </c>
      <c r="AS198" t="str">
        <f t="shared" si="22"/>
        <v>Plan B - Es un Secreto</v>
      </c>
    </row>
    <row r="199" spans="1:45" x14ac:dyDescent="0.45">
      <c r="A199" t="s">
        <v>523</v>
      </c>
      <c r="B199" t="s">
        <v>524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t="s">
        <v>80</v>
      </c>
      <c r="Q199" t="s">
        <v>46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  <c r="Y199" t="s">
        <v>30</v>
      </c>
      <c r="Z199" t="s">
        <v>31</v>
      </c>
      <c r="AA199">
        <f>+IF(B199='Playlist o matic demo'!$V$2,50,0)</f>
        <v>0</v>
      </c>
      <c r="AB199">
        <f>+ABS(+D199-'Playlist o matic demo'!$AA$2)</f>
        <v>4</v>
      </c>
      <c r="AC199">
        <f>+ABS(+O199-'Playlist o matic demo'!$AB$2)</f>
        <v>1</v>
      </c>
      <c r="AD199">
        <f>+IF(P199='Playlist o matic demo'!$AC$2,0,20)</f>
        <v>20</v>
      </c>
      <c r="AE199">
        <f>+IF(Q199='Playlist o matic demo'!$AD$2,0,20)</f>
        <v>20</v>
      </c>
      <c r="AF199">
        <f>+ABS(+R199-'Playlist o matic demo'!AE$2)</f>
        <v>12</v>
      </c>
      <c r="AG199">
        <f>+ABS(+S199-'Playlist o matic demo'!AF$2)/2</f>
        <v>8.5</v>
      </c>
      <c r="AH199">
        <f>+ABS(+T199-'Playlist o matic demo'!AG$2)/1.5</f>
        <v>0</v>
      </c>
      <c r="AI199">
        <f>+ABS(+U199-'Playlist o matic demo'!AH$2)/2</f>
        <v>7.5</v>
      </c>
      <c r="AJ199">
        <f>+ABS(+V199-'Playlist o matic demo'!AI$2)/2</f>
        <v>0</v>
      </c>
      <c r="AK199">
        <f>+ABS(+W199-'Playlist o matic demo'!AJ$2)/2</f>
        <v>14</v>
      </c>
      <c r="AL199">
        <f>+ABS(+X199-'Playlist o matic demo'!AK$2)/2</f>
        <v>0</v>
      </c>
      <c r="AN199">
        <f t="shared" si="18"/>
        <v>87</v>
      </c>
      <c r="AO199">
        <f t="shared" si="19"/>
        <v>72</v>
      </c>
      <c r="AP199">
        <f t="shared" si="23"/>
        <v>1.9709999999999936E-2</v>
      </c>
      <c r="AQ199">
        <f t="shared" si="20"/>
        <v>72.019710000000003</v>
      </c>
      <c r="AR199">
        <f t="shared" si="21"/>
        <v>72</v>
      </c>
      <c r="AS199" t="str">
        <f t="shared" si="22"/>
        <v>Feid, Mora, Saiko, Quevedo - POLARIS - Remix</v>
      </c>
    </row>
    <row r="200" spans="1:45" x14ac:dyDescent="0.45">
      <c r="A200" t="s">
        <v>525</v>
      </c>
      <c r="B200" t="s">
        <v>67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t="s">
        <v>65</v>
      </c>
      <c r="Q200" t="s">
        <v>46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  <c r="Y200" t="s">
        <v>526</v>
      </c>
      <c r="Z200" t="s">
        <v>31</v>
      </c>
      <c r="AA200">
        <f>+IF(B200='Playlist o matic demo'!$V$2,50,0)</f>
        <v>0</v>
      </c>
      <c r="AB200">
        <f>+ABS(+D200-'Playlist o matic demo'!$AA$2)</f>
        <v>3</v>
      </c>
      <c r="AC200">
        <f>+ABS(+O200-'Playlist o matic demo'!$AB$2)</f>
        <v>37</v>
      </c>
      <c r="AD200">
        <f>+IF(P200='Playlist o matic demo'!$AC$2,0,20)</f>
        <v>20</v>
      </c>
      <c r="AE200">
        <f>+IF(Q200='Playlist o matic demo'!$AD$2,0,20)</f>
        <v>20</v>
      </c>
      <c r="AF200">
        <f>+ABS(+R200-'Playlist o matic demo'!AE$2)</f>
        <v>31</v>
      </c>
      <c r="AG200">
        <f>+ABS(+S200-'Playlist o matic demo'!AF$2)/2</f>
        <v>10</v>
      </c>
      <c r="AH200">
        <f>+ABS(+T200-'Playlist o matic demo'!AG$2)/1.5</f>
        <v>10.666666666666666</v>
      </c>
      <c r="AI200">
        <f>+ABS(+U200-'Playlist o matic demo'!AH$2)/2</f>
        <v>1.5</v>
      </c>
      <c r="AJ200">
        <f>+ABS(+V200-'Playlist o matic demo'!AI$2)/2</f>
        <v>0</v>
      </c>
      <c r="AK200">
        <f>+ABS(+W200-'Playlist o matic demo'!AJ$2)/2</f>
        <v>0.5</v>
      </c>
      <c r="AL200">
        <f>+ABS(+X200-'Playlist o matic demo'!AK$2)/2</f>
        <v>2</v>
      </c>
      <c r="AN200">
        <f t="shared" si="18"/>
        <v>135.66666666666666</v>
      </c>
      <c r="AO200">
        <f t="shared" si="19"/>
        <v>365</v>
      </c>
      <c r="AP200">
        <f t="shared" si="23"/>
        <v>1.9809999999999935E-2</v>
      </c>
      <c r="AQ200">
        <f t="shared" si="20"/>
        <v>365.01981000000001</v>
      </c>
      <c r="AR200">
        <f t="shared" si="21"/>
        <v>365</v>
      </c>
      <c r="AS200" t="str">
        <f t="shared" si="22"/>
        <v>NewJeans - Ditto</v>
      </c>
    </row>
    <row r="201" spans="1:45" x14ac:dyDescent="0.45">
      <c r="A201" t="s">
        <v>527</v>
      </c>
      <c r="B201" t="s">
        <v>528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 s="1">
        <v>5108</v>
      </c>
      <c r="M201">
        <v>6</v>
      </c>
      <c r="N201">
        <v>0</v>
      </c>
      <c r="O201">
        <v>84</v>
      </c>
      <c r="P201" t="s">
        <v>65</v>
      </c>
      <c r="Q201" t="s">
        <v>46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  <c r="Y201" t="s">
        <v>529</v>
      </c>
      <c r="Z201" t="s">
        <v>31</v>
      </c>
      <c r="AA201">
        <f>+IF(B201='Playlist o matic demo'!$V$2,50,0)</f>
        <v>0</v>
      </c>
      <c r="AB201">
        <f>+ABS(+D201-'Playlist o matic demo'!$AA$2)</f>
        <v>35</v>
      </c>
      <c r="AC201">
        <f>+ABS(+O201-'Playlist o matic demo'!$AB$2)</f>
        <v>87</v>
      </c>
      <c r="AD201">
        <f>+IF(P201='Playlist o matic demo'!$AC$2,0,20)</f>
        <v>20</v>
      </c>
      <c r="AE201">
        <f>+IF(Q201='Playlist o matic demo'!$AD$2,0,20)</f>
        <v>20</v>
      </c>
      <c r="AF201">
        <f>+ABS(+R201-'Playlist o matic demo'!AE$2)</f>
        <v>7</v>
      </c>
      <c r="AG201">
        <f>+ABS(+S201-'Playlist o matic demo'!AF$2)/2</f>
        <v>24</v>
      </c>
      <c r="AH201">
        <f>+ABS(+T201-'Playlist o matic demo'!AG$2)/1.5</f>
        <v>6.666666666666667</v>
      </c>
      <c r="AI201">
        <f>+ABS(+U201-'Playlist o matic demo'!AH$2)/2</f>
        <v>1</v>
      </c>
      <c r="AJ201">
        <f>+ABS(+V201-'Playlist o matic demo'!AI$2)/2</f>
        <v>0</v>
      </c>
      <c r="AK201">
        <f>+ABS(+W201-'Playlist o matic demo'!AJ$2)/2</f>
        <v>0</v>
      </c>
      <c r="AL201">
        <f>+ABS(+X201-'Playlist o matic demo'!AK$2)/2</f>
        <v>1</v>
      </c>
      <c r="AN201">
        <f t="shared" si="18"/>
        <v>201.66666666666666</v>
      </c>
      <c r="AO201">
        <f t="shared" si="19"/>
        <v>873</v>
      </c>
      <c r="AP201">
        <f t="shared" si="23"/>
        <v>1.9909999999999935E-2</v>
      </c>
      <c r="AQ201">
        <f t="shared" si="20"/>
        <v>873.01990999999998</v>
      </c>
      <c r="AR201">
        <f t="shared" si="21"/>
        <v>873</v>
      </c>
      <c r="AS201" t="str">
        <f t="shared" si="22"/>
        <v>a-ha - Take On Me</v>
      </c>
    </row>
    <row r="202" spans="1:45" x14ac:dyDescent="0.45">
      <c r="A202" t="s">
        <v>530</v>
      </c>
      <c r="B202" t="s">
        <v>531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t="s">
        <v>28</v>
      </c>
      <c r="Q202" t="s">
        <v>46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  <c r="Y202" t="s">
        <v>380</v>
      </c>
      <c r="Z202" t="s">
        <v>31</v>
      </c>
      <c r="AA202">
        <f>+IF(B202='Playlist o matic demo'!$V$2,50,0)</f>
        <v>0</v>
      </c>
      <c r="AB202">
        <f>+ABS(+D202-'Playlist o matic demo'!$AA$2)</f>
        <v>4</v>
      </c>
      <c r="AC202">
        <f>+ABS(+O202-'Playlist o matic demo'!$AB$2)</f>
        <v>25</v>
      </c>
      <c r="AD202">
        <f>+IF(P202='Playlist o matic demo'!$AC$2,0,20)</f>
        <v>20</v>
      </c>
      <c r="AE202">
        <f>+IF(Q202='Playlist o matic demo'!$AD$2,0,20)</f>
        <v>20</v>
      </c>
      <c r="AF202">
        <f>+ABS(+R202-'Playlist o matic demo'!AE$2)</f>
        <v>11</v>
      </c>
      <c r="AG202">
        <f>+ABS(+S202-'Playlist o matic demo'!AF$2)/2</f>
        <v>9</v>
      </c>
      <c r="AH202">
        <f>+ABS(+T202-'Playlist o matic demo'!AG$2)/1.5</f>
        <v>21.333333333333332</v>
      </c>
      <c r="AI202">
        <f>+ABS(+U202-'Playlist o matic demo'!AH$2)/2</f>
        <v>10.5</v>
      </c>
      <c r="AJ202">
        <f>+ABS(+V202-'Playlist o matic demo'!AI$2)/2</f>
        <v>0</v>
      </c>
      <c r="AK202">
        <f>+ABS(+W202-'Playlist o matic demo'!AJ$2)/2</f>
        <v>1.5</v>
      </c>
      <c r="AL202">
        <f>+ABS(+X202-'Playlist o matic demo'!AK$2)/2</f>
        <v>0.5</v>
      </c>
      <c r="AN202">
        <f t="shared" si="18"/>
        <v>122.83333333333333</v>
      </c>
      <c r="AO202">
        <f t="shared" si="19"/>
        <v>265</v>
      </c>
      <c r="AP202">
        <f t="shared" si="23"/>
        <v>2.0009999999999934E-2</v>
      </c>
      <c r="AQ202">
        <f t="shared" si="20"/>
        <v>265.02001000000001</v>
      </c>
      <c r="AR202">
        <f t="shared" si="21"/>
        <v>265</v>
      </c>
      <c r="AS202" t="str">
        <f t="shared" si="22"/>
        <v>Swae Lee, Lil Wayne, Offset, Metro Boomin - Annihilate (Spider-Man: Across the Spider-Verse) (Metro Boomin &amp; Swae Lee, Lil Wayne, Offset)</v>
      </c>
    </row>
    <row r="203" spans="1:45" x14ac:dyDescent="0.45">
      <c r="A203" t="s">
        <v>532</v>
      </c>
      <c r="B203" t="s">
        <v>533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t="s">
        <v>173</v>
      </c>
      <c r="Q203" t="s">
        <v>46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  <c r="Y203" t="s">
        <v>534</v>
      </c>
      <c r="Z203" t="s">
        <v>31</v>
      </c>
      <c r="AA203">
        <f>+IF(B203='Playlist o matic demo'!$V$2,50,0)</f>
        <v>0</v>
      </c>
      <c r="AB203">
        <f>+ABS(+D203-'Playlist o matic demo'!$AA$2)</f>
        <v>4</v>
      </c>
      <c r="AC203">
        <f>+ABS(+O203-'Playlist o matic demo'!$AB$2)</f>
        <v>97</v>
      </c>
      <c r="AD203">
        <f>+IF(P203='Playlist o matic demo'!$AC$2,0,20)</f>
        <v>20</v>
      </c>
      <c r="AE203">
        <f>+IF(Q203='Playlist o matic demo'!$AD$2,0,20)</f>
        <v>20</v>
      </c>
      <c r="AF203">
        <f>+ABS(+R203-'Playlist o matic demo'!AE$2)</f>
        <v>3</v>
      </c>
      <c r="AG203">
        <f>+ABS(+S203-'Playlist o matic demo'!AF$2)/2</f>
        <v>7</v>
      </c>
      <c r="AH203">
        <f>+ABS(+T203-'Playlist o matic demo'!AG$2)/1.5</f>
        <v>8.6666666666666661</v>
      </c>
      <c r="AI203">
        <f>+ABS(+U203-'Playlist o matic demo'!AH$2)/2</f>
        <v>5.5</v>
      </c>
      <c r="AJ203">
        <f>+ABS(+V203-'Playlist o matic demo'!AI$2)/2</f>
        <v>0</v>
      </c>
      <c r="AK203">
        <f>+ABS(+W203-'Playlist o matic demo'!AJ$2)/2</f>
        <v>0.5</v>
      </c>
      <c r="AL203">
        <f>+ABS(+X203-'Playlist o matic demo'!AK$2)/2</f>
        <v>10.5</v>
      </c>
      <c r="AN203">
        <f t="shared" si="18"/>
        <v>176.16666666666666</v>
      </c>
      <c r="AO203">
        <f t="shared" si="19"/>
        <v>734</v>
      </c>
      <c r="AP203">
        <f t="shared" si="23"/>
        <v>2.0109999999999933E-2</v>
      </c>
      <c r="AQ203">
        <f t="shared" si="20"/>
        <v>734.02011000000005</v>
      </c>
      <c r="AR203">
        <f t="shared" si="21"/>
        <v>735</v>
      </c>
      <c r="AS203" t="str">
        <f t="shared" si="22"/>
        <v>Kodak Black, NLE Choppa, Muni Long, JVKE, Jimin - Angel Pt 1 (feat. Jimin of BTS, JVKE &amp; Muni Long)</v>
      </c>
    </row>
    <row r="204" spans="1:45" x14ac:dyDescent="0.45">
      <c r="A204" t="s">
        <v>535</v>
      </c>
      <c r="B204" t="s">
        <v>536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t="s">
        <v>28</v>
      </c>
      <c r="Q204" t="s">
        <v>29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  <c r="Y204" t="s">
        <v>30</v>
      </c>
      <c r="Z204" t="s">
        <v>31</v>
      </c>
      <c r="AA204">
        <f>+IF(B204='Playlist o matic demo'!$V$2,50,0)</f>
        <v>0</v>
      </c>
      <c r="AB204">
        <f>+ABS(+D204-'Playlist o matic demo'!$AA$2)</f>
        <v>4</v>
      </c>
      <c r="AC204">
        <f>+ABS(+O204-'Playlist o matic demo'!$AB$2)</f>
        <v>27</v>
      </c>
      <c r="AD204">
        <f>+IF(P204='Playlist o matic demo'!$AC$2,0,20)</f>
        <v>20</v>
      </c>
      <c r="AE204">
        <f>+IF(Q204='Playlist o matic demo'!$AD$2,0,20)</f>
        <v>0</v>
      </c>
      <c r="AF204">
        <f>+ABS(+R204-'Playlist o matic demo'!AE$2)</f>
        <v>25</v>
      </c>
      <c r="AG204">
        <f>+ABS(+S204-'Playlist o matic demo'!AF$2)/2</f>
        <v>1.5</v>
      </c>
      <c r="AH204">
        <f>+ABS(+T204-'Playlist o matic demo'!AG$2)/1.5</f>
        <v>21.333333333333332</v>
      </c>
      <c r="AI204">
        <f>+ABS(+U204-'Playlist o matic demo'!AH$2)/2</f>
        <v>42</v>
      </c>
      <c r="AJ204">
        <f>+ABS(+V204-'Playlist o matic demo'!AI$2)/2</f>
        <v>0</v>
      </c>
      <c r="AK204">
        <f>+ABS(+W204-'Playlist o matic demo'!AJ$2)/2</f>
        <v>0.5</v>
      </c>
      <c r="AL204">
        <f>+ABS(+X204-'Playlist o matic demo'!AK$2)/2</f>
        <v>2.5</v>
      </c>
      <c r="AN204">
        <f t="shared" si="18"/>
        <v>143.83333333333331</v>
      </c>
      <c r="AO204">
        <f t="shared" si="19"/>
        <v>429</v>
      </c>
      <c r="AP204">
        <f t="shared" si="23"/>
        <v>2.0209999999999933E-2</v>
      </c>
      <c r="AQ204">
        <f t="shared" si="20"/>
        <v>429.02021000000002</v>
      </c>
      <c r="AR204">
        <f t="shared" si="21"/>
        <v>429</v>
      </c>
      <c r="AS204" t="str">
        <f t="shared" si="22"/>
        <v>Shakira - AcrÃ¯Â¿Â½Ã¯Â¿Â½s</v>
      </c>
    </row>
    <row r="205" spans="1:45" x14ac:dyDescent="0.45">
      <c r="A205" t="s">
        <v>537</v>
      </c>
      <c r="B205" t="s">
        <v>538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t="s">
        <v>28</v>
      </c>
      <c r="Q205" t="s">
        <v>46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  <c r="Y205" t="s">
        <v>539</v>
      </c>
      <c r="Z205" t="s">
        <v>31</v>
      </c>
      <c r="AA205">
        <f>+IF(B205='Playlist o matic demo'!$V$2,50,0)</f>
        <v>0</v>
      </c>
      <c r="AB205">
        <f>+ABS(+D205-'Playlist o matic demo'!$AA$2)</f>
        <v>3</v>
      </c>
      <c r="AC205">
        <f>+ABS(+O205-'Playlist o matic demo'!$AB$2)</f>
        <v>35</v>
      </c>
      <c r="AD205">
        <f>+IF(P205='Playlist o matic demo'!$AC$2,0,20)</f>
        <v>20</v>
      </c>
      <c r="AE205">
        <f>+IF(Q205='Playlist o matic demo'!$AD$2,0,20)</f>
        <v>20</v>
      </c>
      <c r="AF205">
        <f>+ABS(+R205-'Playlist o matic demo'!AE$2)</f>
        <v>27</v>
      </c>
      <c r="AG205">
        <f>+ABS(+S205-'Playlist o matic demo'!AF$2)/2</f>
        <v>20.5</v>
      </c>
      <c r="AH205">
        <f>+ABS(+T205-'Playlist o matic demo'!AG$2)/1.5</f>
        <v>4.666666666666667</v>
      </c>
      <c r="AI205">
        <f>+ABS(+U205-'Playlist o matic demo'!AH$2)/2</f>
        <v>7.5</v>
      </c>
      <c r="AJ205">
        <f>+ABS(+V205-'Playlist o matic demo'!AI$2)/2</f>
        <v>0</v>
      </c>
      <c r="AK205">
        <f>+ABS(+W205-'Playlist o matic demo'!AJ$2)/2</f>
        <v>9</v>
      </c>
      <c r="AL205">
        <f>+ABS(+X205-'Playlist o matic demo'!AK$2)/2</f>
        <v>1.5</v>
      </c>
      <c r="AN205">
        <f t="shared" si="18"/>
        <v>148.16666666666666</v>
      </c>
      <c r="AO205">
        <f t="shared" si="19"/>
        <v>480</v>
      </c>
      <c r="AP205">
        <f t="shared" si="23"/>
        <v>2.0309999999999932E-2</v>
      </c>
      <c r="AQ205">
        <f t="shared" si="20"/>
        <v>480.02030999999999</v>
      </c>
      <c r="AR205">
        <f t="shared" si="21"/>
        <v>480</v>
      </c>
      <c r="AS205" t="str">
        <f t="shared" si="22"/>
        <v>Natanael Cano, Gabito Ballesteros, Peso Pluma - AMG</v>
      </c>
    </row>
    <row r="206" spans="1:45" x14ac:dyDescent="0.45">
      <c r="A206" t="s">
        <v>540</v>
      </c>
      <c r="B206" t="s">
        <v>541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t="s">
        <v>130</v>
      </c>
      <c r="Q206" t="s">
        <v>29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  <c r="Y206" t="s">
        <v>30</v>
      </c>
      <c r="Z206" t="s">
        <v>31</v>
      </c>
      <c r="AA206">
        <f>+IF(B206='Playlist o matic demo'!$V$2,50,0)</f>
        <v>0</v>
      </c>
      <c r="AB206">
        <f>+ABS(+D206-'Playlist o matic demo'!$AA$2)</f>
        <v>4</v>
      </c>
      <c r="AC206">
        <f>+ABS(+O206-'Playlist o matic demo'!$AB$2)</f>
        <v>71</v>
      </c>
      <c r="AD206">
        <f>+IF(P206='Playlist o matic demo'!$AC$2,0,20)</f>
        <v>20</v>
      </c>
      <c r="AE206">
        <f>+IF(Q206='Playlist o matic demo'!$AD$2,0,20)</f>
        <v>0</v>
      </c>
      <c r="AF206">
        <f>+ABS(+R206-'Playlist o matic demo'!AE$2)</f>
        <v>6</v>
      </c>
      <c r="AG206">
        <f>+ABS(+S206-'Playlist o matic demo'!AF$2)/2</f>
        <v>7.5</v>
      </c>
      <c r="AH206">
        <f>+ABS(+T206-'Playlist o matic demo'!AG$2)/1.5</f>
        <v>16.666666666666668</v>
      </c>
      <c r="AI206">
        <f>+ABS(+U206-'Playlist o matic demo'!AH$2)/2</f>
        <v>26.5</v>
      </c>
      <c r="AJ206">
        <f>+ABS(+V206-'Playlist o matic demo'!AI$2)/2</f>
        <v>0</v>
      </c>
      <c r="AK206">
        <f>+ABS(+W206-'Playlist o matic demo'!AJ$2)/2</f>
        <v>1.5</v>
      </c>
      <c r="AL206">
        <f>+ABS(+X206-'Playlist o matic demo'!AK$2)/2</f>
        <v>1.5</v>
      </c>
      <c r="AN206">
        <f t="shared" si="18"/>
        <v>154.66666666666669</v>
      </c>
      <c r="AO206">
        <f t="shared" si="19"/>
        <v>542</v>
      </c>
      <c r="AP206">
        <f t="shared" si="23"/>
        <v>2.0409999999999932E-2</v>
      </c>
      <c r="AQ206">
        <f t="shared" si="20"/>
        <v>542.02040999999997</v>
      </c>
      <c r="AR206">
        <f t="shared" si="21"/>
        <v>542</v>
      </c>
      <c r="AS206" t="str">
        <f t="shared" si="22"/>
        <v>Arijit Singh, Sachin-Jigar, Amitabha Bhattacharya - Phir Aur Kya Chahiye (From "Zara Hatke Zara Bachke")</v>
      </c>
    </row>
    <row r="207" spans="1:45" x14ac:dyDescent="0.45">
      <c r="A207" t="s">
        <v>542</v>
      </c>
      <c r="B207" t="s">
        <v>543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t="s">
        <v>38</v>
      </c>
      <c r="Q207" t="s">
        <v>46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  <c r="Y207" t="s">
        <v>544</v>
      </c>
      <c r="Z207" t="s">
        <v>31</v>
      </c>
      <c r="AA207">
        <f>+IF(B207='Playlist o matic demo'!$V$2,50,0)</f>
        <v>0</v>
      </c>
      <c r="AB207">
        <f>+ABS(+D207-'Playlist o matic demo'!$AA$2)</f>
        <v>4</v>
      </c>
      <c r="AC207">
        <f>+ABS(+O207-'Playlist o matic demo'!$AB$2)</f>
        <v>66</v>
      </c>
      <c r="AD207">
        <f>+IF(P207='Playlist o matic demo'!$AC$2,0,20)</f>
        <v>20</v>
      </c>
      <c r="AE207">
        <f>+IF(Q207='Playlist o matic demo'!$AD$2,0,20)</f>
        <v>20</v>
      </c>
      <c r="AF207">
        <f>+ABS(+R207-'Playlist o matic demo'!AE$2)</f>
        <v>39</v>
      </c>
      <c r="AG207">
        <f>+ABS(+S207-'Playlist o matic demo'!AF$2)/2</f>
        <v>14.5</v>
      </c>
      <c r="AH207">
        <f>+ABS(+T207-'Playlist o matic demo'!AG$2)/1.5</f>
        <v>1.3333333333333333</v>
      </c>
      <c r="AI207">
        <f>+ABS(+U207-'Playlist o matic demo'!AH$2)/2</f>
        <v>4.5</v>
      </c>
      <c r="AJ207">
        <f>+ABS(+V207-'Playlist o matic demo'!AI$2)/2</f>
        <v>0</v>
      </c>
      <c r="AK207">
        <f>+ABS(+W207-'Playlist o matic demo'!AJ$2)/2</f>
        <v>1</v>
      </c>
      <c r="AL207">
        <f>+ABS(+X207-'Playlist o matic demo'!AK$2)/2</f>
        <v>13</v>
      </c>
      <c r="AN207">
        <f t="shared" si="18"/>
        <v>183.33333333333334</v>
      </c>
      <c r="AO207">
        <f t="shared" si="19"/>
        <v>782</v>
      </c>
      <c r="AP207">
        <f t="shared" si="23"/>
        <v>2.0509999999999931E-2</v>
      </c>
      <c r="AQ207">
        <f t="shared" si="20"/>
        <v>782.02050999999994</v>
      </c>
      <c r="AR207">
        <f t="shared" si="21"/>
        <v>782</v>
      </c>
      <c r="AS207" t="str">
        <f t="shared" si="22"/>
        <v>Stray Kids - S-Class</v>
      </c>
    </row>
    <row r="208" spans="1:45" x14ac:dyDescent="0.45">
      <c r="A208" t="s">
        <v>545</v>
      </c>
      <c r="B208" t="s">
        <v>41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t="s">
        <v>38</v>
      </c>
      <c r="Q208" t="s">
        <v>29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  <c r="Y208" t="s">
        <v>546</v>
      </c>
      <c r="Z208" t="s">
        <v>31</v>
      </c>
      <c r="AA208">
        <f>+IF(B208='Playlist o matic demo'!$V$2,50,0)</f>
        <v>0</v>
      </c>
      <c r="AB208">
        <f>+ABS(+D208-'Playlist o matic demo'!$AA$2)</f>
        <v>4</v>
      </c>
      <c r="AC208">
        <f>+ABS(+O208-'Playlist o matic demo'!$AB$2)</f>
        <v>65</v>
      </c>
      <c r="AD208">
        <f>+IF(P208='Playlist o matic demo'!$AC$2,0,20)</f>
        <v>20</v>
      </c>
      <c r="AE208">
        <f>+IF(Q208='Playlist o matic demo'!$AD$2,0,20)</f>
        <v>0</v>
      </c>
      <c r="AF208">
        <f>+ABS(+R208-'Playlist o matic demo'!AE$2)</f>
        <v>17</v>
      </c>
      <c r="AG208">
        <f>+ABS(+S208-'Playlist o matic demo'!AF$2)/2</f>
        <v>7</v>
      </c>
      <c r="AH208">
        <f>+ABS(+T208-'Playlist o matic demo'!AG$2)/1.5</f>
        <v>1.3333333333333333</v>
      </c>
      <c r="AI208">
        <f>+ABS(+U208-'Playlist o matic demo'!AH$2)/2</f>
        <v>7.5</v>
      </c>
      <c r="AJ208">
        <f>+ABS(+V208-'Playlist o matic demo'!AI$2)/2</f>
        <v>0</v>
      </c>
      <c r="AK208">
        <f>+ABS(+W208-'Playlist o matic demo'!AJ$2)/2</f>
        <v>10.5</v>
      </c>
      <c r="AL208">
        <f>+ABS(+X208-'Playlist o matic demo'!AK$2)/2</f>
        <v>1.5</v>
      </c>
      <c r="AN208">
        <f t="shared" si="18"/>
        <v>133.83333333333331</v>
      </c>
      <c r="AO208">
        <f t="shared" si="19"/>
        <v>344</v>
      </c>
      <c r="AP208">
        <f t="shared" si="23"/>
        <v>2.060999999999993E-2</v>
      </c>
      <c r="AQ208">
        <f t="shared" si="20"/>
        <v>344.02060999999998</v>
      </c>
      <c r="AR208">
        <f t="shared" si="21"/>
        <v>344</v>
      </c>
      <c r="AS208" t="str">
        <f t="shared" si="22"/>
        <v>Taylor Swift - Hits Different</v>
      </c>
    </row>
    <row r="209" spans="1:45" x14ac:dyDescent="0.45">
      <c r="A209" t="s">
        <v>547</v>
      </c>
      <c r="B209" t="s">
        <v>548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t="s">
        <v>62</v>
      </c>
      <c r="Q209" t="s">
        <v>29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  <c r="Y209" t="s">
        <v>549</v>
      </c>
      <c r="Z209" t="s">
        <v>31</v>
      </c>
      <c r="AA209">
        <f>+IF(B209='Playlist o matic demo'!$V$2,50,0)</f>
        <v>0</v>
      </c>
      <c r="AB209">
        <f>+ABS(+D209-'Playlist o matic demo'!$AA$2)</f>
        <v>4</v>
      </c>
      <c r="AC209">
        <f>+ABS(+O209-'Playlist o matic demo'!$AB$2)</f>
        <v>39</v>
      </c>
      <c r="AD209">
        <f>+IF(P209='Playlist o matic demo'!$AC$2,0,20)</f>
        <v>20</v>
      </c>
      <c r="AE209">
        <f>+IF(Q209='Playlist o matic demo'!$AD$2,0,20)</f>
        <v>0</v>
      </c>
      <c r="AF209">
        <f>+ABS(+R209-'Playlist o matic demo'!AE$2)</f>
        <v>35</v>
      </c>
      <c r="AG209">
        <f>+ABS(+S209-'Playlist o matic demo'!AF$2)/2</f>
        <v>7.5</v>
      </c>
      <c r="AH209">
        <f>+ABS(+T209-'Playlist o matic demo'!AG$2)/1.5</f>
        <v>8</v>
      </c>
      <c r="AI209">
        <f>+ABS(+U209-'Playlist o matic demo'!AH$2)/2</f>
        <v>20</v>
      </c>
      <c r="AJ209">
        <f>+ABS(+V209-'Playlist o matic demo'!AI$2)/2</f>
        <v>0</v>
      </c>
      <c r="AK209">
        <f>+ABS(+W209-'Playlist o matic demo'!AJ$2)/2</f>
        <v>0</v>
      </c>
      <c r="AL209">
        <f>+ABS(+X209-'Playlist o matic demo'!AK$2)/2</f>
        <v>1.5</v>
      </c>
      <c r="AN209">
        <f t="shared" si="18"/>
        <v>135</v>
      </c>
      <c r="AO209">
        <f t="shared" si="19"/>
        <v>355</v>
      </c>
      <c r="AP209">
        <f t="shared" si="23"/>
        <v>2.070999999999993E-2</v>
      </c>
      <c r="AQ209">
        <f t="shared" si="20"/>
        <v>355.02071000000001</v>
      </c>
      <c r="AR209">
        <f t="shared" si="21"/>
        <v>355</v>
      </c>
      <c r="AS209" t="str">
        <f t="shared" si="22"/>
        <v>Becky G, Peso Pluma - Chanel</v>
      </c>
    </row>
    <row r="210" spans="1:45" x14ac:dyDescent="0.45">
      <c r="A210" t="s">
        <v>550</v>
      </c>
      <c r="B210" t="s">
        <v>551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t="s">
        <v>42</v>
      </c>
      <c r="Q210" t="s">
        <v>29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  <c r="Y210" t="s">
        <v>380</v>
      </c>
      <c r="Z210" t="s">
        <v>31</v>
      </c>
      <c r="AA210">
        <f>+IF(B210='Playlist o matic demo'!$V$2,50,0)</f>
        <v>0</v>
      </c>
      <c r="AB210">
        <f>+ABS(+D210-'Playlist o matic demo'!$AA$2)</f>
        <v>4</v>
      </c>
      <c r="AC210">
        <f>+ABS(+O210-'Playlist o matic demo'!$AB$2)</f>
        <v>51</v>
      </c>
      <c r="AD210">
        <f>+IF(P210='Playlist o matic demo'!$AC$2,0,20)</f>
        <v>20</v>
      </c>
      <c r="AE210">
        <f>+IF(Q210='Playlist o matic demo'!$AD$2,0,20)</f>
        <v>0</v>
      </c>
      <c r="AF210">
        <f>+ABS(+R210-'Playlist o matic demo'!AE$2)</f>
        <v>28</v>
      </c>
      <c r="AG210">
        <f>+ABS(+S210-'Playlist o matic demo'!AF$2)/2</f>
        <v>16.5</v>
      </c>
      <c r="AH210">
        <f>+ABS(+T210-'Playlist o matic demo'!AG$2)/1.5</f>
        <v>33.333333333333336</v>
      </c>
      <c r="AI210">
        <f>+ABS(+U210-'Playlist o matic demo'!AH$2)/2</f>
        <v>10.5</v>
      </c>
      <c r="AJ210">
        <f>+ABS(+V210-'Playlist o matic demo'!AI$2)/2</f>
        <v>0</v>
      </c>
      <c r="AK210">
        <f>+ABS(+W210-'Playlist o matic demo'!AJ$2)/2</f>
        <v>2</v>
      </c>
      <c r="AL210">
        <f>+ABS(+X210-'Playlist o matic demo'!AK$2)/2</f>
        <v>1</v>
      </c>
      <c r="AN210">
        <f t="shared" si="18"/>
        <v>166.33333333333334</v>
      </c>
      <c r="AO210">
        <f t="shared" si="19"/>
        <v>652</v>
      </c>
      <c r="AP210">
        <f t="shared" si="23"/>
        <v>2.0809999999999929E-2</v>
      </c>
      <c r="AQ210">
        <f t="shared" si="20"/>
        <v>652.02080999999998</v>
      </c>
      <c r="AR210">
        <f t="shared" si="21"/>
        <v>654</v>
      </c>
      <c r="AS210" t="str">
        <f t="shared" si="22"/>
        <v>Metro Boomin, Coi Leray - Self Love (Spider-Man: Across the Spider-Verse) (Metro Boomin &amp; Coi Leray)</v>
      </c>
    </row>
    <row r="211" spans="1:45" x14ac:dyDescent="0.45">
      <c r="A211" t="s">
        <v>552</v>
      </c>
      <c r="B211" t="s">
        <v>553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t="s">
        <v>34</v>
      </c>
      <c r="Q211" t="s">
        <v>29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  <c r="Y211" t="s">
        <v>554</v>
      </c>
      <c r="Z211" t="s">
        <v>31</v>
      </c>
      <c r="AA211">
        <f>+IF(B211='Playlist o matic demo'!$V$2,50,0)</f>
        <v>0</v>
      </c>
      <c r="AB211">
        <f>+ABS(+D211-'Playlist o matic demo'!$AA$2)</f>
        <v>4</v>
      </c>
      <c r="AC211">
        <f>+ABS(+O211-'Playlist o matic demo'!$AB$2)</f>
        <v>16</v>
      </c>
      <c r="AD211">
        <f>+IF(P211='Playlist o matic demo'!$AC$2,0,20)</f>
        <v>0</v>
      </c>
      <c r="AE211">
        <f>+IF(Q211='Playlist o matic demo'!$AD$2,0,20)</f>
        <v>0</v>
      </c>
      <c r="AF211">
        <f>+ABS(+R211-'Playlist o matic demo'!AE$2)</f>
        <v>32</v>
      </c>
      <c r="AG211">
        <f>+ABS(+S211-'Playlist o matic demo'!AF$2)/2</f>
        <v>6.5</v>
      </c>
      <c r="AH211">
        <f>+ABS(+T211-'Playlist o matic demo'!AG$2)/1.5</f>
        <v>27.333333333333332</v>
      </c>
      <c r="AI211">
        <f>+ABS(+U211-'Playlist o matic demo'!AH$2)/2</f>
        <v>1</v>
      </c>
      <c r="AJ211">
        <f>+ABS(+V211-'Playlist o matic demo'!AI$2)/2</f>
        <v>0</v>
      </c>
      <c r="AK211">
        <f>+ABS(+W211-'Playlist o matic demo'!AJ$2)/2</f>
        <v>0</v>
      </c>
      <c r="AL211">
        <f>+ABS(+X211-'Playlist o matic demo'!AK$2)/2</f>
        <v>21</v>
      </c>
      <c r="AN211">
        <f t="shared" si="18"/>
        <v>107.83333333333333</v>
      </c>
      <c r="AO211">
        <f t="shared" si="19"/>
        <v>164</v>
      </c>
      <c r="AP211">
        <f t="shared" si="23"/>
        <v>2.0909999999999929E-2</v>
      </c>
      <c r="AQ211">
        <f t="shared" si="20"/>
        <v>164.02090999999999</v>
      </c>
      <c r="AR211">
        <f t="shared" si="21"/>
        <v>164</v>
      </c>
      <c r="AS211" t="str">
        <f t="shared" si="22"/>
        <v>Kaliii, Kaliii - Area Codes</v>
      </c>
    </row>
    <row r="212" spans="1:45" x14ac:dyDescent="0.45">
      <c r="A212" t="s">
        <v>555</v>
      </c>
      <c r="B212" t="s">
        <v>556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t="s">
        <v>80</v>
      </c>
      <c r="Q212" t="s">
        <v>29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  <c r="Y212" t="s">
        <v>30</v>
      </c>
      <c r="Z212" t="s">
        <v>31</v>
      </c>
      <c r="AA212">
        <f>+IF(B212='Playlist o matic demo'!$V$2,50,0)</f>
        <v>0</v>
      </c>
      <c r="AB212">
        <f>+ABS(+D212-'Playlist o matic demo'!$AA$2)</f>
        <v>4</v>
      </c>
      <c r="AC212">
        <f>+ABS(+O212-'Playlist o matic demo'!$AB$2)</f>
        <v>42</v>
      </c>
      <c r="AD212">
        <f>+IF(P212='Playlist o matic demo'!$AC$2,0,20)</f>
        <v>20</v>
      </c>
      <c r="AE212">
        <f>+IF(Q212='Playlist o matic demo'!$AD$2,0,20)</f>
        <v>0</v>
      </c>
      <c r="AF212">
        <f>+ABS(+R212-'Playlist o matic demo'!AE$2)</f>
        <v>20</v>
      </c>
      <c r="AG212">
        <f>+ABS(+S212-'Playlist o matic demo'!AF$2)/2</f>
        <v>2</v>
      </c>
      <c r="AH212">
        <f>+ABS(+T212-'Playlist o matic demo'!AG$2)/1.5</f>
        <v>24.666666666666668</v>
      </c>
      <c r="AI212">
        <f>+ABS(+U212-'Playlist o matic demo'!AH$2)/2</f>
        <v>39</v>
      </c>
      <c r="AJ212">
        <f>+ABS(+V212-'Playlist o matic demo'!AI$2)/2</f>
        <v>0</v>
      </c>
      <c r="AK212">
        <f>+ABS(+W212-'Playlist o matic demo'!AJ$2)/2</f>
        <v>1</v>
      </c>
      <c r="AL212">
        <f>+ABS(+X212-'Playlist o matic demo'!AK$2)/2</f>
        <v>2</v>
      </c>
      <c r="AN212">
        <f t="shared" si="18"/>
        <v>154.66666666666669</v>
      </c>
      <c r="AO212">
        <f t="shared" si="19"/>
        <v>542</v>
      </c>
      <c r="AP212">
        <f t="shared" si="23"/>
        <v>2.1009999999999928E-2</v>
      </c>
      <c r="AQ212">
        <f t="shared" si="20"/>
        <v>542.02101000000005</v>
      </c>
      <c r="AR212">
        <f t="shared" si="21"/>
        <v>543</v>
      </c>
      <c r="AS212" t="str">
        <f t="shared" si="22"/>
        <v>Junior H, Eden MuÃ¯Â¿Â½Ã¯ - Abcdario</v>
      </c>
    </row>
    <row r="213" spans="1:45" x14ac:dyDescent="0.45">
      <c r="A213" t="s">
        <v>557</v>
      </c>
      <c r="B213" t="s">
        <v>558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t="s">
        <v>38</v>
      </c>
      <c r="Q213" t="s">
        <v>46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  <c r="Y213" t="s">
        <v>30</v>
      </c>
      <c r="Z213" t="s">
        <v>31</v>
      </c>
      <c r="AA213">
        <f>+IF(B213='Playlist o matic demo'!$V$2,50,0)</f>
        <v>0</v>
      </c>
      <c r="AB213">
        <f>+ABS(+D213-'Playlist o matic demo'!$AA$2)</f>
        <v>3</v>
      </c>
      <c r="AC213">
        <f>+ABS(+O213-'Playlist o matic demo'!$AB$2)</f>
        <v>36</v>
      </c>
      <c r="AD213">
        <f>+IF(P213='Playlist o matic demo'!$AC$2,0,20)</f>
        <v>20</v>
      </c>
      <c r="AE213">
        <f>+IF(Q213='Playlist o matic demo'!$AD$2,0,20)</f>
        <v>20</v>
      </c>
      <c r="AF213">
        <f>+ABS(+R213-'Playlist o matic demo'!AE$2)</f>
        <v>30</v>
      </c>
      <c r="AG213">
        <f>+ABS(+S213-'Playlist o matic demo'!AF$2)/2</f>
        <v>23.5</v>
      </c>
      <c r="AH213">
        <f>+ABS(+T213-'Playlist o matic demo'!AG$2)/1.5</f>
        <v>4</v>
      </c>
      <c r="AI213">
        <f>+ABS(+U213-'Playlist o matic demo'!AH$2)/2</f>
        <v>31</v>
      </c>
      <c r="AJ213">
        <f>+ABS(+V213-'Playlist o matic demo'!AI$2)/2</f>
        <v>0</v>
      </c>
      <c r="AK213">
        <f>+ABS(+W213-'Playlist o matic demo'!AJ$2)/2</f>
        <v>0.5</v>
      </c>
      <c r="AL213">
        <f>+ABS(+X213-'Playlist o matic demo'!AK$2)/2</f>
        <v>1</v>
      </c>
      <c r="AN213">
        <f t="shared" si="18"/>
        <v>169</v>
      </c>
      <c r="AO213">
        <f t="shared" si="19"/>
        <v>675</v>
      </c>
      <c r="AP213">
        <f t="shared" si="23"/>
        <v>2.1109999999999927E-2</v>
      </c>
      <c r="AQ213">
        <f t="shared" si="20"/>
        <v>675.02111000000002</v>
      </c>
      <c r="AR213">
        <f t="shared" si="21"/>
        <v>675</v>
      </c>
      <c r="AS213" t="str">
        <f t="shared" si="22"/>
        <v>Abhijay Sharma, Riar Saab - Obsessed</v>
      </c>
    </row>
    <row r="214" spans="1:45" x14ac:dyDescent="0.45">
      <c r="A214" t="s">
        <v>559</v>
      </c>
      <c r="B214" t="s">
        <v>560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t="s">
        <v>173</v>
      </c>
      <c r="Q214" t="s">
        <v>46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  <c r="Y214" t="s">
        <v>30</v>
      </c>
      <c r="Z214" t="s">
        <v>31</v>
      </c>
      <c r="AA214">
        <f>+IF(B214='Playlist o matic demo'!$V$2,50,0)</f>
        <v>0</v>
      </c>
      <c r="AB214">
        <f>+ABS(+D214-'Playlist o matic demo'!$AA$2)</f>
        <v>4</v>
      </c>
      <c r="AC214">
        <f>+ABS(+O214-'Playlist o matic demo'!$AB$2)</f>
        <v>73</v>
      </c>
      <c r="AD214">
        <f>+IF(P214='Playlist o matic demo'!$AC$2,0,20)</f>
        <v>20</v>
      </c>
      <c r="AE214">
        <f>+IF(Q214='Playlist o matic demo'!$AD$2,0,20)</f>
        <v>20</v>
      </c>
      <c r="AF214">
        <f>+ABS(+R214-'Playlist o matic demo'!AE$2)</f>
        <v>23</v>
      </c>
      <c r="AG214">
        <f>+ABS(+S214-'Playlist o matic demo'!AF$2)/2</f>
        <v>3.5</v>
      </c>
      <c r="AH214">
        <f>+ABS(+T214-'Playlist o matic demo'!AG$2)/1.5</f>
        <v>12</v>
      </c>
      <c r="AI214">
        <f>+ABS(+U214-'Playlist o matic demo'!AH$2)/2</f>
        <v>14</v>
      </c>
      <c r="AJ214">
        <f>+ABS(+V214-'Playlist o matic demo'!AI$2)/2</f>
        <v>0</v>
      </c>
      <c r="AK214">
        <f>+ABS(+W214-'Playlist o matic demo'!AJ$2)/2</f>
        <v>2</v>
      </c>
      <c r="AL214">
        <f>+ABS(+X214-'Playlist o matic demo'!AK$2)/2</f>
        <v>3</v>
      </c>
      <c r="AN214">
        <f t="shared" si="18"/>
        <v>174.5</v>
      </c>
      <c r="AO214">
        <f t="shared" si="19"/>
        <v>721</v>
      </c>
      <c r="AP214">
        <f t="shared" si="23"/>
        <v>2.1209999999999927E-2</v>
      </c>
      <c r="AQ214">
        <f t="shared" si="20"/>
        <v>721.02121</v>
      </c>
      <c r="AR214">
        <f t="shared" si="21"/>
        <v>721</v>
      </c>
      <c r="AS214" t="str">
        <f t="shared" si="22"/>
        <v>Semicenk, DoÃ¯Â¿Â½Ã¯Â¿Â½u  - PiÃ¯Â¿Â½Ã¯Â¿Â½man DeÃ¯Â¿</v>
      </c>
    </row>
    <row r="215" spans="1:45" x14ac:dyDescent="0.45">
      <c r="A215" t="s">
        <v>561</v>
      </c>
      <c r="B215" t="s">
        <v>562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t="s">
        <v>42</v>
      </c>
      <c r="Q215" t="s">
        <v>46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  <c r="Y215" t="s">
        <v>563</v>
      </c>
      <c r="Z215" t="s">
        <v>31</v>
      </c>
      <c r="AA215">
        <f>+IF(B215='Playlist o matic demo'!$V$2,50,0)</f>
        <v>0</v>
      </c>
      <c r="AB215">
        <f>+ABS(+D215-'Playlist o matic demo'!$AA$2)</f>
        <v>4</v>
      </c>
      <c r="AC215">
        <f>+ABS(+O215-'Playlist o matic demo'!$AB$2)</f>
        <v>47</v>
      </c>
      <c r="AD215">
        <f>+IF(P215='Playlist o matic demo'!$AC$2,0,20)</f>
        <v>20</v>
      </c>
      <c r="AE215">
        <f>+IF(Q215='Playlist o matic demo'!$AD$2,0,20)</f>
        <v>20</v>
      </c>
      <c r="AF215">
        <f>+ABS(+R215-'Playlist o matic demo'!AE$2)</f>
        <v>34</v>
      </c>
      <c r="AG215">
        <f>+ABS(+S215-'Playlist o matic demo'!AF$2)/2</f>
        <v>13</v>
      </c>
      <c r="AH215">
        <f>+ABS(+T215-'Playlist o matic demo'!AG$2)/1.5</f>
        <v>27.333333333333332</v>
      </c>
      <c r="AI215">
        <f>+ABS(+U215-'Playlist o matic demo'!AH$2)/2</f>
        <v>1.5</v>
      </c>
      <c r="AJ215">
        <f>+ABS(+V215-'Playlist o matic demo'!AI$2)/2</f>
        <v>0</v>
      </c>
      <c r="AK215">
        <f>+ABS(+W215-'Playlist o matic demo'!AJ$2)/2</f>
        <v>1</v>
      </c>
      <c r="AL215">
        <f>+ABS(+X215-'Playlist o matic demo'!AK$2)/2</f>
        <v>1.5</v>
      </c>
      <c r="AN215">
        <f t="shared" si="18"/>
        <v>169.33333333333334</v>
      </c>
      <c r="AO215">
        <f t="shared" si="19"/>
        <v>680</v>
      </c>
      <c r="AP215">
        <f t="shared" si="23"/>
        <v>2.1309999999999926E-2</v>
      </c>
      <c r="AQ215">
        <f t="shared" si="20"/>
        <v>680.02130999999997</v>
      </c>
      <c r="AR215">
        <f t="shared" si="21"/>
        <v>680</v>
      </c>
      <c r="AS215" t="str">
        <f t="shared" si="22"/>
        <v>JISOO - FLOWER</v>
      </c>
    </row>
    <row r="216" spans="1:45" x14ac:dyDescent="0.45">
      <c r="A216" t="s">
        <v>564</v>
      </c>
      <c r="B216" t="s">
        <v>565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t="s">
        <v>42</v>
      </c>
      <c r="Q216" t="s">
        <v>46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  <c r="Y216" t="s">
        <v>380</v>
      </c>
      <c r="Z216" t="s">
        <v>31</v>
      </c>
      <c r="AA216">
        <f>+IF(B216='Playlist o matic demo'!$V$2,50,0)</f>
        <v>0</v>
      </c>
      <c r="AB216">
        <f>+ABS(+D216-'Playlist o matic demo'!$AA$2)</f>
        <v>4</v>
      </c>
      <c r="AC216">
        <f>+ABS(+O216-'Playlist o matic demo'!$AB$2)</f>
        <v>36</v>
      </c>
      <c r="AD216">
        <f>+IF(P216='Playlist o matic demo'!$AC$2,0,20)</f>
        <v>20</v>
      </c>
      <c r="AE216">
        <f>+IF(Q216='Playlist o matic demo'!$AD$2,0,20)</f>
        <v>20</v>
      </c>
      <c r="AF216">
        <f>+ABS(+R216-'Playlist o matic demo'!AE$2)</f>
        <v>27</v>
      </c>
      <c r="AG216">
        <f>+ABS(+S216-'Playlist o matic demo'!AF$2)/2</f>
        <v>5</v>
      </c>
      <c r="AH216">
        <f>+ABS(+T216-'Playlist o matic demo'!AG$2)/1.5</f>
        <v>16.666666666666668</v>
      </c>
      <c r="AI216">
        <f>+ABS(+U216-'Playlist o matic demo'!AH$2)/2</f>
        <v>9</v>
      </c>
      <c r="AJ216">
        <f>+ABS(+V216-'Playlist o matic demo'!AI$2)/2</f>
        <v>0</v>
      </c>
      <c r="AK216">
        <f>+ABS(+W216-'Playlist o matic demo'!AJ$2)/2</f>
        <v>6.5</v>
      </c>
      <c r="AL216">
        <f>+ABS(+X216-'Playlist o matic demo'!AK$2)/2</f>
        <v>4</v>
      </c>
      <c r="AN216">
        <f t="shared" si="18"/>
        <v>148.16666666666666</v>
      </c>
      <c r="AO216">
        <f t="shared" si="19"/>
        <v>480</v>
      </c>
      <c r="AP216">
        <f t="shared" si="23"/>
        <v>2.1409999999999926E-2</v>
      </c>
      <c r="AQ216">
        <f t="shared" si="20"/>
        <v>480.02141</v>
      </c>
      <c r="AR216">
        <f t="shared" si="21"/>
        <v>481</v>
      </c>
      <c r="AS216" t="str">
        <f t="shared" si="22"/>
        <v>Future, Lil Uzi Vert, Metro Boomin - All The Way Live (Spider-Man: Across the Spider-Verse) (Metro Boomin &amp; Future, Lil Uzi Vert)</v>
      </c>
    </row>
    <row r="217" spans="1:45" x14ac:dyDescent="0.45">
      <c r="A217" t="s">
        <v>566</v>
      </c>
      <c r="B217" t="s">
        <v>386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t="s">
        <v>62</v>
      </c>
      <c r="Q217" t="s">
        <v>29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  <c r="Y217" t="s">
        <v>567</v>
      </c>
      <c r="Z217" t="s">
        <v>31</v>
      </c>
      <c r="AA217">
        <f>+IF(B217='Playlist o matic demo'!$V$2,50,0)</f>
        <v>0</v>
      </c>
      <c r="AB217">
        <f>+ABS(+D217-'Playlist o matic demo'!$AA$2)</f>
        <v>4</v>
      </c>
      <c r="AC217">
        <f>+ABS(+O217-'Playlist o matic demo'!$AB$2)</f>
        <v>64</v>
      </c>
      <c r="AD217">
        <f>+IF(P217='Playlist o matic demo'!$AC$2,0,20)</f>
        <v>20</v>
      </c>
      <c r="AE217">
        <f>+IF(Q217='Playlist o matic demo'!$AD$2,0,20)</f>
        <v>0</v>
      </c>
      <c r="AF217">
        <f>+ABS(+R217-'Playlist o matic demo'!AE$2)</f>
        <v>28</v>
      </c>
      <c r="AG217">
        <f>+ABS(+S217-'Playlist o matic demo'!AF$2)/2</f>
        <v>0.5</v>
      </c>
      <c r="AH217">
        <f>+ABS(+T217-'Playlist o matic demo'!AG$2)/1.5</f>
        <v>18</v>
      </c>
      <c r="AI217">
        <f>+ABS(+U217-'Playlist o matic demo'!AH$2)/2</f>
        <v>15</v>
      </c>
      <c r="AJ217">
        <f>+ABS(+V217-'Playlist o matic demo'!AI$2)/2</f>
        <v>0</v>
      </c>
      <c r="AK217">
        <f>+ABS(+W217-'Playlist o matic demo'!AJ$2)/2</f>
        <v>1</v>
      </c>
      <c r="AL217">
        <f>+ABS(+X217-'Playlist o matic demo'!AK$2)/2</f>
        <v>0.5</v>
      </c>
      <c r="AN217">
        <f t="shared" si="18"/>
        <v>151</v>
      </c>
      <c r="AO217">
        <f t="shared" si="19"/>
        <v>507</v>
      </c>
      <c r="AP217">
        <f t="shared" si="23"/>
        <v>2.1509999999999925E-2</v>
      </c>
      <c r="AQ217">
        <f t="shared" si="20"/>
        <v>507.02150999999998</v>
      </c>
      <c r="AR217">
        <f t="shared" si="21"/>
        <v>507</v>
      </c>
      <c r="AS217" t="str">
        <f t="shared" si="22"/>
        <v>Ed Sheeran - Eyes Closed</v>
      </c>
    </row>
    <row r="218" spans="1:45" x14ac:dyDescent="0.45">
      <c r="A218" t="s">
        <v>568</v>
      </c>
      <c r="B218" t="s">
        <v>569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t="s">
        <v>62</v>
      </c>
      <c r="Q218" t="s">
        <v>29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  <c r="Y218" t="s">
        <v>570</v>
      </c>
      <c r="Z218" t="s">
        <v>31</v>
      </c>
      <c r="AA218">
        <f>+IF(B218='Playlist o matic demo'!$V$2,50,0)</f>
        <v>0</v>
      </c>
      <c r="AB218">
        <f>+ABS(+D218-'Playlist o matic demo'!$AA$2)</f>
        <v>3</v>
      </c>
      <c r="AC218">
        <f>+ABS(+O218-'Playlist o matic demo'!$AB$2)</f>
        <v>75</v>
      </c>
      <c r="AD218">
        <f>+IF(P218='Playlist o matic demo'!$AC$2,0,20)</f>
        <v>20</v>
      </c>
      <c r="AE218">
        <f>+IF(Q218='Playlist o matic demo'!$AD$2,0,20)</f>
        <v>0</v>
      </c>
      <c r="AF218">
        <f>+ABS(+R218-'Playlist o matic demo'!AE$2)</f>
        <v>4</v>
      </c>
      <c r="AG218">
        <f>+ABS(+S218-'Playlist o matic demo'!AF$2)/2</f>
        <v>6.5</v>
      </c>
      <c r="AH218">
        <f>+ABS(+T218-'Playlist o matic demo'!AG$2)/1.5</f>
        <v>4</v>
      </c>
      <c r="AI218">
        <f>+ABS(+U218-'Playlist o matic demo'!AH$2)/2</f>
        <v>7</v>
      </c>
      <c r="AJ218">
        <f>+ABS(+V218-'Playlist o matic demo'!AI$2)/2</f>
        <v>0</v>
      </c>
      <c r="AK218">
        <f>+ABS(+W218-'Playlist o matic demo'!AJ$2)/2</f>
        <v>0</v>
      </c>
      <c r="AL218">
        <f>+ABS(+X218-'Playlist o matic demo'!AK$2)/2</f>
        <v>2</v>
      </c>
      <c r="AN218">
        <f t="shared" si="18"/>
        <v>121.5</v>
      </c>
      <c r="AO218">
        <f t="shared" si="19"/>
        <v>252</v>
      </c>
      <c r="AP218">
        <f t="shared" si="23"/>
        <v>2.1609999999999924E-2</v>
      </c>
      <c r="AQ218">
        <f t="shared" si="20"/>
        <v>252.02161000000001</v>
      </c>
      <c r="AR218">
        <f t="shared" si="21"/>
        <v>252</v>
      </c>
      <c r="AS218" t="str">
        <f t="shared" si="22"/>
        <v>RAYE, 070 Shake - Escapism.</v>
      </c>
    </row>
    <row r="219" spans="1:45" x14ac:dyDescent="0.45">
      <c r="A219" t="s">
        <v>571</v>
      </c>
      <c r="B219" t="s">
        <v>572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t="s">
        <v>80</v>
      </c>
      <c r="Q219" t="s">
        <v>29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  <c r="Y219" t="s">
        <v>573</v>
      </c>
      <c r="Z219" t="s">
        <v>31</v>
      </c>
      <c r="AA219">
        <f>+IF(B219='Playlist o matic demo'!$V$2,50,0)</f>
        <v>0</v>
      </c>
      <c r="AB219">
        <f>+ABS(+D219-'Playlist o matic demo'!$AA$2)</f>
        <v>3</v>
      </c>
      <c r="AC219">
        <f>+ABS(+O219-'Playlist o matic demo'!$AB$2)</f>
        <v>48</v>
      </c>
      <c r="AD219">
        <f>+IF(P219='Playlist o matic demo'!$AC$2,0,20)</f>
        <v>20</v>
      </c>
      <c r="AE219">
        <f>+IF(Q219='Playlist o matic demo'!$AD$2,0,20)</f>
        <v>0</v>
      </c>
      <c r="AF219">
        <f>+ABS(+R219-'Playlist o matic demo'!AE$2)</f>
        <v>21</v>
      </c>
      <c r="AG219">
        <f>+ABS(+S219-'Playlist o matic demo'!AF$2)/2</f>
        <v>10</v>
      </c>
      <c r="AH219">
        <f>+ABS(+T219-'Playlist o matic demo'!AG$2)/1.5</f>
        <v>6.666666666666667</v>
      </c>
      <c r="AI219">
        <f>+ABS(+U219-'Playlist o matic demo'!AH$2)/2</f>
        <v>15</v>
      </c>
      <c r="AJ219">
        <f>+ABS(+V219-'Playlist o matic demo'!AI$2)/2</f>
        <v>0</v>
      </c>
      <c r="AK219">
        <f>+ABS(+W219-'Playlist o matic demo'!AJ$2)/2</f>
        <v>11.5</v>
      </c>
      <c r="AL219">
        <f>+ABS(+X219-'Playlist o matic demo'!AK$2)/2</f>
        <v>6</v>
      </c>
      <c r="AN219">
        <f t="shared" si="18"/>
        <v>141.16666666666669</v>
      </c>
      <c r="AO219">
        <f t="shared" si="19"/>
        <v>413</v>
      </c>
      <c r="AP219">
        <f t="shared" si="23"/>
        <v>2.1709999999999924E-2</v>
      </c>
      <c r="AQ219">
        <f t="shared" si="20"/>
        <v>413.02170999999998</v>
      </c>
      <c r="AR219">
        <f t="shared" si="21"/>
        <v>413</v>
      </c>
      <c r="AS219" t="str">
        <f t="shared" si="22"/>
        <v>Arcangel, Bad Bunny - La Jumpa</v>
      </c>
    </row>
    <row r="220" spans="1:45" x14ac:dyDescent="0.45">
      <c r="A220" t="s">
        <v>574</v>
      </c>
      <c r="B220" t="s">
        <v>575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t="s">
        <v>80</v>
      </c>
      <c r="Q220" t="s">
        <v>29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  <c r="Y220" t="s">
        <v>546</v>
      </c>
      <c r="Z220" t="s">
        <v>31</v>
      </c>
      <c r="AA220">
        <f>+IF(B220='Playlist o matic demo'!$V$2,50,0)</f>
        <v>0</v>
      </c>
      <c r="AB220">
        <f>+ABS(+D220-'Playlist o matic demo'!$AA$2)</f>
        <v>4</v>
      </c>
      <c r="AC220">
        <f>+ABS(+O220-'Playlist o matic demo'!$AB$2)</f>
        <v>81</v>
      </c>
      <c r="AD220">
        <f>+IF(P220='Playlist o matic demo'!$AC$2,0,20)</f>
        <v>20</v>
      </c>
      <c r="AE220">
        <f>+IF(Q220='Playlist o matic demo'!$AD$2,0,20)</f>
        <v>0</v>
      </c>
      <c r="AF220">
        <f>+ABS(+R220-'Playlist o matic demo'!AE$2)</f>
        <v>12</v>
      </c>
      <c r="AG220">
        <f>+ABS(+S220-'Playlist o matic demo'!AF$2)/2</f>
        <v>15.5</v>
      </c>
      <c r="AH220">
        <f>+ABS(+T220-'Playlist o matic demo'!AG$2)/1.5</f>
        <v>12</v>
      </c>
      <c r="AI220">
        <f>+ABS(+U220-'Playlist o matic demo'!AH$2)/2</f>
        <v>3</v>
      </c>
      <c r="AJ220">
        <f>+ABS(+V220-'Playlist o matic demo'!AI$2)/2</f>
        <v>0</v>
      </c>
      <c r="AK220">
        <f>+ABS(+W220-'Playlist o matic demo'!AJ$2)/2</f>
        <v>24.5</v>
      </c>
      <c r="AL220">
        <f>+ABS(+X220-'Playlist o matic demo'!AK$2)/2</f>
        <v>0.5</v>
      </c>
      <c r="AN220">
        <f t="shared" si="18"/>
        <v>172.5</v>
      </c>
      <c r="AO220">
        <f t="shared" si="19"/>
        <v>705</v>
      </c>
      <c r="AP220">
        <f t="shared" si="23"/>
        <v>2.1809999999999923E-2</v>
      </c>
      <c r="AQ220">
        <f t="shared" si="20"/>
        <v>705.02180999999996</v>
      </c>
      <c r="AR220">
        <f t="shared" si="21"/>
        <v>705</v>
      </c>
      <c r="AS220" t="str">
        <f t="shared" si="22"/>
        <v>Taylor Swift, Ice Spice - Karma (feat. Ice Spice)</v>
      </c>
    </row>
    <row r="221" spans="1:45" x14ac:dyDescent="0.45">
      <c r="A221" t="s">
        <v>576</v>
      </c>
      <c r="B221" t="s">
        <v>577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t="s">
        <v>38</v>
      </c>
      <c r="Q221" t="s">
        <v>46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  <c r="Y221" t="s">
        <v>302</v>
      </c>
      <c r="Z221" t="s">
        <v>31</v>
      </c>
      <c r="AA221">
        <f>+IF(B221='Playlist o matic demo'!$V$2,50,0)</f>
        <v>0</v>
      </c>
      <c r="AB221">
        <f>+ABS(+D221-'Playlist o matic demo'!$AA$2)</f>
        <v>3</v>
      </c>
      <c r="AC221">
        <f>+ABS(+O221-'Playlist o matic demo'!$AB$2)</f>
        <v>54</v>
      </c>
      <c r="AD221">
        <f>+IF(P221='Playlist o matic demo'!$AC$2,0,20)</f>
        <v>20</v>
      </c>
      <c r="AE221">
        <f>+IF(Q221='Playlist o matic demo'!$AD$2,0,20)</f>
        <v>20</v>
      </c>
      <c r="AF221">
        <f>+ABS(+R221-'Playlist o matic demo'!AE$2)</f>
        <v>22</v>
      </c>
      <c r="AG221">
        <f>+ABS(+S221-'Playlist o matic demo'!AF$2)/2</f>
        <v>3.5</v>
      </c>
      <c r="AH221">
        <f>+ABS(+T221-'Playlist o matic demo'!AG$2)/1.5</f>
        <v>14</v>
      </c>
      <c r="AI221">
        <f>+ABS(+U221-'Playlist o matic demo'!AH$2)/2</f>
        <v>7</v>
      </c>
      <c r="AJ221">
        <f>+ABS(+V221-'Playlist o matic demo'!AI$2)/2</f>
        <v>0</v>
      </c>
      <c r="AK221">
        <f>+ABS(+W221-'Playlist o matic demo'!AJ$2)/2</f>
        <v>5.5</v>
      </c>
      <c r="AL221">
        <f>+ABS(+X221-'Playlist o matic demo'!AK$2)/2</f>
        <v>7</v>
      </c>
      <c r="AN221">
        <f t="shared" si="18"/>
        <v>156</v>
      </c>
      <c r="AO221">
        <f t="shared" si="19"/>
        <v>553</v>
      </c>
      <c r="AP221">
        <f t="shared" si="23"/>
        <v>2.1909999999999923E-2</v>
      </c>
      <c r="AQ221">
        <f t="shared" si="20"/>
        <v>553.02191000000005</v>
      </c>
      <c r="AR221">
        <f t="shared" si="21"/>
        <v>553</v>
      </c>
      <c r="AS221" t="str">
        <f t="shared" si="22"/>
        <v>Future, Chris Brown, Metro Boomin - Superhero (Heroes &amp; Villains) [with Future &amp; Chris Brown]</v>
      </c>
    </row>
    <row r="222" spans="1:45" x14ac:dyDescent="0.45">
      <c r="A222" t="s">
        <v>578</v>
      </c>
      <c r="B222" t="s">
        <v>579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t="s">
        <v>42</v>
      </c>
      <c r="Q222" t="s">
        <v>46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  <c r="Y222" t="s">
        <v>30</v>
      </c>
      <c r="Z222" t="s">
        <v>31</v>
      </c>
      <c r="AA222">
        <f>+IF(B222='Playlist o matic demo'!$V$2,50,0)</f>
        <v>0</v>
      </c>
      <c r="AB222">
        <f>+ABS(+D222-'Playlist o matic demo'!$AA$2)</f>
        <v>4</v>
      </c>
      <c r="AC222">
        <f>+ABS(+O222-'Playlist o matic demo'!$AB$2)</f>
        <v>38</v>
      </c>
      <c r="AD222">
        <f>+IF(P222='Playlist o matic demo'!$AC$2,0,20)</f>
        <v>20</v>
      </c>
      <c r="AE222">
        <f>+IF(Q222='Playlist o matic demo'!$AD$2,0,20)</f>
        <v>20</v>
      </c>
      <c r="AF222">
        <f>+ABS(+R222-'Playlist o matic demo'!AE$2)</f>
        <v>28</v>
      </c>
      <c r="AG222">
        <f>+ABS(+S222-'Playlist o matic demo'!AF$2)/2</f>
        <v>26</v>
      </c>
      <c r="AH222">
        <f>+ABS(+T222-'Playlist o matic demo'!AG$2)/1.5</f>
        <v>2.6666666666666665</v>
      </c>
      <c r="AI222">
        <f>+ABS(+U222-'Playlist o matic demo'!AH$2)/2</f>
        <v>15.5</v>
      </c>
      <c r="AJ222">
        <f>+ABS(+V222-'Playlist o matic demo'!AI$2)/2</f>
        <v>0</v>
      </c>
      <c r="AK222">
        <f>+ABS(+W222-'Playlist o matic demo'!AJ$2)/2</f>
        <v>1</v>
      </c>
      <c r="AL222">
        <f>+ABS(+X222-'Playlist o matic demo'!AK$2)/2</f>
        <v>1.5</v>
      </c>
      <c r="AN222">
        <f t="shared" si="18"/>
        <v>156.66666666666666</v>
      </c>
      <c r="AO222">
        <f t="shared" si="19"/>
        <v>562</v>
      </c>
      <c r="AP222">
        <f t="shared" si="23"/>
        <v>2.2009999999999922E-2</v>
      </c>
      <c r="AQ222">
        <f t="shared" si="20"/>
        <v>562.02201000000002</v>
      </c>
      <c r="AR222">
        <f t="shared" si="21"/>
        <v>562</v>
      </c>
      <c r="AS222" t="str">
        <f t="shared" si="22"/>
        <v>BLESSD, Peso Pluma - Las Morras</v>
      </c>
    </row>
    <row r="223" spans="1:45" x14ac:dyDescent="0.45">
      <c r="A223" t="s">
        <v>580</v>
      </c>
      <c r="B223" t="s">
        <v>361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t="s">
        <v>80</v>
      </c>
      <c r="Q223" t="s">
        <v>46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  <c r="Y223" t="s">
        <v>581</v>
      </c>
      <c r="Z223" t="s">
        <v>31</v>
      </c>
      <c r="AA223">
        <f>+IF(B223='Playlist o matic demo'!$V$2,50,0)</f>
        <v>0</v>
      </c>
      <c r="AB223">
        <f>+ABS(+D223-'Playlist o matic demo'!$AA$2)</f>
        <v>3</v>
      </c>
      <c r="AC223">
        <f>+ABS(+O223-'Playlist o matic demo'!$AB$2)</f>
        <v>75</v>
      </c>
      <c r="AD223">
        <f>+IF(P223='Playlist o matic demo'!$AC$2,0,20)</f>
        <v>20</v>
      </c>
      <c r="AE223">
        <f>+IF(Q223='Playlist o matic demo'!$AD$2,0,20)</f>
        <v>20</v>
      </c>
      <c r="AF223">
        <f>+ABS(+R223-'Playlist o matic demo'!AE$2)</f>
        <v>24</v>
      </c>
      <c r="AG223">
        <f>+ABS(+S223-'Playlist o matic demo'!AF$2)/2</f>
        <v>11.5</v>
      </c>
      <c r="AH223">
        <f>+ABS(+T223-'Playlist o matic demo'!AG$2)/1.5</f>
        <v>2</v>
      </c>
      <c r="AI223">
        <f>+ABS(+U223-'Playlist o matic demo'!AH$2)/2</f>
        <v>5.5</v>
      </c>
      <c r="AJ223">
        <f>+ABS(+V223-'Playlist o matic demo'!AI$2)/2</f>
        <v>0</v>
      </c>
      <c r="AK223">
        <f>+ABS(+W223-'Playlist o matic demo'!AJ$2)/2</f>
        <v>13</v>
      </c>
      <c r="AL223">
        <f>+ABS(+X223-'Playlist o matic demo'!AK$2)/2</f>
        <v>0.5</v>
      </c>
      <c r="AN223">
        <f t="shared" si="18"/>
        <v>174.5</v>
      </c>
      <c r="AO223">
        <f t="shared" si="19"/>
        <v>721</v>
      </c>
      <c r="AP223">
        <f t="shared" si="23"/>
        <v>2.2109999999999921E-2</v>
      </c>
      <c r="AQ223">
        <f t="shared" si="20"/>
        <v>721.02211</v>
      </c>
      <c r="AR223">
        <f t="shared" si="21"/>
        <v>722</v>
      </c>
      <c r="AS223" t="str">
        <f t="shared" si="22"/>
        <v>Feid - CHORRITO PA LAS ANIMAS</v>
      </c>
    </row>
    <row r="224" spans="1:45" x14ac:dyDescent="0.45">
      <c r="A224" t="s">
        <v>582</v>
      </c>
      <c r="B224" t="s">
        <v>583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t="s">
        <v>80</v>
      </c>
      <c r="Q224" t="s">
        <v>29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  <c r="Y224" t="s">
        <v>584</v>
      </c>
      <c r="Z224" t="s">
        <v>31</v>
      </c>
      <c r="AA224">
        <f>+IF(B224='Playlist o matic demo'!$V$2,50,0)</f>
        <v>0</v>
      </c>
      <c r="AB224">
        <f>+ABS(+D224-'Playlist o matic demo'!$AA$2)</f>
        <v>3</v>
      </c>
      <c r="AC224">
        <f>+ABS(+O224-'Playlist o matic demo'!$AB$2)</f>
        <v>22</v>
      </c>
      <c r="AD224">
        <f>+IF(P224='Playlist o matic demo'!$AC$2,0,20)</f>
        <v>20</v>
      </c>
      <c r="AE224">
        <f>+IF(Q224='Playlist o matic demo'!$AD$2,0,20)</f>
        <v>0</v>
      </c>
      <c r="AF224">
        <f>+ABS(+R224-'Playlist o matic demo'!AE$2)</f>
        <v>16</v>
      </c>
      <c r="AG224">
        <f>+ABS(+S224-'Playlist o matic demo'!AF$2)/2</f>
        <v>23.5</v>
      </c>
      <c r="AH224">
        <f>+ABS(+T224-'Playlist o matic demo'!AG$2)/1.5</f>
        <v>13.333333333333334</v>
      </c>
      <c r="AI224">
        <f>+ABS(+U224-'Playlist o matic demo'!AH$2)/2</f>
        <v>20</v>
      </c>
      <c r="AJ224">
        <f>+ABS(+V224-'Playlist o matic demo'!AI$2)/2</f>
        <v>0</v>
      </c>
      <c r="AK224">
        <f>+ABS(+W224-'Playlist o matic demo'!AJ$2)/2</f>
        <v>2.5</v>
      </c>
      <c r="AL224">
        <f>+ABS(+X224-'Playlist o matic demo'!AK$2)/2</f>
        <v>3</v>
      </c>
      <c r="AN224">
        <f t="shared" si="18"/>
        <v>123.33333333333333</v>
      </c>
      <c r="AO224">
        <f t="shared" si="19"/>
        <v>270</v>
      </c>
      <c r="AP224">
        <f t="shared" si="23"/>
        <v>2.2209999999999921E-2</v>
      </c>
      <c r="AQ224">
        <f t="shared" si="20"/>
        <v>270.02220999999997</v>
      </c>
      <c r="AR224">
        <f t="shared" si="21"/>
        <v>270</v>
      </c>
      <c r="AS224" t="str">
        <f t="shared" si="22"/>
        <v>Fuerza Regida, Natanael Cano - Ch y la Pizza</v>
      </c>
    </row>
    <row r="225" spans="1:45" x14ac:dyDescent="0.45">
      <c r="A225" t="s">
        <v>585</v>
      </c>
      <c r="B225" t="s">
        <v>586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t="s">
        <v>65</v>
      </c>
      <c r="Q225" t="s">
        <v>46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  <c r="Y225" t="s">
        <v>30</v>
      </c>
      <c r="Z225" t="s">
        <v>31</v>
      </c>
      <c r="AA225">
        <f>+IF(B225='Playlist o matic demo'!$V$2,50,0)</f>
        <v>0</v>
      </c>
      <c r="AB225">
        <f>+ABS(+D225-'Playlist o matic demo'!$AA$2)</f>
        <v>4</v>
      </c>
      <c r="AC225">
        <f>+ABS(+O225-'Playlist o matic demo'!$AB$2)</f>
        <v>61</v>
      </c>
      <c r="AD225">
        <f>+IF(P225='Playlist o matic demo'!$AC$2,0,20)</f>
        <v>20</v>
      </c>
      <c r="AE225">
        <f>+IF(Q225='Playlist o matic demo'!$AD$2,0,20)</f>
        <v>20</v>
      </c>
      <c r="AF225">
        <f>+ABS(+R225-'Playlist o matic demo'!AE$2)</f>
        <v>16</v>
      </c>
      <c r="AG225">
        <f>+ABS(+S225-'Playlist o matic demo'!AF$2)/2</f>
        <v>3</v>
      </c>
      <c r="AH225">
        <f>+ABS(+T225-'Playlist o matic demo'!AG$2)/1.5</f>
        <v>26.666666666666668</v>
      </c>
      <c r="AI225">
        <f>+ABS(+U225-'Playlist o matic demo'!AH$2)/2</f>
        <v>40.5</v>
      </c>
      <c r="AJ225">
        <f>+ABS(+V225-'Playlist o matic demo'!AI$2)/2</f>
        <v>0</v>
      </c>
      <c r="AK225">
        <f>+ABS(+W225-'Playlist o matic demo'!AJ$2)/2</f>
        <v>1</v>
      </c>
      <c r="AL225">
        <f>+ABS(+X225-'Playlist o matic demo'!AK$2)/2</f>
        <v>2</v>
      </c>
      <c r="AN225">
        <f t="shared" si="18"/>
        <v>194.16666666666666</v>
      </c>
      <c r="AO225">
        <f t="shared" si="19"/>
        <v>849</v>
      </c>
      <c r="AP225">
        <f t="shared" si="23"/>
        <v>2.230999999999992E-2</v>
      </c>
      <c r="AQ225">
        <f t="shared" si="20"/>
        <v>849.02230999999995</v>
      </c>
      <c r="AR225">
        <f t="shared" si="21"/>
        <v>849</v>
      </c>
      <c r="AS225" t="str">
        <f t="shared" si="22"/>
        <v>Lana Del Rey, Taylor Swift - Snow On The Beach (feat. More Lana Del Rey)</v>
      </c>
    </row>
    <row r="226" spans="1:45" x14ac:dyDescent="0.45">
      <c r="A226" t="s">
        <v>587</v>
      </c>
      <c r="B226" t="s">
        <v>588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t="s">
        <v>65</v>
      </c>
      <c r="Q226" t="s">
        <v>29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  <c r="Y226" t="s">
        <v>589</v>
      </c>
      <c r="Z226" t="s">
        <v>31</v>
      </c>
      <c r="AA226">
        <f>+IF(B226='Playlist o matic demo'!$V$2,50,0)</f>
        <v>0</v>
      </c>
      <c r="AB226">
        <f>+ABS(+D226-'Playlist o matic demo'!$AA$2)</f>
        <v>3</v>
      </c>
      <c r="AC226">
        <f>+ABS(+O226-'Playlist o matic demo'!$AB$2)</f>
        <v>66</v>
      </c>
      <c r="AD226">
        <f>+IF(P226='Playlist o matic demo'!$AC$2,0,20)</f>
        <v>20</v>
      </c>
      <c r="AE226">
        <f>+IF(Q226='Playlist o matic demo'!$AD$2,0,20)</f>
        <v>0</v>
      </c>
      <c r="AF226">
        <f>+ABS(+R226-'Playlist o matic demo'!AE$2)</f>
        <v>45</v>
      </c>
      <c r="AG226">
        <f>+ABS(+S226-'Playlist o matic demo'!AF$2)/2</f>
        <v>12</v>
      </c>
      <c r="AH226">
        <f>+ABS(+T226-'Playlist o matic demo'!AG$2)/1.5</f>
        <v>18.666666666666668</v>
      </c>
      <c r="AI226">
        <f>+ABS(+U226-'Playlist o matic demo'!AH$2)/2</f>
        <v>1.5</v>
      </c>
      <c r="AJ226">
        <f>+ABS(+V226-'Playlist o matic demo'!AI$2)/2</f>
        <v>0</v>
      </c>
      <c r="AK226">
        <f>+ABS(+W226-'Playlist o matic demo'!AJ$2)/2</f>
        <v>2</v>
      </c>
      <c r="AL226">
        <f>+ABS(+X226-'Playlist o matic demo'!AK$2)/2</f>
        <v>4.5</v>
      </c>
      <c r="AN226">
        <f t="shared" si="18"/>
        <v>172.66666666666666</v>
      </c>
      <c r="AO226">
        <f t="shared" si="19"/>
        <v>706</v>
      </c>
      <c r="AP226">
        <f t="shared" si="23"/>
        <v>2.240999999999992E-2</v>
      </c>
      <c r="AQ226">
        <f t="shared" si="20"/>
        <v>706.02241000000004</v>
      </c>
      <c r="AR226">
        <f t="shared" si="21"/>
        <v>706</v>
      </c>
      <c r="AS226" t="str">
        <f t="shared" si="22"/>
        <v>Coi Leray - Players</v>
      </c>
    </row>
    <row r="227" spans="1:45" x14ac:dyDescent="0.45">
      <c r="A227" t="s">
        <v>590</v>
      </c>
      <c r="B227" t="s">
        <v>591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t="s">
        <v>34</v>
      </c>
      <c r="Q227" t="s">
        <v>29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  <c r="Y227" t="s">
        <v>592</v>
      </c>
      <c r="Z227" t="s">
        <v>31</v>
      </c>
      <c r="AA227">
        <f>+IF(B227='Playlist o matic demo'!$V$2,50,0)</f>
        <v>0</v>
      </c>
      <c r="AB227">
        <f>+ABS(+D227-'Playlist o matic demo'!$AA$2)</f>
        <v>4</v>
      </c>
      <c r="AC227">
        <f>+ABS(+O227-'Playlist o matic demo'!$AB$2)</f>
        <v>66</v>
      </c>
      <c r="AD227">
        <f>+IF(P227='Playlist o matic demo'!$AC$2,0,20)</f>
        <v>0</v>
      </c>
      <c r="AE227">
        <f>+IF(Q227='Playlist o matic demo'!$AD$2,0,20)</f>
        <v>0</v>
      </c>
      <c r="AF227">
        <f>+ABS(+R227-'Playlist o matic demo'!AE$2)</f>
        <v>30</v>
      </c>
      <c r="AG227">
        <f>+ABS(+S227-'Playlist o matic demo'!AF$2)/2</f>
        <v>15.5</v>
      </c>
      <c r="AH227">
        <f>+ABS(+T227-'Playlist o matic demo'!AG$2)/1.5</f>
        <v>1.3333333333333333</v>
      </c>
      <c r="AI227">
        <f>+ABS(+U227-'Playlist o matic demo'!AH$2)/2</f>
        <v>14</v>
      </c>
      <c r="AJ227">
        <f>+ABS(+V227-'Playlist o matic demo'!AI$2)/2</f>
        <v>0</v>
      </c>
      <c r="AK227">
        <f>+ABS(+W227-'Playlist o matic demo'!AJ$2)/2</f>
        <v>1</v>
      </c>
      <c r="AL227">
        <f>+ABS(+X227-'Playlist o matic demo'!AK$2)/2</f>
        <v>3.5</v>
      </c>
      <c r="AN227">
        <f t="shared" si="18"/>
        <v>135.33333333333331</v>
      </c>
      <c r="AO227">
        <f t="shared" si="19"/>
        <v>362</v>
      </c>
      <c r="AP227">
        <f t="shared" si="23"/>
        <v>2.2509999999999919E-2</v>
      </c>
      <c r="AQ227">
        <f t="shared" si="20"/>
        <v>362.02251000000001</v>
      </c>
      <c r="AR227">
        <f t="shared" si="21"/>
        <v>362</v>
      </c>
      <c r="AS227" t="str">
        <f t="shared" si="22"/>
        <v>ENHYPEN - Bite Me</v>
      </c>
    </row>
    <row r="228" spans="1:45" x14ac:dyDescent="0.45">
      <c r="A228" t="s">
        <v>593</v>
      </c>
      <c r="B228" t="s">
        <v>594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t="s">
        <v>28</v>
      </c>
      <c r="Q228" t="s">
        <v>29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  <c r="Y228" t="s">
        <v>595</v>
      </c>
      <c r="Z228" t="s">
        <v>31</v>
      </c>
      <c r="AA228">
        <f>+IF(B228='Playlist o matic demo'!$V$2,50,0)</f>
        <v>0</v>
      </c>
      <c r="AB228">
        <f>+ABS(+D228-'Playlist o matic demo'!$AA$2)</f>
        <v>4</v>
      </c>
      <c r="AC228">
        <f>+ABS(+O228-'Playlist o matic demo'!$AB$2)</f>
        <v>37</v>
      </c>
      <c r="AD228">
        <f>+IF(P228='Playlist o matic demo'!$AC$2,0,20)</f>
        <v>20</v>
      </c>
      <c r="AE228">
        <f>+IF(Q228='Playlist o matic demo'!$AD$2,0,20)</f>
        <v>0</v>
      </c>
      <c r="AF228">
        <f>+ABS(+R228-'Playlist o matic demo'!AE$2)</f>
        <v>26</v>
      </c>
      <c r="AG228">
        <f>+ABS(+S228-'Playlist o matic demo'!AF$2)/2</f>
        <v>11.5</v>
      </c>
      <c r="AH228">
        <f>+ABS(+T228-'Playlist o matic demo'!AG$2)/1.5</f>
        <v>14.666666666666666</v>
      </c>
      <c r="AI228">
        <f>+ABS(+U228-'Playlist o matic demo'!AH$2)/2</f>
        <v>3</v>
      </c>
      <c r="AJ228">
        <f>+ABS(+V228-'Playlist o matic demo'!AI$2)/2</f>
        <v>0</v>
      </c>
      <c r="AK228">
        <f>+ABS(+W228-'Playlist o matic demo'!AJ$2)/2</f>
        <v>3.5</v>
      </c>
      <c r="AL228">
        <f>+ABS(+X228-'Playlist o matic demo'!AK$2)/2</f>
        <v>2</v>
      </c>
      <c r="AN228">
        <f t="shared" si="18"/>
        <v>121.66666666666667</v>
      </c>
      <c r="AO228">
        <f t="shared" si="19"/>
        <v>253</v>
      </c>
      <c r="AP228">
        <f t="shared" si="23"/>
        <v>2.2609999999999918E-2</v>
      </c>
      <c r="AQ228">
        <f t="shared" si="20"/>
        <v>253.02260999999999</v>
      </c>
      <c r="AR228">
        <f t="shared" si="21"/>
        <v>254</v>
      </c>
      <c r="AS228" t="str">
        <f t="shared" si="22"/>
        <v>Lil Durk, Morgan Wallen - Stand By Me (feat. Morgan Wallen)</v>
      </c>
    </row>
    <row r="229" spans="1:45" x14ac:dyDescent="0.45">
      <c r="A229" t="s">
        <v>596</v>
      </c>
      <c r="B229" t="s">
        <v>361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t="s">
        <v>130</v>
      </c>
      <c r="Q229" t="s">
        <v>46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  <c r="Y229" t="s">
        <v>597</v>
      </c>
      <c r="Z229" t="s">
        <v>31</v>
      </c>
      <c r="AA229">
        <f>+IF(B229='Playlist o matic demo'!$V$2,50,0)</f>
        <v>0</v>
      </c>
      <c r="AB229">
        <f>+ABS(+D229-'Playlist o matic demo'!$AA$2)</f>
        <v>3</v>
      </c>
      <c r="AC229">
        <f>+ABS(+O229-'Playlist o matic demo'!$AB$2)</f>
        <v>1</v>
      </c>
      <c r="AD229">
        <f>+IF(P229='Playlist o matic demo'!$AC$2,0,20)</f>
        <v>20</v>
      </c>
      <c r="AE229">
        <f>+IF(Q229='Playlist o matic demo'!$AD$2,0,20)</f>
        <v>20</v>
      </c>
      <c r="AF229">
        <f>+ABS(+R229-'Playlist o matic demo'!AE$2)</f>
        <v>21</v>
      </c>
      <c r="AG229">
        <f>+ABS(+S229-'Playlist o matic demo'!AF$2)/2</f>
        <v>10.5</v>
      </c>
      <c r="AH229">
        <f>+ABS(+T229-'Playlist o matic demo'!AG$2)/1.5</f>
        <v>16</v>
      </c>
      <c r="AI229">
        <f>+ABS(+U229-'Playlist o matic demo'!AH$2)/2</f>
        <v>2</v>
      </c>
      <c r="AJ229">
        <f>+ABS(+V229-'Playlist o matic demo'!AI$2)/2</f>
        <v>0</v>
      </c>
      <c r="AK229">
        <f>+ABS(+W229-'Playlist o matic demo'!AJ$2)/2</f>
        <v>9</v>
      </c>
      <c r="AL229">
        <f>+ABS(+X229-'Playlist o matic demo'!AK$2)/2</f>
        <v>2.5</v>
      </c>
      <c r="AN229">
        <f t="shared" si="18"/>
        <v>105</v>
      </c>
      <c r="AO229">
        <f t="shared" si="19"/>
        <v>148</v>
      </c>
      <c r="AP229">
        <f t="shared" si="23"/>
        <v>2.2709999999999918E-2</v>
      </c>
      <c r="AQ229">
        <f t="shared" si="20"/>
        <v>148.02270999999999</v>
      </c>
      <c r="AR229">
        <f t="shared" si="21"/>
        <v>148</v>
      </c>
      <c r="AS229" t="str">
        <f t="shared" si="22"/>
        <v>Feid - Normal</v>
      </c>
    </row>
    <row r="230" spans="1:45" x14ac:dyDescent="0.45">
      <c r="A230" t="s">
        <v>598</v>
      </c>
      <c r="B230" t="s">
        <v>599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t="s">
        <v>65</v>
      </c>
      <c r="Q230" t="s">
        <v>29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  <c r="Y230" t="s">
        <v>380</v>
      </c>
      <c r="Z230" t="s">
        <v>31</v>
      </c>
      <c r="AA230">
        <f>+IF(B230='Playlist o matic demo'!$V$2,50,0)</f>
        <v>0</v>
      </c>
      <c r="AB230">
        <f>+ABS(+D230-'Playlist o matic demo'!$AA$2)</f>
        <v>4</v>
      </c>
      <c r="AC230">
        <f>+ABS(+O230-'Playlist o matic demo'!$AB$2)</f>
        <v>90</v>
      </c>
      <c r="AD230">
        <f>+IF(P230='Playlist o matic demo'!$AC$2,0,20)</f>
        <v>20</v>
      </c>
      <c r="AE230">
        <f>+IF(Q230='Playlist o matic demo'!$AD$2,0,20)</f>
        <v>0</v>
      </c>
      <c r="AF230">
        <f>+ABS(+R230-'Playlist o matic demo'!AE$2)</f>
        <v>9</v>
      </c>
      <c r="AG230">
        <f>+ABS(+S230-'Playlist o matic demo'!AF$2)/2</f>
        <v>6</v>
      </c>
      <c r="AH230">
        <f>+ABS(+T230-'Playlist o matic demo'!AG$2)/1.5</f>
        <v>13.333333333333334</v>
      </c>
      <c r="AI230">
        <f>+ABS(+U230-'Playlist o matic demo'!AH$2)/2</f>
        <v>23</v>
      </c>
      <c r="AJ230">
        <f>+ABS(+V230-'Playlist o matic demo'!AI$2)/2</f>
        <v>0.5</v>
      </c>
      <c r="AK230">
        <f>+ABS(+W230-'Playlist o matic demo'!AJ$2)/2</f>
        <v>8</v>
      </c>
      <c r="AL230">
        <f>+ABS(+X230-'Playlist o matic demo'!AK$2)/2</f>
        <v>3</v>
      </c>
      <c r="AN230">
        <f t="shared" si="18"/>
        <v>176.83333333333334</v>
      </c>
      <c r="AO230">
        <f t="shared" si="19"/>
        <v>743</v>
      </c>
      <c r="AP230">
        <f t="shared" si="23"/>
        <v>2.2809999999999917E-2</v>
      </c>
      <c r="AQ230">
        <f t="shared" si="20"/>
        <v>743.02281000000005</v>
      </c>
      <c r="AR230">
        <f t="shared" si="21"/>
        <v>743</v>
      </c>
      <c r="AS230" t="str">
        <f t="shared" si="22"/>
        <v>James Blake, Metro Boomin - Hummingbird (Metro Boomin &amp; James Blake)</v>
      </c>
    </row>
    <row r="231" spans="1:45" x14ac:dyDescent="0.45">
      <c r="A231" t="s">
        <v>600</v>
      </c>
      <c r="B231" t="s">
        <v>601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t="s">
        <v>65</v>
      </c>
      <c r="Q231" t="s">
        <v>29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  <c r="Y231" t="s">
        <v>602</v>
      </c>
      <c r="Z231" t="s">
        <v>31</v>
      </c>
      <c r="AA231">
        <f>+IF(B231='Playlist o matic demo'!$V$2,50,0)</f>
        <v>0</v>
      </c>
      <c r="AB231">
        <f>+ABS(+D231-'Playlist o matic demo'!$AA$2)</f>
        <v>4</v>
      </c>
      <c r="AC231">
        <f>+ABS(+O231-'Playlist o matic demo'!$AB$2)</f>
        <v>17</v>
      </c>
      <c r="AD231">
        <f>+IF(P231='Playlist o matic demo'!$AC$2,0,20)</f>
        <v>20</v>
      </c>
      <c r="AE231">
        <f>+IF(Q231='Playlist o matic demo'!$AD$2,0,20)</f>
        <v>0</v>
      </c>
      <c r="AF231">
        <f>+ABS(+R231-'Playlist o matic demo'!AE$2)</f>
        <v>13</v>
      </c>
      <c r="AG231">
        <f>+ABS(+S231-'Playlist o matic demo'!AF$2)/2</f>
        <v>18.5</v>
      </c>
      <c r="AH231">
        <f>+ABS(+T231-'Playlist o matic demo'!AG$2)/1.5</f>
        <v>8</v>
      </c>
      <c r="AI231">
        <f>+ABS(+U231-'Playlist o matic demo'!AH$2)/2</f>
        <v>15.5</v>
      </c>
      <c r="AJ231">
        <f>+ABS(+V231-'Playlist o matic demo'!AI$2)/2</f>
        <v>0</v>
      </c>
      <c r="AK231">
        <f>+ABS(+W231-'Playlist o matic demo'!AJ$2)/2</f>
        <v>41</v>
      </c>
      <c r="AL231">
        <f>+ABS(+X231-'Playlist o matic demo'!AK$2)/2</f>
        <v>1</v>
      </c>
      <c r="AN231">
        <f t="shared" si="18"/>
        <v>138</v>
      </c>
      <c r="AO231">
        <f t="shared" si="19"/>
        <v>382</v>
      </c>
      <c r="AP231">
        <f t="shared" si="23"/>
        <v>2.2909999999999917E-2</v>
      </c>
      <c r="AQ231">
        <f t="shared" si="20"/>
        <v>382.02291000000002</v>
      </c>
      <c r="AR231">
        <f t="shared" si="21"/>
        <v>382</v>
      </c>
      <c r="AS231" t="str">
        <f t="shared" si="22"/>
        <v>Israel &amp; Rodolffo, Mari Fernandez - Seu Brilho Sumiu - Ao Vivo</v>
      </c>
    </row>
    <row r="232" spans="1:45" x14ac:dyDescent="0.45">
      <c r="A232" t="s">
        <v>603</v>
      </c>
      <c r="B232" t="s">
        <v>604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t="s">
        <v>34</v>
      </c>
      <c r="Q232" t="s">
        <v>29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  <c r="Y232" t="s">
        <v>605</v>
      </c>
      <c r="Z232" t="s">
        <v>31</v>
      </c>
      <c r="AA232">
        <f>+IF(B232='Playlist o matic demo'!$V$2,50,0)</f>
        <v>0</v>
      </c>
      <c r="AB232">
        <f>+ABS(+D232-'Playlist o matic demo'!$AA$2)</f>
        <v>3</v>
      </c>
      <c r="AC232">
        <f>+ABS(+O232-'Playlist o matic demo'!$AB$2)</f>
        <v>2</v>
      </c>
      <c r="AD232">
        <f>+IF(P232='Playlist o matic demo'!$AC$2,0,20)</f>
        <v>0</v>
      </c>
      <c r="AE232">
        <f>+IF(Q232='Playlist o matic demo'!$AD$2,0,20)</f>
        <v>0</v>
      </c>
      <c r="AF232">
        <f>+ABS(+R232-'Playlist o matic demo'!AE$2)</f>
        <v>19</v>
      </c>
      <c r="AG232">
        <f>+ABS(+S232-'Playlist o matic demo'!AF$2)/2</f>
        <v>15.5</v>
      </c>
      <c r="AH232">
        <f>+ABS(+T232-'Playlist o matic demo'!AG$2)/1.5</f>
        <v>19.333333333333332</v>
      </c>
      <c r="AI232">
        <f>+ABS(+U232-'Playlist o matic demo'!AH$2)/2</f>
        <v>31.5</v>
      </c>
      <c r="AJ232">
        <f>+ABS(+V232-'Playlist o matic demo'!AI$2)/2</f>
        <v>0</v>
      </c>
      <c r="AK232">
        <f>+ABS(+W232-'Playlist o matic demo'!AJ$2)/2</f>
        <v>14.5</v>
      </c>
      <c r="AL232">
        <f>+ABS(+X232-'Playlist o matic demo'!AK$2)/2</f>
        <v>1.5</v>
      </c>
      <c r="AN232">
        <f t="shared" si="18"/>
        <v>106.33333333333333</v>
      </c>
      <c r="AO232">
        <f t="shared" si="19"/>
        <v>155</v>
      </c>
      <c r="AP232">
        <f t="shared" si="23"/>
        <v>2.3009999999999916E-2</v>
      </c>
      <c r="AQ232">
        <f t="shared" si="20"/>
        <v>155.02301</v>
      </c>
      <c r="AR232">
        <f t="shared" si="21"/>
        <v>155</v>
      </c>
      <c r="AS232" t="str">
        <f t="shared" si="22"/>
        <v>Steve Lacy - Bad Habit</v>
      </c>
    </row>
    <row r="233" spans="1:45" x14ac:dyDescent="0.45">
      <c r="A233" t="s">
        <v>606</v>
      </c>
      <c r="B233" t="s">
        <v>607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t="s">
        <v>92</v>
      </c>
      <c r="Q233" t="s">
        <v>29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  <c r="Y233" t="s">
        <v>30</v>
      </c>
      <c r="Z233" t="s">
        <v>31</v>
      </c>
      <c r="AA233">
        <f>+IF(B233='Playlist o matic demo'!$V$2,50,0)</f>
        <v>0</v>
      </c>
      <c r="AB233">
        <f>+ABS(+D233-'Playlist o matic demo'!$AA$2)</f>
        <v>3</v>
      </c>
      <c r="AC233">
        <f>+ABS(+O233-'Playlist o matic demo'!$AB$2)</f>
        <v>56</v>
      </c>
      <c r="AD233">
        <f>+IF(P233='Playlist o matic demo'!$AC$2,0,20)</f>
        <v>20</v>
      </c>
      <c r="AE233">
        <f>+IF(Q233='Playlist o matic demo'!$AD$2,0,20)</f>
        <v>0</v>
      </c>
      <c r="AF233">
        <f>+ABS(+R233-'Playlist o matic demo'!AE$2)</f>
        <v>28</v>
      </c>
      <c r="AG233">
        <f>+ABS(+S233-'Playlist o matic demo'!AF$2)/2</f>
        <v>13</v>
      </c>
      <c r="AH233">
        <f>+ABS(+T233-'Playlist o matic demo'!AG$2)/1.5</f>
        <v>7.333333333333333</v>
      </c>
      <c r="AI233">
        <f>+ABS(+U233-'Playlist o matic demo'!AH$2)/2</f>
        <v>2</v>
      </c>
      <c r="AJ233">
        <f>+ABS(+V233-'Playlist o matic demo'!AI$2)/2</f>
        <v>0</v>
      </c>
      <c r="AK233">
        <f>+ABS(+W233-'Playlist o matic demo'!AJ$2)/2</f>
        <v>1</v>
      </c>
      <c r="AL233">
        <f>+ABS(+X233-'Playlist o matic demo'!AK$2)/2</f>
        <v>3.5</v>
      </c>
      <c r="AN233">
        <f t="shared" si="18"/>
        <v>133.83333333333331</v>
      </c>
      <c r="AO233">
        <f t="shared" si="19"/>
        <v>344</v>
      </c>
      <c r="AP233">
        <f t="shared" si="23"/>
        <v>2.3109999999999915E-2</v>
      </c>
      <c r="AQ233">
        <f t="shared" si="20"/>
        <v>344.02310999999997</v>
      </c>
      <c r="AR233">
        <f t="shared" si="21"/>
        <v>345</v>
      </c>
      <c r="AS233" t="str">
        <f t="shared" si="22"/>
        <v>BeyoncÃ¯Â¿ - CUFF IT</v>
      </c>
    </row>
    <row r="234" spans="1:45" x14ac:dyDescent="0.45">
      <c r="A234" t="s">
        <v>608</v>
      </c>
      <c r="B234" t="s">
        <v>609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t="s">
        <v>42</v>
      </c>
      <c r="Q234" t="s">
        <v>46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  <c r="Y234" t="s">
        <v>610</v>
      </c>
      <c r="Z234" t="s">
        <v>31</v>
      </c>
      <c r="AA234">
        <f>+IF(B234='Playlist o matic demo'!$V$2,50,0)</f>
        <v>0</v>
      </c>
      <c r="AB234">
        <f>+ABS(+D234-'Playlist o matic demo'!$AA$2)</f>
        <v>4</v>
      </c>
      <c r="AC234">
        <f>+ABS(+O234-'Playlist o matic demo'!$AB$2)</f>
        <v>87</v>
      </c>
      <c r="AD234">
        <f>+IF(P234='Playlist o matic demo'!$AC$2,0,20)</f>
        <v>20</v>
      </c>
      <c r="AE234">
        <f>+IF(Q234='Playlist o matic demo'!$AD$2,0,20)</f>
        <v>20</v>
      </c>
      <c r="AF234">
        <f>+ABS(+R234-'Playlist o matic demo'!AE$2)</f>
        <v>7</v>
      </c>
      <c r="AG234">
        <f>+ABS(+S234-'Playlist o matic demo'!AF$2)/2</f>
        <v>12</v>
      </c>
      <c r="AH234">
        <f>+ABS(+T234-'Playlist o matic demo'!AG$2)/1.5</f>
        <v>4</v>
      </c>
      <c r="AI234">
        <f>+ABS(+U234-'Playlist o matic demo'!AH$2)/2</f>
        <v>0.5</v>
      </c>
      <c r="AJ234">
        <f>+ABS(+V234-'Playlist o matic demo'!AI$2)/2</f>
        <v>0</v>
      </c>
      <c r="AK234">
        <f>+ABS(+W234-'Playlist o matic demo'!AJ$2)/2</f>
        <v>5</v>
      </c>
      <c r="AL234">
        <f>+ABS(+X234-'Playlist o matic demo'!AK$2)/2</f>
        <v>0.5</v>
      </c>
      <c r="AN234">
        <f t="shared" si="18"/>
        <v>160</v>
      </c>
      <c r="AO234">
        <f t="shared" si="19"/>
        <v>597</v>
      </c>
      <c r="AP234">
        <f t="shared" si="23"/>
        <v>2.3209999999999915E-2</v>
      </c>
      <c r="AQ234">
        <f t="shared" si="20"/>
        <v>597.02320999999995</v>
      </c>
      <c r="AR234">
        <f t="shared" si="21"/>
        <v>597</v>
      </c>
      <c r="AS234" t="str">
        <f t="shared" si="22"/>
        <v>Halsey, Suga - Lilith (feat. SUGA of BTS) (Diablo IV Anthem)</v>
      </c>
    </row>
    <row r="235" spans="1:45" x14ac:dyDescent="0.45">
      <c r="A235">
        <v>69</v>
      </c>
      <c r="B235" t="s">
        <v>611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t="s">
        <v>80</v>
      </c>
      <c r="Q235" t="s">
        <v>29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  <c r="Y235" t="s">
        <v>612</v>
      </c>
      <c r="Z235" t="s">
        <v>31</v>
      </c>
      <c r="AA235">
        <f>+IF(B235='Playlist o matic demo'!$V$2,50,0)</f>
        <v>0</v>
      </c>
      <c r="AB235">
        <f>+ABS(+D235-'Playlist o matic demo'!$AA$2)</f>
        <v>4</v>
      </c>
      <c r="AC235">
        <f>+ABS(+O235-'Playlist o matic demo'!$AB$2)</f>
        <v>78</v>
      </c>
      <c r="AD235">
        <f>+IF(P235='Playlist o matic demo'!$AC$2,0,20)</f>
        <v>20</v>
      </c>
      <c r="AE235">
        <f>+IF(Q235='Playlist o matic demo'!$AD$2,0,20)</f>
        <v>0</v>
      </c>
      <c r="AF235">
        <f>+ABS(+R235-'Playlist o matic demo'!AE$2)</f>
        <v>29</v>
      </c>
      <c r="AG235">
        <f>+ABS(+S235-'Playlist o matic demo'!AF$2)/2</f>
        <v>10</v>
      </c>
      <c r="AH235">
        <f>+ABS(+T235-'Playlist o matic demo'!AG$2)/1.5</f>
        <v>12</v>
      </c>
      <c r="AI235">
        <f>+ABS(+U235-'Playlist o matic demo'!AH$2)/2</f>
        <v>5.5</v>
      </c>
      <c r="AJ235">
        <f>+ABS(+V235-'Playlist o matic demo'!AI$2)/2</f>
        <v>0</v>
      </c>
      <c r="AK235">
        <f>+ABS(+W235-'Playlist o matic demo'!AJ$2)/2</f>
        <v>1</v>
      </c>
      <c r="AL235">
        <f>+ABS(+X235-'Playlist o matic demo'!AK$2)/2</f>
        <v>8</v>
      </c>
      <c r="AN235">
        <f t="shared" si="18"/>
        <v>167.5</v>
      </c>
      <c r="AO235">
        <f t="shared" si="19"/>
        <v>660</v>
      </c>
      <c r="AP235">
        <f t="shared" si="23"/>
        <v>2.3309999999999914E-2</v>
      </c>
      <c r="AQ235">
        <f t="shared" si="20"/>
        <v>660.02331000000004</v>
      </c>
      <c r="AR235">
        <f t="shared" si="21"/>
        <v>661</v>
      </c>
      <c r="AS235" t="str">
        <f t="shared" si="22"/>
        <v>Nicky Jam, Feid - 69</v>
      </c>
    </row>
    <row r="236" spans="1:45" x14ac:dyDescent="0.45">
      <c r="A236" t="s">
        <v>613</v>
      </c>
      <c r="B236" t="s">
        <v>614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t="s">
        <v>92</v>
      </c>
      <c r="Q236" t="s">
        <v>29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  <c r="Y236" t="s">
        <v>30</v>
      </c>
      <c r="Z236" t="s">
        <v>31</v>
      </c>
      <c r="AA236">
        <f>+IF(B236='Playlist o matic demo'!$V$2,50,0)</f>
        <v>0</v>
      </c>
      <c r="AB236">
        <f>+ABS(+D236-'Playlist o matic demo'!$AA$2)</f>
        <v>4</v>
      </c>
      <c r="AC236">
        <f>+ABS(+O236-'Playlist o matic demo'!$AB$2)</f>
        <v>80</v>
      </c>
      <c r="AD236">
        <f>+IF(P236='Playlist o matic demo'!$AC$2,0,20)</f>
        <v>20</v>
      </c>
      <c r="AE236">
        <f>+IF(Q236='Playlist o matic demo'!$AD$2,0,20)</f>
        <v>0</v>
      </c>
      <c r="AF236">
        <f>+ABS(+R236-'Playlist o matic demo'!AE$2)</f>
        <v>32</v>
      </c>
      <c r="AG236">
        <f>+ABS(+S236-'Playlist o matic demo'!AF$2)/2</f>
        <v>4.5</v>
      </c>
      <c r="AH236">
        <f>+ABS(+T236-'Playlist o matic demo'!AG$2)/1.5</f>
        <v>12</v>
      </c>
      <c r="AI236">
        <f>+ABS(+U236-'Playlist o matic demo'!AH$2)/2</f>
        <v>5</v>
      </c>
      <c r="AJ236">
        <f>+ABS(+V236-'Playlist o matic demo'!AI$2)/2</f>
        <v>0</v>
      </c>
      <c r="AK236">
        <f>+ABS(+W236-'Playlist o matic demo'!AJ$2)/2</f>
        <v>0.5</v>
      </c>
      <c r="AL236">
        <f>+ABS(+X236-'Playlist o matic demo'!AK$2)/2</f>
        <v>4</v>
      </c>
      <c r="AN236">
        <f t="shared" si="18"/>
        <v>162</v>
      </c>
      <c r="AO236">
        <f t="shared" si="19"/>
        <v>617</v>
      </c>
      <c r="AP236">
        <f t="shared" si="23"/>
        <v>2.3409999999999914E-2</v>
      </c>
      <c r="AQ236">
        <f t="shared" si="20"/>
        <v>617.02341000000001</v>
      </c>
      <c r="AR236">
        <f t="shared" si="21"/>
        <v>617</v>
      </c>
      <c r="AS236" t="str">
        <f t="shared" si="22"/>
        <v>Sean Paul, Feid - NiÃ¯Â¿Â½Ã¯Â¿Â½a Bo</v>
      </c>
    </row>
    <row r="237" spans="1:45" x14ac:dyDescent="0.45">
      <c r="A237" t="s">
        <v>615</v>
      </c>
      <c r="B237" t="s">
        <v>616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t="s">
        <v>173</v>
      </c>
      <c r="Q237" t="s">
        <v>46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  <c r="Y237" t="s">
        <v>617</v>
      </c>
      <c r="Z237" t="s">
        <v>31</v>
      </c>
      <c r="AA237">
        <f>+IF(B237='Playlist o matic demo'!$V$2,50,0)</f>
        <v>0</v>
      </c>
      <c r="AB237">
        <f>+ABS(+D237-'Playlist o matic demo'!$AA$2)</f>
        <v>4</v>
      </c>
      <c r="AC237">
        <f>+ABS(+O237-'Playlist o matic demo'!$AB$2)</f>
        <v>29</v>
      </c>
      <c r="AD237">
        <f>+IF(P237='Playlist o matic demo'!$AC$2,0,20)</f>
        <v>20</v>
      </c>
      <c r="AE237">
        <f>+IF(Q237='Playlist o matic demo'!$AD$2,0,20)</f>
        <v>20</v>
      </c>
      <c r="AF237">
        <f>+ABS(+R237-'Playlist o matic demo'!AE$2)</f>
        <v>32</v>
      </c>
      <c r="AG237">
        <f>+ABS(+S237-'Playlist o matic demo'!AF$2)/2</f>
        <v>8</v>
      </c>
      <c r="AH237">
        <f>+ABS(+T237-'Playlist o matic demo'!AG$2)/1.5</f>
        <v>24</v>
      </c>
      <c r="AI237">
        <f>+ABS(+U237-'Playlist o matic demo'!AH$2)/2</f>
        <v>3</v>
      </c>
      <c r="AJ237">
        <f>+ABS(+V237-'Playlist o matic demo'!AI$2)/2</f>
        <v>0</v>
      </c>
      <c r="AK237">
        <f>+ABS(+W237-'Playlist o matic demo'!AJ$2)/2</f>
        <v>12</v>
      </c>
      <c r="AL237">
        <f>+ABS(+X237-'Playlist o matic demo'!AK$2)/2</f>
        <v>0</v>
      </c>
      <c r="AN237">
        <f t="shared" si="18"/>
        <v>152</v>
      </c>
      <c r="AO237">
        <f t="shared" si="19"/>
        <v>514</v>
      </c>
      <c r="AP237">
        <f t="shared" si="23"/>
        <v>2.3509999999999913E-2</v>
      </c>
      <c r="AQ237">
        <f t="shared" si="20"/>
        <v>514.02350999999999</v>
      </c>
      <c r="AR237">
        <f t="shared" si="21"/>
        <v>514</v>
      </c>
      <c r="AS237" t="str">
        <f t="shared" si="22"/>
        <v>Drake - Search &amp; Rescue</v>
      </c>
    </row>
    <row r="238" spans="1:45" x14ac:dyDescent="0.45">
      <c r="A238" t="s">
        <v>618</v>
      </c>
      <c r="B238" t="s">
        <v>619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t="s">
        <v>34</v>
      </c>
      <c r="Q238" t="s">
        <v>29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  <c r="Y238" t="s">
        <v>30</v>
      </c>
      <c r="Z238" t="s">
        <v>31</v>
      </c>
      <c r="AA238">
        <f>+IF(B238='Playlist o matic demo'!$V$2,50,0)</f>
        <v>0</v>
      </c>
      <c r="AB238">
        <f>+ABS(+D238-'Playlist o matic demo'!$AA$2)</f>
        <v>4</v>
      </c>
      <c r="AC238">
        <f>+ABS(+O238-'Playlist o matic demo'!$AB$2)</f>
        <v>45</v>
      </c>
      <c r="AD238">
        <f>+IF(P238='Playlist o matic demo'!$AC$2,0,20)</f>
        <v>0</v>
      </c>
      <c r="AE238">
        <f>+IF(Q238='Playlist o matic demo'!$AD$2,0,20)</f>
        <v>0</v>
      </c>
      <c r="AF238">
        <f>+ABS(+R238-'Playlist o matic demo'!AE$2)</f>
        <v>28</v>
      </c>
      <c r="AG238">
        <f>+ABS(+S238-'Playlist o matic demo'!AF$2)/2</f>
        <v>9</v>
      </c>
      <c r="AH238">
        <f>+ABS(+T238-'Playlist o matic demo'!AG$2)/1.5</f>
        <v>6.666666666666667</v>
      </c>
      <c r="AI238">
        <f>+ABS(+U238-'Playlist o matic demo'!AH$2)/2</f>
        <v>0.5</v>
      </c>
      <c r="AJ238">
        <f>+ABS(+V238-'Playlist o matic demo'!AI$2)/2</f>
        <v>0</v>
      </c>
      <c r="AK238">
        <f>+ABS(+W238-'Playlist o matic demo'!AJ$2)/2</f>
        <v>3.5</v>
      </c>
      <c r="AL238">
        <f>+ABS(+X238-'Playlist o matic demo'!AK$2)/2</f>
        <v>1.5</v>
      </c>
      <c r="AN238">
        <f t="shared" si="18"/>
        <v>98.166666666666671</v>
      </c>
      <c r="AO238">
        <f t="shared" si="19"/>
        <v>112</v>
      </c>
      <c r="AP238">
        <f t="shared" si="23"/>
        <v>2.3609999999999912E-2</v>
      </c>
      <c r="AQ238">
        <f t="shared" si="20"/>
        <v>112.02361000000001</v>
      </c>
      <c r="AR238">
        <f t="shared" si="21"/>
        <v>112</v>
      </c>
      <c r="AS238" t="str">
        <f t="shared" si="22"/>
        <v>Kendrick Lamar, BeyoncÃ¯Â¿ - AMERICA HAS A PROBLEM (feat. Kendrick Lamar)</v>
      </c>
    </row>
    <row r="239" spans="1:45" x14ac:dyDescent="0.45">
      <c r="A239" t="s">
        <v>620</v>
      </c>
      <c r="B239" t="s">
        <v>41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t="s">
        <v>173</v>
      </c>
      <c r="Q239" t="s">
        <v>29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  <c r="Y239" t="s">
        <v>131</v>
      </c>
      <c r="Z239" t="s">
        <v>31</v>
      </c>
      <c r="AA239">
        <f>+IF(B239='Playlist o matic demo'!$V$2,50,0)</f>
        <v>0</v>
      </c>
      <c r="AB239">
        <f>+ABS(+D239-'Playlist o matic demo'!$AA$2)</f>
        <v>3</v>
      </c>
      <c r="AC239">
        <f>+ABS(+O239-'Playlist o matic demo'!$AB$2)</f>
        <v>74</v>
      </c>
      <c r="AD239">
        <f>+IF(P239='Playlist o matic demo'!$AC$2,0,20)</f>
        <v>20</v>
      </c>
      <c r="AE239">
        <f>+IF(Q239='Playlist o matic demo'!$AD$2,0,20)</f>
        <v>0</v>
      </c>
      <c r="AF239">
        <f>+ABS(+R239-'Playlist o matic demo'!AE$2)</f>
        <v>23</v>
      </c>
      <c r="AG239">
        <f>+ABS(+S239-'Playlist o matic demo'!AF$2)/2</f>
        <v>14</v>
      </c>
      <c r="AH239">
        <f>+ABS(+T239-'Playlist o matic demo'!AG$2)/1.5</f>
        <v>24</v>
      </c>
      <c r="AI239">
        <f>+ABS(+U239-'Playlist o matic demo'!AH$2)/2</f>
        <v>13</v>
      </c>
      <c r="AJ239">
        <f>+ABS(+V239-'Playlist o matic demo'!AI$2)/2</f>
        <v>0</v>
      </c>
      <c r="AK239">
        <f>+ABS(+W239-'Playlist o matic demo'!AJ$2)/2</f>
        <v>3.5</v>
      </c>
      <c r="AL239">
        <f>+ABS(+X239-'Playlist o matic demo'!AK$2)/2</f>
        <v>0.5</v>
      </c>
      <c r="AN239">
        <f t="shared" si="18"/>
        <v>175</v>
      </c>
      <c r="AO239">
        <f t="shared" si="19"/>
        <v>727</v>
      </c>
      <c r="AP239">
        <f t="shared" si="23"/>
        <v>2.3709999999999912E-2</v>
      </c>
      <c r="AQ239">
        <f t="shared" si="20"/>
        <v>727.02371000000005</v>
      </c>
      <c r="AR239">
        <f t="shared" si="21"/>
        <v>728</v>
      </c>
      <c r="AS239" t="str">
        <f t="shared" si="22"/>
        <v>Taylor Swift - Lavender Haze</v>
      </c>
    </row>
    <row r="240" spans="1:45" x14ac:dyDescent="0.45">
      <c r="A240" t="s">
        <v>621</v>
      </c>
      <c r="B240" t="s">
        <v>622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t="s">
        <v>38</v>
      </c>
      <c r="Q240" t="s">
        <v>29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  <c r="Y240" t="s">
        <v>380</v>
      </c>
      <c r="Z240" t="s">
        <v>31</v>
      </c>
      <c r="AA240">
        <f>+IF(B240='Playlist o matic demo'!$V$2,50,0)</f>
        <v>0</v>
      </c>
      <c r="AB240">
        <f>+ABS(+D240-'Playlist o matic demo'!$AA$2)</f>
        <v>4</v>
      </c>
      <c r="AC240">
        <f>+ABS(+O240-'Playlist o matic demo'!$AB$2)</f>
        <v>70</v>
      </c>
      <c r="AD240">
        <f>+IF(P240='Playlist o matic demo'!$AC$2,0,20)</f>
        <v>20</v>
      </c>
      <c r="AE240">
        <f>+IF(Q240='Playlist o matic demo'!$AD$2,0,20)</f>
        <v>0</v>
      </c>
      <c r="AF240">
        <f>+ABS(+R240-'Playlist o matic demo'!AE$2)</f>
        <v>42</v>
      </c>
      <c r="AG240">
        <f>+ABS(+S240-'Playlist o matic demo'!AF$2)/2</f>
        <v>10.5</v>
      </c>
      <c r="AH240">
        <f>+ABS(+T240-'Playlist o matic demo'!AG$2)/1.5</f>
        <v>19.333333333333332</v>
      </c>
      <c r="AI240">
        <f>+ABS(+U240-'Playlist o matic demo'!AH$2)/2</f>
        <v>20.5</v>
      </c>
      <c r="AJ240">
        <f>+ABS(+V240-'Playlist o matic demo'!AI$2)/2</f>
        <v>25.5</v>
      </c>
      <c r="AK240">
        <f>+ABS(+W240-'Playlist o matic demo'!AJ$2)/2</f>
        <v>8.5</v>
      </c>
      <c r="AL240">
        <f>+ABS(+X240-'Playlist o matic demo'!AK$2)/2</f>
        <v>0.5</v>
      </c>
      <c r="AN240">
        <f t="shared" si="18"/>
        <v>220.83333333333334</v>
      </c>
      <c r="AO240">
        <f t="shared" si="19"/>
        <v>920</v>
      </c>
      <c r="AP240">
        <f t="shared" si="23"/>
        <v>2.3809999999999911E-2</v>
      </c>
      <c r="AQ240">
        <f t="shared" si="20"/>
        <v>920.02381000000003</v>
      </c>
      <c r="AR240">
        <f t="shared" si="21"/>
        <v>920</v>
      </c>
      <c r="AS240" t="str">
        <f t="shared" si="22"/>
        <v>WizKid, Toian, Metro Boomin, Don Toliver, Beam - Link Up (Metro Boomin &amp; Don Toliver, Wizkid feat. BEAM &amp; Toian) - Spider-Verse Remix (Spider-Man: Across the Spider-Verse )</v>
      </c>
    </row>
    <row r="241" spans="1:45" x14ac:dyDescent="0.45">
      <c r="A241" t="s">
        <v>623</v>
      </c>
      <c r="B241" t="s">
        <v>45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t="s">
        <v>92</v>
      </c>
      <c r="Q241" t="s">
        <v>46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  <c r="Y241" t="s">
        <v>624</v>
      </c>
      <c r="Z241" t="s">
        <v>31</v>
      </c>
      <c r="AA241">
        <f>+IF(B241='Playlist o matic demo'!$V$2,50,0)</f>
        <v>0</v>
      </c>
      <c r="AB241">
        <f>+ABS(+D241-'Playlist o matic demo'!$AA$2)</f>
        <v>3</v>
      </c>
      <c r="AC241">
        <f>+ABS(+O241-'Playlist o matic demo'!$AB$2)</f>
        <v>73</v>
      </c>
      <c r="AD241">
        <f>+IF(P241='Playlist o matic demo'!$AC$2,0,20)</f>
        <v>20</v>
      </c>
      <c r="AE241">
        <f>+IF(Q241='Playlist o matic demo'!$AD$2,0,20)</f>
        <v>20</v>
      </c>
      <c r="AF241">
        <f>+ABS(+R241-'Playlist o matic demo'!AE$2)</f>
        <v>30</v>
      </c>
      <c r="AG241">
        <f>+ABS(+S241-'Playlist o matic demo'!AF$2)/2</f>
        <v>7.5</v>
      </c>
      <c r="AH241">
        <f>+ABS(+T241-'Playlist o matic demo'!AG$2)/1.5</f>
        <v>21.333333333333332</v>
      </c>
      <c r="AI241">
        <f>+ABS(+U241-'Playlist o matic demo'!AH$2)/2</f>
        <v>7</v>
      </c>
      <c r="AJ241">
        <f>+ABS(+V241-'Playlist o matic demo'!AI$2)/2</f>
        <v>0</v>
      </c>
      <c r="AK241">
        <f>+ABS(+W241-'Playlist o matic demo'!AJ$2)/2</f>
        <v>1.5</v>
      </c>
      <c r="AL241">
        <f>+ABS(+X241-'Playlist o matic demo'!AK$2)/2</f>
        <v>1</v>
      </c>
      <c r="AN241">
        <f t="shared" si="18"/>
        <v>184.33333333333334</v>
      </c>
      <c r="AO241">
        <f t="shared" si="19"/>
        <v>793</v>
      </c>
      <c r="AP241">
        <f t="shared" si="23"/>
        <v>2.390999999999991E-2</v>
      </c>
      <c r="AQ241">
        <f t="shared" si="20"/>
        <v>793.02391</v>
      </c>
      <c r="AR241">
        <f t="shared" si="21"/>
        <v>794</v>
      </c>
      <c r="AS241" t="str">
        <f t="shared" si="22"/>
        <v>Bad Bunny - Efecto</v>
      </c>
    </row>
    <row r="242" spans="1:45" x14ac:dyDescent="0.45">
      <c r="A242" t="s">
        <v>625</v>
      </c>
      <c r="B242" t="s">
        <v>626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t="s">
        <v>65</v>
      </c>
      <c r="Q242" t="s">
        <v>29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  <c r="Y242" t="s">
        <v>627</v>
      </c>
      <c r="Z242" t="s">
        <v>31</v>
      </c>
      <c r="AA242">
        <f>+IF(B242='Playlist o matic demo'!$V$2,50,0)</f>
        <v>0</v>
      </c>
      <c r="AB242">
        <f>+ABS(+D242-'Playlist o matic demo'!$AA$2)</f>
        <v>4</v>
      </c>
      <c r="AC242">
        <f>+ABS(+O242-'Playlist o matic demo'!$AB$2)</f>
        <v>17</v>
      </c>
      <c r="AD242">
        <f>+IF(P242='Playlist o matic demo'!$AC$2,0,20)</f>
        <v>20</v>
      </c>
      <c r="AE242">
        <f>+IF(Q242='Playlist o matic demo'!$AD$2,0,20)</f>
        <v>0</v>
      </c>
      <c r="AF242">
        <f>+ABS(+R242-'Playlist o matic demo'!AE$2)</f>
        <v>9</v>
      </c>
      <c r="AG242">
        <f>+ABS(+S242-'Playlist o matic demo'!AF$2)/2</f>
        <v>12.5</v>
      </c>
      <c r="AH242">
        <f>+ABS(+T242-'Playlist o matic demo'!AG$2)/1.5</f>
        <v>6</v>
      </c>
      <c r="AI242">
        <f>+ABS(+U242-'Playlist o matic demo'!AH$2)/2</f>
        <v>9</v>
      </c>
      <c r="AJ242">
        <f>+ABS(+V242-'Playlist o matic demo'!AI$2)/2</f>
        <v>0</v>
      </c>
      <c r="AK242">
        <f>+ABS(+W242-'Playlist o matic demo'!AJ$2)/2</f>
        <v>35.5</v>
      </c>
      <c r="AL242">
        <f>+ABS(+X242-'Playlist o matic demo'!AK$2)/2</f>
        <v>1</v>
      </c>
      <c r="AN242">
        <f t="shared" si="18"/>
        <v>114</v>
      </c>
      <c r="AO242">
        <f t="shared" si="19"/>
        <v>203</v>
      </c>
      <c r="AP242">
        <f t="shared" si="23"/>
        <v>2.400999999999991E-2</v>
      </c>
      <c r="AQ242">
        <f t="shared" si="20"/>
        <v>203.02401</v>
      </c>
      <c r="AR242">
        <f t="shared" si="21"/>
        <v>203</v>
      </c>
      <c r="AS242" t="str">
        <f t="shared" si="22"/>
        <v>Simone Mendes - Erro Gostoso - Ao Vivo</v>
      </c>
    </row>
    <row r="243" spans="1:45" x14ac:dyDescent="0.45">
      <c r="A243" t="s">
        <v>628</v>
      </c>
      <c r="B243" t="s">
        <v>629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t="s">
        <v>42</v>
      </c>
      <c r="Q243" t="s">
        <v>29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  <c r="Y243" t="s">
        <v>630</v>
      </c>
      <c r="Z243" t="s">
        <v>31</v>
      </c>
      <c r="AA243">
        <f>+IF(B243='Playlist o matic demo'!$V$2,50,0)</f>
        <v>0</v>
      </c>
      <c r="AB243">
        <f>+ABS(+D243-'Playlist o matic demo'!$AA$2)</f>
        <v>4</v>
      </c>
      <c r="AC243">
        <f>+ABS(+O243-'Playlist o matic demo'!$AB$2)</f>
        <v>51</v>
      </c>
      <c r="AD243">
        <f>+IF(P243='Playlist o matic demo'!$AC$2,0,20)</f>
        <v>20</v>
      </c>
      <c r="AE243">
        <f>+IF(Q243='Playlist o matic demo'!$AD$2,0,20)</f>
        <v>0</v>
      </c>
      <c r="AF243">
        <f>+ABS(+R243-'Playlist o matic demo'!AE$2)</f>
        <v>41</v>
      </c>
      <c r="AG243">
        <f>+ABS(+S243-'Playlist o matic demo'!AF$2)/2</f>
        <v>12.5</v>
      </c>
      <c r="AH243">
        <f>+ABS(+T243-'Playlist o matic demo'!AG$2)/1.5</f>
        <v>14.666666666666666</v>
      </c>
      <c r="AI243">
        <f>+ABS(+U243-'Playlist o matic demo'!AH$2)/2</f>
        <v>26</v>
      </c>
      <c r="AJ243">
        <f>+ABS(+V243-'Playlist o matic demo'!AI$2)/2</f>
        <v>0</v>
      </c>
      <c r="AK243">
        <f>+ABS(+W243-'Playlist o matic demo'!AJ$2)/2</f>
        <v>11</v>
      </c>
      <c r="AL243">
        <f>+ABS(+X243-'Playlist o matic demo'!AK$2)/2</f>
        <v>7.5</v>
      </c>
      <c r="AN243">
        <f t="shared" si="18"/>
        <v>187.66666666666666</v>
      </c>
      <c r="AO243">
        <f t="shared" si="19"/>
        <v>818</v>
      </c>
      <c r="AP243">
        <f t="shared" si="23"/>
        <v>2.4109999999999909E-2</v>
      </c>
      <c r="AQ243">
        <f t="shared" si="20"/>
        <v>818.02410999999995</v>
      </c>
      <c r="AR243">
        <f t="shared" si="21"/>
        <v>818</v>
      </c>
      <c r="AS243" t="str">
        <f t="shared" si="22"/>
        <v>Tini - Cupido</v>
      </c>
    </row>
    <row r="244" spans="1:45" x14ac:dyDescent="0.45">
      <c r="A244" t="s">
        <v>631</v>
      </c>
      <c r="B244" t="s">
        <v>632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t="s">
        <v>28</v>
      </c>
      <c r="Q244" t="s">
        <v>29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  <c r="Y244" t="s">
        <v>633</v>
      </c>
      <c r="Z244" t="s">
        <v>31</v>
      </c>
      <c r="AA244">
        <f>+IF(B244='Playlist o matic demo'!$V$2,50,0)</f>
        <v>0</v>
      </c>
      <c r="AB244">
        <f>+ABS(+D244-'Playlist o matic demo'!$AA$2)</f>
        <v>3</v>
      </c>
      <c r="AC244">
        <f>+ABS(+O244-'Playlist o matic demo'!$AB$2)</f>
        <v>21</v>
      </c>
      <c r="AD244">
        <f>+IF(P244='Playlist o matic demo'!$AC$2,0,20)</f>
        <v>20</v>
      </c>
      <c r="AE244">
        <f>+IF(Q244='Playlist o matic demo'!$AD$2,0,20)</f>
        <v>0</v>
      </c>
      <c r="AF244">
        <f>+ABS(+R244-'Playlist o matic demo'!AE$2)</f>
        <v>1</v>
      </c>
      <c r="AG244">
        <f>+ABS(+S244-'Playlist o matic demo'!AF$2)/2</f>
        <v>17</v>
      </c>
      <c r="AH244">
        <f>+ABS(+T244-'Playlist o matic demo'!AG$2)/1.5</f>
        <v>16.666666666666668</v>
      </c>
      <c r="AI244">
        <f>+ABS(+U244-'Playlist o matic demo'!AH$2)/2</f>
        <v>3.5</v>
      </c>
      <c r="AJ244">
        <f>+ABS(+V244-'Playlist o matic demo'!AI$2)/2</f>
        <v>0</v>
      </c>
      <c r="AK244">
        <f>+ABS(+W244-'Playlist o matic demo'!AJ$2)/2</f>
        <v>1.5</v>
      </c>
      <c r="AL244">
        <f>+ABS(+X244-'Playlist o matic demo'!AK$2)/2</f>
        <v>2</v>
      </c>
      <c r="AN244">
        <f t="shared" si="18"/>
        <v>85.666666666666671</v>
      </c>
      <c r="AO244">
        <f t="shared" si="19"/>
        <v>68</v>
      </c>
      <c r="AP244">
        <f t="shared" si="23"/>
        <v>2.4209999999999909E-2</v>
      </c>
      <c r="AQ244">
        <f t="shared" si="20"/>
        <v>68.024209999999997</v>
      </c>
      <c r="AR244">
        <f t="shared" si="21"/>
        <v>68</v>
      </c>
      <c r="AS244" t="str">
        <f t="shared" si="22"/>
        <v>Lil Uzi Vert - Just Wanna Rock</v>
      </c>
    </row>
    <row r="245" spans="1:45" x14ac:dyDescent="0.45">
      <c r="A245" t="s">
        <v>634</v>
      </c>
      <c r="B245" t="s">
        <v>635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 s="1">
        <v>1145</v>
      </c>
      <c r="M245">
        <v>2</v>
      </c>
      <c r="O245">
        <v>174</v>
      </c>
      <c r="P245" t="s">
        <v>42</v>
      </c>
      <c r="Q245" t="s">
        <v>29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  <c r="Y245" t="s">
        <v>636</v>
      </c>
      <c r="Z245" t="s">
        <v>31</v>
      </c>
      <c r="AA245">
        <f>+IF(B245='Playlist o matic demo'!$V$2,50,0)</f>
        <v>0</v>
      </c>
      <c r="AB245">
        <f>+ABS(+D245-'Playlist o matic demo'!$AA$2)</f>
        <v>3</v>
      </c>
      <c r="AC245">
        <f>+ABS(+O245-'Playlist o matic demo'!$AB$2)</f>
        <v>3</v>
      </c>
      <c r="AD245">
        <f>+IF(P245='Playlist o matic demo'!$AC$2,0,20)</f>
        <v>20</v>
      </c>
      <c r="AE245">
        <f>+IF(Q245='Playlist o matic demo'!$AD$2,0,20)</f>
        <v>0</v>
      </c>
      <c r="AF245">
        <f>+ABS(+R245-'Playlist o matic demo'!AE$2)</f>
        <v>3</v>
      </c>
      <c r="AG245">
        <f>+ABS(+S245-'Playlist o matic demo'!AF$2)/2</f>
        <v>5.5</v>
      </c>
      <c r="AH245">
        <f>+ABS(+T245-'Playlist o matic demo'!AG$2)/1.5</f>
        <v>1.3333333333333333</v>
      </c>
      <c r="AI245">
        <f>+ABS(+U245-'Playlist o matic demo'!AH$2)/2</f>
        <v>5.5</v>
      </c>
      <c r="AJ245">
        <f>+ABS(+V245-'Playlist o matic demo'!AI$2)/2</f>
        <v>0</v>
      </c>
      <c r="AK245">
        <f>+ABS(+W245-'Playlist o matic demo'!AJ$2)/2</f>
        <v>0.5</v>
      </c>
      <c r="AL245">
        <f>+ABS(+X245-'Playlist o matic demo'!AK$2)/2</f>
        <v>0.5</v>
      </c>
      <c r="AN245">
        <f t="shared" si="18"/>
        <v>42.333333333333336</v>
      </c>
      <c r="AO245">
        <f t="shared" si="19"/>
        <v>3</v>
      </c>
      <c r="AP245">
        <f t="shared" si="23"/>
        <v>2.4309999999999908E-2</v>
      </c>
      <c r="AQ245">
        <f t="shared" si="20"/>
        <v>3.0243099999999998</v>
      </c>
      <c r="AR245">
        <f t="shared" si="21"/>
        <v>3</v>
      </c>
      <c r="AS245" t="str">
        <f t="shared" si="22"/>
        <v>Sia - Unstoppable</v>
      </c>
    </row>
    <row r="246" spans="1:45" x14ac:dyDescent="0.45">
      <c r="A246" t="s">
        <v>637</v>
      </c>
      <c r="B246" t="s">
        <v>638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t="s">
        <v>173</v>
      </c>
      <c r="Q246" t="s">
        <v>29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  <c r="Y246" t="s">
        <v>639</v>
      </c>
      <c r="Z246" t="s">
        <v>31</v>
      </c>
      <c r="AA246">
        <f>+IF(B246='Playlist o matic demo'!$V$2,50,0)</f>
        <v>0</v>
      </c>
      <c r="AB246">
        <f>+ABS(+D246-'Playlist o matic demo'!$AA$2)</f>
        <v>2</v>
      </c>
      <c r="AC246">
        <f>+ABS(+O246-'Playlist o matic demo'!$AB$2)</f>
        <v>31</v>
      </c>
      <c r="AD246">
        <f>+IF(P246='Playlist o matic demo'!$AC$2,0,20)</f>
        <v>20</v>
      </c>
      <c r="AE246">
        <f>+IF(Q246='Playlist o matic demo'!$AD$2,0,20)</f>
        <v>0</v>
      </c>
      <c r="AF246">
        <f>+ABS(+R246-'Playlist o matic demo'!AE$2)</f>
        <v>16</v>
      </c>
      <c r="AG246">
        <f>+ABS(+S246-'Playlist o matic demo'!AF$2)/2</f>
        <v>6.5</v>
      </c>
      <c r="AH246">
        <f>+ABS(+T246-'Playlist o matic demo'!AG$2)/1.5</f>
        <v>19.333333333333332</v>
      </c>
      <c r="AI246">
        <f>+ABS(+U246-'Playlist o matic demo'!AH$2)/2</f>
        <v>34.5</v>
      </c>
      <c r="AJ246">
        <f>+ABS(+V246-'Playlist o matic demo'!AI$2)/2</f>
        <v>0</v>
      </c>
      <c r="AK246">
        <f>+ABS(+W246-'Playlist o matic demo'!AJ$2)/2</f>
        <v>4.5</v>
      </c>
      <c r="AL246">
        <f>+ABS(+X246-'Playlist o matic demo'!AK$2)/2</f>
        <v>1.5</v>
      </c>
      <c r="AN246">
        <f t="shared" si="18"/>
        <v>135.33333333333331</v>
      </c>
      <c r="AO246">
        <f t="shared" si="19"/>
        <v>362</v>
      </c>
      <c r="AP246">
        <f t="shared" si="23"/>
        <v>2.4409999999999907E-2</v>
      </c>
      <c r="AQ246">
        <f t="shared" si="20"/>
        <v>362.02440999999999</v>
      </c>
      <c r="AR246">
        <f t="shared" si="21"/>
        <v>363</v>
      </c>
      <c r="AS246" t="str">
        <f t="shared" si="22"/>
        <v>Stephen Sanchez - Until I Found You</v>
      </c>
    </row>
    <row r="247" spans="1:45" x14ac:dyDescent="0.45">
      <c r="A247" t="s">
        <v>640</v>
      </c>
      <c r="B247" t="s">
        <v>430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t="s">
        <v>28</v>
      </c>
      <c r="Q247" t="s">
        <v>46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  <c r="Y247" t="s">
        <v>641</v>
      </c>
      <c r="Z247" t="s">
        <v>31</v>
      </c>
      <c r="AA247">
        <f>+IF(B247='Playlist o matic demo'!$V$2,50,0)</f>
        <v>0</v>
      </c>
      <c r="AB247">
        <f>+ABS(+D247-'Playlist o matic demo'!$AA$2)</f>
        <v>3</v>
      </c>
      <c r="AC247">
        <f>+ABS(+O247-'Playlist o matic demo'!$AB$2)</f>
        <v>18</v>
      </c>
      <c r="AD247">
        <f>+IF(P247='Playlist o matic demo'!$AC$2,0,20)</f>
        <v>20</v>
      </c>
      <c r="AE247">
        <f>+IF(Q247='Playlist o matic demo'!$AD$2,0,20)</f>
        <v>20</v>
      </c>
      <c r="AF247">
        <f>+ABS(+R247-'Playlist o matic demo'!AE$2)</f>
        <v>6</v>
      </c>
      <c r="AG247">
        <f>+ABS(+S247-'Playlist o matic demo'!AF$2)/2</f>
        <v>2</v>
      </c>
      <c r="AH247">
        <f>+ABS(+T247-'Playlist o matic demo'!AG$2)/1.5</f>
        <v>18.666666666666668</v>
      </c>
      <c r="AI247">
        <f>+ABS(+U247-'Playlist o matic demo'!AH$2)/2</f>
        <v>2.5</v>
      </c>
      <c r="AJ247">
        <f>+ABS(+V247-'Playlist o matic demo'!AI$2)/2</f>
        <v>0</v>
      </c>
      <c r="AK247">
        <f>+ABS(+W247-'Playlist o matic demo'!AJ$2)/2</f>
        <v>13.5</v>
      </c>
      <c r="AL247">
        <f>+ABS(+X247-'Playlist o matic demo'!AK$2)/2</f>
        <v>8.5</v>
      </c>
      <c r="AN247">
        <f t="shared" si="18"/>
        <v>112.16666666666667</v>
      </c>
      <c r="AO247">
        <f t="shared" si="19"/>
        <v>188</v>
      </c>
      <c r="AP247">
        <f t="shared" si="23"/>
        <v>2.4509999999999907E-2</v>
      </c>
      <c r="AQ247">
        <f t="shared" si="20"/>
        <v>188.02450999999999</v>
      </c>
      <c r="AR247">
        <f t="shared" si="21"/>
        <v>188</v>
      </c>
      <c r="AS247" t="str">
        <f t="shared" si="22"/>
        <v>Drake, 21 Savage - Rich Flex</v>
      </c>
    </row>
    <row r="248" spans="1:45" x14ac:dyDescent="0.45">
      <c r="A248" t="s">
        <v>642</v>
      </c>
      <c r="B248" t="s">
        <v>321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t="s">
        <v>38</v>
      </c>
      <c r="Q248" t="s">
        <v>29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  <c r="Y248" t="s">
        <v>643</v>
      </c>
      <c r="Z248" t="s">
        <v>31</v>
      </c>
      <c r="AA248">
        <f>+IF(B248='Playlist o matic demo'!$V$2,50,0)</f>
        <v>0</v>
      </c>
      <c r="AB248">
        <f>+ABS(+D248-'Playlist o matic demo'!$AA$2)</f>
        <v>2</v>
      </c>
      <c r="AC248">
        <f>+ABS(+O248-'Playlist o matic demo'!$AB$2)</f>
        <v>29</v>
      </c>
      <c r="AD248">
        <f>+IF(P248='Playlist o matic demo'!$AC$2,0,20)</f>
        <v>20</v>
      </c>
      <c r="AE248">
        <f>+IF(Q248='Playlist o matic demo'!$AD$2,0,20)</f>
        <v>0</v>
      </c>
      <c r="AF248">
        <f>+ABS(+R248-'Playlist o matic demo'!AE$2)</f>
        <v>10</v>
      </c>
      <c r="AG248">
        <f>+ABS(+S248-'Playlist o matic demo'!AF$2)/2</f>
        <v>12.5</v>
      </c>
      <c r="AH248">
        <f>+ABS(+T248-'Playlist o matic demo'!AG$2)/1.5</f>
        <v>28.666666666666668</v>
      </c>
      <c r="AI248">
        <f>+ABS(+U248-'Playlist o matic demo'!AH$2)/2</f>
        <v>29</v>
      </c>
      <c r="AJ248">
        <f>+ABS(+V248-'Playlist o matic demo'!AI$2)/2</f>
        <v>0</v>
      </c>
      <c r="AK248">
        <f>+ABS(+W248-'Playlist o matic demo'!AJ$2)/2</f>
        <v>2</v>
      </c>
      <c r="AL248">
        <f>+ABS(+X248-'Playlist o matic demo'!AK$2)/2</f>
        <v>2</v>
      </c>
      <c r="AN248">
        <f t="shared" si="18"/>
        <v>135.16666666666669</v>
      </c>
      <c r="AO248">
        <f t="shared" si="19"/>
        <v>359</v>
      </c>
      <c r="AP248">
        <f t="shared" si="23"/>
        <v>2.4609999999999906E-2</v>
      </c>
      <c r="AQ248">
        <f t="shared" si="20"/>
        <v>359.02461</v>
      </c>
      <c r="AR248">
        <f t="shared" si="21"/>
        <v>359</v>
      </c>
      <c r="AS248" t="str">
        <f t="shared" si="22"/>
        <v>Adele - Easy On Me</v>
      </c>
    </row>
    <row r="249" spans="1:45" x14ac:dyDescent="0.45">
      <c r="A249" t="s">
        <v>644</v>
      </c>
      <c r="B249" t="s">
        <v>645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t="s">
        <v>42</v>
      </c>
      <c r="Q249" t="s">
        <v>46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  <c r="Y249" t="s">
        <v>30</v>
      </c>
      <c r="Z249" t="s">
        <v>31</v>
      </c>
      <c r="AA249">
        <f>+IF(B249='Playlist o matic demo'!$V$2,50,0)</f>
        <v>0</v>
      </c>
      <c r="AB249">
        <f>+ABS(+D249-'Playlist o matic demo'!$AA$2)</f>
        <v>4</v>
      </c>
      <c r="AC249">
        <f>+ABS(+O249-'Playlist o matic demo'!$AB$2)</f>
        <v>63</v>
      </c>
      <c r="AD249">
        <f>+IF(P249='Playlist o matic demo'!$AC$2,0,20)</f>
        <v>20</v>
      </c>
      <c r="AE249">
        <f>+IF(Q249='Playlist o matic demo'!$AD$2,0,20)</f>
        <v>20</v>
      </c>
      <c r="AF249">
        <f>+ABS(+R249-'Playlist o matic demo'!AE$2)</f>
        <v>34</v>
      </c>
      <c r="AG249">
        <f>+ABS(+S249-'Playlist o matic demo'!AF$2)/2</f>
        <v>8.5</v>
      </c>
      <c r="AH249">
        <f>+ABS(+T249-'Playlist o matic demo'!AG$2)/1.5</f>
        <v>22</v>
      </c>
      <c r="AI249">
        <f>+ABS(+U249-'Playlist o matic demo'!AH$2)/2</f>
        <v>13</v>
      </c>
      <c r="AJ249">
        <f>+ABS(+V249-'Playlist o matic demo'!AI$2)/2</f>
        <v>0</v>
      </c>
      <c r="AK249">
        <f>+ABS(+W249-'Playlist o matic demo'!AJ$2)/2</f>
        <v>5.5</v>
      </c>
      <c r="AL249">
        <f>+ABS(+X249-'Playlist o matic demo'!AK$2)/2</f>
        <v>28.5</v>
      </c>
      <c r="AN249">
        <f t="shared" si="18"/>
        <v>218.5</v>
      </c>
      <c r="AO249">
        <f t="shared" si="19"/>
        <v>917</v>
      </c>
      <c r="AP249">
        <f t="shared" si="23"/>
        <v>2.4709999999999906E-2</v>
      </c>
      <c r="AQ249">
        <f t="shared" si="20"/>
        <v>917.02471000000003</v>
      </c>
      <c r="AR249">
        <f t="shared" si="21"/>
        <v>917</v>
      </c>
      <c r="AS249" t="str">
        <f t="shared" si="22"/>
        <v>MC Caverinha, KayBlack - CartÃ¯Â¿Â½Ã¯Â¿Â½o B</v>
      </c>
    </row>
    <row r="250" spans="1:45" x14ac:dyDescent="0.45">
      <c r="A250" t="s">
        <v>646</v>
      </c>
      <c r="B250" t="s">
        <v>647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t="s">
        <v>28</v>
      </c>
      <c r="Q250" t="s">
        <v>29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  <c r="Y250" t="s">
        <v>380</v>
      </c>
      <c r="Z250" t="s">
        <v>31</v>
      </c>
      <c r="AA250">
        <f>+IF(B250='Playlist o matic demo'!$V$2,50,0)</f>
        <v>0</v>
      </c>
      <c r="AB250">
        <f>+ABS(+D250-'Playlist o matic demo'!$AA$2)</f>
        <v>4</v>
      </c>
      <c r="AC250">
        <f>+ABS(+O250-'Playlist o matic demo'!$AB$2)</f>
        <v>28</v>
      </c>
      <c r="AD250">
        <f>+IF(P250='Playlist o matic demo'!$AC$2,0,20)</f>
        <v>20</v>
      </c>
      <c r="AE250">
        <f>+IF(Q250='Playlist o matic demo'!$AD$2,0,20)</f>
        <v>0</v>
      </c>
      <c r="AF250">
        <f>+ABS(+R250-'Playlist o matic demo'!AE$2)</f>
        <v>33</v>
      </c>
      <c r="AG250">
        <f>+ABS(+S250-'Playlist o matic demo'!AF$2)/2</f>
        <v>6.5</v>
      </c>
      <c r="AH250">
        <f>+ABS(+T250-'Playlist o matic demo'!AG$2)/1.5</f>
        <v>7.333333333333333</v>
      </c>
      <c r="AI250">
        <f>+ABS(+U250-'Playlist o matic demo'!AH$2)/2</f>
        <v>2</v>
      </c>
      <c r="AJ250">
        <f>+ABS(+V250-'Playlist o matic demo'!AI$2)/2</f>
        <v>0</v>
      </c>
      <c r="AK250">
        <f>+ABS(+W250-'Playlist o matic demo'!AJ$2)/2</f>
        <v>7</v>
      </c>
      <c r="AL250">
        <f>+ABS(+X250-'Playlist o matic demo'!AK$2)/2</f>
        <v>2.5</v>
      </c>
      <c r="AN250">
        <f t="shared" si="18"/>
        <v>110.33333333333333</v>
      </c>
      <c r="AO250">
        <f t="shared" si="19"/>
        <v>180</v>
      </c>
      <c r="AP250">
        <f t="shared" si="23"/>
        <v>2.4809999999999905E-2</v>
      </c>
      <c r="AQ250">
        <f t="shared" si="20"/>
        <v>180.02481</v>
      </c>
      <c r="AR250">
        <f t="shared" si="21"/>
        <v>180</v>
      </c>
      <c r="AS250" t="str">
        <f t="shared" si="22"/>
        <v>Offset, JID - Danger (Spider) (Offset &amp; JID)</v>
      </c>
    </row>
    <row r="251" spans="1:45" x14ac:dyDescent="0.45">
      <c r="A251" t="s">
        <v>648</v>
      </c>
      <c r="B251" t="s">
        <v>649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t="s">
        <v>62</v>
      </c>
      <c r="Q251" t="s">
        <v>29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  <c r="Y251" t="s">
        <v>30</v>
      </c>
      <c r="Z251" t="s">
        <v>31</v>
      </c>
      <c r="AA251">
        <f>+IF(B251='Playlist o matic demo'!$V$2,50,0)</f>
        <v>0</v>
      </c>
      <c r="AB251">
        <f>+ABS(+D251-'Playlist o matic demo'!$AA$2)</f>
        <v>4</v>
      </c>
      <c r="AC251">
        <f>+ABS(+O251-'Playlist o matic demo'!$AB$2)</f>
        <v>63</v>
      </c>
      <c r="AD251">
        <f>+IF(P251='Playlist o matic demo'!$AC$2,0,20)</f>
        <v>20</v>
      </c>
      <c r="AE251">
        <f>+IF(Q251='Playlist o matic demo'!$AD$2,0,20)</f>
        <v>0</v>
      </c>
      <c r="AF251">
        <f>+ABS(+R251-'Playlist o matic demo'!AE$2)</f>
        <v>17</v>
      </c>
      <c r="AG251">
        <f>+ABS(+S251-'Playlist o matic demo'!AF$2)/2</f>
        <v>8.5</v>
      </c>
      <c r="AH251">
        <f>+ABS(+T251-'Playlist o matic demo'!AG$2)/1.5</f>
        <v>8.6666666666666661</v>
      </c>
      <c r="AI251">
        <f>+ABS(+U251-'Playlist o matic demo'!AH$2)/2</f>
        <v>30</v>
      </c>
      <c r="AJ251">
        <f>+ABS(+V251-'Playlist o matic demo'!AI$2)/2</f>
        <v>0</v>
      </c>
      <c r="AK251">
        <f>+ABS(+W251-'Playlist o matic demo'!AJ$2)/2</f>
        <v>35.5</v>
      </c>
      <c r="AL251">
        <f>+ABS(+X251-'Playlist o matic demo'!AK$2)/2</f>
        <v>1</v>
      </c>
      <c r="AN251">
        <f t="shared" si="18"/>
        <v>187.66666666666669</v>
      </c>
      <c r="AO251">
        <f t="shared" si="19"/>
        <v>819</v>
      </c>
      <c r="AP251">
        <f t="shared" si="23"/>
        <v>2.4909999999999904E-2</v>
      </c>
      <c r="AQ251">
        <f t="shared" si="20"/>
        <v>819.02490999999998</v>
      </c>
      <c r="AR251">
        <f t="shared" si="21"/>
        <v>819</v>
      </c>
      <c r="AS251" t="str">
        <f t="shared" si="22"/>
        <v>ZÃ¯Â¿Â½Ã¯Â¿Â½ Neto &amp; Crist - Oi Balde - Ao Vivo</v>
      </c>
    </row>
    <row r="252" spans="1:45" x14ac:dyDescent="0.45">
      <c r="A252" t="s">
        <v>650</v>
      </c>
      <c r="B252" t="s">
        <v>306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 s="1">
        <v>3271</v>
      </c>
      <c r="M252">
        <v>1</v>
      </c>
      <c r="N252">
        <v>17</v>
      </c>
      <c r="O252">
        <v>104</v>
      </c>
      <c r="P252" t="s">
        <v>38</v>
      </c>
      <c r="Q252" t="s">
        <v>46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  <c r="Y252" t="s">
        <v>651</v>
      </c>
      <c r="Z252" t="s">
        <v>31</v>
      </c>
      <c r="AA252">
        <f>+IF(B252='Playlist o matic demo'!$V$2,50,0)</f>
        <v>0</v>
      </c>
      <c r="AB252">
        <f>+ABS(+D252-'Playlist o matic demo'!$AA$2)</f>
        <v>19</v>
      </c>
      <c r="AC252">
        <f>+ABS(+O252-'Playlist o matic demo'!$AB$2)</f>
        <v>67</v>
      </c>
      <c r="AD252">
        <f>+IF(P252='Playlist o matic demo'!$AC$2,0,20)</f>
        <v>20</v>
      </c>
      <c r="AE252">
        <f>+IF(Q252='Playlist o matic demo'!$AD$2,0,20)</f>
        <v>20</v>
      </c>
      <c r="AF252">
        <f>+ABS(+R252-'Playlist o matic demo'!AE$2)</f>
        <v>45</v>
      </c>
      <c r="AG252">
        <f>+ABS(+S252-'Playlist o matic demo'!AF$2)/2</f>
        <v>20</v>
      </c>
      <c r="AH252">
        <f>+ABS(+T252-'Playlist o matic demo'!AG$2)/1.5</f>
        <v>9.3333333333333339</v>
      </c>
      <c r="AI252">
        <f>+ABS(+U252-'Playlist o matic demo'!AH$2)/2</f>
        <v>1.5</v>
      </c>
      <c r="AJ252">
        <f>+ABS(+V252-'Playlist o matic demo'!AI$2)/2</f>
        <v>0</v>
      </c>
      <c r="AK252">
        <f>+ABS(+W252-'Playlist o matic demo'!AJ$2)/2</f>
        <v>2.5</v>
      </c>
      <c r="AL252">
        <f>+ABS(+X252-'Playlist o matic demo'!AK$2)/2</f>
        <v>0.5</v>
      </c>
      <c r="AN252">
        <f t="shared" si="18"/>
        <v>204.83333333333334</v>
      </c>
      <c r="AO252">
        <f t="shared" si="19"/>
        <v>880</v>
      </c>
      <c r="AP252">
        <f t="shared" si="23"/>
        <v>2.5009999999999904E-2</v>
      </c>
      <c r="AQ252">
        <f t="shared" si="20"/>
        <v>880.02500999999995</v>
      </c>
      <c r="AR252">
        <f t="shared" si="21"/>
        <v>880</v>
      </c>
      <c r="AS252" t="str">
        <f t="shared" si="22"/>
        <v>Eminem - The Real Slim Shady</v>
      </c>
    </row>
    <row r="253" spans="1:45" x14ac:dyDescent="0.45">
      <c r="A253" t="s">
        <v>652</v>
      </c>
      <c r="B253" t="s">
        <v>653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t="s">
        <v>65</v>
      </c>
      <c r="Q253" t="s">
        <v>46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  <c r="Y253" t="s">
        <v>30</v>
      </c>
      <c r="Z253" t="s">
        <v>31</v>
      </c>
      <c r="AA253">
        <f>+IF(B253='Playlist o matic demo'!$V$2,50,0)</f>
        <v>0</v>
      </c>
      <c r="AB253">
        <f>+ABS(+D253-'Playlist o matic demo'!$AA$2)</f>
        <v>3</v>
      </c>
      <c r="AC253">
        <f>+ABS(+O253-'Playlist o matic demo'!$AB$2)</f>
        <v>78</v>
      </c>
      <c r="AD253">
        <f>+IF(P253='Playlist o matic demo'!$AC$2,0,20)</f>
        <v>20</v>
      </c>
      <c r="AE253">
        <f>+IF(Q253='Playlist o matic demo'!$AD$2,0,20)</f>
        <v>20</v>
      </c>
      <c r="AF253">
        <f>+ABS(+R253-'Playlist o matic demo'!AE$2)</f>
        <v>34</v>
      </c>
      <c r="AG253">
        <f>+ABS(+S253-'Playlist o matic demo'!AF$2)/2</f>
        <v>29</v>
      </c>
      <c r="AH253">
        <f>+ABS(+T253-'Playlist o matic demo'!AG$2)/1.5</f>
        <v>0.66666666666666663</v>
      </c>
      <c r="AI253">
        <f>+ABS(+U253-'Playlist o matic demo'!AH$2)/2</f>
        <v>21.5</v>
      </c>
      <c r="AJ253">
        <f>+ABS(+V253-'Playlist o matic demo'!AI$2)/2</f>
        <v>0</v>
      </c>
      <c r="AK253">
        <f>+ABS(+W253-'Playlist o matic demo'!AJ$2)/2</f>
        <v>4.5</v>
      </c>
      <c r="AL253">
        <f>+ABS(+X253-'Playlist o matic demo'!AK$2)/2</f>
        <v>2</v>
      </c>
      <c r="AN253">
        <f t="shared" si="18"/>
        <v>212.66666666666666</v>
      </c>
      <c r="AO253">
        <f t="shared" si="19"/>
        <v>907</v>
      </c>
      <c r="AP253">
        <f t="shared" si="23"/>
        <v>2.5109999999999903E-2</v>
      </c>
      <c r="AQ253">
        <f t="shared" si="20"/>
        <v>907.02511000000004</v>
      </c>
      <c r="AR253">
        <f t="shared" si="21"/>
        <v>907</v>
      </c>
      <c r="AS253" t="str">
        <f t="shared" si="22"/>
        <v>Migrantes, LiL CaKe, Nico Valdi - MERCHO</v>
      </c>
    </row>
    <row r="254" spans="1:45" x14ac:dyDescent="0.45">
      <c r="A254" t="s">
        <v>654</v>
      </c>
      <c r="B254" t="s">
        <v>655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t="s">
        <v>65</v>
      </c>
      <c r="Q254" t="s">
        <v>46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  <c r="Y254" t="s">
        <v>656</v>
      </c>
      <c r="Z254" t="s">
        <v>31</v>
      </c>
      <c r="AA254">
        <f>+IF(B254='Playlist o matic demo'!$V$2,50,0)</f>
        <v>0</v>
      </c>
      <c r="AB254">
        <f>+ABS(+D254-'Playlist o matic demo'!$AA$2)</f>
        <v>2</v>
      </c>
      <c r="AC254">
        <f>+ABS(+O254-'Playlist o matic demo'!$AB$2)</f>
        <v>66</v>
      </c>
      <c r="AD254">
        <f>+IF(P254='Playlist o matic demo'!$AC$2,0,20)</f>
        <v>20</v>
      </c>
      <c r="AE254">
        <f>+IF(Q254='Playlist o matic demo'!$AD$2,0,20)</f>
        <v>20</v>
      </c>
      <c r="AF254">
        <f>+ABS(+R254-'Playlist o matic demo'!AE$2)</f>
        <v>15</v>
      </c>
      <c r="AG254">
        <f>+ABS(+S254-'Playlist o matic demo'!AF$2)/2</f>
        <v>4</v>
      </c>
      <c r="AH254">
        <f>+ABS(+T254-'Playlist o matic demo'!AG$2)/1.5</f>
        <v>18</v>
      </c>
      <c r="AI254">
        <f>+ABS(+U254-'Playlist o matic demo'!AH$2)/2</f>
        <v>8</v>
      </c>
      <c r="AJ254">
        <f>+ABS(+V254-'Playlist o matic demo'!AI$2)/2</f>
        <v>0</v>
      </c>
      <c r="AK254">
        <f>+ABS(+W254-'Playlist o matic demo'!AJ$2)/2</f>
        <v>0</v>
      </c>
      <c r="AL254">
        <f>+ABS(+X254-'Playlist o matic demo'!AK$2)/2</f>
        <v>1</v>
      </c>
      <c r="AN254">
        <f t="shared" si="18"/>
        <v>154</v>
      </c>
      <c r="AO254">
        <f t="shared" si="19"/>
        <v>532</v>
      </c>
      <c r="AP254">
        <f t="shared" si="23"/>
        <v>2.5209999999999903E-2</v>
      </c>
      <c r="AQ254">
        <f t="shared" si="20"/>
        <v>532.02521000000002</v>
      </c>
      <c r="AR254">
        <f t="shared" si="21"/>
        <v>533</v>
      </c>
      <c r="AS254" t="str">
        <f t="shared" si="22"/>
        <v>Tory Lanez - The Color Violet</v>
      </c>
    </row>
    <row r="255" spans="1:45" x14ac:dyDescent="0.45">
      <c r="A255" t="s">
        <v>657</v>
      </c>
      <c r="B255" t="s">
        <v>658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t="s">
        <v>80</v>
      </c>
      <c r="Q255" t="s">
        <v>29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  <c r="Y255" t="s">
        <v>659</v>
      </c>
      <c r="Z255" t="s">
        <v>31</v>
      </c>
      <c r="AA255">
        <f>+IF(B255='Playlist o matic demo'!$V$2,50,0)</f>
        <v>0</v>
      </c>
      <c r="AB255">
        <f>+ABS(+D255-'Playlist o matic demo'!$AA$2)</f>
        <v>3</v>
      </c>
      <c r="AC255">
        <f>+ABS(+O255-'Playlist o matic demo'!$AB$2)</f>
        <v>1</v>
      </c>
      <c r="AD255">
        <f>+IF(P255='Playlist o matic demo'!$AC$2,0,20)</f>
        <v>20</v>
      </c>
      <c r="AE255">
        <f>+IF(Q255='Playlist o matic demo'!$AD$2,0,20)</f>
        <v>0</v>
      </c>
      <c r="AF255">
        <f>+ABS(+R255-'Playlist o matic demo'!AE$2)</f>
        <v>6</v>
      </c>
      <c r="AG255">
        <f>+ABS(+S255-'Playlist o matic demo'!AF$2)/2</f>
        <v>5.5</v>
      </c>
      <c r="AH255">
        <f>+ABS(+T255-'Playlist o matic demo'!AG$2)/1.5</f>
        <v>32</v>
      </c>
      <c r="AI255">
        <f>+ABS(+U255-'Playlist o matic demo'!AH$2)/2</f>
        <v>44.5</v>
      </c>
      <c r="AJ255">
        <f>+ABS(+V255-'Playlist o matic demo'!AI$2)/2</f>
        <v>0</v>
      </c>
      <c r="AK255">
        <f>+ABS(+W255-'Playlist o matic demo'!AJ$2)/2</f>
        <v>2.5</v>
      </c>
      <c r="AL255">
        <f>+ABS(+X255-'Playlist o matic demo'!AK$2)/2</f>
        <v>1</v>
      </c>
      <c r="AN255">
        <f t="shared" si="18"/>
        <v>115.5</v>
      </c>
      <c r="AO255">
        <f t="shared" si="19"/>
        <v>209</v>
      </c>
      <c r="AP255">
        <f t="shared" si="23"/>
        <v>2.5309999999999902E-2</v>
      </c>
      <c r="AQ255">
        <f t="shared" si="20"/>
        <v>209.02530999999999</v>
      </c>
      <c r="AR255">
        <f t="shared" si="21"/>
        <v>209</v>
      </c>
      <c r="AS255" t="str">
        <f t="shared" si="22"/>
        <v>Joji - Glimpse of Us</v>
      </c>
    </row>
    <row r="256" spans="1:45" x14ac:dyDescent="0.45">
      <c r="A256" t="s">
        <v>660</v>
      </c>
      <c r="B256" t="s">
        <v>661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t="s">
        <v>34</v>
      </c>
      <c r="Q256" t="s">
        <v>46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  <c r="Y256" t="s">
        <v>30</v>
      </c>
      <c r="Z256" t="s">
        <v>31</v>
      </c>
      <c r="AA256">
        <f>+IF(B256='Playlist o matic demo'!$V$2,50,0)</f>
        <v>0</v>
      </c>
      <c r="AB256">
        <f>+ABS(+D256-'Playlist o matic demo'!$AA$2)</f>
        <v>4</v>
      </c>
      <c r="AC256">
        <f>+ABS(+O256-'Playlist o matic demo'!$AB$2)</f>
        <v>7</v>
      </c>
      <c r="AD256">
        <f>+IF(P256='Playlist o matic demo'!$AC$2,0,20)</f>
        <v>0</v>
      </c>
      <c r="AE256">
        <f>+IF(Q256='Playlist o matic demo'!$AD$2,0,20)</f>
        <v>20</v>
      </c>
      <c r="AF256">
        <f>+ABS(+R256-'Playlist o matic demo'!AE$2)</f>
        <v>12</v>
      </c>
      <c r="AG256">
        <f>+ABS(+S256-'Playlist o matic demo'!AF$2)/2</f>
        <v>9</v>
      </c>
      <c r="AH256">
        <f>+ABS(+T256-'Playlist o matic demo'!AG$2)/1.5</f>
        <v>9.3333333333333339</v>
      </c>
      <c r="AI256">
        <f>+ABS(+U256-'Playlist o matic demo'!AH$2)/2</f>
        <v>9</v>
      </c>
      <c r="AJ256">
        <f>+ABS(+V256-'Playlist o matic demo'!AI$2)/2</f>
        <v>0</v>
      </c>
      <c r="AK256">
        <f>+ABS(+W256-'Playlist o matic demo'!AJ$2)/2</f>
        <v>1.5</v>
      </c>
      <c r="AL256">
        <f>+ABS(+X256-'Playlist o matic demo'!AK$2)/2</f>
        <v>1</v>
      </c>
      <c r="AN256">
        <f t="shared" si="18"/>
        <v>72.833333333333343</v>
      </c>
      <c r="AO256">
        <f t="shared" si="19"/>
        <v>33</v>
      </c>
      <c r="AP256">
        <f t="shared" si="23"/>
        <v>2.5409999999999901E-2</v>
      </c>
      <c r="AQ256">
        <f t="shared" si="20"/>
        <v>33.025410000000001</v>
      </c>
      <c r="AR256">
        <f t="shared" si="21"/>
        <v>33</v>
      </c>
      <c r="AS256" t="str">
        <f t="shared" si="22"/>
        <v>Mambo Kingz, DJ Luian, Anuel Aa - Mejor Que Yo</v>
      </c>
    </row>
    <row r="257" spans="1:45" x14ac:dyDescent="0.45">
      <c r="A257" t="s">
        <v>662</v>
      </c>
      <c r="B257" t="s">
        <v>386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t="s">
        <v>65</v>
      </c>
      <c r="Q257" t="s">
        <v>46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  <c r="Y257" t="s">
        <v>567</v>
      </c>
      <c r="Z257" t="s">
        <v>31</v>
      </c>
      <c r="AA257">
        <f>+IF(B257='Playlist o matic demo'!$V$2,50,0)</f>
        <v>0</v>
      </c>
      <c r="AB257">
        <f>+ABS(+D257-'Playlist o matic demo'!$AA$2)</f>
        <v>4</v>
      </c>
      <c r="AC257">
        <f>+ABS(+O257-'Playlist o matic demo'!$AB$2)</f>
        <v>5</v>
      </c>
      <c r="AD257">
        <f>+IF(P257='Playlist o matic demo'!$AC$2,0,20)</f>
        <v>20</v>
      </c>
      <c r="AE257">
        <f>+IF(Q257='Playlist o matic demo'!$AD$2,0,20)</f>
        <v>20</v>
      </c>
      <c r="AF257">
        <f>+ABS(+R257-'Playlist o matic demo'!AE$2)</f>
        <v>0</v>
      </c>
      <c r="AG257">
        <f>+ABS(+S257-'Playlist o matic demo'!AF$2)/2</f>
        <v>3</v>
      </c>
      <c r="AH257">
        <f>+ABS(+T257-'Playlist o matic demo'!AG$2)/1.5</f>
        <v>2.6666666666666665</v>
      </c>
      <c r="AI257">
        <f>+ABS(+U257-'Playlist o matic demo'!AH$2)/2</f>
        <v>5</v>
      </c>
      <c r="AJ257">
        <f>+ABS(+V257-'Playlist o matic demo'!AI$2)/2</f>
        <v>0</v>
      </c>
      <c r="AK257">
        <f>+ABS(+W257-'Playlist o matic demo'!AJ$2)/2</f>
        <v>11.5</v>
      </c>
      <c r="AL257">
        <f>+ABS(+X257-'Playlist o matic demo'!AK$2)/2</f>
        <v>1</v>
      </c>
      <c r="AN257">
        <f t="shared" si="18"/>
        <v>72.166666666666657</v>
      </c>
      <c r="AO257">
        <f t="shared" si="19"/>
        <v>30</v>
      </c>
      <c r="AP257">
        <f t="shared" si="23"/>
        <v>2.5509999999999901E-2</v>
      </c>
      <c r="AQ257">
        <f t="shared" si="20"/>
        <v>30.025510000000001</v>
      </c>
      <c r="AR257">
        <f t="shared" si="21"/>
        <v>31</v>
      </c>
      <c r="AS257" t="str">
        <f t="shared" si="22"/>
        <v>Ed Sheeran - Curtains</v>
      </c>
    </row>
    <row r="258" spans="1:45" x14ac:dyDescent="0.45">
      <c r="A258" t="s">
        <v>663</v>
      </c>
      <c r="B258" t="s">
        <v>664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t="s">
        <v>130</v>
      </c>
      <c r="Q258" t="s">
        <v>46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  <c r="Y258" t="s">
        <v>30</v>
      </c>
      <c r="Z258" t="s">
        <v>31</v>
      </c>
      <c r="AA258">
        <f>+IF(B258='Playlist o matic demo'!$V$2,50,0)</f>
        <v>0</v>
      </c>
      <c r="AB258">
        <f>+ABS(+D258-'Playlist o matic demo'!$AA$2)</f>
        <v>4</v>
      </c>
      <c r="AC258">
        <f>+ABS(+O258-'Playlist o matic demo'!$AB$2)</f>
        <v>67</v>
      </c>
      <c r="AD258">
        <f>+IF(P258='Playlist o matic demo'!$AC$2,0,20)</f>
        <v>20</v>
      </c>
      <c r="AE258">
        <f>+IF(Q258='Playlist o matic demo'!$AD$2,0,20)</f>
        <v>20</v>
      </c>
      <c r="AF258">
        <f>+ABS(+R258-'Playlist o matic demo'!AE$2)</f>
        <v>30</v>
      </c>
      <c r="AG258">
        <f>+ABS(+S258-'Playlist o matic demo'!AF$2)/2</f>
        <v>0</v>
      </c>
      <c r="AH258">
        <f>+ABS(+T258-'Playlist o matic demo'!AG$2)/1.5</f>
        <v>5.333333333333333</v>
      </c>
      <c r="AI258">
        <f>+ABS(+U258-'Playlist o matic demo'!AH$2)/2</f>
        <v>5.5</v>
      </c>
      <c r="AJ258">
        <f>+ABS(+V258-'Playlist o matic demo'!AI$2)/2</f>
        <v>0</v>
      </c>
      <c r="AK258">
        <f>+ABS(+W258-'Playlist o matic demo'!AJ$2)/2</f>
        <v>1</v>
      </c>
      <c r="AL258">
        <f>+ABS(+X258-'Playlist o matic demo'!AK$2)/2</f>
        <v>1</v>
      </c>
      <c r="AN258">
        <f t="shared" si="18"/>
        <v>153.83333333333334</v>
      </c>
      <c r="AO258">
        <f t="shared" si="19"/>
        <v>530</v>
      </c>
      <c r="AP258">
        <f t="shared" si="23"/>
        <v>2.56099999999999E-2</v>
      </c>
      <c r="AQ258">
        <f t="shared" si="20"/>
        <v>530.02561000000003</v>
      </c>
      <c r="AR258">
        <f t="shared" si="21"/>
        <v>531</v>
      </c>
      <c r="AS258" t="str">
        <f t="shared" si="22"/>
        <v>Nile Rodgers, LE SSERAFIM - UNFORGIVEN (feat. Nile Rodgers)</v>
      </c>
    </row>
    <row r="259" spans="1:45" x14ac:dyDescent="0.45">
      <c r="A259" t="s">
        <v>665</v>
      </c>
      <c r="B259" t="s">
        <v>666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t="s">
        <v>92</v>
      </c>
      <c r="Q259" t="s">
        <v>29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  <c r="Y259" t="s">
        <v>667</v>
      </c>
      <c r="Z259" t="s">
        <v>31</v>
      </c>
      <c r="AA259">
        <f>+IF(B259='Playlist o matic demo'!$V$2,50,0)</f>
        <v>0</v>
      </c>
      <c r="AB259">
        <f>+ABS(+D259-'Playlist o matic demo'!$AA$2)</f>
        <v>4</v>
      </c>
      <c r="AC259">
        <f>+ABS(+O259-'Playlist o matic demo'!$AB$2)</f>
        <v>86</v>
      </c>
      <c r="AD259">
        <f>+IF(P259='Playlist o matic demo'!$AC$2,0,20)</f>
        <v>20</v>
      </c>
      <c r="AE259">
        <f>+IF(Q259='Playlist o matic demo'!$AD$2,0,20)</f>
        <v>0</v>
      </c>
      <c r="AF259">
        <f>+ABS(+R259-'Playlist o matic demo'!AE$2)</f>
        <v>20</v>
      </c>
      <c r="AG259">
        <f>+ABS(+S259-'Playlist o matic demo'!AF$2)/2</f>
        <v>22.5</v>
      </c>
      <c r="AH259">
        <f>+ABS(+T259-'Playlist o matic demo'!AG$2)/1.5</f>
        <v>2.6666666666666665</v>
      </c>
      <c r="AI259">
        <f>+ABS(+U259-'Playlist o matic demo'!AH$2)/2</f>
        <v>15.5</v>
      </c>
      <c r="AJ259">
        <f>+ABS(+V259-'Playlist o matic demo'!AI$2)/2</f>
        <v>0</v>
      </c>
      <c r="AK259">
        <f>+ABS(+W259-'Playlist o matic demo'!AJ$2)/2</f>
        <v>19</v>
      </c>
      <c r="AL259">
        <f>+ABS(+X259-'Playlist o matic demo'!AK$2)/2</f>
        <v>11.5</v>
      </c>
      <c r="AN259">
        <f t="shared" ref="AN259:AN322" si="24">+SUM(AA259:AL259)</f>
        <v>201.16666666666666</v>
      </c>
      <c r="AO259">
        <f t="shared" ref="AO259:AO322" si="25">+_xlfn.RANK.EQ(AN259,AN$2:AN$954,1)</f>
        <v>872</v>
      </c>
      <c r="AP259">
        <f t="shared" si="23"/>
        <v>2.57099999999999E-2</v>
      </c>
      <c r="AQ259">
        <f t="shared" ref="AQ259:AQ322" si="26">+AO259+AP259</f>
        <v>872.02571</v>
      </c>
      <c r="AR259">
        <f t="shared" ref="AR259:AR322" si="27">+_xlfn.RANK.EQ(AQ259,AQ$2:AQ$954,1)</f>
        <v>872</v>
      </c>
      <c r="AS259" t="str">
        <f t="shared" ref="AS259:AS322" si="28">+CONCATENATE(B259," - ",A259)</f>
        <v>Agust D - Haegeum</v>
      </c>
    </row>
    <row r="260" spans="1:45" x14ac:dyDescent="0.45">
      <c r="A260" t="s">
        <v>668</v>
      </c>
      <c r="B260" t="s">
        <v>669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t="s">
        <v>65</v>
      </c>
      <c r="Q260" t="s">
        <v>46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  <c r="Y260" t="s">
        <v>30</v>
      </c>
      <c r="Z260" t="s">
        <v>31</v>
      </c>
      <c r="AA260">
        <f>+IF(B260='Playlist o matic demo'!$V$2,50,0)</f>
        <v>0</v>
      </c>
      <c r="AB260">
        <f>+ABS(+D260-'Playlist o matic demo'!$AA$2)</f>
        <v>4</v>
      </c>
      <c r="AC260">
        <f>+ABS(+O260-'Playlist o matic demo'!$AB$2)</f>
        <v>54</v>
      </c>
      <c r="AD260">
        <f>+IF(P260='Playlist o matic demo'!$AC$2,0,20)</f>
        <v>20</v>
      </c>
      <c r="AE260">
        <f>+IF(Q260='Playlist o matic demo'!$AD$2,0,20)</f>
        <v>20</v>
      </c>
      <c r="AF260">
        <f>+ABS(+R260-'Playlist o matic demo'!AE$2)</f>
        <v>27</v>
      </c>
      <c r="AG260">
        <f>+ABS(+S260-'Playlist o matic demo'!AF$2)/2</f>
        <v>15.5</v>
      </c>
      <c r="AH260">
        <f>+ABS(+T260-'Playlist o matic demo'!AG$2)/1.5</f>
        <v>14.666666666666666</v>
      </c>
      <c r="AI260">
        <f>+ABS(+U260-'Playlist o matic demo'!AH$2)/2</f>
        <v>19.5</v>
      </c>
      <c r="AJ260">
        <f>+ABS(+V260-'Playlist o matic demo'!AI$2)/2</f>
        <v>0</v>
      </c>
      <c r="AK260">
        <f>+ABS(+W260-'Playlist o matic demo'!AJ$2)/2</f>
        <v>8.5</v>
      </c>
      <c r="AL260">
        <f>+ABS(+X260-'Playlist o matic demo'!AK$2)/2</f>
        <v>1</v>
      </c>
      <c r="AN260">
        <f t="shared" si="24"/>
        <v>184.16666666666666</v>
      </c>
      <c r="AO260">
        <f t="shared" si="25"/>
        <v>791</v>
      </c>
      <c r="AP260">
        <f t="shared" ref="AP260:AP323" si="29">+AP259+0.0001</f>
        <v>2.5809999999999899E-2</v>
      </c>
      <c r="AQ260">
        <f t="shared" si="26"/>
        <v>791.02580999999998</v>
      </c>
      <c r="AR260">
        <f t="shared" si="27"/>
        <v>791</v>
      </c>
      <c r="AS260" t="str">
        <f t="shared" si="28"/>
        <v xml:space="preserve">Rich The Kid, MatuÃ¯Â¿ - ConexÃ¯Â¿Â½Ã¯Â¿Â½es de MÃ¯Â¿Â½Ã¯Â¿Â½fia (feat. Rich </v>
      </c>
    </row>
    <row r="261" spans="1:45" x14ac:dyDescent="0.45">
      <c r="A261" t="s">
        <v>670</v>
      </c>
      <c r="B261" t="s">
        <v>178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Q261" t="s">
        <v>29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  <c r="Y261" t="s">
        <v>134</v>
      </c>
      <c r="Z261" t="s">
        <v>31</v>
      </c>
      <c r="AA261">
        <f>+IF(B261='Playlist o matic demo'!$V$2,50,0)</f>
        <v>0</v>
      </c>
      <c r="AB261">
        <f>+ABS(+D261-'Playlist o matic demo'!$AA$2)</f>
        <v>4</v>
      </c>
      <c r="AC261">
        <f>+ABS(+O261-'Playlist o matic demo'!$AB$2)</f>
        <v>91</v>
      </c>
      <c r="AD261">
        <f>+IF(P261='Playlist o matic demo'!$AC$2,0,20)</f>
        <v>20</v>
      </c>
      <c r="AE261">
        <f>+IF(Q261='Playlist o matic demo'!$AD$2,0,20)</f>
        <v>0</v>
      </c>
      <c r="AF261">
        <f>+ABS(+R261-'Playlist o matic demo'!AE$2)</f>
        <v>2</v>
      </c>
      <c r="AG261">
        <f>+ABS(+S261-'Playlist o matic demo'!AF$2)/2</f>
        <v>9.5</v>
      </c>
      <c r="AH261">
        <f>+ABS(+T261-'Playlist o matic demo'!AG$2)/1.5</f>
        <v>21.333333333333332</v>
      </c>
      <c r="AI261">
        <f>+ABS(+U261-'Playlist o matic demo'!AH$2)/2</f>
        <v>43</v>
      </c>
      <c r="AJ261">
        <f>+ABS(+V261-'Playlist o matic demo'!AI$2)/2</f>
        <v>0</v>
      </c>
      <c r="AK261">
        <f>+ABS(+W261-'Playlist o matic demo'!AJ$2)/2</f>
        <v>3</v>
      </c>
      <c r="AL261">
        <f>+ABS(+X261-'Playlist o matic demo'!AK$2)/2</f>
        <v>16</v>
      </c>
      <c r="AN261">
        <f t="shared" si="24"/>
        <v>209.83333333333334</v>
      </c>
      <c r="AO261">
        <f t="shared" si="25"/>
        <v>897</v>
      </c>
      <c r="AP261">
        <f t="shared" si="29"/>
        <v>2.5909999999999898E-2</v>
      </c>
      <c r="AQ261">
        <f t="shared" si="26"/>
        <v>897.02590999999995</v>
      </c>
      <c r="AR261">
        <f t="shared" si="27"/>
        <v>897</v>
      </c>
      <c r="AS261" t="str">
        <f t="shared" si="28"/>
        <v>Karol G - MIENTRAS ME CURO DEL CORA</v>
      </c>
    </row>
    <row r="262" spans="1:45" x14ac:dyDescent="0.45">
      <c r="A262" t="s">
        <v>671</v>
      </c>
      <c r="B262" t="s">
        <v>672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t="s">
        <v>38</v>
      </c>
      <c r="Q262" t="s">
        <v>29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  <c r="Y262" t="s">
        <v>673</v>
      </c>
      <c r="Z262" t="s">
        <v>31</v>
      </c>
      <c r="AA262">
        <f>+IF(B262='Playlist o matic demo'!$V$2,50,0)</f>
        <v>0</v>
      </c>
      <c r="AB262">
        <f>+ABS(+D262-'Playlist o matic demo'!$AA$2)</f>
        <v>4</v>
      </c>
      <c r="AC262">
        <f>+ABS(+O262-'Playlist o matic demo'!$AB$2)</f>
        <v>73</v>
      </c>
      <c r="AD262">
        <f>+IF(P262='Playlist o matic demo'!$AC$2,0,20)</f>
        <v>20</v>
      </c>
      <c r="AE262">
        <f>+IF(Q262='Playlist o matic demo'!$AD$2,0,20)</f>
        <v>0</v>
      </c>
      <c r="AF262">
        <f>+ABS(+R262-'Playlist o matic demo'!AE$2)</f>
        <v>6</v>
      </c>
      <c r="AG262">
        <f>+ABS(+S262-'Playlist o matic demo'!AF$2)/2</f>
        <v>1</v>
      </c>
      <c r="AH262">
        <f>+ABS(+T262-'Playlist o matic demo'!AG$2)/1.5</f>
        <v>26</v>
      </c>
      <c r="AI262">
        <f>+ABS(+U262-'Playlist o matic demo'!AH$2)/2</f>
        <v>25</v>
      </c>
      <c r="AJ262">
        <f>+ABS(+V262-'Playlist o matic demo'!AI$2)/2</f>
        <v>0</v>
      </c>
      <c r="AK262">
        <f>+ABS(+W262-'Playlist o matic demo'!AJ$2)/2</f>
        <v>14.5</v>
      </c>
      <c r="AL262">
        <f>+ABS(+X262-'Playlist o matic demo'!AK$2)/2</f>
        <v>1</v>
      </c>
      <c r="AN262">
        <f t="shared" si="24"/>
        <v>170.5</v>
      </c>
      <c r="AO262">
        <f t="shared" si="25"/>
        <v>692</v>
      </c>
      <c r="AP262">
        <f t="shared" si="29"/>
        <v>2.6009999999999898E-2</v>
      </c>
      <c r="AQ262">
        <f t="shared" si="26"/>
        <v>692.02601000000004</v>
      </c>
      <c r="AR262">
        <f t="shared" si="27"/>
        <v>692</v>
      </c>
      <c r="AS262" t="str">
        <f t="shared" si="28"/>
        <v>Labrinth - Never Felt So Alone</v>
      </c>
    </row>
    <row r="263" spans="1:45" x14ac:dyDescent="0.45">
      <c r="A263" t="s">
        <v>674</v>
      </c>
      <c r="B263" t="s">
        <v>675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t="s">
        <v>34</v>
      </c>
      <c r="Q263" t="s">
        <v>46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  <c r="Y263" t="s">
        <v>134</v>
      </c>
      <c r="Z263" t="s">
        <v>31</v>
      </c>
      <c r="AA263">
        <f>+IF(B263='Playlist o matic demo'!$V$2,50,0)</f>
        <v>0</v>
      </c>
      <c r="AB263">
        <f>+ABS(+D263-'Playlist o matic demo'!$AA$2)</f>
        <v>4</v>
      </c>
      <c r="AC263">
        <f>+ABS(+O263-'Playlist o matic demo'!$AB$2)</f>
        <v>7</v>
      </c>
      <c r="AD263">
        <f>+IF(P263='Playlist o matic demo'!$AC$2,0,20)</f>
        <v>0</v>
      </c>
      <c r="AE263">
        <f>+IF(Q263='Playlist o matic demo'!$AD$2,0,20)</f>
        <v>20</v>
      </c>
      <c r="AF263">
        <f>+ABS(+R263-'Playlist o matic demo'!AE$2)</f>
        <v>29</v>
      </c>
      <c r="AG263">
        <f>+ABS(+S263-'Playlist o matic demo'!AF$2)/2</f>
        <v>10</v>
      </c>
      <c r="AH263">
        <f>+ABS(+T263-'Playlist o matic demo'!AG$2)/1.5</f>
        <v>1.3333333333333333</v>
      </c>
      <c r="AI263">
        <f>+ABS(+U263-'Playlist o matic demo'!AH$2)/2</f>
        <v>17</v>
      </c>
      <c r="AJ263">
        <f>+ABS(+V263-'Playlist o matic demo'!AI$2)/2</f>
        <v>0</v>
      </c>
      <c r="AK263">
        <f>+ABS(+W263-'Playlist o matic demo'!AJ$2)/2</f>
        <v>1</v>
      </c>
      <c r="AL263">
        <f>+ABS(+X263-'Playlist o matic demo'!AK$2)/2</f>
        <v>9</v>
      </c>
      <c r="AN263">
        <f t="shared" si="24"/>
        <v>98.333333333333329</v>
      </c>
      <c r="AO263">
        <f t="shared" si="25"/>
        <v>114</v>
      </c>
      <c r="AP263">
        <f t="shared" si="29"/>
        <v>2.6109999999999897E-2</v>
      </c>
      <c r="AQ263">
        <f t="shared" si="26"/>
        <v>114.02611</v>
      </c>
      <c r="AR263">
        <f t="shared" si="27"/>
        <v>115</v>
      </c>
      <c r="AS263" t="str">
        <f t="shared" si="28"/>
        <v>Karol G, Romeo Santos - X SI VOLVEMOS</v>
      </c>
    </row>
    <row r="264" spans="1:45" x14ac:dyDescent="0.45">
      <c r="A264" t="s">
        <v>676</v>
      </c>
      <c r="B264" t="s">
        <v>677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t="s">
        <v>42</v>
      </c>
      <c r="Q264" t="s">
        <v>29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  <c r="Y264" t="s">
        <v>678</v>
      </c>
      <c r="Z264" t="s">
        <v>31</v>
      </c>
      <c r="AA264">
        <f>+IF(B264='Playlist o matic demo'!$V$2,50,0)</f>
        <v>0</v>
      </c>
      <c r="AB264">
        <f>+ABS(+D264-'Playlist o matic demo'!$AA$2)</f>
        <v>3</v>
      </c>
      <c r="AC264">
        <f>+ABS(+O264-'Playlist o matic demo'!$AB$2)</f>
        <v>23</v>
      </c>
      <c r="AD264">
        <f>+IF(P264='Playlist o matic demo'!$AC$2,0,20)</f>
        <v>20</v>
      </c>
      <c r="AE264">
        <f>+IF(Q264='Playlist o matic demo'!$AD$2,0,20)</f>
        <v>0</v>
      </c>
      <c r="AF264">
        <f>+ABS(+R264-'Playlist o matic demo'!AE$2)</f>
        <v>1</v>
      </c>
      <c r="AG264">
        <f>+ABS(+S264-'Playlist o matic demo'!AF$2)/2</f>
        <v>5.5</v>
      </c>
      <c r="AH264">
        <f>+ABS(+T264-'Playlist o matic demo'!AG$2)/1.5</f>
        <v>31.333333333333332</v>
      </c>
      <c r="AI264">
        <f>+ABS(+U264-'Playlist o matic demo'!AH$2)/2</f>
        <v>24</v>
      </c>
      <c r="AJ264">
        <f>+ABS(+V264-'Playlist o matic demo'!AI$2)/2</f>
        <v>0</v>
      </c>
      <c r="AK264">
        <f>+ABS(+W264-'Playlist o matic demo'!AJ$2)/2</f>
        <v>6.5</v>
      </c>
      <c r="AL264">
        <f>+ABS(+X264-'Playlist o matic demo'!AK$2)/2</f>
        <v>2</v>
      </c>
      <c r="AN264">
        <f t="shared" si="24"/>
        <v>116.33333333333333</v>
      </c>
      <c r="AO264">
        <f t="shared" si="25"/>
        <v>214</v>
      </c>
      <c r="AP264">
        <f t="shared" si="29"/>
        <v>2.6209999999999897E-2</v>
      </c>
      <c r="AQ264">
        <f t="shared" si="26"/>
        <v>214.02620999999999</v>
      </c>
      <c r="AR264">
        <f t="shared" si="27"/>
        <v>215</v>
      </c>
      <c r="AS264" t="str">
        <f t="shared" si="28"/>
        <v>Lizzy McAlpine - ceilings</v>
      </c>
    </row>
    <row r="265" spans="1:45" x14ac:dyDescent="0.45">
      <c r="A265" t="s">
        <v>679</v>
      </c>
      <c r="B265" t="s">
        <v>83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t="s">
        <v>62</v>
      </c>
      <c r="Q265" t="s">
        <v>29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  <c r="Y265" t="s">
        <v>84</v>
      </c>
      <c r="Z265" t="s">
        <v>31</v>
      </c>
      <c r="AA265">
        <f>+IF(B265='Playlist o matic demo'!$V$2,50,0)</f>
        <v>0</v>
      </c>
      <c r="AB265">
        <f>+ABS(+D265-'Playlist o matic demo'!$AA$2)</f>
        <v>4</v>
      </c>
      <c r="AC265">
        <f>+ABS(+O265-'Playlist o matic demo'!$AB$2)</f>
        <v>51</v>
      </c>
      <c r="AD265">
        <f>+IF(P265='Playlist o matic demo'!$AC$2,0,20)</f>
        <v>20</v>
      </c>
      <c r="AE265">
        <f>+IF(Q265='Playlist o matic demo'!$AD$2,0,20)</f>
        <v>0</v>
      </c>
      <c r="AF265">
        <f>+ABS(+R265-'Playlist o matic demo'!AE$2)</f>
        <v>27</v>
      </c>
      <c r="AG265">
        <f>+ABS(+S265-'Playlist o matic demo'!AF$2)/2</f>
        <v>28</v>
      </c>
      <c r="AH265">
        <f>+ABS(+T265-'Playlist o matic demo'!AG$2)/1.5</f>
        <v>9.3333333333333339</v>
      </c>
      <c r="AI265">
        <f>+ABS(+U265-'Playlist o matic demo'!AH$2)/2</f>
        <v>32.5</v>
      </c>
      <c r="AJ265">
        <f>+ABS(+V265-'Playlist o matic demo'!AI$2)/2</f>
        <v>0</v>
      </c>
      <c r="AK265">
        <f>+ABS(+W265-'Playlist o matic demo'!AJ$2)/2</f>
        <v>14.5</v>
      </c>
      <c r="AL265">
        <f>+ABS(+X265-'Playlist o matic demo'!AK$2)/2</f>
        <v>2</v>
      </c>
      <c r="AN265">
        <f t="shared" si="24"/>
        <v>188.33333333333334</v>
      </c>
      <c r="AO265">
        <f t="shared" si="25"/>
        <v>822</v>
      </c>
      <c r="AP265">
        <f t="shared" si="29"/>
        <v>2.6309999999999896E-2</v>
      </c>
      <c r="AQ265">
        <f t="shared" si="26"/>
        <v>822.02630999999997</v>
      </c>
      <c r="AR265">
        <f t="shared" si="27"/>
        <v>822</v>
      </c>
      <c r="AS265" t="str">
        <f t="shared" si="28"/>
        <v>Fifty Fifty - Cupid</v>
      </c>
    </row>
    <row r="266" spans="1:45" x14ac:dyDescent="0.45">
      <c r="A266" t="s">
        <v>680</v>
      </c>
      <c r="B266" t="s">
        <v>681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t="s">
        <v>130</v>
      </c>
      <c r="Q266" t="s">
        <v>46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  <c r="Y266" t="s">
        <v>682</v>
      </c>
      <c r="Z266" t="s">
        <v>31</v>
      </c>
      <c r="AA266">
        <f>+IF(B266='Playlist o matic demo'!$V$2,50,0)</f>
        <v>0</v>
      </c>
      <c r="AB266">
        <f>+ABS(+D266-'Playlist o matic demo'!$AA$2)</f>
        <v>4</v>
      </c>
      <c r="AC266">
        <f>+ABS(+O266-'Playlist o matic demo'!$AB$2)</f>
        <v>49</v>
      </c>
      <c r="AD266">
        <f>+IF(P266='Playlist o matic demo'!$AC$2,0,20)</f>
        <v>20</v>
      </c>
      <c r="AE266">
        <f>+IF(Q266='Playlist o matic demo'!$AD$2,0,20)</f>
        <v>20</v>
      </c>
      <c r="AF266">
        <f>+ABS(+R266-'Playlist o matic demo'!AE$2)</f>
        <v>18</v>
      </c>
      <c r="AG266">
        <f>+ABS(+S266-'Playlist o matic demo'!AF$2)/2</f>
        <v>0</v>
      </c>
      <c r="AH266">
        <f>+ABS(+T266-'Playlist o matic demo'!AG$2)/1.5</f>
        <v>5.333333333333333</v>
      </c>
      <c r="AI266">
        <f>+ABS(+U266-'Playlist o matic demo'!AH$2)/2</f>
        <v>0.5</v>
      </c>
      <c r="AJ266">
        <f>+ABS(+V266-'Playlist o matic demo'!AI$2)/2</f>
        <v>0</v>
      </c>
      <c r="AK266">
        <f>+ABS(+W266-'Playlist o matic demo'!AJ$2)/2</f>
        <v>0.5</v>
      </c>
      <c r="AL266">
        <f>+ABS(+X266-'Playlist o matic demo'!AK$2)/2</f>
        <v>1</v>
      </c>
      <c r="AN266">
        <f t="shared" si="24"/>
        <v>118.33333333333333</v>
      </c>
      <c r="AO266">
        <f t="shared" si="25"/>
        <v>225</v>
      </c>
      <c r="AP266">
        <f t="shared" si="29"/>
        <v>2.6409999999999895E-2</v>
      </c>
      <c r="AQ266">
        <f t="shared" si="26"/>
        <v>225.02641</v>
      </c>
      <c r="AR266">
        <f t="shared" si="27"/>
        <v>227</v>
      </c>
      <c r="AS266" t="str">
        <f t="shared" si="28"/>
        <v>IVE - I AM</v>
      </c>
    </row>
    <row r="267" spans="1:45" x14ac:dyDescent="0.45">
      <c r="A267" t="s">
        <v>683</v>
      </c>
      <c r="B267" t="s">
        <v>684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t="s">
        <v>38</v>
      </c>
      <c r="Q267" t="s">
        <v>29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  <c r="Y267" t="s">
        <v>30</v>
      </c>
      <c r="Z267" t="s">
        <v>31</v>
      </c>
      <c r="AA267">
        <f>+IF(B267='Playlist o matic demo'!$V$2,50,0)</f>
        <v>0</v>
      </c>
      <c r="AB267">
        <f>+ABS(+D267-'Playlist o matic demo'!$AA$2)</f>
        <v>22</v>
      </c>
      <c r="AC267">
        <f>+ABS(+O267-'Playlist o matic demo'!$AB$2)</f>
        <v>27</v>
      </c>
      <c r="AD267">
        <f>+IF(P267='Playlist o matic demo'!$AC$2,0,20)</f>
        <v>20</v>
      </c>
      <c r="AE267">
        <f>+IF(Q267='Playlist o matic demo'!$AD$2,0,20)</f>
        <v>0</v>
      </c>
      <c r="AF267">
        <f>+ABS(+R267-'Playlist o matic demo'!AE$2)</f>
        <v>24</v>
      </c>
      <c r="AG267">
        <f>+ABS(+S267-'Playlist o matic demo'!AF$2)/2</f>
        <v>18.5</v>
      </c>
      <c r="AH267">
        <f>+ABS(+T267-'Playlist o matic demo'!AG$2)/1.5</f>
        <v>4.666666666666667</v>
      </c>
      <c r="AI267">
        <f>+ABS(+U267-'Playlist o matic demo'!AH$2)/2</f>
        <v>21</v>
      </c>
      <c r="AJ267">
        <f>+ABS(+V267-'Playlist o matic demo'!AI$2)/2</f>
        <v>0</v>
      </c>
      <c r="AK267">
        <f>+ABS(+W267-'Playlist o matic demo'!AJ$2)/2</f>
        <v>0</v>
      </c>
      <c r="AL267">
        <f>+ABS(+X267-'Playlist o matic demo'!AK$2)/2</f>
        <v>1.5</v>
      </c>
      <c r="AN267">
        <f t="shared" si="24"/>
        <v>138.66666666666669</v>
      </c>
      <c r="AO267">
        <f t="shared" si="25"/>
        <v>393</v>
      </c>
      <c r="AP267">
        <f t="shared" si="29"/>
        <v>2.6509999999999895E-2</v>
      </c>
      <c r="AQ267">
        <f t="shared" si="26"/>
        <v>393.02650999999997</v>
      </c>
      <c r="AR267">
        <f t="shared" si="27"/>
        <v>393</v>
      </c>
      <c r="AS267" t="str">
        <f t="shared" si="28"/>
        <v>sped up 8282 - Cupid Ã¯Â¿Â½Ã¯Â¿Â½Ã¯Â¿Â½ Twin Ver. (FIFTY FIFTY) Ã¯Â¿Â½Ã¯Â¿Â½Ã¯Â¿Â½ Spe</v>
      </c>
    </row>
    <row r="268" spans="1:45" x14ac:dyDescent="0.45">
      <c r="A268" t="s">
        <v>685</v>
      </c>
      <c r="B268" t="s">
        <v>686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t="s">
        <v>62</v>
      </c>
      <c r="Q268" t="s">
        <v>29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  <c r="Y268" t="s">
        <v>687</v>
      </c>
      <c r="Z268" t="s">
        <v>31</v>
      </c>
      <c r="AA268">
        <f>+IF(B268='Playlist o matic demo'!$V$2,50,0)</f>
        <v>0</v>
      </c>
      <c r="AB268">
        <f>+ABS(+D268-'Playlist o matic demo'!$AA$2)</f>
        <v>4</v>
      </c>
      <c r="AC268">
        <f>+ABS(+O268-'Playlist o matic demo'!$AB$2)</f>
        <v>75</v>
      </c>
      <c r="AD268">
        <f>+IF(P268='Playlist o matic demo'!$AC$2,0,20)</f>
        <v>20</v>
      </c>
      <c r="AE268">
        <f>+IF(Q268='Playlist o matic demo'!$AD$2,0,20)</f>
        <v>0</v>
      </c>
      <c r="AF268">
        <f>+ABS(+R268-'Playlist o matic demo'!AE$2)</f>
        <v>43</v>
      </c>
      <c r="AG268">
        <f>+ABS(+S268-'Playlist o matic demo'!AF$2)/2</f>
        <v>4.5</v>
      </c>
      <c r="AH268">
        <f>+ABS(+T268-'Playlist o matic demo'!AG$2)/1.5</f>
        <v>22</v>
      </c>
      <c r="AI268">
        <f>+ABS(+U268-'Playlist o matic demo'!AH$2)/2</f>
        <v>16.5</v>
      </c>
      <c r="AJ268">
        <f>+ABS(+V268-'Playlist o matic demo'!AI$2)/2</f>
        <v>0</v>
      </c>
      <c r="AK268">
        <f>+ABS(+W268-'Playlist o matic demo'!AJ$2)/2</f>
        <v>0.5</v>
      </c>
      <c r="AL268">
        <f>+ABS(+X268-'Playlist o matic demo'!AK$2)/2</f>
        <v>14.5</v>
      </c>
      <c r="AN268">
        <f t="shared" si="24"/>
        <v>200</v>
      </c>
      <c r="AO268">
        <f t="shared" si="25"/>
        <v>869</v>
      </c>
      <c r="AP268">
        <f t="shared" si="29"/>
        <v>2.6609999999999894E-2</v>
      </c>
      <c r="AQ268">
        <f t="shared" si="26"/>
        <v>869.02661000000001</v>
      </c>
      <c r="AR268">
        <f t="shared" si="27"/>
        <v>869</v>
      </c>
      <c r="AS268" t="str">
        <f t="shared" si="28"/>
        <v>Cartel De Santa, La Kelly - Shorty Party</v>
      </c>
    </row>
    <row r="269" spans="1:45" x14ac:dyDescent="0.45">
      <c r="A269" t="s">
        <v>688</v>
      </c>
      <c r="B269" t="s">
        <v>689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t="s">
        <v>80</v>
      </c>
      <c r="Q269" t="s">
        <v>29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  <c r="Y269" t="s">
        <v>690</v>
      </c>
      <c r="Z269" t="s">
        <v>31</v>
      </c>
      <c r="AA269">
        <f>+IF(B269='Playlist o matic demo'!$V$2,50,0)</f>
        <v>0</v>
      </c>
      <c r="AB269">
        <f>+ABS(+D269-'Playlist o matic demo'!$AA$2)</f>
        <v>4</v>
      </c>
      <c r="AC269">
        <f>+ABS(+O269-'Playlist o matic demo'!$AB$2)</f>
        <v>34</v>
      </c>
      <c r="AD269">
        <f>+IF(P269='Playlist o matic demo'!$AC$2,0,20)</f>
        <v>20</v>
      </c>
      <c r="AE269">
        <f>+IF(Q269='Playlist o matic demo'!$AD$2,0,20)</f>
        <v>0</v>
      </c>
      <c r="AF269">
        <f>+ABS(+R269-'Playlist o matic demo'!AE$2)</f>
        <v>27</v>
      </c>
      <c r="AG269">
        <f>+ABS(+S269-'Playlist o matic demo'!AF$2)/2</f>
        <v>1.5</v>
      </c>
      <c r="AH269">
        <f>+ABS(+T269-'Playlist o matic demo'!AG$2)/1.5</f>
        <v>5.333333333333333</v>
      </c>
      <c r="AI269">
        <f>+ABS(+U269-'Playlist o matic demo'!AH$2)/2</f>
        <v>8</v>
      </c>
      <c r="AJ269">
        <f>+ABS(+V269-'Playlist o matic demo'!AI$2)/2</f>
        <v>0</v>
      </c>
      <c r="AK269">
        <f>+ABS(+W269-'Playlist o matic demo'!AJ$2)/2</f>
        <v>4</v>
      </c>
      <c r="AL269">
        <f>+ABS(+X269-'Playlist o matic demo'!AK$2)/2</f>
        <v>1</v>
      </c>
      <c r="AN269">
        <f t="shared" si="24"/>
        <v>104.83333333333333</v>
      </c>
      <c r="AO269">
        <f t="shared" si="25"/>
        <v>147</v>
      </c>
      <c r="AP269">
        <f t="shared" si="29"/>
        <v>2.6709999999999894E-2</v>
      </c>
      <c r="AQ269">
        <f t="shared" si="26"/>
        <v>147.02671000000001</v>
      </c>
      <c r="AR269">
        <f t="shared" si="27"/>
        <v>147</v>
      </c>
      <c r="AS269" t="str">
        <f t="shared" si="28"/>
        <v>SEVENTEEN - Super</v>
      </c>
    </row>
    <row r="270" spans="1:45" x14ac:dyDescent="0.45">
      <c r="A270" t="s">
        <v>691</v>
      </c>
      <c r="B270" t="s">
        <v>692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t="s">
        <v>65</v>
      </c>
      <c r="Q270" t="s">
        <v>46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  <c r="Y270" t="s">
        <v>693</v>
      </c>
      <c r="Z270" t="s">
        <v>31</v>
      </c>
      <c r="AA270">
        <f>+IF(B270='Playlist o matic demo'!$V$2,50,0)</f>
        <v>0</v>
      </c>
      <c r="AB270">
        <f>+ABS(+D270-'Playlist o matic demo'!$AA$2)</f>
        <v>3</v>
      </c>
      <c r="AC270">
        <f>+ABS(+O270-'Playlist o matic demo'!$AB$2)</f>
        <v>50</v>
      </c>
      <c r="AD270">
        <f>+IF(P270='Playlist o matic demo'!$AC$2,0,20)</f>
        <v>20</v>
      </c>
      <c r="AE270">
        <f>+IF(Q270='Playlist o matic demo'!$AD$2,0,20)</f>
        <v>20</v>
      </c>
      <c r="AF270">
        <f>+ABS(+R270-'Playlist o matic demo'!AE$2)</f>
        <v>44</v>
      </c>
      <c r="AG270">
        <f>+ABS(+S270-'Playlist o matic demo'!AF$2)/2</f>
        <v>16.5</v>
      </c>
      <c r="AH270">
        <f>+ABS(+T270-'Playlist o matic demo'!AG$2)/1.5</f>
        <v>12.666666666666666</v>
      </c>
      <c r="AI270">
        <f>+ABS(+U270-'Playlist o matic demo'!AH$2)/2</f>
        <v>6</v>
      </c>
      <c r="AJ270">
        <f>+ABS(+V270-'Playlist o matic demo'!AI$2)/2</f>
        <v>0</v>
      </c>
      <c r="AK270">
        <f>+ABS(+W270-'Playlist o matic demo'!AJ$2)/2</f>
        <v>22</v>
      </c>
      <c r="AL270">
        <f>+ABS(+X270-'Playlist o matic demo'!AK$2)/2</f>
        <v>17.5</v>
      </c>
      <c r="AN270">
        <f t="shared" si="24"/>
        <v>211.66666666666666</v>
      </c>
      <c r="AO270">
        <f t="shared" si="25"/>
        <v>903</v>
      </c>
      <c r="AP270">
        <f t="shared" si="29"/>
        <v>2.6809999999999893E-2</v>
      </c>
      <c r="AQ270">
        <f t="shared" si="26"/>
        <v>903.02680999999995</v>
      </c>
      <c r="AR270">
        <f t="shared" si="27"/>
        <v>903</v>
      </c>
      <c r="AS270" t="str">
        <f t="shared" si="28"/>
        <v>NLE Choppa - Slut Me Out</v>
      </c>
    </row>
    <row r="271" spans="1:45" x14ac:dyDescent="0.45">
      <c r="A271" t="s">
        <v>694</v>
      </c>
      <c r="B271" t="s">
        <v>695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t="s">
        <v>42</v>
      </c>
      <c r="Q271" t="s">
        <v>46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  <c r="Y271" t="s">
        <v>696</v>
      </c>
      <c r="Z271" t="s">
        <v>31</v>
      </c>
      <c r="AA271">
        <f>+IF(B271='Playlist o matic demo'!$V$2,50,0)</f>
        <v>0</v>
      </c>
      <c r="AB271">
        <f>+ABS(+D271-'Playlist o matic demo'!$AA$2)</f>
        <v>4</v>
      </c>
      <c r="AC271">
        <f>+ABS(+O271-'Playlist o matic demo'!$AB$2)</f>
        <v>52</v>
      </c>
      <c r="AD271">
        <f>+IF(P271='Playlist o matic demo'!$AC$2,0,20)</f>
        <v>20</v>
      </c>
      <c r="AE271">
        <f>+IF(Q271='Playlist o matic demo'!$AD$2,0,20)</f>
        <v>20</v>
      </c>
      <c r="AF271">
        <f>+ABS(+R271-'Playlist o matic demo'!AE$2)</f>
        <v>10</v>
      </c>
      <c r="AG271">
        <f>+ABS(+S271-'Playlist o matic demo'!AF$2)/2</f>
        <v>14</v>
      </c>
      <c r="AH271">
        <f>+ABS(+T271-'Playlist o matic demo'!AG$2)/1.5</f>
        <v>15.333333333333334</v>
      </c>
      <c r="AI271">
        <f>+ABS(+U271-'Playlist o matic demo'!AH$2)/2</f>
        <v>0.5</v>
      </c>
      <c r="AJ271">
        <f>+ABS(+V271-'Playlist o matic demo'!AI$2)/2</f>
        <v>0</v>
      </c>
      <c r="AK271">
        <f>+ABS(+W271-'Playlist o matic demo'!AJ$2)/2</f>
        <v>20.5</v>
      </c>
      <c r="AL271">
        <f>+ABS(+X271-'Playlist o matic demo'!AK$2)/2</f>
        <v>2</v>
      </c>
      <c r="AN271">
        <f t="shared" si="24"/>
        <v>158.33333333333334</v>
      </c>
      <c r="AO271">
        <f t="shared" si="25"/>
        <v>580</v>
      </c>
      <c r="AP271">
        <f t="shared" si="29"/>
        <v>2.6909999999999892E-2</v>
      </c>
      <c r="AQ271">
        <f t="shared" si="26"/>
        <v>580.02691000000004</v>
      </c>
      <c r="AR271">
        <f t="shared" si="27"/>
        <v>581</v>
      </c>
      <c r="AS271" t="str">
        <f t="shared" si="28"/>
        <v>The Weeknd, Future - Double Fantasy (with Future)</v>
      </c>
    </row>
    <row r="272" spans="1:45" x14ac:dyDescent="0.45">
      <c r="A272" t="s">
        <v>697</v>
      </c>
      <c r="B272" t="s">
        <v>41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t="s">
        <v>62</v>
      </c>
      <c r="Q272" t="s">
        <v>29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  <c r="Y272" t="s">
        <v>698</v>
      </c>
      <c r="Z272" t="s">
        <v>31</v>
      </c>
      <c r="AA272">
        <f>+IF(B272='Playlist o matic demo'!$V$2,50,0)</f>
        <v>0</v>
      </c>
      <c r="AB272">
        <f>+ABS(+D272-'Playlist o matic demo'!$AA$2)</f>
        <v>0</v>
      </c>
      <c r="AC272">
        <f>+ABS(+O272-'Playlist o matic demo'!$AB$2)</f>
        <v>75</v>
      </c>
      <c r="AD272">
        <f>+IF(P272='Playlist o matic demo'!$AC$2,0,20)</f>
        <v>20</v>
      </c>
      <c r="AE272">
        <f>+IF(Q272='Playlist o matic demo'!$AD$2,0,20)</f>
        <v>0</v>
      </c>
      <c r="AF272">
        <f>+ABS(+R272-'Playlist o matic demo'!AE$2)</f>
        <v>22</v>
      </c>
      <c r="AG272">
        <f>+ABS(+S272-'Playlist o matic demo'!AF$2)/2</f>
        <v>1</v>
      </c>
      <c r="AH272">
        <f>+ABS(+T272-'Playlist o matic demo'!AG$2)/1.5</f>
        <v>22</v>
      </c>
      <c r="AI272">
        <f>+ABS(+U272-'Playlist o matic demo'!AH$2)/2</f>
        <v>35.5</v>
      </c>
      <c r="AJ272">
        <f>+ABS(+V272-'Playlist o matic demo'!AI$2)/2</f>
        <v>0</v>
      </c>
      <c r="AK272">
        <f>+ABS(+W272-'Playlist o matic demo'!AJ$2)/2</f>
        <v>2</v>
      </c>
      <c r="AL272">
        <f>+ABS(+X272-'Playlist o matic demo'!AK$2)/2</f>
        <v>1.5</v>
      </c>
      <c r="AN272">
        <f t="shared" si="24"/>
        <v>179</v>
      </c>
      <c r="AO272">
        <f t="shared" si="25"/>
        <v>762</v>
      </c>
      <c r="AP272">
        <f t="shared" si="29"/>
        <v>2.7009999999999892E-2</v>
      </c>
      <c r="AQ272">
        <f t="shared" si="26"/>
        <v>762.02701000000002</v>
      </c>
      <c r="AR272">
        <f t="shared" si="27"/>
        <v>762</v>
      </c>
      <c r="AS272" t="str">
        <f t="shared" si="28"/>
        <v>Taylor Swift - All Of The Girls You Loved Before</v>
      </c>
    </row>
    <row r="273" spans="1:45" x14ac:dyDescent="0.45">
      <c r="A273" t="s">
        <v>699</v>
      </c>
      <c r="B273" t="s">
        <v>178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t="s">
        <v>34</v>
      </c>
      <c r="Q273" t="s">
        <v>29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  <c r="Y273" t="s">
        <v>134</v>
      </c>
      <c r="Z273" t="s">
        <v>31</v>
      </c>
      <c r="AA273">
        <f>+IF(B273='Playlist o matic demo'!$V$2,50,0)</f>
        <v>0</v>
      </c>
      <c r="AB273">
        <f>+ABS(+D273-'Playlist o matic demo'!$AA$2)</f>
        <v>3</v>
      </c>
      <c r="AC273">
        <f>+ABS(+O273-'Playlist o matic demo'!$AB$2)</f>
        <v>60</v>
      </c>
      <c r="AD273">
        <f>+IF(P273='Playlist o matic demo'!$AC$2,0,20)</f>
        <v>0</v>
      </c>
      <c r="AE273">
        <f>+IF(Q273='Playlist o matic demo'!$AD$2,0,20)</f>
        <v>0</v>
      </c>
      <c r="AF273">
        <f>+ABS(+R273-'Playlist o matic demo'!AE$2)</f>
        <v>37</v>
      </c>
      <c r="AG273">
        <f>+ABS(+S273-'Playlist o matic demo'!AF$2)/2</f>
        <v>7.5</v>
      </c>
      <c r="AH273">
        <f>+ABS(+T273-'Playlist o matic demo'!AG$2)/1.5</f>
        <v>18.666666666666668</v>
      </c>
      <c r="AI273">
        <f>+ABS(+U273-'Playlist o matic demo'!AH$2)/2</f>
        <v>33</v>
      </c>
      <c r="AJ273">
        <f>+ABS(+V273-'Playlist o matic demo'!AI$2)/2</f>
        <v>0.5</v>
      </c>
      <c r="AK273">
        <f>+ABS(+W273-'Playlist o matic demo'!AJ$2)/2</f>
        <v>1</v>
      </c>
      <c r="AL273">
        <f>+ABS(+X273-'Playlist o matic demo'!AK$2)/2</f>
        <v>1</v>
      </c>
      <c r="AN273">
        <f t="shared" si="24"/>
        <v>161.66666666666669</v>
      </c>
      <c r="AO273">
        <f t="shared" si="25"/>
        <v>613</v>
      </c>
      <c r="AP273">
        <f t="shared" si="29"/>
        <v>2.7109999999999891E-2</v>
      </c>
      <c r="AQ273">
        <f t="shared" si="26"/>
        <v>613.02710999999999</v>
      </c>
      <c r="AR273">
        <f t="shared" si="27"/>
        <v>614</v>
      </c>
      <c r="AS273" t="str">
        <f t="shared" si="28"/>
        <v>Karol G - PROVENZA</v>
      </c>
    </row>
    <row r="274" spans="1:45" x14ac:dyDescent="0.45">
      <c r="A274" t="s">
        <v>700</v>
      </c>
      <c r="B274" t="s">
        <v>701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t="s">
        <v>42</v>
      </c>
      <c r="Q274" t="s">
        <v>29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  <c r="Y274" t="s">
        <v>30</v>
      </c>
      <c r="Z274" t="s">
        <v>31</v>
      </c>
      <c r="AA274">
        <f>+IF(B274='Playlist o matic demo'!$V$2,50,0)</f>
        <v>0</v>
      </c>
      <c r="AB274">
        <f>+ABS(+D274-'Playlist o matic demo'!$AA$2)</f>
        <v>4</v>
      </c>
      <c r="AC274">
        <f>+ABS(+O274-'Playlist o matic demo'!$AB$2)</f>
        <v>23</v>
      </c>
      <c r="AD274">
        <f>+IF(P274='Playlist o matic demo'!$AC$2,0,20)</f>
        <v>20</v>
      </c>
      <c r="AE274">
        <f>+IF(Q274='Playlist o matic demo'!$AD$2,0,20)</f>
        <v>0</v>
      </c>
      <c r="AF274">
        <f>+ABS(+R274-'Playlist o matic demo'!AE$2)</f>
        <v>40</v>
      </c>
      <c r="AG274">
        <f>+ABS(+S274-'Playlist o matic demo'!AF$2)/2</f>
        <v>18</v>
      </c>
      <c r="AH274">
        <f>+ABS(+T274-'Playlist o matic demo'!AG$2)/1.5</f>
        <v>8</v>
      </c>
      <c r="AI274">
        <f>+ABS(+U274-'Playlist o matic demo'!AH$2)/2</f>
        <v>7</v>
      </c>
      <c r="AJ274">
        <f>+ABS(+V274-'Playlist o matic demo'!AI$2)/2</f>
        <v>0</v>
      </c>
      <c r="AK274">
        <f>+ABS(+W274-'Playlist o matic demo'!AJ$2)/2</f>
        <v>0.5</v>
      </c>
      <c r="AL274">
        <f>+ABS(+X274-'Playlist o matic demo'!AK$2)/2</f>
        <v>6</v>
      </c>
      <c r="AN274">
        <f t="shared" si="24"/>
        <v>126.5</v>
      </c>
      <c r="AO274">
        <f t="shared" si="25"/>
        <v>300</v>
      </c>
      <c r="AP274">
        <f t="shared" si="29"/>
        <v>2.7209999999999891E-2</v>
      </c>
      <c r="AQ274">
        <f t="shared" si="26"/>
        <v>300.02721000000003</v>
      </c>
      <c r="AR274">
        <f t="shared" si="27"/>
        <v>300</v>
      </c>
      <c r="AS274" t="str">
        <f t="shared" si="28"/>
        <v>Nicki Minaj, Ice Spice - Princess Diana (with Nicki Minaj)</v>
      </c>
    </row>
    <row r="275" spans="1:45" x14ac:dyDescent="0.45">
      <c r="A275" t="s">
        <v>702</v>
      </c>
      <c r="B275" t="s">
        <v>703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t="s">
        <v>42</v>
      </c>
      <c r="Q275" t="s">
        <v>29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  <c r="Y275" t="s">
        <v>704</v>
      </c>
      <c r="Z275" t="s">
        <v>31</v>
      </c>
      <c r="AA275">
        <f>+IF(B275='Playlist o matic demo'!$V$2,50,0)</f>
        <v>0</v>
      </c>
      <c r="AB275">
        <f>+ABS(+D275-'Playlist o matic demo'!$AA$2)</f>
        <v>4</v>
      </c>
      <c r="AC275">
        <f>+ABS(+O275-'Playlist o matic demo'!$AB$2)</f>
        <v>11</v>
      </c>
      <c r="AD275">
        <f>+IF(P275='Playlist o matic demo'!$AC$2,0,20)</f>
        <v>20</v>
      </c>
      <c r="AE275">
        <f>+IF(Q275='Playlist o matic demo'!$AD$2,0,20)</f>
        <v>0</v>
      </c>
      <c r="AF275">
        <f>+ABS(+R275-'Playlist o matic demo'!AE$2)</f>
        <v>7</v>
      </c>
      <c r="AG275">
        <f>+ABS(+S275-'Playlist o matic demo'!AF$2)/2</f>
        <v>21</v>
      </c>
      <c r="AH275">
        <f>+ABS(+T275-'Playlist o matic demo'!AG$2)/1.5</f>
        <v>14</v>
      </c>
      <c r="AI275">
        <f>+ABS(+U275-'Playlist o matic demo'!AH$2)/2</f>
        <v>4</v>
      </c>
      <c r="AJ275">
        <f>+ABS(+V275-'Playlist o matic demo'!AI$2)/2</f>
        <v>0</v>
      </c>
      <c r="AK275">
        <f>+ABS(+W275-'Playlist o matic demo'!AJ$2)/2</f>
        <v>1.5</v>
      </c>
      <c r="AL275">
        <f>+ABS(+X275-'Playlist o matic demo'!AK$2)/2</f>
        <v>1</v>
      </c>
      <c r="AN275">
        <f t="shared" si="24"/>
        <v>83.5</v>
      </c>
      <c r="AO275">
        <f t="shared" si="25"/>
        <v>61</v>
      </c>
      <c r="AP275">
        <f t="shared" si="29"/>
        <v>2.730999999999989E-2</v>
      </c>
      <c r="AQ275">
        <f t="shared" si="26"/>
        <v>61.02731</v>
      </c>
      <c r="AR275">
        <f t="shared" si="27"/>
        <v>61</v>
      </c>
      <c r="AS275" t="str">
        <f t="shared" si="28"/>
        <v>Grupo Marca Registrada, Grupo Frontera - Di Que Si</v>
      </c>
    </row>
    <row r="276" spans="1:45" x14ac:dyDescent="0.45">
      <c r="A276" t="s">
        <v>705</v>
      </c>
      <c r="B276" t="s">
        <v>386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234</v>
      </c>
      <c r="K276">
        <v>71</v>
      </c>
      <c r="L276">
        <v>543</v>
      </c>
      <c r="M276">
        <v>18</v>
      </c>
      <c r="O276">
        <v>141</v>
      </c>
      <c r="P276" t="s">
        <v>62</v>
      </c>
      <c r="Q276" t="s">
        <v>29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  <c r="Y276" t="s">
        <v>706</v>
      </c>
      <c r="Z276" t="s">
        <v>31</v>
      </c>
      <c r="AA276">
        <f>+IF(B276='Playlist o matic demo'!$V$2,50,0)</f>
        <v>0</v>
      </c>
      <c r="AB276">
        <f>+ABS(+D276-'Playlist o matic demo'!$AA$2)</f>
        <v>2</v>
      </c>
      <c r="AC276">
        <f>+ABS(+O276-'Playlist o matic demo'!$AB$2)</f>
        <v>30</v>
      </c>
      <c r="AD276">
        <f>+IF(P276='Playlist o matic demo'!$AC$2,0,20)</f>
        <v>20</v>
      </c>
      <c r="AE276">
        <f>+IF(Q276='Playlist o matic demo'!$AD$2,0,20)</f>
        <v>0</v>
      </c>
      <c r="AF276">
        <f>+ABS(+R276-'Playlist o matic demo'!AE$2)</f>
        <v>29</v>
      </c>
      <c r="AG276">
        <f>+ABS(+S276-'Playlist o matic demo'!AF$2)/2</f>
        <v>22</v>
      </c>
      <c r="AH276">
        <f>+ABS(+T276-'Playlist o matic demo'!AG$2)/1.5</f>
        <v>4</v>
      </c>
      <c r="AI276">
        <f>+ABS(+U276-'Playlist o matic demo'!AH$2)/2</f>
        <v>14</v>
      </c>
      <c r="AJ276">
        <f>+ABS(+V276-'Playlist o matic demo'!AI$2)/2</f>
        <v>0</v>
      </c>
      <c r="AK276">
        <f>+ABS(+W276-'Playlist o matic demo'!AJ$2)/2</f>
        <v>2.5</v>
      </c>
      <c r="AL276">
        <f>+ABS(+X276-'Playlist o matic demo'!AK$2)/2</f>
        <v>1</v>
      </c>
      <c r="AN276">
        <f t="shared" si="24"/>
        <v>124.5</v>
      </c>
      <c r="AO276">
        <f t="shared" si="25"/>
        <v>288</v>
      </c>
      <c r="AP276">
        <f t="shared" si="29"/>
        <v>2.7409999999999889E-2</v>
      </c>
      <c r="AQ276">
        <f t="shared" si="26"/>
        <v>288.02740999999997</v>
      </c>
      <c r="AR276">
        <f t="shared" si="27"/>
        <v>288</v>
      </c>
      <c r="AS276" t="str">
        <f t="shared" si="28"/>
        <v>Ed Sheeran - Shivers</v>
      </c>
    </row>
    <row r="277" spans="1:45" x14ac:dyDescent="0.45">
      <c r="A277" t="s">
        <v>707</v>
      </c>
      <c r="B277" t="s">
        <v>708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t="s">
        <v>130</v>
      </c>
      <c r="Q277" t="s">
        <v>46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  <c r="Y277" t="s">
        <v>30</v>
      </c>
      <c r="Z277" t="s">
        <v>31</v>
      </c>
      <c r="AA277">
        <f>+IF(B277='Playlist o matic demo'!$V$2,50,0)</f>
        <v>0</v>
      </c>
      <c r="AB277">
        <f>+ABS(+D277-'Playlist o matic demo'!$AA$2)</f>
        <v>3</v>
      </c>
      <c r="AC277">
        <f>+ABS(+O277-'Playlist o matic demo'!$AB$2)</f>
        <v>26</v>
      </c>
      <c r="AD277">
        <f>+IF(P277='Playlist o matic demo'!$AC$2,0,20)</f>
        <v>20</v>
      </c>
      <c r="AE277">
        <f>+IF(Q277='Playlist o matic demo'!$AD$2,0,20)</f>
        <v>20</v>
      </c>
      <c r="AF277">
        <f>+ABS(+R277-'Playlist o matic demo'!AE$2)</f>
        <v>26</v>
      </c>
      <c r="AG277">
        <f>+ABS(+S277-'Playlist o matic demo'!AF$2)/2</f>
        <v>21</v>
      </c>
      <c r="AH277">
        <f>+ABS(+T277-'Playlist o matic demo'!AG$2)/1.5</f>
        <v>0.66666666666666663</v>
      </c>
      <c r="AI277">
        <f>+ABS(+U277-'Playlist o matic demo'!AH$2)/2</f>
        <v>9.5</v>
      </c>
      <c r="AJ277">
        <f>+ABS(+V277-'Playlist o matic demo'!AI$2)/2</f>
        <v>0</v>
      </c>
      <c r="AK277">
        <f>+ABS(+W277-'Playlist o matic demo'!AJ$2)/2</f>
        <v>1.5</v>
      </c>
      <c r="AL277">
        <f>+ABS(+X277-'Playlist o matic demo'!AK$2)/2</f>
        <v>1</v>
      </c>
      <c r="AN277">
        <f t="shared" si="24"/>
        <v>128.66666666666669</v>
      </c>
      <c r="AO277">
        <f t="shared" si="25"/>
        <v>310</v>
      </c>
      <c r="AP277">
        <f t="shared" si="29"/>
        <v>2.7509999999999889E-2</v>
      </c>
      <c r="AQ277">
        <f t="shared" si="26"/>
        <v>310.02751000000001</v>
      </c>
      <c r="AR277">
        <f t="shared" si="27"/>
        <v>310</v>
      </c>
      <c r="AS277" t="str">
        <f t="shared" si="28"/>
        <v>Fuerza Regida, Peso Pluma - Igualito a Mi ApÃ¯Â¿</v>
      </c>
    </row>
    <row r="278" spans="1:45" x14ac:dyDescent="0.45">
      <c r="A278" t="s">
        <v>709</v>
      </c>
      <c r="B278" t="s">
        <v>710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t="s">
        <v>28</v>
      </c>
      <c r="Q278" t="s">
        <v>46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  <c r="Y278" t="s">
        <v>711</v>
      </c>
      <c r="Z278" t="s">
        <v>31</v>
      </c>
      <c r="AA278">
        <f>+IF(B278='Playlist o matic demo'!$V$2,50,0)</f>
        <v>0</v>
      </c>
      <c r="AB278">
        <f>+ABS(+D278-'Playlist o matic demo'!$AA$2)</f>
        <v>4</v>
      </c>
      <c r="AC278">
        <f>+ABS(+O278-'Playlist o matic demo'!$AB$2)</f>
        <v>61</v>
      </c>
      <c r="AD278">
        <f>+IF(P278='Playlist o matic demo'!$AC$2,0,20)</f>
        <v>20</v>
      </c>
      <c r="AE278">
        <f>+IF(Q278='Playlist o matic demo'!$AD$2,0,20)</f>
        <v>20</v>
      </c>
      <c r="AF278">
        <f>+ABS(+R278-'Playlist o matic demo'!AE$2)</f>
        <v>26</v>
      </c>
      <c r="AG278">
        <f>+ABS(+S278-'Playlist o matic demo'!AF$2)/2</f>
        <v>6</v>
      </c>
      <c r="AH278">
        <f>+ABS(+T278-'Playlist o matic demo'!AG$2)/1.5</f>
        <v>6.666666666666667</v>
      </c>
      <c r="AI278">
        <f>+ABS(+U278-'Playlist o matic demo'!AH$2)/2</f>
        <v>0.5</v>
      </c>
      <c r="AJ278">
        <f>+ABS(+V278-'Playlist o matic demo'!AI$2)/2</f>
        <v>0</v>
      </c>
      <c r="AK278">
        <f>+ABS(+W278-'Playlist o matic demo'!AJ$2)/2</f>
        <v>16</v>
      </c>
      <c r="AL278">
        <f>+ABS(+X278-'Playlist o matic demo'!AK$2)/2</f>
        <v>0.5</v>
      </c>
      <c r="AN278">
        <f t="shared" si="24"/>
        <v>160.66666666666666</v>
      </c>
      <c r="AO278">
        <f t="shared" si="25"/>
        <v>605</v>
      </c>
      <c r="AP278">
        <f t="shared" si="29"/>
        <v>2.7609999999999888E-2</v>
      </c>
      <c r="AQ278">
        <f t="shared" si="26"/>
        <v>605.02760999999998</v>
      </c>
      <c r="AR278">
        <f t="shared" si="27"/>
        <v>605</v>
      </c>
      <c r="AS278" t="str">
        <f t="shared" si="28"/>
        <v>TAEYANG, Lisa - Shoong! (feat. LISA of BLACKPINK)</v>
      </c>
    </row>
    <row r="279" spans="1:45" x14ac:dyDescent="0.45">
      <c r="A279" t="s">
        <v>712</v>
      </c>
      <c r="B279" t="s">
        <v>713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t="s">
        <v>92</v>
      </c>
      <c r="Q279" t="s">
        <v>29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  <c r="Y279" t="s">
        <v>714</v>
      </c>
      <c r="Z279" t="s">
        <v>31</v>
      </c>
      <c r="AA279">
        <f>+IF(B279='Playlist o matic demo'!$V$2,50,0)</f>
        <v>0</v>
      </c>
      <c r="AB279">
        <f>+ABS(+D279-'Playlist o matic demo'!$AA$2)</f>
        <v>3</v>
      </c>
      <c r="AC279">
        <f>+ABS(+O279-'Playlist o matic demo'!$AB$2)</f>
        <v>37</v>
      </c>
      <c r="AD279">
        <f>+IF(P279='Playlist o matic demo'!$AC$2,0,20)</f>
        <v>20</v>
      </c>
      <c r="AE279">
        <f>+IF(Q279='Playlist o matic demo'!$AD$2,0,20)</f>
        <v>0</v>
      </c>
      <c r="AF279">
        <f>+ABS(+R279-'Playlist o matic demo'!AE$2)</f>
        <v>20</v>
      </c>
      <c r="AG279">
        <f>+ABS(+S279-'Playlist o matic demo'!AF$2)/2</f>
        <v>1.5</v>
      </c>
      <c r="AH279">
        <f>+ABS(+T279-'Playlist o matic demo'!AG$2)/1.5</f>
        <v>26</v>
      </c>
      <c r="AI279">
        <f>+ABS(+U279-'Playlist o matic demo'!AH$2)/2</f>
        <v>20.5</v>
      </c>
      <c r="AJ279">
        <f>+ABS(+V279-'Playlist o matic demo'!AI$2)/2</f>
        <v>0</v>
      </c>
      <c r="AK279">
        <f>+ABS(+W279-'Playlist o matic demo'!AJ$2)/2</f>
        <v>0.5</v>
      </c>
      <c r="AL279">
        <f>+ABS(+X279-'Playlist o matic demo'!AK$2)/2</f>
        <v>2</v>
      </c>
      <c r="AN279">
        <f t="shared" si="24"/>
        <v>130.5</v>
      </c>
      <c r="AO279">
        <f t="shared" si="25"/>
        <v>321</v>
      </c>
      <c r="AP279">
        <f t="shared" si="29"/>
        <v>2.7709999999999887E-2</v>
      </c>
      <c r="AQ279">
        <f t="shared" si="26"/>
        <v>321.02771000000001</v>
      </c>
      <c r="AR279">
        <f t="shared" si="27"/>
        <v>321</v>
      </c>
      <c r="AS279" t="str">
        <f t="shared" si="28"/>
        <v>Raim Laode - Komang</v>
      </c>
    </row>
    <row r="280" spans="1:45" x14ac:dyDescent="0.45">
      <c r="A280" t="s">
        <v>715</v>
      </c>
      <c r="B280" t="s">
        <v>716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t="s">
        <v>92</v>
      </c>
      <c r="Q280" t="s">
        <v>29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  <c r="Y280" t="s">
        <v>30</v>
      </c>
      <c r="Z280" t="s">
        <v>31</v>
      </c>
      <c r="AA280">
        <f>+IF(B280='Playlist o matic demo'!$V$2,50,0)</f>
        <v>0</v>
      </c>
      <c r="AB280">
        <f>+ABS(+D280-'Playlist o matic demo'!$AA$2)</f>
        <v>3</v>
      </c>
      <c r="AC280">
        <f>+ABS(+O280-'Playlist o matic demo'!$AB$2)</f>
        <v>41</v>
      </c>
      <c r="AD280">
        <f>+IF(P280='Playlist o matic demo'!$AC$2,0,20)</f>
        <v>20</v>
      </c>
      <c r="AE280">
        <f>+IF(Q280='Playlist o matic demo'!$AD$2,0,20)</f>
        <v>0</v>
      </c>
      <c r="AF280">
        <f>+ABS(+R280-'Playlist o matic demo'!AE$2)</f>
        <v>42</v>
      </c>
      <c r="AG280">
        <f>+ABS(+S280-'Playlist o matic demo'!AF$2)/2</f>
        <v>20</v>
      </c>
      <c r="AH280">
        <f>+ABS(+T280-'Playlist o matic demo'!AG$2)/1.5</f>
        <v>12</v>
      </c>
      <c r="AI280">
        <f>+ABS(+U280-'Playlist o matic demo'!AH$2)/2</f>
        <v>9</v>
      </c>
      <c r="AJ280">
        <f>+ABS(+V280-'Playlist o matic demo'!AI$2)/2</f>
        <v>0</v>
      </c>
      <c r="AK280">
        <f>+ABS(+W280-'Playlist o matic demo'!AJ$2)/2</f>
        <v>1.5</v>
      </c>
      <c r="AL280">
        <f>+ABS(+X280-'Playlist o matic demo'!AK$2)/2</f>
        <v>1.5</v>
      </c>
      <c r="AN280">
        <f t="shared" si="24"/>
        <v>150</v>
      </c>
      <c r="AO280">
        <f t="shared" si="25"/>
        <v>498</v>
      </c>
      <c r="AP280">
        <f t="shared" si="29"/>
        <v>2.7809999999999887E-2</v>
      </c>
      <c r="AQ280">
        <f t="shared" si="26"/>
        <v>498.02780999999999</v>
      </c>
      <c r="AR280">
        <f t="shared" si="27"/>
        <v>499</v>
      </c>
      <c r="AS280" t="str">
        <f t="shared" si="28"/>
        <v>ROSALÃ¯Â¿Â½ - DESPECHÃ¯Â¿</v>
      </c>
    </row>
    <row r="281" spans="1:45" x14ac:dyDescent="0.45">
      <c r="A281" t="s">
        <v>717</v>
      </c>
      <c r="B281" t="s">
        <v>718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t="s">
        <v>173</v>
      </c>
      <c r="Q281" t="s">
        <v>29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  <c r="Y281" t="s">
        <v>719</v>
      </c>
      <c r="Z281" t="s">
        <v>31</v>
      </c>
      <c r="AA281">
        <f>+IF(B281='Playlist o matic demo'!$V$2,50,0)</f>
        <v>0</v>
      </c>
      <c r="AB281">
        <f>+ABS(+D281-'Playlist o matic demo'!$AA$2)</f>
        <v>3</v>
      </c>
      <c r="AC281">
        <f>+ABS(+O281-'Playlist o matic demo'!$AB$2)</f>
        <v>26</v>
      </c>
      <c r="AD281">
        <f>+IF(P281='Playlist o matic demo'!$AC$2,0,20)</f>
        <v>20</v>
      </c>
      <c r="AE281">
        <f>+IF(Q281='Playlist o matic demo'!$AD$2,0,20)</f>
        <v>0</v>
      </c>
      <c r="AF281">
        <f>+ABS(+R281-'Playlist o matic demo'!AE$2)</f>
        <v>34</v>
      </c>
      <c r="AG281">
        <f>+ABS(+S281-'Playlist o matic demo'!AF$2)/2</f>
        <v>25</v>
      </c>
      <c r="AH281">
        <f>+ABS(+T281-'Playlist o matic demo'!AG$2)/1.5</f>
        <v>18</v>
      </c>
      <c r="AI281">
        <f>+ABS(+U281-'Playlist o matic demo'!AH$2)/2</f>
        <v>17.5</v>
      </c>
      <c r="AJ281">
        <f>+ABS(+V281-'Playlist o matic demo'!AI$2)/2</f>
        <v>0</v>
      </c>
      <c r="AK281">
        <f>+ABS(+W281-'Playlist o matic demo'!AJ$2)/2</f>
        <v>0.5</v>
      </c>
      <c r="AL281">
        <f>+ABS(+X281-'Playlist o matic demo'!AK$2)/2</f>
        <v>0</v>
      </c>
      <c r="AN281">
        <f t="shared" si="24"/>
        <v>144</v>
      </c>
      <c r="AO281">
        <f t="shared" si="25"/>
        <v>433</v>
      </c>
      <c r="AP281">
        <f t="shared" si="29"/>
        <v>2.7909999999999886E-2</v>
      </c>
      <c r="AQ281">
        <f t="shared" si="26"/>
        <v>433.02791000000002</v>
      </c>
      <c r="AR281">
        <f t="shared" si="27"/>
        <v>433</v>
      </c>
      <c r="AS281" t="str">
        <f t="shared" si="28"/>
        <v>Meghan Trainor - Made You Look</v>
      </c>
    </row>
    <row r="282" spans="1:45" x14ac:dyDescent="0.45">
      <c r="A282" t="s">
        <v>720</v>
      </c>
      <c r="B282" t="s">
        <v>721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t="s">
        <v>28</v>
      </c>
      <c r="Q282" t="s">
        <v>46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  <c r="Y282" t="s">
        <v>30</v>
      </c>
      <c r="Z282" t="s">
        <v>31</v>
      </c>
      <c r="AA282">
        <f>+IF(B282='Playlist o matic demo'!$V$2,50,0)</f>
        <v>0</v>
      </c>
      <c r="AB282">
        <f>+ABS(+D282-'Playlist o matic demo'!$AA$2)</f>
        <v>4</v>
      </c>
      <c r="AC282">
        <f>+ABS(+O282-'Playlist o matic demo'!$AB$2)</f>
        <v>41</v>
      </c>
      <c r="AD282">
        <f>+IF(P282='Playlist o matic demo'!$AC$2,0,20)</f>
        <v>20</v>
      </c>
      <c r="AE282">
        <f>+IF(Q282='Playlist o matic demo'!$AD$2,0,20)</f>
        <v>20</v>
      </c>
      <c r="AF282">
        <f>+ABS(+R282-'Playlist o matic demo'!AE$2)</f>
        <v>19</v>
      </c>
      <c r="AG282">
        <f>+ABS(+S282-'Playlist o matic demo'!AF$2)/2</f>
        <v>1</v>
      </c>
      <c r="AH282">
        <f>+ABS(+T282-'Playlist o matic demo'!AG$2)/1.5</f>
        <v>6.666666666666667</v>
      </c>
      <c r="AI282">
        <f>+ABS(+U282-'Playlist o matic demo'!AH$2)/2</f>
        <v>0.5</v>
      </c>
      <c r="AJ282">
        <f>+ABS(+V282-'Playlist o matic demo'!AI$2)/2</f>
        <v>5</v>
      </c>
      <c r="AK282">
        <f>+ABS(+W282-'Playlist o matic demo'!AJ$2)/2</f>
        <v>3</v>
      </c>
      <c r="AL282">
        <f>+ABS(+X282-'Playlist o matic demo'!AK$2)/2</f>
        <v>1.5</v>
      </c>
      <c r="AN282">
        <f t="shared" si="24"/>
        <v>121.66666666666667</v>
      </c>
      <c r="AO282">
        <f t="shared" si="25"/>
        <v>253</v>
      </c>
      <c r="AP282">
        <f t="shared" si="29"/>
        <v>2.8009999999999886E-2</v>
      </c>
      <c r="AQ282">
        <f t="shared" si="26"/>
        <v>253.02800999999999</v>
      </c>
      <c r="AR282">
        <f t="shared" si="27"/>
        <v>255</v>
      </c>
      <c r="AS282" t="str">
        <f t="shared" si="28"/>
        <v>sped up nightcore, ARIZONATEARS, Lil Uzi Vert - Watch This - ARIZONATEARS Pluggnb Remix</v>
      </c>
    </row>
    <row r="283" spans="1:45" x14ac:dyDescent="0.45">
      <c r="A283" t="s">
        <v>722</v>
      </c>
      <c r="B283" t="s">
        <v>723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Q283" t="s">
        <v>29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  <c r="Y283" t="s">
        <v>724</v>
      </c>
      <c r="Z283" t="s">
        <v>31</v>
      </c>
      <c r="AA283">
        <f>+IF(B283='Playlist o matic demo'!$V$2,50,0)</f>
        <v>0</v>
      </c>
      <c r="AB283">
        <f>+ABS(+D283-'Playlist o matic demo'!$AA$2)</f>
        <v>3</v>
      </c>
      <c r="AC283">
        <f>+ABS(+O283-'Playlist o matic demo'!$AB$2)</f>
        <v>2</v>
      </c>
      <c r="AD283">
        <f>+IF(P283='Playlist o matic demo'!$AC$2,0,20)</f>
        <v>20</v>
      </c>
      <c r="AE283">
        <f>+IF(Q283='Playlist o matic demo'!$AD$2,0,20)</f>
        <v>0</v>
      </c>
      <c r="AF283">
        <f>+ABS(+R283-'Playlist o matic demo'!AE$2)</f>
        <v>9</v>
      </c>
      <c r="AG283">
        <f>+ABS(+S283-'Playlist o matic demo'!AF$2)/2</f>
        <v>15.5</v>
      </c>
      <c r="AH283">
        <f>+ABS(+T283-'Playlist o matic demo'!AG$2)/1.5</f>
        <v>18</v>
      </c>
      <c r="AI283">
        <f>+ABS(+U283-'Playlist o matic demo'!AH$2)/2</f>
        <v>6</v>
      </c>
      <c r="AJ283">
        <f>+ABS(+V283-'Playlist o matic demo'!AI$2)/2</f>
        <v>0</v>
      </c>
      <c r="AK283">
        <f>+ABS(+W283-'Playlist o matic demo'!AJ$2)/2</f>
        <v>7</v>
      </c>
      <c r="AL283">
        <f>+ABS(+X283-'Playlist o matic demo'!AK$2)/2</f>
        <v>2</v>
      </c>
      <c r="AN283">
        <f t="shared" si="24"/>
        <v>82.5</v>
      </c>
      <c r="AO283">
        <f t="shared" si="25"/>
        <v>57</v>
      </c>
      <c r="AP283">
        <f t="shared" si="29"/>
        <v>2.8109999999999885E-2</v>
      </c>
      <c r="AQ283">
        <f t="shared" si="26"/>
        <v>57.028109999999998</v>
      </c>
      <c r="AR283">
        <f t="shared" si="27"/>
        <v>57</v>
      </c>
      <c r="AS283" t="str">
        <f t="shared" si="28"/>
        <v>Grupo Frontera - No Se Va</v>
      </c>
    </row>
    <row r="284" spans="1:45" x14ac:dyDescent="0.45">
      <c r="A284" t="s">
        <v>725</v>
      </c>
      <c r="B284" t="s">
        <v>55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t="s">
        <v>28</v>
      </c>
      <c r="Q284" t="s">
        <v>46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  <c r="Y284" t="s">
        <v>726</v>
      </c>
      <c r="Z284" t="s">
        <v>31</v>
      </c>
      <c r="AA284">
        <f>+IF(B284='Playlist o matic demo'!$V$2,50,0)</f>
        <v>0</v>
      </c>
      <c r="AB284">
        <f>+ABS(+D284-'Playlist o matic demo'!$AA$2)</f>
        <v>3</v>
      </c>
      <c r="AC284">
        <f>+ABS(+O284-'Playlist o matic demo'!$AB$2)</f>
        <v>79</v>
      </c>
      <c r="AD284">
        <f>+IF(P284='Playlist o matic demo'!$AC$2,0,20)</f>
        <v>20</v>
      </c>
      <c r="AE284">
        <f>+IF(Q284='Playlist o matic demo'!$AD$2,0,20)</f>
        <v>20</v>
      </c>
      <c r="AF284">
        <f>+ABS(+R284-'Playlist o matic demo'!AE$2)</f>
        <v>25</v>
      </c>
      <c r="AG284">
        <f>+ABS(+S284-'Playlist o matic demo'!AF$2)/2</f>
        <v>8.5</v>
      </c>
      <c r="AH284">
        <f>+ABS(+T284-'Playlist o matic demo'!AG$2)/1.5</f>
        <v>2.6666666666666665</v>
      </c>
      <c r="AI284">
        <f>+ABS(+U284-'Playlist o matic demo'!AH$2)/2</f>
        <v>12.5</v>
      </c>
      <c r="AJ284">
        <f>+ABS(+V284-'Playlist o matic demo'!AI$2)/2</f>
        <v>0</v>
      </c>
      <c r="AK284">
        <f>+ABS(+W284-'Playlist o matic demo'!AJ$2)/2</f>
        <v>0.5</v>
      </c>
      <c r="AL284">
        <f>+ABS(+X284-'Playlist o matic demo'!AK$2)/2</f>
        <v>4</v>
      </c>
      <c r="AN284">
        <f t="shared" si="24"/>
        <v>175.16666666666666</v>
      </c>
      <c r="AO284">
        <f t="shared" si="25"/>
        <v>730</v>
      </c>
      <c r="AP284">
        <f t="shared" si="29"/>
        <v>2.8209999999999884E-2</v>
      </c>
      <c r="AQ284">
        <f t="shared" si="26"/>
        <v>730.02820999999994</v>
      </c>
      <c r="AR284">
        <f t="shared" si="27"/>
        <v>730</v>
      </c>
      <c r="AS284" t="str">
        <f t="shared" si="28"/>
        <v>Quevedo - Punto G</v>
      </c>
    </row>
    <row r="285" spans="1:45" x14ac:dyDescent="0.45">
      <c r="A285" t="s">
        <v>727</v>
      </c>
      <c r="B285" t="s">
        <v>728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t="s">
        <v>38</v>
      </c>
      <c r="Q285" t="s">
        <v>46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  <c r="Y285" t="s">
        <v>729</v>
      </c>
      <c r="Z285" t="s">
        <v>31</v>
      </c>
      <c r="AA285">
        <f>+IF(B285='Playlist o matic demo'!$V$2,50,0)</f>
        <v>0</v>
      </c>
      <c r="AB285">
        <f>+ABS(+D285-'Playlist o matic demo'!$AA$2)</f>
        <v>5</v>
      </c>
      <c r="AC285">
        <f>+ABS(+O285-'Playlist o matic demo'!$AB$2)</f>
        <v>66</v>
      </c>
      <c r="AD285">
        <f>+IF(P285='Playlist o matic demo'!$AC$2,0,20)</f>
        <v>20</v>
      </c>
      <c r="AE285">
        <f>+IF(Q285='Playlist o matic demo'!$AD$2,0,20)</f>
        <v>20</v>
      </c>
      <c r="AF285">
        <f>+ABS(+R285-'Playlist o matic demo'!AE$2)</f>
        <v>6</v>
      </c>
      <c r="AG285">
        <f>+ABS(+S285-'Playlist o matic demo'!AF$2)/2</f>
        <v>9.5</v>
      </c>
      <c r="AH285">
        <f>+ABS(+T285-'Playlist o matic demo'!AG$2)/1.5</f>
        <v>4.666666666666667</v>
      </c>
      <c r="AI285">
        <f>+ABS(+U285-'Playlist o matic demo'!AH$2)/2</f>
        <v>0</v>
      </c>
      <c r="AJ285">
        <f>+ABS(+V285-'Playlist o matic demo'!AI$2)/2</f>
        <v>0.5</v>
      </c>
      <c r="AK285">
        <f>+ABS(+W285-'Playlist o matic demo'!AJ$2)/2</f>
        <v>0.5</v>
      </c>
      <c r="AL285">
        <f>+ABS(+X285-'Playlist o matic demo'!AK$2)/2</f>
        <v>1.5</v>
      </c>
      <c r="AN285">
        <f t="shared" si="24"/>
        <v>133.66666666666666</v>
      </c>
      <c r="AO285">
        <f t="shared" si="25"/>
        <v>343</v>
      </c>
      <c r="AP285">
        <f t="shared" si="29"/>
        <v>2.8309999999999884E-2</v>
      </c>
      <c r="AQ285">
        <f t="shared" si="26"/>
        <v>343.02830999999998</v>
      </c>
      <c r="AR285">
        <f t="shared" si="27"/>
        <v>343</v>
      </c>
      <c r="AS285" t="str">
        <f t="shared" si="28"/>
        <v>TV Girl - Lovers Rock</v>
      </c>
    </row>
    <row r="286" spans="1:45" x14ac:dyDescent="0.45">
      <c r="A286" t="s">
        <v>730</v>
      </c>
      <c r="B286" t="s">
        <v>731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t="s">
        <v>92</v>
      </c>
      <c r="Q286" t="s">
        <v>46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  <c r="Y286" t="s">
        <v>732</v>
      </c>
      <c r="Z286" t="s">
        <v>31</v>
      </c>
      <c r="AA286">
        <f>+IF(B286='Playlist o matic demo'!$V$2,50,0)</f>
        <v>0</v>
      </c>
      <c r="AB286">
        <f>+ABS(+D286-'Playlist o matic demo'!$AA$2)</f>
        <v>2</v>
      </c>
      <c r="AC286">
        <f>+ABS(+O286-'Playlist o matic demo'!$AB$2)</f>
        <v>4</v>
      </c>
      <c r="AD286">
        <f>+IF(P286='Playlist o matic demo'!$AC$2,0,20)</f>
        <v>20</v>
      </c>
      <c r="AE286">
        <f>+IF(Q286='Playlist o matic demo'!$AD$2,0,20)</f>
        <v>20</v>
      </c>
      <c r="AF286">
        <f>+ABS(+R286-'Playlist o matic demo'!AE$2)</f>
        <v>9</v>
      </c>
      <c r="AG286">
        <f>+ABS(+S286-'Playlist o matic demo'!AF$2)/2</f>
        <v>11.5</v>
      </c>
      <c r="AH286">
        <f>+ABS(+T286-'Playlist o matic demo'!AG$2)/1.5</f>
        <v>10.666666666666666</v>
      </c>
      <c r="AI286">
        <f>+ABS(+U286-'Playlist o matic demo'!AH$2)/2</f>
        <v>21.5</v>
      </c>
      <c r="AJ286">
        <f>+ABS(+V286-'Playlist o matic demo'!AI$2)/2</f>
        <v>45</v>
      </c>
      <c r="AK286">
        <f>+ABS(+W286-'Playlist o matic demo'!AJ$2)/2</f>
        <v>1.5</v>
      </c>
      <c r="AL286">
        <f>+ABS(+X286-'Playlist o matic demo'!AK$2)/2</f>
        <v>1.5</v>
      </c>
      <c r="AN286">
        <f t="shared" si="24"/>
        <v>146.66666666666669</v>
      </c>
      <c r="AO286">
        <f t="shared" si="25"/>
        <v>465</v>
      </c>
      <c r="AP286">
        <f t="shared" si="29"/>
        <v>2.8409999999999883E-2</v>
      </c>
      <c r="AQ286">
        <f t="shared" si="26"/>
        <v>465.02841000000001</v>
      </c>
      <c r="AR286">
        <f t="shared" si="27"/>
        <v>465</v>
      </c>
      <c r="AS286" t="str">
        <f t="shared" si="28"/>
        <v>INTERWORLD - METAMORPHOSIS</v>
      </c>
    </row>
    <row r="287" spans="1:45" x14ac:dyDescent="0.45">
      <c r="A287" t="s">
        <v>733</v>
      </c>
      <c r="B287" t="s">
        <v>734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t="s">
        <v>92</v>
      </c>
      <c r="Q287" t="s">
        <v>46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  <c r="Y287" t="s">
        <v>30</v>
      </c>
      <c r="Z287" t="s">
        <v>31</v>
      </c>
      <c r="AA287">
        <f>+IF(B287='Playlist o matic demo'!$V$2,50,0)</f>
        <v>0</v>
      </c>
      <c r="AB287">
        <f>+ABS(+D287-'Playlist o matic demo'!$AA$2)</f>
        <v>4</v>
      </c>
      <c r="AC287">
        <f>+ABS(+O287-'Playlist o matic demo'!$AB$2)</f>
        <v>51</v>
      </c>
      <c r="AD287">
        <f>+IF(P287='Playlist o matic demo'!$AC$2,0,20)</f>
        <v>20</v>
      </c>
      <c r="AE287">
        <f>+IF(Q287='Playlist o matic demo'!$AD$2,0,20)</f>
        <v>20</v>
      </c>
      <c r="AF287">
        <f>+ABS(+R287-'Playlist o matic demo'!AE$2)</f>
        <v>30</v>
      </c>
      <c r="AG287">
        <f>+ABS(+S287-'Playlist o matic demo'!AF$2)/2</f>
        <v>2.5</v>
      </c>
      <c r="AH287">
        <f>+ABS(+T287-'Playlist o matic demo'!AG$2)/1.5</f>
        <v>6.666666666666667</v>
      </c>
      <c r="AI287">
        <f>+ABS(+U287-'Playlist o matic demo'!AH$2)/2</f>
        <v>11</v>
      </c>
      <c r="AJ287">
        <f>+ABS(+V287-'Playlist o matic demo'!AI$2)/2</f>
        <v>0</v>
      </c>
      <c r="AK287">
        <f>+ABS(+W287-'Playlist o matic demo'!AJ$2)/2</f>
        <v>0</v>
      </c>
      <c r="AL287">
        <f>+ABS(+X287-'Playlist o matic demo'!AK$2)/2</f>
        <v>1.5</v>
      </c>
      <c r="AN287">
        <f t="shared" si="24"/>
        <v>146.66666666666666</v>
      </c>
      <c r="AO287">
        <f t="shared" si="25"/>
        <v>464</v>
      </c>
      <c r="AP287">
        <f t="shared" si="29"/>
        <v>2.8509999999999883E-2</v>
      </c>
      <c r="AQ287">
        <f t="shared" si="26"/>
        <v>464.02850999999998</v>
      </c>
      <c r="AR287">
        <f t="shared" si="27"/>
        <v>464</v>
      </c>
      <c r="AS287" t="str">
        <f t="shared" si="28"/>
        <v>Quevedo, Jhayco - Mami Chula</v>
      </c>
    </row>
    <row r="288" spans="1:45" x14ac:dyDescent="0.45">
      <c r="A288" t="s">
        <v>735</v>
      </c>
      <c r="B288" t="s">
        <v>736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t="s">
        <v>288</v>
      </c>
      <c r="Q288" t="s">
        <v>46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  <c r="Y288" t="s">
        <v>737</v>
      </c>
      <c r="Z288" t="s">
        <v>31</v>
      </c>
      <c r="AA288">
        <f>+IF(B288='Playlist o matic demo'!$V$2,50,0)</f>
        <v>0</v>
      </c>
      <c r="AB288">
        <f>+ABS(+D288-'Playlist o matic demo'!$AA$2)</f>
        <v>3</v>
      </c>
      <c r="AC288">
        <f>+ABS(+O288-'Playlist o matic demo'!$AB$2)</f>
        <v>32</v>
      </c>
      <c r="AD288">
        <f>+IF(P288='Playlist o matic demo'!$AC$2,0,20)</f>
        <v>20</v>
      </c>
      <c r="AE288">
        <f>+IF(Q288='Playlist o matic demo'!$AD$2,0,20)</f>
        <v>20</v>
      </c>
      <c r="AF288">
        <f>+ABS(+R288-'Playlist o matic demo'!AE$2)</f>
        <v>20</v>
      </c>
      <c r="AG288">
        <f>+ABS(+S288-'Playlist o matic demo'!AF$2)/2</f>
        <v>19.5</v>
      </c>
      <c r="AH288">
        <f>+ABS(+T288-'Playlist o matic demo'!AG$2)/1.5</f>
        <v>21.333333333333332</v>
      </c>
      <c r="AI288">
        <f>+ABS(+U288-'Playlist o matic demo'!AH$2)/2</f>
        <v>18.5</v>
      </c>
      <c r="AJ288">
        <f>+ABS(+V288-'Playlist o matic demo'!AI$2)/2</f>
        <v>0</v>
      </c>
      <c r="AK288">
        <f>+ABS(+W288-'Playlist o matic demo'!AJ$2)/2</f>
        <v>1.5</v>
      </c>
      <c r="AL288">
        <f>+ABS(+X288-'Playlist o matic demo'!AK$2)/2</f>
        <v>1</v>
      </c>
      <c r="AN288">
        <f t="shared" si="24"/>
        <v>156.83333333333334</v>
      </c>
      <c r="AO288">
        <f t="shared" si="25"/>
        <v>564</v>
      </c>
      <c r="AP288">
        <f t="shared" si="29"/>
        <v>2.8609999999999882E-2</v>
      </c>
      <c r="AQ288">
        <f t="shared" si="26"/>
        <v>564.02860999999996</v>
      </c>
      <c r="AR288">
        <f t="shared" si="27"/>
        <v>564</v>
      </c>
      <c r="AS288" t="str">
        <f t="shared" si="28"/>
        <v>El Chachito, Junior H - En Paris</v>
      </c>
    </row>
    <row r="289" spans="1:45" x14ac:dyDescent="0.45">
      <c r="A289" t="s">
        <v>738</v>
      </c>
      <c r="B289" t="s">
        <v>91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Q289" t="s">
        <v>46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  <c r="Y289" t="s">
        <v>739</v>
      </c>
      <c r="Z289" t="s">
        <v>31</v>
      </c>
      <c r="AA289">
        <f>+IF(B289='Playlist o matic demo'!$V$2,50,0)</f>
        <v>0</v>
      </c>
      <c r="AB289">
        <f>+ABS(+D289-'Playlist o matic demo'!$AA$2)</f>
        <v>4</v>
      </c>
      <c r="AC289">
        <f>+ABS(+O289-'Playlist o matic demo'!$AB$2)</f>
        <v>39</v>
      </c>
      <c r="AD289">
        <f>+IF(P289='Playlist o matic demo'!$AC$2,0,20)</f>
        <v>20</v>
      </c>
      <c r="AE289">
        <f>+IF(Q289='Playlist o matic demo'!$AD$2,0,20)</f>
        <v>20</v>
      </c>
      <c r="AF289">
        <f>+ABS(+R289-'Playlist o matic demo'!AE$2)</f>
        <v>9</v>
      </c>
      <c r="AG289">
        <f>+ABS(+S289-'Playlist o matic demo'!AF$2)/2</f>
        <v>9</v>
      </c>
      <c r="AH289">
        <f>+ABS(+T289-'Playlist o matic demo'!AG$2)/1.5</f>
        <v>1.3333333333333333</v>
      </c>
      <c r="AI289">
        <f>+ABS(+U289-'Playlist o matic demo'!AH$2)/2</f>
        <v>6</v>
      </c>
      <c r="AJ289">
        <f>+ABS(+V289-'Playlist o matic demo'!AI$2)/2</f>
        <v>0</v>
      </c>
      <c r="AK289">
        <f>+ABS(+W289-'Playlist o matic demo'!AJ$2)/2</f>
        <v>1.5</v>
      </c>
      <c r="AL289">
        <f>+ABS(+X289-'Playlist o matic demo'!AK$2)/2</f>
        <v>0.5</v>
      </c>
      <c r="AN289">
        <f t="shared" si="24"/>
        <v>110.33333333333333</v>
      </c>
      <c r="AO289">
        <f t="shared" si="25"/>
        <v>180</v>
      </c>
      <c r="AP289">
        <f t="shared" si="29"/>
        <v>2.8709999999999881E-2</v>
      </c>
      <c r="AQ289">
        <f t="shared" si="26"/>
        <v>180.02870999999999</v>
      </c>
      <c r="AR289">
        <f t="shared" si="27"/>
        <v>181</v>
      </c>
      <c r="AS289" t="str">
        <f t="shared" si="28"/>
        <v>Jimin - Set Me Free Pt.2</v>
      </c>
    </row>
    <row r="290" spans="1:45" x14ac:dyDescent="0.45">
      <c r="A290" t="s">
        <v>740</v>
      </c>
      <c r="B290" t="s">
        <v>741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t="s">
        <v>173</v>
      </c>
      <c r="Q290" t="s">
        <v>29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  <c r="Y290" t="s">
        <v>742</v>
      </c>
      <c r="Z290" t="s">
        <v>31</v>
      </c>
      <c r="AA290">
        <f>+IF(B290='Playlist o matic demo'!$V$2,50,0)</f>
        <v>0</v>
      </c>
      <c r="AB290">
        <f>+ABS(+D290-'Playlist o matic demo'!$AA$2)</f>
        <v>1</v>
      </c>
      <c r="AC290">
        <f>+ABS(+O290-'Playlist o matic demo'!$AB$2)</f>
        <v>57</v>
      </c>
      <c r="AD290">
        <f>+IF(P290='Playlist o matic demo'!$AC$2,0,20)</f>
        <v>20</v>
      </c>
      <c r="AE290">
        <f>+IF(Q290='Playlist o matic demo'!$AD$2,0,20)</f>
        <v>0</v>
      </c>
      <c r="AF290">
        <f>+ABS(+R290-'Playlist o matic demo'!AE$2)</f>
        <v>18</v>
      </c>
      <c r="AG290">
        <f>+ABS(+S290-'Playlist o matic demo'!AF$2)/2</f>
        <v>10.5</v>
      </c>
      <c r="AH290">
        <f>+ABS(+T290-'Playlist o matic demo'!AG$2)/1.5</f>
        <v>4</v>
      </c>
      <c r="AI290">
        <f>+ABS(+U290-'Playlist o matic demo'!AH$2)/2</f>
        <v>7</v>
      </c>
      <c r="AJ290">
        <f>+ABS(+V290-'Playlist o matic demo'!AI$2)/2</f>
        <v>0</v>
      </c>
      <c r="AK290">
        <f>+ABS(+W290-'Playlist o matic demo'!AJ$2)/2</f>
        <v>4</v>
      </c>
      <c r="AL290">
        <f>+ABS(+X290-'Playlist o matic demo'!AK$2)/2</f>
        <v>2</v>
      </c>
      <c r="AN290">
        <f t="shared" si="24"/>
        <v>123.5</v>
      </c>
      <c r="AO290">
        <f t="shared" si="25"/>
        <v>272</v>
      </c>
      <c r="AP290">
        <f t="shared" si="29"/>
        <v>2.8809999999999881E-2</v>
      </c>
      <c r="AQ290">
        <f t="shared" si="26"/>
        <v>272.02881000000002</v>
      </c>
      <c r="AR290">
        <f t="shared" si="27"/>
        <v>273</v>
      </c>
      <c r="AS290" t="str">
        <f t="shared" si="28"/>
        <v>The Weeknd, Gesaffelstein - I Was Never There</v>
      </c>
    </row>
    <row r="291" spans="1:45" x14ac:dyDescent="0.45">
      <c r="A291" t="s">
        <v>743</v>
      </c>
      <c r="B291" t="s">
        <v>744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t="s">
        <v>28</v>
      </c>
      <c r="Q291" t="s">
        <v>46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  <c r="Y291" t="s">
        <v>30</v>
      </c>
      <c r="Z291" t="s">
        <v>31</v>
      </c>
      <c r="AA291">
        <f>+IF(B291='Playlist o matic demo'!$V$2,50,0)</f>
        <v>0</v>
      </c>
      <c r="AB291">
        <f>+ABS(+D291-'Playlist o matic demo'!$AA$2)</f>
        <v>4</v>
      </c>
      <c r="AC291">
        <f>+ABS(+O291-'Playlist o matic demo'!$AB$2)</f>
        <v>26</v>
      </c>
      <c r="AD291">
        <f>+IF(P291='Playlist o matic demo'!$AC$2,0,20)</f>
        <v>20</v>
      </c>
      <c r="AE291">
        <f>+IF(Q291='Playlist o matic demo'!$AD$2,0,20)</f>
        <v>20</v>
      </c>
      <c r="AF291">
        <f>+ABS(+R291-'Playlist o matic demo'!AE$2)</f>
        <v>4</v>
      </c>
      <c r="AG291">
        <f>+ABS(+S291-'Playlist o matic demo'!AF$2)/2</f>
        <v>9.5</v>
      </c>
      <c r="AH291">
        <f>+ABS(+T291-'Playlist o matic demo'!AG$2)/1.5</f>
        <v>21.333333333333332</v>
      </c>
      <c r="AI291">
        <f>+ABS(+U291-'Playlist o matic demo'!AH$2)/2</f>
        <v>18</v>
      </c>
      <c r="AJ291">
        <f>+ABS(+V291-'Playlist o matic demo'!AI$2)/2</f>
        <v>0</v>
      </c>
      <c r="AK291">
        <f>+ABS(+W291-'Playlist o matic demo'!AJ$2)/2</f>
        <v>14</v>
      </c>
      <c r="AL291">
        <f>+ABS(+X291-'Playlist o matic demo'!AK$2)/2</f>
        <v>1</v>
      </c>
      <c r="AN291">
        <f t="shared" si="24"/>
        <v>137.83333333333331</v>
      </c>
      <c r="AO291">
        <f t="shared" si="25"/>
        <v>378</v>
      </c>
      <c r="AP291">
        <f t="shared" si="29"/>
        <v>2.890999999999988E-2</v>
      </c>
      <c r="AQ291">
        <f t="shared" si="26"/>
        <v>378.02891</v>
      </c>
      <c r="AR291">
        <f t="shared" si="27"/>
        <v>378</v>
      </c>
      <c r="AS291" t="str">
        <f t="shared" si="28"/>
        <v>RM, Colde - Don't ever say love me (feat. RM of BTS)</v>
      </c>
    </row>
    <row r="292" spans="1:45" x14ac:dyDescent="0.45">
      <c r="A292" t="s">
        <v>745</v>
      </c>
      <c r="B292" t="s">
        <v>746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Q292" t="s">
        <v>29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  <c r="Y292" t="s">
        <v>747</v>
      </c>
      <c r="Z292" t="s">
        <v>31</v>
      </c>
      <c r="AA292">
        <f>+IF(B292='Playlist o matic demo'!$V$2,50,0)</f>
        <v>0</v>
      </c>
      <c r="AB292">
        <f>+ABS(+D292-'Playlist o matic demo'!$AA$2)</f>
        <v>3</v>
      </c>
      <c r="AC292">
        <f>+ABS(+O292-'Playlist o matic demo'!$AB$2)</f>
        <v>61</v>
      </c>
      <c r="AD292">
        <f>+IF(P292='Playlist o matic demo'!$AC$2,0,20)</f>
        <v>20</v>
      </c>
      <c r="AE292">
        <f>+IF(Q292='Playlist o matic demo'!$AD$2,0,20)</f>
        <v>0</v>
      </c>
      <c r="AF292">
        <f>+ABS(+R292-'Playlist o matic demo'!AE$2)</f>
        <v>32</v>
      </c>
      <c r="AG292">
        <f>+ABS(+S292-'Playlist o matic demo'!AF$2)/2</f>
        <v>14.5</v>
      </c>
      <c r="AH292">
        <f>+ABS(+T292-'Playlist o matic demo'!AG$2)/1.5</f>
        <v>7.333333333333333</v>
      </c>
      <c r="AI292">
        <f>+ABS(+U292-'Playlist o matic demo'!AH$2)/2</f>
        <v>0</v>
      </c>
      <c r="AJ292">
        <f>+ABS(+V292-'Playlist o matic demo'!AI$2)/2</f>
        <v>0</v>
      </c>
      <c r="AK292">
        <f>+ABS(+W292-'Playlist o matic demo'!AJ$2)/2</f>
        <v>4.5</v>
      </c>
      <c r="AL292">
        <f>+ABS(+X292-'Playlist o matic demo'!AK$2)/2</f>
        <v>1.5</v>
      </c>
      <c r="AN292">
        <f t="shared" si="24"/>
        <v>143.83333333333334</v>
      </c>
      <c r="AO292">
        <f t="shared" si="25"/>
        <v>432</v>
      </c>
      <c r="AP292">
        <f t="shared" si="29"/>
        <v>2.900999999999988E-2</v>
      </c>
      <c r="AQ292">
        <f t="shared" si="26"/>
        <v>432.02901000000003</v>
      </c>
      <c r="AR292">
        <f t="shared" si="27"/>
        <v>432</v>
      </c>
      <c r="AS292" t="str">
        <f t="shared" si="28"/>
        <v>BLACKPINK - Shut Down</v>
      </c>
    </row>
    <row r="293" spans="1:45" x14ac:dyDescent="0.45">
      <c r="A293" t="s">
        <v>748</v>
      </c>
      <c r="B293" t="s">
        <v>749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t="s">
        <v>80</v>
      </c>
      <c r="Q293" t="s">
        <v>29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  <c r="Y293" t="s">
        <v>750</v>
      </c>
      <c r="Z293" t="s">
        <v>31</v>
      </c>
      <c r="AA293">
        <f>+IF(B293='Playlist o matic demo'!$V$2,50,0)</f>
        <v>0</v>
      </c>
      <c r="AB293">
        <f>+ABS(+D293-'Playlist o matic demo'!$AA$2)</f>
        <v>3</v>
      </c>
      <c r="AC293">
        <f>+ABS(+O293-'Playlist o matic demo'!$AB$2)</f>
        <v>77</v>
      </c>
      <c r="AD293">
        <f>+IF(P293='Playlist o matic demo'!$AC$2,0,20)</f>
        <v>20</v>
      </c>
      <c r="AE293">
        <f>+IF(Q293='Playlist o matic demo'!$AD$2,0,20)</f>
        <v>0</v>
      </c>
      <c r="AF293">
        <f>+ABS(+R293-'Playlist o matic demo'!AE$2)</f>
        <v>39</v>
      </c>
      <c r="AG293">
        <f>+ABS(+S293-'Playlist o matic demo'!AF$2)/2</f>
        <v>11.5</v>
      </c>
      <c r="AH293">
        <f>+ABS(+T293-'Playlist o matic demo'!AG$2)/1.5</f>
        <v>9.3333333333333339</v>
      </c>
      <c r="AI293">
        <f>+ABS(+U293-'Playlist o matic demo'!AH$2)/2</f>
        <v>8.5</v>
      </c>
      <c r="AJ293">
        <f>+ABS(+V293-'Playlist o matic demo'!AI$2)/2</f>
        <v>0</v>
      </c>
      <c r="AK293">
        <f>+ABS(+W293-'Playlist o matic demo'!AJ$2)/2</f>
        <v>13.5</v>
      </c>
      <c r="AL293">
        <f>+ABS(+X293-'Playlist o matic demo'!AK$2)/2</f>
        <v>4.5</v>
      </c>
      <c r="AN293">
        <f t="shared" si="24"/>
        <v>186.33333333333334</v>
      </c>
      <c r="AO293">
        <f t="shared" si="25"/>
        <v>809</v>
      </c>
      <c r="AP293">
        <f t="shared" si="29"/>
        <v>2.9109999999999879E-2</v>
      </c>
      <c r="AQ293">
        <f t="shared" si="26"/>
        <v>809.02910999999995</v>
      </c>
      <c r="AR293">
        <f t="shared" si="27"/>
        <v>809</v>
      </c>
      <c r="AS293" t="str">
        <f t="shared" si="28"/>
        <v>Nengo Flow, Bad Bunny - Gato de Noche</v>
      </c>
    </row>
    <row r="294" spans="1:45" x14ac:dyDescent="0.45">
      <c r="A294" t="s">
        <v>751</v>
      </c>
      <c r="B294" t="s">
        <v>164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t="s">
        <v>34</v>
      </c>
      <c r="Q294" t="s">
        <v>29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  <c r="Y294" t="s">
        <v>742</v>
      </c>
      <c r="Z294" t="s">
        <v>31</v>
      </c>
      <c r="AA294">
        <f>+IF(B294='Playlist o matic demo'!$V$2,50,0)</f>
        <v>50</v>
      </c>
      <c r="AB294">
        <f>+ABS(+D294-'Playlist o matic demo'!$AA$2)</f>
        <v>1</v>
      </c>
      <c r="AC294">
        <f>+ABS(+O294-'Playlist o matic demo'!$AB$2)</f>
        <v>37</v>
      </c>
      <c r="AD294">
        <f>+IF(P294='Playlist o matic demo'!$AC$2,0,20)</f>
        <v>0</v>
      </c>
      <c r="AE294">
        <f>+IF(Q294='Playlist o matic demo'!$AD$2,0,20)</f>
        <v>0</v>
      </c>
      <c r="AF294">
        <f>+ABS(+R294-'Playlist o matic demo'!AE$2)</f>
        <v>5</v>
      </c>
      <c r="AG294">
        <f>+ABS(+S294-'Playlist o matic demo'!AF$2)/2</f>
        <v>10.5</v>
      </c>
      <c r="AH294">
        <f>+ABS(+T294-'Playlist o matic demo'!AG$2)/1.5</f>
        <v>13.333333333333334</v>
      </c>
      <c r="AI294">
        <f>+ABS(+U294-'Playlist o matic demo'!AH$2)/2</f>
        <v>10.5</v>
      </c>
      <c r="AJ294">
        <f>+ABS(+V294-'Playlist o matic demo'!AI$2)/2</f>
        <v>0</v>
      </c>
      <c r="AK294">
        <f>+ABS(+W294-'Playlist o matic demo'!AJ$2)/2</f>
        <v>12</v>
      </c>
      <c r="AL294">
        <f>+ABS(+X294-'Playlist o matic demo'!AK$2)/2</f>
        <v>1.5</v>
      </c>
      <c r="AN294">
        <f t="shared" si="24"/>
        <v>140.83333333333331</v>
      </c>
      <c r="AO294">
        <f t="shared" si="25"/>
        <v>409</v>
      </c>
      <c r="AP294">
        <f t="shared" si="29"/>
        <v>2.9209999999999878E-2</v>
      </c>
      <c r="AQ294">
        <f t="shared" si="26"/>
        <v>409.02920999999998</v>
      </c>
      <c r="AR294">
        <f t="shared" si="27"/>
        <v>409</v>
      </c>
      <c r="AS294" t="str">
        <f t="shared" si="28"/>
        <v>The Weeknd - Call Out My Name</v>
      </c>
    </row>
    <row r="295" spans="1:45" x14ac:dyDescent="0.45">
      <c r="A295" t="s">
        <v>752</v>
      </c>
      <c r="B295" t="s">
        <v>91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t="s">
        <v>92</v>
      </c>
      <c r="Q295" t="s">
        <v>29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  <c r="Y295" t="s">
        <v>93</v>
      </c>
      <c r="Z295" t="s">
        <v>31</v>
      </c>
      <c r="AA295">
        <f>+IF(B295='Playlist o matic demo'!$V$2,50,0)</f>
        <v>0</v>
      </c>
      <c r="AB295">
        <f>+ABS(+D295-'Playlist o matic demo'!$AA$2)</f>
        <v>4</v>
      </c>
      <c r="AC295">
        <f>+ABS(+O295-'Playlist o matic demo'!$AB$2)</f>
        <v>51</v>
      </c>
      <c r="AD295">
        <f>+IF(P295='Playlist o matic demo'!$AC$2,0,20)</f>
        <v>20</v>
      </c>
      <c r="AE295">
        <f>+IF(Q295='Playlist o matic demo'!$AD$2,0,20)</f>
        <v>0</v>
      </c>
      <c r="AF295">
        <f>+ABS(+R295-'Playlist o matic demo'!AE$2)</f>
        <v>12</v>
      </c>
      <c r="AG295">
        <f>+ABS(+S295-'Playlist o matic demo'!AF$2)/2</f>
        <v>3</v>
      </c>
      <c r="AH295">
        <f>+ABS(+T295-'Playlist o matic demo'!AG$2)/1.5</f>
        <v>2.6666666666666665</v>
      </c>
      <c r="AI295">
        <f>+ABS(+U295-'Playlist o matic demo'!AH$2)/2</f>
        <v>0</v>
      </c>
      <c r="AJ295">
        <f>+ABS(+V295-'Playlist o matic demo'!AI$2)/2</f>
        <v>0</v>
      </c>
      <c r="AK295">
        <f>+ABS(+W295-'Playlist o matic demo'!AJ$2)/2</f>
        <v>15</v>
      </c>
      <c r="AL295">
        <f>+ABS(+X295-'Playlist o matic demo'!AK$2)/2</f>
        <v>1.5</v>
      </c>
      <c r="AN295">
        <f t="shared" si="24"/>
        <v>109.16666666666667</v>
      </c>
      <c r="AO295">
        <f t="shared" si="25"/>
        <v>171</v>
      </c>
      <c r="AP295">
        <f t="shared" si="29"/>
        <v>2.9309999999999878E-2</v>
      </c>
      <c r="AQ295">
        <f t="shared" si="26"/>
        <v>171.02931000000001</v>
      </c>
      <c r="AR295">
        <f t="shared" si="27"/>
        <v>171</v>
      </c>
      <c r="AS295" t="str">
        <f t="shared" si="28"/>
        <v>Jimin - Like Crazy (English Version)</v>
      </c>
    </row>
    <row r="296" spans="1:45" x14ac:dyDescent="0.45">
      <c r="A296" t="s">
        <v>753</v>
      </c>
      <c r="B296" t="s">
        <v>330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t="s">
        <v>92</v>
      </c>
      <c r="Q296" t="s">
        <v>46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  <c r="Y296" t="s">
        <v>30</v>
      </c>
      <c r="Z296" t="s">
        <v>31</v>
      </c>
      <c r="AA296">
        <f>+IF(B296='Playlist o matic demo'!$V$2,50,0)</f>
        <v>0</v>
      </c>
      <c r="AB296">
        <f>+ABS(+D296-'Playlist o matic demo'!$AA$2)</f>
        <v>4</v>
      </c>
      <c r="AC296">
        <f>+ABS(+O296-'Playlist o matic demo'!$AB$2)</f>
        <v>48</v>
      </c>
      <c r="AD296">
        <f>+IF(P296='Playlist o matic demo'!$AC$2,0,20)</f>
        <v>20</v>
      </c>
      <c r="AE296">
        <f>+IF(Q296='Playlist o matic demo'!$AD$2,0,20)</f>
        <v>20</v>
      </c>
      <c r="AF296">
        <f>+ABS(+R296-'Playlist o matic demo'!AE$2)</f>
        <v>20</v>
      </c>
      <c r="AG296">
        <f>+ABS(+S296-'Playlist o matic demo'!AF$2)/2</f>
        <v>24</v>
      </c>
      <c r="AH296">
        <f>+ABS(+T296-'Playlist o matic demo'!AG$2)/1.5</f>
        <v>8</v>
      </c>
      <c r="AI296">
        <f>+ABS(+U296-'Playlist o matic demo'!AH$2)/2</f>
        <v>12</v>
      </c>
      <c r="AJ296">
        <f>+ABS(+V296-'Playlist o matic demo'!AI$2)/2</f>
        <v>0</v>
      </c>
      <c r="AK296">
        <f>+ABS(+W296-'Playlist o matic demo'!AJ$2)/2</f>
        <v>1</v>
      </c>
      <c r="AL296">
        <f>+ABS(+X296-'Playlist o matic demo'!AK$2)/2</f>
        <v>1.5</v>
      </c>
      <c r="AN296">
        <f t="shared" si="24"/>
        <v>158.5</v>
      </c>
      <c r="AO296">
        <f t="shared" si="25"/>
        <v>584</v>
      </c>
      <c r="AP296">
        <f t="shared" si="29"/>
        <v>2.9409999999999877E-2</v>
      </c>
      <c r="AQ296">
        <f t="shared" si="26"/>
        <v>584.02940999999998</v>
      </c>
      <c r="AR296">
        <f t="shared" si="27"/>
        <v>585</v>
      </c>
      <c r="AS296" t="str">
        <f t="shared" si="28"/>
        <v>Jasiel NuÃ¯Â¿Â½Ã¯Â¿Â½ez, Peso P - Rosa Pastel</v>
      </c>
    </row>
    <row r="297" spans="1:45" x14ac:dyDescent="0.45">
      <c r="A297" t="s">
        <v>754</v>
      </c>
      <c r="B297" t="s">
        <v>755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t="s">
        <v>173</v>
      </c>
      <c r="Q297" t="s">
        <v>29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  <c r="Y297" t="s">
        <v>756</v>
      </c>
      <c r="Z297" t="s">
        <v>31</v>
      </c>
      <c r="AA297">
        <f>+IF(B297='Playlist o matic demo'!$V$2,50,0)</f>
        <v>0</v>
      </c>
      <c r="AB297">
        <f>+ABS(+D297-'Playlist o matic demo'!$AA$2)</f>
        <v>2</v>
      </c>
      <c r="AC297">
        <f>+ABS(+O297-'Playlist o matic demo'!$AB$2)</f>
        <v>40</v>
      </c>
      <c r="AD297">
        <f>+IF(P297='Playlist o matic demo'!$AC$2,0,20)</f>
        <v>20</v>
      </c>
      <c r="AE297">
        <f>+IF(Q297='Playlist o matic demo'!$AD$2,0,20)</f>
        <v>0</v>
      </c>
      <c r="AF297">
        <f>+ABS(+R297-'Playlist o matic demo'!AE$2)</f>
        <v>27</v>
      </c>
      <c r="AG297">
        <f>+ABS(+S297-'Playlist o matic demo'!AF$2)/2</f>
        <v>23</v>
      </c>
      <c r="AH297">
        <f>+ABS(+T297-'Playlist o matic demo'!AG$2)/1.5</f>
        <v>6</v>
      </c>
      <c r="AI297">
        <f>+ABS(+U297-'Playlist o matic demo'!AH$2)/2</f>
        <v>17.5</v>
      </c>
      <c r="AJ297">
        <f>+ABS(+V297-'Playlist o matic demo'!AI$2)/2</f>
        <v>0</v>
      </c>
      <c r="AK297">
        <f>+ABS(+W297-'Playlist o matic demo'!AJ$2)/2</f>
        <v>3</v>
      </c>
      <c r="AL297">
        <f>+ABS(+X297-'Playlist o matic demo'!AK$2)/2</f>
        <v>1.5</v>
      </c>
      <c r="AN297">
        <f t="shared" si="24"/>
        <v>140</v>
      </c>
      <c r="AO297">
        <f t="shared" si="25"/>
        <v>402</v>
      </c>
      <c r="AP297">
        <f t="shared" si="29"/>
        <v>2.9509999999999877E-2</v>
      </c>
      <c r="AQ297">
        <f t="shared" si="26"/>
        <v>402.02951000000002</v>
      </c>
      <c r="AR297">
        <f t="shared" si="27"/>
        <v>405</v>
      </c>
      <c r="AS297" t="str">
        <f t="shared" si="28"/>
        <v>Nicky Youre, Dazy - Sunroof</v>
      </c>
    </row>
    <row r="298" spans="1:45" x14ac:dyDescent="0.45">
      <c r="A298" t="s">
        <v>757</v>
      </c>
      <c r="B298" t="s">
        <v>306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 s="1">
        <v>5567</v>
      </c>
      <c r="M298">
        <v>1</v>
      </c>
      <c r="N298">
        <v>51</v>
      </c>
      <c r="O298">
        <v>171</v>
      </c>
      <c r="P298" t="s">
        <v>62</v>
      </c>
      <c r="Q298" t="s">
        <v>29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  <c r="Y298" t="s">
        <v>30</v>
      </c>
      <c r="Z298" t="s">
        <v>31</v>
      </c>
      <c r="AA298">
        <f>+IF(B298='Playlist o matic demo'!$V$2,50,0)</f>
        <v>0</v>
      </c>
      <c r="AB298">
        <f>+ABS(+D298-'Playlist o matic demo'!$AA$2)</f>
        <v>17</v>
      </c>
      <c r="AC298">
        <f>+ABS(+O298-'Playlist o matic demo'!$AB$2)</f>
        <v>0</v>
      </c>
      <c r="AD298">
        <f>+IF(P298='Playlist o matic demo'!$AC$2,0,20)</f>
        <v>20</v>
      </c>
      <c r="AE298">
        <f>+IF(Q298='Playlist o matic demo'!$AD$2,0,20)</f>
        <v>0</v>
      </c>
      <c r="AF298">
        <f>+ABS(+R298-'Playlist o matic demo'!AE$2)</f>
        <v>20</v>
      </c>
      <c r="AG298">
        <f>+ABS(+S298-'Playlist o matic demo'!AF$2)/2</f>
        <v>16</v>
      </c>
      <c r="AH298">
        <f>+ABS(+T298-'Playlist o matic demo'!AG$2)/1.5</f>
        <v>4.666666666666667</v>
      </c>
      <c r="AI298">
        <f>+ABS(+U298-'Playlist o matic demo'!AH$2)/2</f>
        <v>0.5</v>
      </c>
      <c r="AJ298">
        <f>+ABS(+V298-'Playlist o matic demo'!AI$2)/2</f>
        <v>0</v>
      </c>
      <c r="AK298">
        <f>+ABS(+W298-'Playlist o matic demo'!AJ$2)/2</f>
        <v>13.5</v>
      </c>
      <c r="AL298">
        <f>+ABS(+X298-'Playlist o matic demo'!AK$2)/2</f>
        <v>9.5</v>
      </c>
      <c r="AN298">
        <f t="shared" si="24"/>
        <v>101.16666666666667</v>
      </c>
      <c r="AO298">
        <f t="shared" si="25"/>
        <v>126</v>
      </c>
      <c r="AP298">
        <f t="shared" si="29"/>
        <v>2.9609999999999876E-2</v>
      </c>
      <c r="AQ298">
        <f t="shared" si="26"/>
        <v>126.02961000000001</v>
      </c>
      <c r="AR298">
        <f t="shared" si="27"/>
        <v>126</v>
      </c>
      <c r="AS298" t="str">
        <f t="shared" si="28"/>
        <v>Eminem - Lose Yourself - Soundtrack Version</v>
      </c>
    </row>
    <row r="299" spans="1:45" x14ac:dyDescent="0.45">
      <c r="A299" t="s">
        <v>758</v>
      </c>
      <c r="B299" t="s">
        <v>759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 s="1">
        <v>1005</v>
      </c>
      <c r="M299">
        <v>0</v>
      </c>
      <c r="N299">
        <v>0</v>
      </c>
      <c r="O299">
        <v>130</v>
      </c>
      <c r="P299" t="s">
        <v>130</v>
      </c>
      <c r="Q299" t="s">
        <v>46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  <c r="Y299" t="s">
        <v>398</v>
      </c>
      <c r="Z299" t="s">
        <v>31</v>
      </c>
      <c r="AA299">
        <f>+IF(B299='Playlist o matic demo'!$V$2,50,0)</f>
        <v>0</v>
      </c>
      <c r="AB299">
        <f>+ABS(+D299-'Playlist o matic demo'!$AA$2)</f>
        <v>17</v>
      </c>
      <c r="AC299">
        <f>+ABS(+O299-'Playlist o matic demo'!$AB$2)</f>
        <v>41</v>
      </c>
      <c r="AD299">
        <f>+IF(P299='Playlist o matic demo'!$AC$2,0,20)</f>
        <v>20</v>
      </c>
      <c r="AE299">
        <f>+IF(Q299='Playlist o matic demo'!$AD$2,0,20)</f>
        <v>20</v>
      </c>
      <c r="AF299">
        <f>+ABS(+R299-'Playlist o matic demo'!AE$2)</f>
        <v>30</v>
      </c>
      <c r="AG299">
        <f>+ABS(+S299-'Playlist o matic demo'!AF$2)/2</f>
        <v>13</v>
      </c>
      <c r="AH299">
        <f>+ABS(+T299-'Playlist o matic demo'!AG$2)/1.5</f>
        <v>2.6666666666666665</v>
      </c>
      <c r="AI299">
        <f>+ABS(+U299-'Playlist o matic demo'!AH$2)/2</f>
        <v>1</v>
      </c>
      <c r="AJ299">
        <f>+ABS(+V299-'Playlist o matic demo'!AI$2)/2</f>
        <v>0</v>
      </c>
      <c r="AK299">
        <f>+ABS(+W299-'Playlist o matic demo'!AJ$2)/2</f>
        <v>5.5</v>
      </c>
      <c r="AL299">
        <f>+ABS(+X299-'Playlist o matic demo'!AK$2)/2</f>
        <v>0.5</v>
      </c>
      <c r="AN299">
        <f t="shared" si="24"/>
        <v>150.66666666666666</v>
      </c>
      <c r="AO299">
        <f t="shared" si="25"/>
        <v>505</v>
      </c>
      <c r="AP299">
        <f t="shared" si="29"/>
        <v>2.9709999999999875E-2</v>
      </c>
      <c r="AQ299">
        <f t="shared" si="26"/>
        <v>505.02971000000002</v>
      </c>
      <c r="AR299">
        <f t="shared" si="27"/>
        <v>505</v>
      </c>
      <c r="AS299" t="str">
        <f t="shared" si="28"/>
        <v>Eminem, Dina Rae - Superman</v>
      </c>
    </row>
    <row r="300" spans="1:45" x14ac:dyDescent="0.45">
      <c r="A300" t="s">
        <v>760</v>
      </c>
      <c r="B300" t="s">
        <v>661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t="s">
        <v>28</v>
      </c>
      <c r="Q300" t="s">
        <v>29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  <c r="Y300" t="s">
        <v>30</v>
      </c>
      <c r="Z300" t="s">
        <v>31</v>
      </c>
      <c r="AA300">
        <f>+IF(B300='Playlist o matic demo'!$V$2,50,0)</f>
        <v>0</v>
      </c>
      <c r="AB300">
        <f>+ABS(+D300-'Playlist o matic demo'!$AA$2)</f>
        <v>4</v>
      </c>
      <c r="AC300">
        <f>+ABS(+O300-'Playlist o matic demo'!$AB$2)</f>
        <v>77</v>
      </c>
      <c r="AD300">
        <f>+IF(P300='Playlist o matic demo'!$AC$2,0,20)</f>
        <v>20</v>
      </c>
      <c r="AE300">
        <f>+IF(Q300='Playlist o matic demo'!$AD$2,0,20)</f>
        <v>0</v>
      </c>
      <c r="AF300">
        <f>+ABS(+R300-'Playlist o matic demo'!AE$2)</f>
        <v>32</v>
      </c>
      <c r="AG300">
        <f>+ABS(+S300-'Playlist o matic demo'!AF$2)/2</f>
        <v>7.5</v>
      </c>
      <c r="AH300">
        <f>+ABS(+T300-'Playlist o matic demo'!AG$2)/1.5</f>
        <v>8.6666666666666661</v>
      </c>
      <c r="AI300">
        <f>+ABS(+U300-'Playlist o matic demo'!AH$2)/2</f>
        <v>17</v>
      </c>
      <c r="AJ300">
        <f>+ABS(+V300-'Playlist o matic demo'!AI$2)/2</f>
        <v>0</v>
      </c>
      <c r="AK300">
        <f>+ABS(+W300-'Playlist o matic demo'!AJ$2)/2</f>
        <v>0</v>
      </c>
      <c r="AL300">
        <f>+ABS(+X300-'Playlist o matic demo'!AK$2)/2</f>
        <v>0.5</v>
      </c>
      <c r="AN300">
        <f t="shared" si="24"/>
        <v>166.66666666666666</v>
      </c>
      <c r="AO300">
        <f t="shared" si="25"/>
        <v>655</v>
      </c>
      <c r="AP300">
        <f t="shared" si="29"/>
        <v>2.9809999999999875E-2</v>
      </c>
      <c r="AQ300">
        <f t="shared" si="26"/>
        <v>655.02981</v>
      </c>
      <c r="AR300">
        <f t="shared" si="27"/>
        <v>655</v>
      </c>
      <c r="AS300" t="str">
        <f t="shared" si="28"/>
        <v>Mambo Kingz, DJ Luian, Anuel Aa - Mas Rica Que Ayer</v>
      </c>
    </row>
    <row r="301" spans="1:45" x14ac:dyDescent="0.45">
      <c r="A301" t="s">
        <v>761</v>
      </c>
      <c r="B301" t="s">
        <v>762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t="s">
        <v>92</v>
      </c>
      <c r="Q301" t="s">
        <v>46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  <c r="Y301" t="s">
        <v>30</v>
      </c>
      <c r="Z301" t="s">
        <v>31</v>
      </c>
      <c r="AA301">
        <f>+IF(B301='Playlist o matic demo'!$V$2,50,0)</f>
        <v>0</v>
      </c>
      <c r="AB301">
        <f>+ABS(+D301-'Playlist o matic demo'!$AA$2)</f>
        <v>4</v>
      </c>
      <c r="AC301">
        <f>+ABS(+O301-'Playlist o matic demo'!$AB$2)</f>
        <v>82</v>
      </c>
      <c r="AD301">
        <f>+IF(P301='Playlist o matic demo'!$AC$2,0,20)</f>
        <v>20</v>
      </c>
      <c r="AE301">
        <f>+IF(Q301='Playlist o matic demo'!$AD$2,0,20)</f>
        <v>20</v>
      </c>
      <c r="AF301">
        <f>+ABS(+R301-'Playlist o matic demo'!AE$2)</f>
        <v>23</v>
      </c>
      <c r="AG301">
        <f>+ABS(+S301-'Playlist o matic demo'!AF$2)/2</f>
        <v>3</v>
      </c>
      <c r="AH301">
        <f>+ABS(+T301-'Playlist o matic demo'!AG$2)/1.5</f>
        <v>15.333333333333334</v>
      </c>
      <c r="AI301">
        <f>+ABS(+U301-'Playlist o matic demo'!AH$2)/2</f>
        <v>19.5</v>
      </c>
      <c r="AJ301">
        <f>+ABS(+V301-'Playlist o matic demo'!AI$2)/2</f>
        <v>0</v>
      </c>
      <c r="AK301">
        <f>+ABS(+W301-'Playlist o matic demo'!AJ$2)/2</f>
        <v>11.5</v>
      </c>
      <c r="AL301">
        <f>+ABS(+X301-'Playlist o matic demo'!AK$2)/2</f>
        <v>0.5</v>
      </c>
      <c r="AN301">
        <f t="shared" si="24"/>
        <v>198.83333333333334</v>
      </c>
      <c r="AO301">
        <f t="shared" si="25"/>
        <v>865</v>
      </c>
      <c r="AP301">
        <f t="shared" si="29"/>
        <v>2.9909999999999874E-2</v>
      </c>
      <c r="AQ301">
        <f t="shared" si="26"/>
        <v>865.02990999999997</v>
      </c>
      <c r="AR301">
        <f t="shared" si="27"/>
        <v>865</v>
      </c>
      <c r="AS301" t="str">
        <f t="shared" si="28"/>
        <v>IU, Agust D - People Pt.2 (feat. IU)</v>
      </c>
    </row>
    <row r="302" spans="1:45" x14ac:dyDescent="0.45">
      <c r="A302" t="s">
        <v>763</v>
      </c>
      <c r="B302" t="s">
        <v>361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t="s">
        <v>38</v>
      </c>
      <c r="Q302" t="s">
        <v>46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  <c r="Y302" t="s">
        <v>764</v>
      </c>
      <c r="Z302" t="s">
        <v>31</v>
      </c>
      <c r="AA302">
        <f>+IF(B302='Playlist o matic demo'!$V$2,50,0)</f>
        <v>0</v>
      </c>
      <c r="AB302">
        <f>+ABS(+D302-'Playlist o matic demo'!$AA$2)</f>
        <v>4</v>
      </c>
      <c r="AC302">
        <f>+ABS(+O302-'Playlist o matic demo'!$AB$2)</f>
        <v>84</v>
      </c>
      <c r="AD302">
        <f>+IF(P302='Playlist o matic demo'!$AC$2,0,20)</f>
        <v>20</v>
      </c>
      <c r="AE302">
        <f>+IF(Q302='Playlist o matic demo'!$AD$2,0,20)</f>
        <v>20</v>
      </c>
      <c r="AF302">
        <f>+ABS(+R302-'Playlist o matic demo'!AE$2)</f>
        <v>15</v>
      </c>
      <c r="AG302">
        <f>+ABS(+S302-'Playlist o matic demo'!AF$2)/2</f>
        <v>16.5</v>
      </c>
      <c r="AH302">
        <f>+ABS(+T302-'Playlist o matic demo'!AG$2)/1.5</f>
        <v>16</v>
      </c>
      <c r="AI302">
        <f>+ABS(+U302-'Playlist o matic demo'!AH$2)/2</f>
        <v>2</v>
      </c>
      <c r="AJ302">
        <f>+ABS(+V302-'Playlist o matic demo'!AI$2)/2</f>
        <v>0</v>
      </c>
      <c r="AK302">
        <f>+ABS(+W302-'Playlist o matic demo'!AJ$2)/2</f>
        <v>3</v>
      </c>
      <c r="AL302">
        <f>+ABS(+X302-'Playlist o matic demo'!AK$2)/2</f>
        <v>6.5</v>
      </c>
      <c r="AN302">
        <f t="shared" si="24"/>
        <v>187</v>
      </c>
      <c r="AO302">
        <f t="shared" si="25"/>
        <v>815</v>
      </c>
      <c r="AP302">
        <f t="shared" si="29"/>
        <v>3.0009999999999874E-2</v>
      </c>
      <c r="AQ302">
        <f t="shared" si="26"/>
        <v>815.03000999999995</v>
      </c>
      <c r="AR302">
        <f t="shared" si="27"/>
        <v>815</v>
      </c>
      <c r="AS302" t="str">
        <f t="shared" si="28"/>
        <v>Feid - REMIX EXCLUSIVO</v>
      </c>
    </row>
    <row r="303" spans="1:45" x14ac:dyDescent="0.45">
      <c r="A303" t="s">
        <v>765</v>
      </c>
      <c r="B303" t="s">
        <v>766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t="s">
        <v>28</v>
      </c>
      <c r="Q303" t="s">
        <v>46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  <c r="Y303" t="s">
        <v>30</v>
      </c>
      <c r="Z303" t="s">
        <v>31</v>
      </c>
      <c r="AA303">
        <f>+IF(B303='Playlist o matic demo'!$V$2,50,0)</f>
        <v>0</v>
      </c>
      <c r="AB303">
        <f>+ABS(+D303-'Playlist o matic demo'!$AA$2)</f>
        <v>4</v>
      </c>
      <c r="AC303">
        <f>+ABS(+O303-'Playlist o matic demo'!$AB$2)</f>
        <v>47</v>
      </c>
      <c r="AD303">
        <f>+IF(P303='Playlist o matic demo'!$AC$2,0,20)</f>
        <v>20</v>
      </c>
      <c r="AE303">
        <f>+IF(Q303='Playlist o matic demo'!$AD$2,0,20)</f>
        <v>20</v>
      </c>
      <c r="AF303">
        <f>+ABS(+R303-'Playlist o matic demo'!AE$2)</f>
        <v>22</v>
      </c>
      <c r="AG303">
        <f>+ABS(+S303-'Playlist o matic demo'!AF$2)/2</f>
        <v>20.5</v>
      </c>
      <c r="AH303">
        <f>+ABS(+T303-'Playlist o matic demo'!AG$2)/1.5</f>
        <v>1.3333333333333333</v>
      </c>
      <c r="AI303">
        <f>+ABS(+U303-'Playlist o matic demo'!AH$2)/2</f>
        <v>27.5</v>
      </c>
      <c r="AJ303">
        <f>+ABS(+V303-'Playlist o matic demo'!AI$2)/2</f>
        <v>0</v>
      </c>
      <c r="AK303">
        <f>+ABS(+W303-'Playlist o matic demo'!AJ$2)/2</f>
        <v>3</v>
      </c>
      <c r="AL303">
        <f>+ABS(+X303-'Playlist o matic demo'!AK$2)/2</f>
        <v>11.5</v>
      </c>
      <c r="AN303">
        <f t="shared" si="24"/>
        <v>176.83333333333334</v>
      </c>
      <c r="AO303">
        <f t="shared" si="25"/>
        <v>743</v>
      </c>
      <c r="AP303">
        <f t="shared" si="29"/>
        <v>3.0109999999999873E-2</v>
      </c>
      <c r="AQ303">
        <f t="shared" si="26"/>
        <v>743.03011000000004</v>
      </c>
      <c r="AR303">
        <f t="shared" si="27"/>
        <v>744</v>
      </c>
      <c r="AS303" t="str">
        <f t="shared" si="28"/>
        <v>Arcangel, Bizarrap - ArcÃ¯Â¿Â½Ã¯Â¿Â½ngel: Bzrp Music Sessions, Vol</v>
      </c>
    </row>
    <row r="304" spans="1:45" x14ac:dyDescent="0.45">
      <c r="A304" t="s">
        <v>767</v>
      </c>
      <c r="B304" t="s">
        <v>768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t="s">
        <v>80</v>
      </c>
      <c r="Q304" t="s">
        <v>29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  <c r="Y304" t="s">
        <v>769</v>
      </c>
      <c r="Z304" t="s">
        <v>31</v>
      </c>
      <c r="AA304">
        <f>+IF(B304='Playlist o matic demo'!$V$2,50,0)</f>
        <v>0</v>
      </c>
      <c r="AB304">
        <f>+ABS(+D304-'Playlist o matic demo'!$AA$2)</f>
        <v>4</v>
      </c>
      <c r="AC304">
        <f>+ABS(+O304-'Playlist o matic demo'!$AB$2)</f>
        <v>93</v>
      </c>
      <c r="AD304">
        <f>+IF(P304='Playlist o matic demo'!$AC$2,0,20)</f>
        <v>20</v>
      </c>
      <c r="AE304">
        <f>+IF(Q304='Playlist o matic demo'!$AD$2,0,20)</f>
        <v>0</v>
      </c>
      <c r="AF304">
        <f>+ABS(+R304-'Playlist o matic demo'!AE$2)</f>
        <v>21</v>
      </c>
      <c r="AG304">
        <f>+ABS(+S304-'Playlist o matic demo'!AF$2)/2</f>
        <v>21</v>
      </c>
      <c r="AH304">
        <f>+ABS(+T304-'Playlist o matic demo'!AG$2)/1.5</f>
        <v>10</v>
      </c>
      <c r="AI304">
        <f>+ABS(+U304-'Playlist o matic demo'!AH$2)/2</f>
        <v>25.5</v>
      </c>
      <c r="AJ304">
        <f>+ABS(+V304-'Playlist o matic demo'!AI$2)/2</f>
        <v>0</v>
      </c>
      <c r="AK304">
        <f>+ABS(+W304-'Playlist o matic demo'!AJ$2)/2</f>
        <v>6.5</v>
      </c>
      <c r="AL304">
        <f>+ABS(+X304-'Playlist o matic demo'!AK$2)/2</f>
        <v>12.5</v>
      </c>
      <c r="AN304">
        <f t="shared" si="24"/>
        <v>213.5</v>
      </c>
      <c r="AO304">
        <f t="shared" si="25"/>
        <v>908</v>
      </c>
      <c r="AP304">
        <f t="shared" si="29"/>
        <v>3.0209999999999872E-2</v>
      </c>
      <c r="AQ304">
        <f t="shared" si="26"/>
        <v>908.03021000000001</v>
      </c>
      <c r="AR304">
        <f t="shared" si="27"/>
        <v>908</v>
      </c>
      <c r="AS304" t="str">
        <f t="shared" si="28"/>
        <v>Tyler, The Creator - DOGTOOTH</v>
      </c>
    </row>
    <row r="305" spans="1:45" x14ac:dyDescent="0.45">
      <c r="A305" s="2">
        <v>0.44097222222222221</v>
      </c>
      <c r="B305" t="s">
        <v>770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t="s">
        <v>80</v>
      </c>
      <c r="Q305" t="s">
        <v>29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  <c r="Y305" t="s">
        <v>30</v>
      </c>
      <c r="Z305" t="s">
        <v>31</v>
      </c>
      <c r="AA305">
        <f>+IF(B305='Playlist o matic demo'!$V$2,50,0)</f>
        <v>0</v>
      </c>
      <c r="AB305">
        <f>+ABS(+D305-'Playlist o matic demo'!$AA$2)</f>
        <v>3</v>
      </c>
      <c r="AC305">
        <f>+ABS(+O305-'Playlist o matic demo'!$AB$2)</f>
        <v>51</v>
      </c>
      <c r="AD305">
        <f>+IF(P305='Playlist o matic demo'!$AC$2,0,20)</f>
        <v>20</v>
      </c>
      <c r="AE305">
        <f>+IF(Q305='Playlist o matic demo'!$AD$2,0,20)</f>
        <v>0</v>
      </c>
      <c r="AF305">
        <f>+ABS(+R305-'Playlist o matic demo'!AE$2)</f>
        <v>20</v>
      </c>
      <c r="AG305">
        <f>+ABS(+S305-'Playlist o matic demo'!AF$2)/2</f>
        <v>16</v>
      </c>
      <c r="AH305">
        <f>+ABS(+T305-'Playlist o matic demo'!AG$2)/1.5</f>
        <v>0.66666666666666663</v>
      </c>
      <c r="AI305">
        <f>+ABS(+U305-'Playlist o matic demo'!AH$2)/2</f>
        <v>3.5</v>
      </c>
      <c r="AJ305">
        <f>+ABS(+V305-'Playlist o matic demo'!AI$2)/2</f>
        <v>0</v>
      </c>
      <c r="AK305">
        <f>+ABS(+W305-'Playlist o matic demo'!AJ$2)/2</f>
        <v>4.5</v>
      </c>
      <c r="AL305">
        <f>+ABS(+X305-'Playlist o matic demo'!AK$2)/2</f>
        <v>1.5</v>
      </c>
      <c r="AN305">
        <f t="shared" si="24"/>
        <v>120.16666666666667</v>
      </c>
      <c r="AO305">
        <f t="shared" si="25"/>
        <v>243</v>
      </c>
      <c r="AP305">
        <f t="shared" si="29"/>
        <v>3.0309999999999872E-2</v>
      </c>
      <c r="AQ305">
        <f t="shared" si="26"/>
        <v>243.03030999999999</v>
      </c>
      <c r="AR305">
        <f t="shared" si="27"/>
        <v>243</v>
      </c>
      <c r="AS305" t="str">
        <f t="shared" si="28"/>
        <v>TiÃ¯Â¿Â½Ã¯Â¿Â½sto, Tate M - 0.440972222222222</v>
      </c>
    </row>
    <row r="306" spans="1:45" x14ac:dyDescent="0.45">
      <c r="A306" t="s">
        <v>771</v>
      </c>
      <c r="B306" t="s">
        <v>768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t="s">
        <v>65</v>
      </c>
      <c r="Q306" t="s">
        <v>46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  <c r="Y306" t="s">
        <v>30</v>
      </c>
      <c r="Z306" t="s">
        <v>31</v>
      </c>
      <c r="AA306">
        <f>+IF(B306='Playlist o matic demo'!$V$2,50,0)</f>
        <v>0</v>
      </c>
      <c r="AB306">
        <f>+ABS(+D306-'Playlist o matic demo'!$AA$2)</f>
        <v>4</v>
      </c>
      <c r="AC306">
        <f>+ABS(+O306-'Playlist o matic demo'!$AB$2)</f>
        <v>75</v>
      </c>
      <c r="AD306">
        <f>+IF(P306='Playlist o matic demo'!$AC$2,0,20)</f>
        <v>20</v>
      </c>
      <c r="AE306">
        <f>+IF(Q306='Playlist o matic demo'!$AD$2,0,20)</f>
        <v>20</v>
      </c>
      <c r="AF306">
        <f>+ABS(+R306-'Playlist o matic demo'!AE$2)</f>
        <v>2</v>
      </c>
      <c r="AG306">
        <f>+ABS(+S306-'Playlist o matic demo'!AF$2)/2</f>
        <v>6</v>
      </c>
      <c r="AH306">
        <f>+ABS(+T306-'Playlist o matic demo'!AG$2)/1.5</f>
        <v>0</v>
      </c>
      <c r="AI306">
        <f>+ABS(+U306-'Playlist o matic demo'!AH$2)/2</f>
        <v>20</v>
      </c>
      <c r="AJ306">
        <f>+ABS(+V306-'Playlist o matic demo'!AI$2)/2</f>
        <v>0</v>
      </c>
      <c r="AK306">
        <f>+ABS(+W306-'Playlist o matic demo'!AJ$2)/2</f>
        <v>14</v>
      </c>
      <c r="AL306">
        <f>+ABS(+X306-'Playlist o matic demo'!AK$2)/2</f>
        <v>6.5</v>
      </c>
      <c r="AN306">
        <f t="shared" si="24"/>
        <v>167.5</v>
      </c>
      <c r="AO306">
        <f t="shared" si="25"/>
        <v>660</v>
      </c>
      <c r="AP306">
        <f t="shared" si="29"/>
        <v>3.0409999999999871E-2</v>
      </c>
      <c r="AQ306">
        <f t="shared" si="26"/>
        <v>660.03040999999996</v>
      </c>
      <c r="AR306">
        <f t="shared" si="27"/>
        <v>662</v>
      </c>
      <c r="AS306" t="str">
        <f t="shared" si="28"/>
        <v>Tyler, The Creator - SORRY NOT SORRY</v>
      </c>
    </row>
    <row r="307" spans="1:45" x14ac:dyDescent="0.45">
      <c r="A307" t="s">
        <v>772</v>
      </c>
      <c r="B307" t="s">
        <v>773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t="s">
        <v>92</v>
      </c>
      <c r="Q307" t="s">
        <v>29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  <c r="Y307" t="s">
        <v>774</v>
      </c>
      <c r="Z307" t="s">
        <v>31</v>
      </c>
      <c r="AA307">
        <f>+IF(B307='Playlist o matic demo'!$V$2,50,0)</f>
        <v>0</v>
      </c>
      <c r="AB307">
        <f>+ABS(+D307-'Playlist o matic demo'!$AA$2)</f>
        <v>4</v>
      </c>
      <c r="AC307">
        <f>+ABS(+O307-'Playlist o matic demo'!$AB$2)</f>
        <v>65</v>
      </c>
      <c r="AD307">
        <f>+IF(P307='Playlist o matic demo'!$AC$2,0,20)</f>
        <v>20</v>
      </c>
      <c r="AE307">
        <f>+IF(Q307='Playlist o matic demo'!$AD$2,0,20)</f>
        <v>0</v>
      </c>
      <c r="AF307">
        <f>+ABS(+R307-'Playlist o matic demo'!AE$2)</f>
        <v>23</v>
      </c>
      <c r="AG307">
        <f>+ABS(+S307-'Playlist o matic demo'!AF$2)/2</f>
        <v>8</v>
      </c>
      <c r="AH307">
        <f>+ABS(+T307-'Playlist o matic demo'!AG$2)/1.5</f>
        <v>4</v>
      </c>
      <c r="AI307">
        <f>+ABS(+U307-'Playlist o matic demo'!AH$2)/2</f>
        <v>15.5</v>
      </c>
      <c r="AJ307">
        <f>+ABS(+V307-'Playlist o matic demo'!AI$2)/2</f>
        <v>0</v>
      </c>
      <c r="AK307">
        <f>+ABS(+W307-'Playlist o matic demo'!AJ$2)/2</f>
        <v>1.5</v>
      </c>
      <c r="AL307">
        <f>+ABS(+X307-'Playlist o matic demo'!AK$2)/2</f>
        <v>1.5</v>
      </c>
      <c r="AN307">
        <f t="shared" si="24"/>
        <v>142.5</v>
      </c>
      <c r="AO307">
        <f t="shared" si="25"/>
        <v>422</v>
      </c>
      <c r="AP307">
        <f t="shared" si="29"/>
        <v>3.0509999999999871E-2</v>
      </c>
      <c r="AQ307">
        <f t="shared" si="26"/>
        <v>422.03050999999999</v>
      </c>
      <c r="AR307">
        <f t="shared" si="27"/>
        <v>422</v>
      </c>
      <c r="AS307" t="str">
        <f t="shared" si="28"/>
        <v>NF - HAPPY</v>
      </c>
    </row>
    <row r="308" spans="1:45" x14ac:dyDescent="0.45">
      <c r="A308" t="s">
        <v>775</v>
      </c>
      <c r="B308" t="s">
        <v>776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t="s">
        <v>62</v>
      </c>
      <c r="Q308" t="s">
        <v>46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  <c r="Y308" t="s">
        <v>777</v>
      </c>
      <c r="Z308" t="s">
        <v>31</v>
      </c>
      <c r="AA308">
        <f>+IF(B308='Playlist o matic demo'!$V$2,50,0)</f>
        <v>0</v>
      </c>
      <c r="AB308">
        <f>+ABS(+D308-'Playlist o matic demo'!$AA$2)</f>
        <v>2</v>
      </c>
      <c r="AC308">
        <f>+ABS(+O308-'Playlist o matic demo'!$AB$2)</f>
        <v>1</v>
      </c>
      <c r="AD308">
        <f>+IF(P308='Playlist o matic demo'!$AC$2,0,20)</f>
        <v>20</v>
      </c>
      <c r="AE308">
        <f>+IF(Q308='Playlist o matic demo'!$AD$2,0,20)</f>
        <v>20</v>
      </c>
      <c r="AF308">
        <f>+ABS(+R308-'Playlist o matic demo'!AE$2)</f>
        <v>28</v>
      </c>
      <c r="AG308">
        <f>+ABS(+S308-'Playlist o matic demo'!AF$2)/2</f>
        <v>18.5</v>
      </c>
      <c r="AH308">
        <f>+ABS(+T308-'Playlist o matic demo'!AG$2)/1.5</f>
        <v>22.666666666666668</v>
      </c>
      <c r="AI308">
        <f>+ABS(+U308-'Playlist o matic demo'!AH$2)/2</f>
        <v>31</v>
      </c>
      <c r="AJ308">
        <f>+ABS(+V308-'Playlist o matic demo'!AI$2)/2</f>
        <v>0</v>
      </c>
      <c r="AK308">
        <f>+ABS(+W308-'Playlist o matic demo'!AJ$2)/2</f>
        <v>1.5</v>
      </c>
      <c r="AL308">
        <f>+ABS(+X308-'Playlist o matic demo'!AK$2)/2</f>
        <v>14</v>
      </c>
      <c r="AN308">
        <f t="shared" si="24"/>
        <v>158.66666666666669</v>
      </c>
      <c r="AO308">
        <f t="shared" si="25"/>
        <v>588</v>
      </c>
      <c r="AP308">
        <f t="shared" si="29"/>
        <v>3.060999999999987E-2</v>
      </c>
      <c r="AQ308">
        <f t="shared" si="26"/>
        <v>588.03061000000002</v>
      </c>
      <c r="AR308">
        <f t="shared" si="27"/>
        <v>589</v>
      </c>
      <c r="AS308" t="str">
        <f t="shared" si="28"/>
        <v>Yng Lvcas - La Bebe</v>
      </c>
    </row>
    <row r="309" spans="1:45" x14ac:dyDescent="0.45">
      <c r="A309" t="s">
        <v>778</v>
      </c>
      <c r="B309" t="s">
        <v>779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t="s">
        <v>28</v>
      </c>
      <c r="Q309" t="s">
        <v>46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  <c r="Y309" t="s">
        <v>780</v>
      </c>
      <c r="Z309" t="s">
        <v>31</v>
      </c>
      <c r="AA309">
        <f>+IF(B309='Playlist o matic demo'!$V$2,50,0)</f>
        <v>0</v>
      </c>
      <c r="AB309">
        <f>+ABS(+D309-'Playlist o matic demo'!$AA$2)</f>
        <v>4</v>
      </c>
      <c r="AC309">
        <f>+ABS(+O309-'Playlist o matic demo'!$AB$2)</f>
        <v>37</v>
      </c>
      <c r="AD309">
        <f>+IF(P309='Playlist o matic demo'!$AC$2,0,20)</f>
        <v>20</v>
      </c>
      <c r="AE309">
        <f>+IF(Q309='Playlist o matic demo'!$AD$2,0,20)</f>
        <v>20</v>
      </c>
      <c r="AF309">
        <f>+ABS(+R309-'Playlist o matic demo'!AE$2)</f>
        <v>17</v>
      </c>
      <c r="AG309">
        <f>+ABS(+S309-'Playlist o matic demo'!AF$2)/2</f>
        <v>13.5</v>
      </c>
      <c r="AH309">
        <f>+ABS(+T309-'Playlist o matic demo'!AG$2)/1.5</f>
        <v>2.6666666666666665</v>
      </c>
      <c r="AI309">
        <f>+ABS(+U309-'Playlist o matic demo'!AH$2)/2</f>
        <v>4</v>
      </c>
      <c r="AJ309">
        <f>+ABS(+V309-'Playlist o matic demo'!AI$2)/2</f>
        <v>23.5</v>
      </c>
      <c r="AK309">
        <f>+ABS(+W309-'Playlist o matic demo'!AJ$2)/2</f>
        <v>10.5</v>
      </c>
      <c r="AL309">
        <f>+ABS(+X309-'Playlist o matic demo'!AK$2)/2</f>
        <v>0</v>
      </c>
      <c r="AN309">
        <f t="shared" si="24"/>
        <v>152.16666666666669</v>
      </c>
      <c r="AO309">
        <f t="shared" si="25"/>
        <v>517</v>
      </c>
      <c r="AP309">
        <f t="shared" si="29"/>
        <v>3.0709999999999869E-2</v>
      </c>
      <c r="AQ309">
        <f t="shared" si="26"/>
        <v>517.03071</v>
      </c>
      <c r="AR309">
        <f t="shared" si="27"/>
        <v>517</v>
      </c>
      <c r="AS309" t="str">
        <f t="shared" si="28"/>
        <v>Kanii, PR1ISVX - I Know - PR1SVX Edit</v>
      </c>
    </row>
    <row r="310" spans="1:45" x14ac:dyDescent="0.45">
      <c r="A310" t="s">
        <v>781</v>
      </c>
      <c r="B310" t="s">
        <v>76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t="s">
        <v>173</v>
      </c>
      <c r="Q310" t="s">
        <v>29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  <c r="Y310" t="s">
        <v>77</v>
      </c>
      <c r="Z310" t="s">
        <v>31</v>
      </c>
      <c r="AA310">
        <f>+IF(B310='Playlist o matic demo'!$V$2,50,0)</f>
        <v>0</v>
      </c>
      <c r="AB310">
        <f>+ABS(+D310-'Playlist o matic demo'!$AA$2)</f>
        <v>3</v>
      </c>
      <c r="AC310">
        <f>+ABS(+O310-'Playlist o matic demo'!$AB$2)</f>
        <v>56</v>
      </c>
      <c r="AD310">
        <f>+IF(P310='Playlist o matic demo'!$AC$2,0,20)</f>
        <v>20</v>
      </c>
      <c r="AE310">
        <f>+IF(Q310='Playlist o matic demo'!$AD$2,0,20)</f>
        <v>0</v>
      </c>
      <c r="AF310">
        <f>+ABS(+R310-'Playlist o matic demo'!AE$2)</f>
        <v>21</v>
      </c>
      <c r="AG310">
        <f>+ABS(+S310-'Playlist o matic demo'!AF$2)/2</f>
        <v>26</v>
      </c>
      <c r="AH310">
        <f>+ABS(+T310-'Playlist o matic demo'!AG$2)/1.5</f>
        <v>4.666666666666667</v>
      </c>
      <c r="AI310">
        <f>+ABS(+U310-'Playlist o matic demo'!AH$2)/2</f>
        <v>15</v>
      </c>
      <c r="AJ310">
        <f>+ABS(+V310-'Playlist o matic demo'!AI$2)/2</f>
        <v>0</v>
      </c>
      <c r="AK310">
        <f>+ABS(+W310-'Playlist o matic demo'!AJ$2)/2</f>
        <v>1</v>
      </c>
      <c r="AL310">
        <f>+ABS(+X310-'Playlist o matic demo'!AK$2)/2</f>
        <v>1</v>
      </c>
      <c r="AN310">
        <f t="shared" si="24"/>
        <v>147.66666666666666</v>
      </c>
      <c r="AO310">
        <f t="shared" si="25"/>
        <v>473</v>
      </c>
      <c r="AP310">
        <f t="shared" si="29"/>
        <v>3.0809999999999869E-2</v>
      </c>
      <c r="AQ310">
        <f t="shared" si="26"/>
        <v>473.03080999999997</v>
      </c>
      <c r="AR310">
        <f t="shared" si="27"/>
        <v>473</v>
      </c>
      <c r="AS310" t="str">
        <f t="shared" si="28"/>
        <v>Harry Styles - Late Night Talking</v>
      </c>
    </row>
    <row r="311" spans="1:45" x14ac:dyDescent="0.45">
      <c r="A311" t="s">
        <v>782</v>
      </c>
      <c r="B311" t="s">
        <v>783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t="s">
        <v>65</v>
      </c>
      <c r="Q311" t="s">
        <v>29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  <c r="Y311" t="s">
        <v>30</v>
      </c>
      <c r="Z311" t="s">
        <v>31</v>
      </c>
      <c r="AA311">
        <f>+IF(B311='Playlist o matic demo'!$V$2,50,0)</f>
        <v>0</v>
      </c>
      <c r="AB311">
        <f>+ABS(+D311-'Playlist o matic demo'!$AA$2)</f>
        <v>3</v>
      </c>
      <c r="AC311">
        <f>+ABS(+O311-'Playlist o matic demo'!$AB$2)</f>
        <v>41</v>
      </c>
      <c r="AD311">
        <f>+IF(P311='Playlist o matic demo'!$AC$2,0,20)</f>
        <v>20</v>
      </c>
      <c r="AE311">
        <f>+IF(Q311='Playlist o matic demo'!$AD$2,0,20)</f>
        <v>0</v>
      </c>
      <c r="AF311">
        <f>+ABS(+R311-'Playlist o matic demo'!AE$2)</f>
        <v>24</v>
      </c>
      <c r="AG311">
        <f>+ABS(+S311-'Playlist o matic demo'!AF$2)/2</f>
        <v>20.5</v>
      </c>
      <c r="AH311">
        <f>+ABS(+T311-'Playlist o matic demo'!AG$2)/1.5</f>
        <v>4.666666666666667</v>
      </c>
      <c r="AI311">
        <f>+ABS(+U311-'Playlist o matic demo'!AH$2)/2</f>
        <v>22.5</v>
      </c>
      <c r="AJ311">
        <f>+ABS(+V311-'Playlist o matic demo'!AI$2)/2</f>
        <v>0</v>
      </c>
      <c r="AK311">
        <f>+ABS(+W311-'Playlist o matic demo'!AJ$2)/2</f>
        <v>10.5</v>
      </c>
      <c r="AL311">
        <f>+ABS(+X311-'Playlist o matic demo'!AK$2)/2</f>
        <v>2</v>
      </c>
      <c r="AN311">
        <f t="shared" si="24"/>
        <v>148.16666666666669</v>
      </c>
      <c r="AO311">
        <f t="shared" si="25"/>
        <v>482</v>
      </c>
      <c r="AP311">
        <f t="shared" si="29"/>
        <v>3.0909999999999868E-2</v>
      </c>
      <c r="AQ311">
        <f t="shared" si="26"/>
        <v>482.03091000000001</v>
      </c>
      <c r="AR311">
        <f t="shared" si="27"/>
        <v>482</v>
      </c>
      <c r="AS311" t="str">
        <f t="shared" si="28"/>
        <v>MarÃ¯Â¿Â½Ã¯Â¿Â½lia Mendo - LeÃ¯Â¿Â½</v>
      </c>
    </row>
    <row r="312" spans="1:45" x14ac:dyDescent="0.45">
      <c r="A312" t="s">
        <v>784</v>
      </c>
      <c r="B312" t="s">
        <v>170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Q312" t="s">
        <v>29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  <c r="Y312" t="s">
        <v>30</v>
      </c>
      <c r="Z312" t="s">
        <v>31</v>
      </c>
      <c r="AA312">
        <f>+IF(B312='Playlist o matic demo'!$V$2,50,0)</f>
        <v>0</v>
      </c>
      <c r="AB312">
        <f>+ABS(+D312-'Playlist o matic demo'!$AA$2)</f>
        <v>1</v>
      </c>
      <c r="AC312">
        <f>+ABS(+O312-'Playlist o matic demo'!$AB$2)</f>
        <v>53</v>
      </c>
      <c r="AD312">
        <f>+IF(P312='Playlist o matic demo'!$AC$2,0,20)</f>
        <v>20</v>
      </c>
      <c r="AE312">
        <f>+IF(Q312='Playlist o matic demo'!$AD$2,0,20)</f>
        <v>0</v>
      </c>
      <c r="AF312">
        <f>+ABS(+R312-'Playlist o matic demo'!AE$2)</f>
        <v>15</v>
      </c>
      <c r="AG312">
        <f>+ABS(+S312-'Playlist o matic demo'!AF$2)/2</f>
        <v>12.5</v>
      </c>
      <c r="AH312">
        <f>+ABS(+T312-'Playlist o matic demo'!AG$2)/1.5</f>
        <v>0.66666666666666663</v>
      </c>
      <c r="AI312">
        <f>+ABS(+U312-'Playlist o matic demo'!AH$2)/2</f>
        <v>1.5</v>
      </c>
      <c r="AJ312">
        <f>+ABS(+V312-'Playlist o matic demo'!AI$2)/2</f>
        <v>0</v>
      </c>
      <c r="AK312">
        <f>+ABS(+W312-'Playlist o matic demo'!AJ$2)/2</f>
        <v>0.5</v>
      </c>
      <c r="AL312">
        <f>+ABS(+X312-'Playlist o matic demo'!AK$2)/2</f>
        <v>2</v>
      </c>
      <c r="AN312">
        <f t="shared" si="24"/>
        <v>106.16666666666667</v>
      </c>
      <c r="AO312">
        <f t="shared" si="25"/>
        <v>154</v>
      </c>
      <c r="AP312">
        <f t="shared" si="29"/>
        <v>3.1009999999999868E-2</v>
      </c>
      <c r="AQ312">
        <f t="shared" si="26"/>
        <v>154.03101000000001</v>
      </c>
      <c r="AR312">
        <f t="shared" si="27"/>
        <v>154</v>
      </c>
      <c r="AS312" t="str">
        <f t="shared" si="28"/>
        <v>Ariana Grande, The Weeknd - Save Your Tears (with Ariana Grande) (Remix)</v>
      </c>
    </row>
    <row r="313" spans="1:45" x14ac:dyDescent="0.45">
      <c r="A313" t="s">
        <v>785</v>
      </c>
      <c r="B313" t="s">
        <v>786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t="s">
        <v>92</v>
      </c>
      <c r="Q313" t="s">
        <v>29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  <c r="Y313" t="s">
        <v>787</v>
      </c>
      <c r="Z313" t="s">
        <v>31</v>
      </c>
      <c r="AA313">
        <f>+IF(B313='Playlist o matic demo'!$V$2,50,0)</f>
        <v>0</v>
      </c>
      <c r="AB313">
        <f>+ABS(+D313-'Playlist o matic demo'!$AA$2)</f>
        <v>3</v>
      </c>
      <c r="AC313">
        <f>+ABS(+O313-'Playlist o matic demo'!$AB$2)</f>
        <v>61</v>
      </c>
      <c r="AD313">
        <f>+IF(P313='Playlist o matic demo'!$AC$2,0,20)</f>
        <v>20</v>
      </c>
      <c r="AE313">
        <f>+IF(Q313='Playlist o matic demo'!$AD$2,0,20)</f>
        <v>0</v>
      </c>
      <c r="AF313">
        <f>+ABS(+R313-'Playlist o matic demo'!AE$2)</f>
        <v>9</v>
      </c>
      <c r="AG313">
        <f>+ABS(+S313-'Playlist o matic demo'!AF$2)/2</f>
        <v>8</v>
      </c>
      <c r="AH313">
        <f>+ABS(+T313-'Playlist o matic demo'!AG$2)/1.5</f>
        <v>28</v>
      </c>
      <c r="AI313">
        <f>+ABS(+U313-'Playlist o matic demo'!AH$2)/2</f>
        <v>21</v>
      </c>
      <c r="AJ313">
        <f>+ABS(+V313-'Playlist o matic demo'!AI$2)/2</f>
        <v>0</v>
      </c>
      <c r="AK313">
        <f>+ABS(+W313-'Playlist o matic demo'!AJ$2)/2</f>
        <v>1.5</v>
      </c>
      <c r="AL313">
        <f>+ABS(+X313-'Playlist o matic demo'!AK$2)/2</f>
        <v>2</v>
      </c>
      <c r="AN313">
        <f t="shared" si="24"/>
        <v>153.5</v>
      </c>
      <c r="AO313">
        <f t="shared" si="25"/>
        <v>528</v>
      </c>
      <c r="AP313">
        <f t="shared" si="29"/>
        <v>3.1109999999999867E-2</v>
      </c>
      <c r="AQ313">
        <f t="shared" si="26"/>
        <v>528.03111000000001</v>
      </c>
      <c r="AR313">
        <f t="shared" si="27"/>
        <v>528</v>
      </c>
      <c r="AS313" t="str">
        <f t="shared" si="28"/>
        <v>Zach Bryan - Something in the Orange</v>
      </c>
    </row>
    <row r="314" spans="1:45" x14ac:dyDescent="0.45">
      <c r="A314" t="s">
        <v>788</v>
      </c>
      <c r="B314" t="s">
        <v>789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t="s">
        <v>42</v>
      </c>
      <c r="Q314" t="s">
        <v>29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  <c r="Y314" t="s">
        <v>790</v>
      </c>
      <c r="Z314" t="s">
        <v>31</v>
      </c>
      <c r="AA314">
        <f>+IF(B314='Playlist o matic demo'!$V$2,50,0)</f>
        <v>0</v>
      </c>
      <c r="AB314">
        <f>+ABS(+D314-'Playlist o matic demo'!$AA$2)</f>
        <v>4</v>
      </c>
      <c r="AC314">
        <f>+ABS(+O314-'Playlist o matic demo'!$AB$2)</f>
        <v>71</v>
      </c>
      <c r="AD314">
        <f>+IF(P314='Playlist o matic demo'!$AC$2,0,20)</f>
        <v>20</v>
      </c>
      <c r="AE314">
        <f>+IF(Q314='Playlist o matic demo'!$AD$2,0,20)</f>
        <v>0</v>
      </c>
      <c r="AF314">
        <f>+ABS(+R314-'Playlist o matic demo'!AE$2)</f>
        <v>22</v>
      </c>
      <c r="AG314">
        <f>+ABS(+S314-'Playlist o matic demo'!AF$2)/2</f>
        <v>2</v>
      </c>
      <c r="AH314">
        <f>+ABS(+T314-'Playlist o matic demo'!AG$2)/1.5</f>
        <v>9.3333333333333339</v>
      </c>
      <c r="AI314">
        <f>+ABS(+U314-'Playlist o matic demo'!AH$2)/2</f>
        <v>9</v>
      </c>
      <c r="AJ314">
        <f>+ABS(+V314-'Playlist o matic demo'!AI$2)/2</f>
        <v>2</v>
      </c>
      <c r="AK314">
        <f>+ABS(+W314-'Playlist o matic demo'!AJ$2)/2</f>
        <v>5</v>
      </c>
      <c r="AL314">
        <f>+ABS(+X314-'Playlist o matic demo'!AK$2)/2</f>
        <v>1.5</v>
      </c>
      <c r="AN314">
        <f t="shared" si="24"/>
        <v>145.83333333333334</v>
      </c>
      <c r="AO314">
        <f t="shared" si="25"/>
        <v>458</v>
      </c>
      <c r="AP314">
        <f t="shared" si="29"/>
        <v>3.1209999999999866E-2</v>
      </c>
      <c r="AQ314">
        <f t="shared" si="26"/>
        <v>458.03120999999999</v>
      </c>
      <c r="AR314">
        <f t="shared" si="27"/>
        <v>458</v>
      </c>
      <c r="AS314" t="str">
        <f t="shared" si="28"/>
        <v>Melanie Martinez - VOID</v>
      </c>
    </row>
    <row r="315" spans="1:45" x14ac:dyDescent="0.45">
      <c r="A315" t="s">
        <v>791</v>
      </c>
      <c r="B315" t="s">
        <v>792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t="s">
        <v>92</v>
      </c>
      <c r="Q315" t="s">
        <v>46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  <c r="Y315" t="s">
        <v>30</v>
      </c>
      <c r="Z315" t="s">
        <v>31</v>
      </c>
      <c r="AA315">
        <f>+IF(B315='Playlist o matic demo'!$V$2,50,0)</f>
        <v>0</v>
      </c>
      <c r="AB315">
        <f>+ABS(+D315-'Playlist o matic demo'!$AA$2)</f>
        <v>4</v>
      </c>
      <c r="AC315">
        <f>+ABS(+O315-'Playlist o matic demo'!$AB$2)</f>
        <v>29</v>
      </c>
      <c r="AD315">
        <f>+IF(P315='Playlist o matic demo'!$AC$2,0,20)</f>
        <v>20</v>
      </c>
      <c r="AE315">
        <f>+IF(Q315='Playlist o matic demo'!$AD$2,0,20)</f>
        <v>20</v>
      </c>
      <c r="AF315">
        <f>+ABS(+R315-'Playlist o matic demo'!AE$2)</f>
        <v>20</v>
      </c>
      <c r="AG315">
        <f>+ABS(+S315-'Playlist o matic demo'!AF$2)/2</f>
        <v>19</v>
      </c>
      <c r="AH315">
        <f>+ABS(+T315-'Playlist o matic demo'!AG$2)/1.5</f>
        <v>0.66666666666666663</v>
      </c>
      <c r="AI315">
        <f>+ABS(+U315-'Playlist o matic demo'!AH$2)/2</f>
        <v>13</v>
      </c>
      <c r="AJ315">
        <f>+ABS(+V315-'Playlist o matic demo'!AI$2)/2</f>
        <v>0</v>
      </c>
      <c r="AK315">
        <f>+ABS(+W315-'Playlist o matic demo'!AJ$2)/2</f>
        <v>1</v>
      </c>
      <c r="AL315">
        <f>+ABS(+X315-'Playlist o matic demo'!AK$2)/2</f>
        <v>0</v>
      </c>
      <c r="AN315">
        <f t="shared" si="24"/>
        <v>126.66666666666667</v>
      </c>
      <c r="AO315">
        <f t="shared" si="25"/>
        <v>301</v>
      </c>
      <c r="AP315">
        <f t="shared" si="29"/>
        <v>3.1309999999999866E-2</v>
      </c>
      <c r="AQ315">
        <f t="shared" si="26"/>
        <v>301.03131000000002</v>
      </c>
      <c r="AR315">
        <f t="shared" si="27"/>
        <v>301</v>
      </c>
      <c r="AS315" t="str">
        <f t="shared" si="28"/>
        <v>Fuerza Regida, Chino Pacas - Dijeron Que No La Iba Lograr</v>
      </c>
    </row>
    <row r="316" spans="1:45" x14ac:dyDescent="0.45">
      <c r="A316" t="s">
        <v>793</v>
      </c>
      <c r="B316" t="s">
        <v>41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Q316" t="s">
        <v>29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  <c r="Y316" t="s">
        <v>131</v>
      </c>
      <c r="Z316" t="s">
        <v>31</v>
      </c>
      <c r="AA316">
        <f>+IF(B316='Playlist o matic demo'!$V$2,50,0)</f>
        <v>0</v>
      </c>
      <c r="AB316">
        <f>+ABS(+D316-'Playlist o matic demo'!$AA$2)</f>
        <v>3</v>
      </c>
      <c r="AC316">
        <f>+ABS(+O316-'Playlist o matic demo'!$AB$2)</f>
        <v>31</v>
      </c>
      <c r="AD316">
        <f>+IF(P316='Playlist o matic demo'!$AC$2,0,20)</f>
        <v>20</v>
      </c>
      <c r="AE316">
        <f>+IF(Q316='Playlist o matic demo'!$AD$2,0,20)</f>
        <v>0</v>
      </c>
      <c r="AF316">
        <f>+ABS(+R316-'Playlist o matic demo'!AE$2)</f>
        <v>14</v>
      </c>
      <c r="AG316">
        <f>+ABS(+S316-'Playlist o matic demo'!AF$2)/2</f>
        <v>10</v>
      </c>
      <c r="AH316">
        <f>+ABS(+T316-'Playlist o matic demo'!AG$2)/1.5</f>
        <v>28.666666666666668</v>
      </c>
      <c r="AI316">
        <f>+ABS(+U316-'Playlist o matic demo'!AH$2)/2</f>
        <v>36</v>
      </c>
      <c r="AJ316">
        <f>+ABS(+V316-'Playlist o matic demo'!AI$2)/2</f>
        <v>0</v>
      </c>
      <c r="AK316">
        <f>+ABS(+W316-'Playlist o matic demo'!AJ$2)/2</f>
        <v>1.5</v>
      </c>
      <c r="AL316">
        <f>+ABS(+X316-'Playlist o matic demo'!AK$2)/2</f>
        <v>0</v>
      </c>
      <c r="AN316">
        <f t="shared" si="24"/>
        <v>144.16666666666669</v>
      </c>
      <c r="AO316">
        <f t="shared" si="25"/>
        <v>436</v>
      </c>
      <c r="AP316">
        <f t="shared" si="29"/>
        <v>3.1409999999999869E-2</v>
      </c>
      <c r="AQ316">
        <f t="shared" si="26"/>
        <v>436.03140999999999</v>
      </c>
      <c r="AR316">
        <f t="shared" si="27"/>
        <v>436</v>
      </c>
      <c r="AS316" t="str">
        <f t="shared" si="28"/>
        <v>Taylor Swift - Midnight Rain</v>
      </c>
    </row>
    <row r="317" spans="1:45" x14ac:dyDescent="0.45">
      <c r="A317" t="s">
        <v>794</v>
      </c>
      <c r="B317" t="s">
        <v>795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t="s">
        <v>92</v>
      </c>
      <c r="Q317" t="s">
        <v>29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  <c r="Y317" t="s">
        <v>796</v>
      </c>
      <c r="Z317" t="s">
        <v>31</v>
      </c>
      <c r="AA317">
        <f>+IF(B317='Playlist o matic demo'!$V$2,50,0)</f>
        <v>0</v>
      </c>
      <c r="AB317">
        <f>+ABS(+D317-'Playlist o matic demo'!$AA$2)</f>
        <v>4</v>
      </c>
      <c r="AC317">
        <f>+ABS(+O317-'Playlist o matic demo'!$AB$2)</f>
        <v>55</v>
      </c>
      <c r="AD317">
        <f>+IF(P317='Playlist o matic demo'!$AC$2,0,20)</f>
        <v>20</v>
      </c>
      <c r="AE317">
        <f>+IF(Q317='Playlist o matic demo'!$AD$2,0,20)</f>
        <v>0</v>
      </c>
      <c r="AF317">
        <f>+ABS(+R317-'Playlist o matic demo'!AE$2)</f>
        <v>40</v>
      </c>
      <c r="AG317">
        <f>+ABS(+S317-'Playlist o matic demo'!AF$2)/2</f>
        <v>29</v>
      </c>
      <c r="AH317">
        <f>+ABS(+T317-'Playlist o matic demo'!AG$2)/1.5</f>
        <v>4.666666666666667</v>
      </c>
      <c r="AI317">
        <f>+ABS(+U317-'Playlist o matic demo'!AH$2)/2</f>
        <v>31</v>
      </c>
      <c r="AJ317">
        <f>+ABS(+V317-'Playlist o matic demo'!AI$2)/2</f>
        <v>0</v>
      </c>
      <c r="AK317">
        <f>+ABS(+W317-'Playlist o matic demo'!AJ$2)/2</f>
        <v>0</v>
      </c>
      <c r="AL317">
        <f>+ABS(+X317-'Playlist o matic demo'!AK$2)/2</f>
        <v>1.5</v>
      </c>
      <c r="AN317">
        <f t="shared" si="24"/>
        <v>185.16666666666666</v>
      </c>
      <c r="AO317">
        <f t="shared" si="25"/>
        <v>802</v>
      </c>
      <c r="AP317">
        <f t="shared" si="29"/>
        <v>3.1509999999999871E-2</v>
      </c>
      <c r="AQ317">
        <f t="shared" si="26"/>
        <v>802.03151000000003</v>
      </c>
      <c r="AR317">
        <f t="shared" si="27"/>
        <v>802</v>
      </c>
      <c r="AS317" t="str">
        <f t="shared" si="28"/>
        <v>Mae Stephens - If We Ever Broke Up</v>
      </c>
    </row>
    <row r="318" spans="1:45" x14ac:dyDescent="0.45">
      <c r="A318" t="s">
        <v>797</v>
      </c>
      <c r="B318" t="s">
        <v>115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t="s">
        <v>42</v>
      </c>
      <c r="Q318" t="s">
        <v>29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  <c r="Y318" t="s">
        <v>798</v>
      </c>
      <c r="Z318" t="s">
        <v>31</v>
      </c>
      <c r="AA318">
        <f>+IF(B318='Playlist o matic demo'!$V$2,50,0)</f>
        <v>0</v>
      </c>
      <c r="AB318">
        <f>+ABS(+D318-'Playlist o matic demo'!$AA$2)</f>
        <v>3</v>
      </c>
      <c r="AC318">
        <f>+ABS(+O318-'Playlist o matic demo'!$AB$2)</f>
        <v>51</v>
      </c>
      <c r="AD318">
        <f>+IF(P318='Playlist o matic demo'!$AC$2,0,20)</f>
        <v>20</v>
      </c>
      <c r="AE318">
        <f>+IF(Q318='Playlist o matic demo'!$AD$2,0,20)</f>
        <v>0</v>
      </c>
      <c r="AF318">
        <f>+ABS(+R318-'Playlist o matic demo'!AE$2)</f>
        <v>23</v>
      </c>
      <c r="AG318">
        <f>+ABS(+S318-'Playlist o matic demo'!AF$2)/2</f>
        <v>13</v>
      </c>
      <c r="AH318">
        <f>+ABS(+T318-'Playlist o matic demo'!AG$2)/1.5</f>
        <v>3.3333333333333335</v>
      </c>
      <c r="AI318">
        <f>+ABS(+U318-'Playlist o matic demo'!AH$2)/2</f>
        <v>12.5</v>
      </c>
      <c r="AJ318">
        <f>+ABS(+V318-'Playlist o matic demo'!AI$2)/2</f>
        <v>0</v>
      </c>
      <c r="AK318">
        <f>+ABS(+W318-'Playlist o matic demo'!AJ$2)/2</f>
        <v>26</v>
      </c>
      <c r="AL318">
        <f>+ABS(+X318-'Playlist o matic demo'!AK$2)/2</f>
        <v>2</v>
      </c>
      <c r="AN318">
        <f t="shared" si="24"/>
        <v>153.83333333333331</v>
      </c>
      <c r="AO318">
        <f t="shared" si="25"/>
        <v>529</v>
      </c>
      <c r="AP318">
        <f t="shared" si="29"/>
        <v>3.1609999999999874E-2</v>
      </c>
      <c r="AQ318">
        <f t="shared" si="26"/>
        <v>529.03161</v>
      </c>
      <c r="AR318">
        <f t="shared" si="27"/>
        <v>529</v>
      </c>
      <c r="AS318" t="str">
        <f t="shared" si="28"/>
        <v>Morgan Wallen - You Proof</v>
      </c>
    </row>
    <row r="319" spans="1:45" x14ac:dyDescent="0.45">
      <c r="A319" t="s">
        <v>799</v>
      </c>
      <c r="B319" t="s">
        <v>800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t="s">
        <v>38</v>
      </c>
      <c r="Q319" t="s">
        <v>46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  <c r="Y319" t="s">
        <v>30</v>
      </c>
      <c r="Z319" t="s">
        <v>31</v>
      </c>
      <c r="AA319">
        <f>+IF(B319='Playlist o matic demo'!$V$2,50,0)</f>
        <v>0</v>
      </c>
      <c r="AB319">
        <f>+ABS(+D319-'Playlist o matic demo'!$AA$2)</f>
        <v>3</v>
      </c>
      <c r="AC319">
        <f>+ABS(+O319-'Playlist o matic demo'!$AB$2)</f>
        <v>79</v>
      </c>
      <c r="AD319">
        <f>+IF(P319='Playlist o matic demo'!$AC$2,0,20)</f>
        <v>20</v>
      </c>
      <c r="AE319">
        <f>+IF(Q319='Playlist o matic demo'!$AD$2,0,20)</f>
        <v>20</v>
      </c>
      <c r="AF319">
        <f>+ABS(+R319-'Playlist o matic demo'!AE$2)</f>
        <v>26</v>
      </c>
      <c r="AG319">
        <f>+ABS(+S319-'Playlist o matic demo'!AF$2)/2</f>
        <v>4</v>
      </c>
      <c r="AH319">
        <f>+ABS(+T319-'Playlist o matic demo'!AG$2)/1.5</f>
        <v>0.66666666666666663</v>
      </c>
      <c r="AI319">
        <f>+ABS(+U319-'Playlist o matic demo'!AH$2)/2</f>
        <v>15.5</v>
      </c>
      <c r="AJ319">
        <f>+ABS(+V319-'Playlist o matic demo'!AI$2)/2</f>
        <v>0</v>
      </c>
      <c r="AK319">
        <f>+ABS(+W319-'Playlist o matic demo'!AJ$2)/2</f>
        <v>1</v>
      </c>
      <c r="AL319">
        <f>+ABS(+X319-'Playlist o matic demo'!AK$2)/2</f>
        <v>0.5</v>
      </c>
      <c r="AN319">
        <f t="shared" si="24"/>
        <v>169.66666666666666</v>
      </c>
      <c r="AO319">
        <f t="shared" si="25"/>
        <v>685</v>
      </c>
      <c r="AP319">
        <f t="shared" si="29"/>
        <v>3.1709999999999877E-2</v>
      </c>
      <c r="AQ319">
        <f t="shared" si="26"/>
        <v>685.03170999999998</v>
      </c>
      <c r="AR319">
        <f t="shared" si="27"/>
        <v>685</v>
      </c>
      <c r="AS319" t="str">
        <f t="shared" si="28"/>
        <v>Feid, Mora - LA INOCENTE</v>
      </c>
    </row>
    <row r="320" spans="1:45" x14ac:dyDescent="0.45">
      <c r="A320" t="s">
        <v>801</v>
      </c>
      <c r="B320" t="s">
        <v>802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t="s">
        <v>80</v>
      </c>
      <c r="Q320" t="s">
        <v>46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  <c r="Y320" t="s">
        <v>803</v>
      </c>
      <c r="Z320" t="s">
        <v>31</v>
      </c>
      <c r="AA320">
        <f>+IF(B320='Playlist o matic demo'!$V$2,50,0)</f>
        <v>0</v>
      </c>
      <c r="AB320">
        <f>+ABS(+D320-'Playlist o matic demo'!$AA$2)</f>
        <v>3</v>
      </c>
      <c r="AC320">
        <f>+ABS(+O320-'Playlist o matic demo'!$AB$2)</f>
        <v>61</v>
      </c>
      <c r="AD320">
        <f>+IF(P320='Playlist o matic demo'!$AC$2,0,20)</f>
        <v>20</v>
      </c>
      <c r="AE320">
        <f>+IF(Q320='Playlist o matic demo'!$AD$2,0,20)</f>
        <v>20</v>
      </c>
      <c r="AF320">
        <f>+ABS(+R320-'Playlist o matic demo'!AE$2)</f>
        <v>31</v>
      </c>
      <c r="AG320">
        <f>+ABS(+S320-'Playlist o matic demo'!AF$2)/2</f>
        <v>13</v>
      </c>
      <c r="AH320">
        <f>+ABS(+T320-'Playlist o matic demo'!AG$2)/1.5</f>
        <v>0.66666666666666663</v>
      </c>
      <c r="AI320">
        <f>+ABS(+U320-'Playlist o matic demo'!AH$2)/2</f>
        <v>2.5</v>
      </c>
      <c r="AJ320">
        <f>+ABS(+V320-'Playlist o matic demo'!AI$2)/2</f>
        <v>0</v>
      </c>
      <c r="AK320">
        <f>+ABS(+W320-'Playlist o matic demo'!AJ$2)/2</f>
        <v>11</v>
      </c>
      <c r="AL320">
        <f>+ABS(+X320-'Playlist o matic demo'!AK$2)/2</f>
        <v>2</v>
      </c>
      <c r="AN320">
        <f t="shared" si="24"/>
        <v>164.16666666666666</v>
      </c>
      <c r="AO320">
        <f t="shared" si="25"/>
        <v>634</v>
      </c>
      <c r="AP320">
        <f t="shared" si="29"/>
        <v>3.180999999999988E-2</v>
      </c>
      <c r="AQ320">
        <f t="shared" si="26"/>
        <v>634.03180999999995</v>
      </c>
      <c r="AR320">
        <f t="shared" si="27"/>
        <v>634</v>
      </c>
      <c r="AS320" t="str">
        <f t="shared" si="28"/>
        <v>Kenia OS - Malas Decisiones</v>
      </c>
    </row>
    <row r="321" spans="1:45" x14ac:dyDescent="0.45">
      <c r="A321" t="s">
        <v>804</v>
      </c>
      <c r="B321" t="s">
        <v>805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t="s">
        <v>173</v>
      </c>
      <c r="Q321" t="s">
        <v>29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  <c r="Y321" t="s">
        <v>806</v>
      </c>
      <c r="Z321" t="s">
        <v>31</v>
      </c>
      <c r="AA321">
        <f>+IF(B321='Playlist o matic demo'!$V$2,50,0)</f>
        <v>0</v>
      </c>
      <c r="AB321">
        <f>+ABS(+D321-'Playlist o matic demo'!$AA$2)</f>
        <v>3</v>
      </c>
      <c r="AC321">
        <f>+ABS(+O321-'Playlist o matic demo'!$AB$2)</f>
        <v>51</v>
      </c>
      <c r="AD321">
        <f>+IF(P321='Playlist o matic demo'!$AC$2,0,20)</f>
        <v>20</v>
      </c>
      <c r="AE321">
        <f>+IF(Q321='Playlist o matic demo'!$AD$2,0,20)</f>
        <v>0</v>
      </c>
      <c r="AF321">
        <f>+ABS(+R321-'Playlist o matic demo'!AE$2)</f>
        <v>21</v>
      </c>
      <c r="AG321">
        <f>+ABS(+S321-'Playlist o matic demo'!AF$2)/2</f>
        <v>9.5</v>
      </c>
      <c r="AH321">
        <f>+ABS(+T321-'Playlist o matic demo'!AG$2)/1.5</f>
        <v>11.333333333333334</v>
      </c>
      <c r="AI321">
        <f>+ABS(+U321-'Playlist o matic demo'!AH$2)/2</f>
        <v>0.5</v>
      </c>
      <c r="AJ321">
        <f>+ABS(+V321-'Playlist o matic demo'!AI$2)/2</f>
        <v>0</v>
      </c>
      <c r="AK321">
        <f>+ABS(+W321-'Playlist o matic demo'!AJ$2)/2</f>
        <v>2</v>
      </c>
      <c r="AL321">
        <f>+ABS(+X321-'Playlist o matic demo'!AK$2)/2</f>
        <v>2</v>
      </c>
      <c r="AN321">
        <f t="shared" si="24"/>
        <v>120.33333333333333</v>
      </c>
      <c r="AO321">
        <f t="shared" si="25"/>
        <v>244</v>
      </c>
      <c r="AP321">
        <f t="shared" si="29"/>
        <v>3.1909999999999883E-2</v>
      </c>
      <c r="AQ321">
        <f t="shared" si="26"/>
        <v>244.03191000000001</v>
      </c>
      <c r="AR321">
        <f t="shared" si="27"/>
        <v>244</v>
      </c>
      <c r="AS321" t="str">
        <f t="shared" si="28"/>
        <v>Kordhell - Murder In My Mind</v>
      </c>
    </row>
    <row r="322" spans="1:45" x14ac:dyDescent="0.45">
      <c r="A322" t="s">
        <v>807</v>
      </c>
      <c r="B322" t="s">
        <v>808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O322">
        <v>80</v>
      </c>
      <c r="P322" t="s">
        <v>80</v>
      </c>
      <c r="Q322" t="s">
        <v>29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  <c r="Y322" t="s">
        <v>809</v>
      </c>
      <c r="Z322" t="s">
        <v>31</v>
      </c>
      <c r="AA322">
        <f>+IF(B322='Playlist o matic demo'!$V$2,50,0)</f>
        <v>0</v>
      </c>
      <c r="AB322">
        <f>+ABS(+D322-'Playlist o matic demo'!$AA$2)</f>
        <v>24</v>
      </c>
      <c r="AC322">
        <f>+ABS(+O322-'Playlist o matic demo'!$AB$2)</f>
        <v>91</v>
      </c>
      <c r="AD322">
        <f>+IF(P322='Playlist o matic demo'!$AC$2,0,20)</f>
        <v>20</v>
      </c>
      <c r="AE322">
        <f>+IF(Q322='Playlist o matic demo'!$AD$2,0,20)</f>
        <v>0</v>
      </c>
      <c r="AF322">
        <f>+ABS(+R322-'Playlist o matic demo'!AE$2)</f>
        <v>13</v>
      </c>
      <c r="AG322">
        <f>+ABS(+S322-'Playlist o matic demo'!AF$2)/2</f>
        <v>1</v>
      </c>
      <c r="AH322">
        <f>+ABS(+T322-'Playlist o matic demo'!AG$2)/1.5</f>
        <v>12.666666666666666</v>
      </c>
      <c r="AI322">
        <f>+ABS(+U322-'Playlist o matic demo'!AH$2)/2</f>
        <v>4.5</v>
      </c>
      <c r="AJ322">
        <f>+ABS(+V322-'Playlist o matic demo'!AI$2)/2</f>
        <v>0</v>
      </c>
      <c r="AK322">
        <f>+ABS(+W322-'Playlist o matic demo'!AJ$2)/2</f>
        <v>23.5</v>
      </c>
      <c r="AL322">
        <f>+ABS(+X322-'Playlist o matic demo'!AK$2)/2</f>
        <v>0.5</v>
      </c>
      <c r="AN322">
        <f t="shared" si="24"/>
        <v>190.16666666666666</v>
      </c>
      <c r="AO322">
        <f t="shared" si="25"/>
        <v>836</v>
      </c>
      <c r="AP322">
        <f t="shared" si="29"/>
        <v>3.2009999999999886E-2</v>
      </c>
      <c r="AQ322">
        <f t="shared" si="26"/>
        <v>836.03201000000001</v>
      </c>
      <c r="AR322">
        <f t="shared" si="27"/>
        <v>836</v>
      </c>
      <c r="AS322" t="str">
        <f t="shared" si="28"/>
        <v>Coolio, L.V. - Gangsta's Paradise</v>
      </c>
    </row>
    <row r="323" spans="1:45" x14ac:dyDescent="0.45">
      <c r="A323" t="s">
        <v>810</v>
      </c>
      <c r="B323" t="s">
        <v>811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t="s">
        <v>38</v>
      </c>
      <c r="Q323" t="s">
        <v>46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  <c r="Y323" t="s">
        <v>134</v>
      </c>
      <c r="Z323" t="s">
        <v>31</v>
      </c>
      <c r="AA323">
        <f>+IF(B323='Playlist o matic demo'!$V$2,50,0)</f>
        <v>0</v>
      </c>
      <c r="AB323">
        <f>+ABS(+D323-'Playlist o matic demo'!$AA$2)</f>
        <v>3</v>
      </c>
      <c r="AC323">
        <f>+ABS(+O323-'Playlist o matic demo'!$AB$2)</f>
        <v>56</v>
      </c>
      <c r="AD323">
        <f>+IF(P323='Playlist o matic demo'!$AC$2,0,20)</f>
        <v>20</v>
      </c>
      <c r="AE323">
        <f>+IF(Q323='Playlist o matic demo'!$AD$2,0,20)</f>
        <v>20</v>
      </c>
      <c r="AF323">
        <f>+ABS(+R323-'Playlist o matic demo'!AE$2)</f>
        <v>45</v>
      </c>
      <c r="AG323">
        <f>+ABS(+S323-'Playlist o matic demo'!AF$2)/2</f>
        <v>2.5</v>
      </c>
      <c r="AH323">
        <f>+ABS(+T323-'Playlist o matic demo'!AG$2)/1.5</f>
        <v>7.333333333333333</v>
      </c>
      <c r="AI323">
        <f>+ABS(+U323-'Playlist o matic demo'!AH$2)/2</f>
        <v>23.5</v>
      </c>
      <c r="AJ323">
        <f>+ABS(+V323-'Playlist o matic demo'!AI$2)/2</f>
        <v>0</v>
      </c>
      <c r="AK323">
        <f>+ABS(+W323-'Playlist o matic demo'!AJ$2)/2</f>
        <v>0</v>
      </c>
      <c r="AL323">
        <f>+ABS(+X323-'Playlist o matic demo'!AK$2)/2</f>
        <v>12</v>
      </c>
      <c r="AN323">
        <f t="shared" ref="AN323:AN386" si="30">+SUM(AA323:AL323)</f>
        <v>189.33333333333334</v>
      </c>
      <c r="AO323">
        <f t="shared" ref="AO323:AO386" si="31">+_xlfn.RANK.EQ(AN323,AN$2:AN$954,1)</f>
        <v>832</v>
      </c>
      <c r="AP323">
        <f t="shared" si="29"/>
        <v>3.2109999999999889E-2</v>
      </c>
      <c r="AQ323">
        <f t="shared" ref="AQ323:AQ386" si="32">+AO323+AP323</f>
        <v>832.03210999999999</v>
      </c>
      <c r="AR323">
        <f t="shared" ref="AR323:AR386" si="33">+_xlfn.RANK.EQ(AQ323,AQ$2:AQ$954,1)</f>
        <v>833</v>
      </c>
      <c r="AS323" t="str">
        <f t="shared" ref="AS323:AS386" si="34">+CONCATENATE(B323," - ",A323)</f>
        <v>Karol G, Ovy On The Drums - CAIRO</v>
      </c>
    </row>
    <row r="324" spans="1:45" x14ac:dyDescent="0.45">
      <c r="A324" t="s">
        <v>812</v>
      </c>
      <c r="B324" t="s">
        <v>813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t="s">
        <v>173</v>
      </c>
      <c r="Q324" t="s">
        <v>29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  <c r="Y324" t="s">
        <v>814</v>
      </c>
      <c r="Z324" t="s">
        <v>31</v>
      </c>
      <c r="AA324">
        <f>+IF(B324='Playlist o matic demo'!$V$2,50,0)</f>
        <v>0</v>
      </c>
      <c r="AB324">
        <f>+ABS(+D324-'Playlist o matic demo'!$AA$2)</f>
        <v>5</v>
      </c>
      <c r="AC324">
        <f>+ABS(+O324-'Playlist o matic demo'!$AB$2)</f>
        <v>95</v>
      </c>
      <c r="AD324">
        <f>+IF(P324='Playlist o matic demo'!$AC$2,0,20)</f>
        <v>20</v>
      </c>
      <c r="AE324">
        <f>+IF(Q324='Playlist o matic demo'!$AD$2,0,20)</f>
        <v>0</v>
      </c>
      <c r="AF324">
        <f>+ABS(+R324-'Playlist o matic demo'!AE$2)</f>
        <v>8</v>
      </c>
      <c r="AG324">
        <f>+ABS(+S324-'Playlist o matic demo'!AF$2)/2</f>
        <v>4</v>
      </c>
      <c r="AH324">
        <f>+ABS(+T324-'Playlist o matic demo'!AG$2)/1.5</f>
        <v>8.6666666666666661</v>
      </c>
      <c r="AI324">
        <f>+ABS(+U324-'Playlist o matic demo'!AH$2)/2</f>
        <v>32.5</v>
      </c>
      <c r="AJ324">
        <f>+ABS(+V324-'Playlist o matic demo'!AI$2)/2</f>
        <v>0</v>
      </c>
      <c r="AK324">
        <f>+ABS(+W324-'Playlist o matic demo'!AJ$2)/2</f>
        <v>2</v>
      </c>
      <c r="AL324">
        <f>+ABS(+X324-'Playlist o matic demo'!AK$2)/2</f>
        <v>1.5</v>
      </c>
      <c r="AN324">
        <f t="shared" si="30"/>
        <v>176.66666666666666</v>
      </c>
      <c r="AO324">
        <f t="shared" si="31"/>
        <v>740</v>
      </c>
      <c r="AP324">
        <f t="shared" ref="AP324:AP387" si="35">+AP323+0.0001</f>
        <v>3.2209999999999891E-2</v>
      </c>
      <c r="AQ324">
        <f t="shared" si="32"/>
        <v>740.03220999999996</v>
      </c>
      <c r="AR324">
        <f t="shared" si="33"/>
        <v>740</v>
      </c>
      <c r="AS324" t="str">
        <f t="shared" si="34"/>
        <v>The Walters - I Love You So</v>
      </c>
    </row>
    <row r="325" spans="1:45" x14ac:dyDescent="0.45">
      <c r="A325" t="s">
        <v>815</v>
      </c>
      <c r="B325" t="s">
        <v>604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t="s">
        <v>65</v>
      </c>
      <c r="Q325" t="s">
        <v>29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  <c r="Y325" t="s">
        <v>816</v>
      </c>
      <c r="Z325" t="s">
        <v>31</v>
      </c>
      <c r="AA325">
        <f>+IF(B325='Playlist o matic demo'!$V$2,50,0)</f>
        <v>0</v>
      </c>
      <c r="AB325">
        <f>+ABS(+D325-'Playlist o matic demo'!$AA$2)</f>
        <v>2</v>
      </c>
      <c r="AC325">
        <f>+ABS(+O325-'Playlist o matic demo'!$AB$2)</f>
        <v>1</v>
      </c>
      <c r="AD325">
        <f>+IF(P325='Playlist o matic demo'!$AC$2,0,20)</f>
        <v>20</v>
      </c>
      <c r="AE325">
        <f>+IF(Q325='Playlist o matic demo'!$AD$2,0,20)</f>
        <v>0</v>
      </c>
      <c r="AF325">
        <f>+ABS(+R325-'Playlist o matic demo'!AE$2)</f>
        <v>10</v>
      </c>
      <c r="AG325">
        <f>+ABS(+S325-'Playlist o matic demo'!AF$2)/2</f>
        <v>19.5</v>
      </c>
      <c r="AH325">
        <f>+ABS(+T325-'Playlist o matic demo'!AG$2)/1.5</f>
        <v>1.3333333333333333</v>
      </c>
      <c r="AI325">
        <f>+ABS(+U325-'Playlist o matic demo'!AH$2)/2</f>
        <v>22.5</v>
      </c>
      <c r="AJ325">
        <f>+ABS(+V325-'Playlist o matic demo'!AI$2)/2</f>
        <v>0</v>
      </c>
      <c r="AK325">
        <f>+ABS(+W325-'Playlist o matic demo'!AJ$2)/2</f>
        <v>1.5</v>
      </c>
      <c r="AL325">
        <f>+ABS(+X325-'Playlist o matic demo'!AK$2)/2</f>
        <v>0.5</v>
      </c>
      <c r="AN325">
        <f t="shared" si="30"/>
        <v>78.333333333333343</v>
      </c>
      <c r="AO325">
        <f t="shared" si="31"/>
        <v>43</v>
      </c>
      <c r="AP325">
        <f t="shared" si="35"/>
        <v>3.2309999999999894E-2</v>
      </c>
      <c r="AQ325">
        <f t="shared" si="32"/>
        <v>43.032310000000003</v>
      </c>
      <c r="AR325">
        <f t="shared" si="33"/>
        <v>43</v>
      </c>
      <c r="AS325" t="str">
        <f t="shared" si="34"/>
        <v>Steve Lacy - Dark Red</v>
      </c>
    </row>
    <row r="326" spans="1:45" x14ac:dyDescent="0.45">
      <c r="A326" t="s">
        <v>817</v>
      </c>
      <c r="B326" t="s">
        <v>490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 s="1">
        <v>1509</v>
      </c>
      <c r="M326">
        <v>0</v>
      </c>
      <c r="N326">
        <v>13</v>
      </c>
      <c r="O326">
        <v>99</v>
      </c>
      <c r="P326" t="s">
        <v>173</v>
      </c>
      <c r="Q326" t="s">
        <v>29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  <c r="Y326" t="s">
        <v>818</v>
      </c>
      <c r="Z326" t="s">
        <v>31</v>
      </c>
      <c r="AA326">
        <f>+IF(B326='Playlist o matic demo'!$V$2,50,0)</f>
        <v>0</v>
      </c>
      <c r="AB326">
        <f>+ABS(+D326-'Playlist o matic demo'!$AA$2)</f>
        <v>3</v>
      </c>
      <c r="AC326">
        <f>+ABS(+O326-'Playlist o matic demo'!$AB$2)</f>
        <v>72</v>
      </c>
      <c r="AD326">
        <f>+IF(P326='Playlist o matic demo'!$AC$2,0,20)</f>
        <v>20</v>
      </c>
      <c r="AE326">
        <f>+IF(Q326='Playlist o matic demo'!$AD$2,0,20)</f>
        <v>0</v>
      </c>
      <c r="AF326">
        <f>+ABS(+R326-'Playlist o matic demo'!AE$2)</f>
        <v>10</v>
      </c>
      <c r="AG326">
        <f>+ABS(+S326-'Playlist o matic demo'!AF$2)/2</f>
        <v>3.5</v>
      </c>
      <c r="AH326">
        <f>+ABS(+T326-'Playlist o matic demo'!AG$2)/1.5</f>
        <v>16</v>
      </c>
      <c r="AI326">
        <f>+ABS(+U326-'Playlist o matic demo'!AH$2)/2</f>
        <v>34.5</v>
      </c>
      <c r="AJ326">
        <f>+ABS(+V326-'Playlist o matic demo'!AI$2)/2</f>
        <v>0</v>
      </c>
      <c r="AK326">
        <f>+ABS(+W326-'Playlist o matic demo'!AJ$2)/2</f>
        <v>0</v>
      </c>
      <c r="AL326">
        <f>+ABS(+X326-'Playlist o matic demo'!AK$2)/2</f>
        <v>1</v>
      </c>
      <c r="AN326">
        <f t="shared" si="30"/>
        <v>160</v>
      </c>
      <c r="AO326">
        <f t="shared" si="31"/>
        <v>597</v>
      </c>
      <c r="AP326">
        <f t="shared" si="35"/>
        <v>3.2409999999999897E-2</v>
      </c>
      <c r="AQ326">
        <f t="shared" si="32"/>
        <v>597.03241000000003</v>
      </c>
      <c r="AR326">
        <f t="shared" si="33"/>
        <v>598</v>
      </c>
      <c r="AS326" t="str">
        <f t="shared" si="34"/>
        <v>James Arthur - Say You Won't Let Go</v>
      </c>
    </row>
    <row r="327" spans="1:45" x14ac:dyDescent="0.45">
      <c r="A327" t="s">
        <v>819</v>
      </c>
      <c r="B327" t="s">
        <v>164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 s="1">
        <v>1992</v>
      </c>
      <c r="M327">
        <v>0</v>
      </c>
      <c r="N327">
        <v>18</v>
      </c>
      <c r="O327">
        <v>136</v>
      </c>
      <c r="Q327" t="s">
        <v>46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  <c r="Y327" t="s">
        <v>820</v>
      </c>
      <c r="Z327" t="s">
        <v>31</v>
      </c>
      <c r="AA327">
        <f>+IF(B327='Playlist o matic demo'!$V$2,50,0)</f>
        <v>50</v>
      </c>
      <c r="AB327">
        <f>+ABS(+D327-'Playlist o matic demo'!$AA$2)</f>
        <v>4</v>
      </c>
      <c r="AC327">
        <f>+ABS(+O327-'Playlist o matic demo'!$AB$2)</f>
        <v>35</v>
      </c>
      <c r="AD327">
        <f>+IF(P327='Playlist o matic demo'!$AC$2,0,20)</f>
        <v>20</v>
      </c>
      <c r="AE327">
        <f>+IF(Q327='Playlist o matic demo'!$AD$2,0,20)</f>
        <v>20</v>
      </c>
      <c r="AF327">
        <f>+ABS(+R327-'Playlist o matic demo'!AE$2)</f>
        <v>14</v>
      </c>
      <c r="AG327">
        <f>+ABS(+S327-'Playlist o matic demo'!AF$2)/2</f>
        <v>13</v>
      </c>
      <c r="AH327">
        <f>+ABS(+T327-'Playlist o matic demo'!AG$2)/1.5</f>
        <v>15.333333333333334</v>
      </c>
      <c r="AI327">
        <f>+ABS(+U327-'Playlist o matic demo'!AH$2)/2</f>
        <v>4.5</v>
      </c>
      <c r="AJ327">
        <f>+ABS(+V327-'Playlist o matic demo'!AI$2)/2</f>
        <v>0</v>
      </c>
      <c r="AK327">
        <f>+ABS(+W327-'Playlist o matic demo'!AJ$2)/2</f>
        <v>2.5</v>
      </c>
      <c r="AL327">
        <f>+ABS(+X327-'Playlist o matic demo'!AK$2)/2</f>
        <v>0.5</v>
      </c>
      <c r="AN327">
        <f t="shared" si="30"/>
        <v>178.83333333333334</v>
      </c>
      <c r="AO327">
        <f t="shared" si="31"/>
        <v>761</v>
      </c>
      <c r="AP327">
        <f t="shared" si="35"/>
        <v>3.25099999999999E-2</v>
      </c>
      <c r="AQ327">
        <f t="shared" si="32"/>
        <v>761.03251</v>
      </c>
      <c r="AR327">
        <f t="shared" si="33"/>
        <v>761</v>
      </c>
      <c r="AS327" t="str">
        <f t="shared" si="34"/>
        <v>The Weeknd - The Hills</v>
      </c>
    </row>
    <row r="328" spans="1:45" x14ac:dyDescent="0.45">
      <c r="A328" t="s">
        <v>821</v>
      </c>
      <c r="B328" t="s">
        <v>822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t="s">
        <v>80</v>
      </c>
      <c r="Q328" t="s">
        <v>46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  <c r="Y328" t="s">
        <v>823</v>
      </c>
      <c r="Z328" t="s">
        <v>31</v>
      </c>
      <c r="AA328">
        <f>+IF(B328='Playlist o matic demo'!$V$2,50,0)</f>
        <v>0</v>
      </c>
      <c r="AB328">
        <f>+ABS(+D328-'Playlist o matic demo'!$AA$2)</f>
        <v>0</v>
      </c>
      <c r="AC328">
        <f>+ABS(+O328-'Playlist o matic demo'!$AB$2)</f>
        <v>21</v>
      </c>
      <c r="AD328">
        <f>+IF(P328='Playlist o matic demo'!$AC$2,0,20)</f>
        <v>20</v>
      </c>
      <c r="AE328">
        <f>+IF(Q328='Playlist o matic demo'!$AD$2,0,20)</f>
        <v>20</v>
      </c>
      <c r="AF328">
        <f>+ABS(+R328-'Playlist o matic demo'!AE$2)</f>
        <v>40</v>
      </c>
      <c r="AG328">
        <f>+ABS(+S328-'Playlist o matic demo'!AF$2)/2</f>
        <v>13</v>
      </c>
      <c r="AH328">
        <f>+ABS(+T328-'Playlist o matic demo'!AG$2)/1.5</f>
        <v>44</v>
      </c>
      <c r="AI328">
        <f>+ABS(+U328-'Playlist o matic demo'!AH$2)/2</f>
        <v>33.5</v>
      </c>
      <c r="AJ328">
        <f>+ABS(+V328-'Playlist o matic demo'!AI$2)/2</f>
        <v>17.5</v>
      </c>
      <c r="AK328">
        <f>+ABS(+W328-'Playlist o matic demo'!AJ$2)/2</f>
        <v>1</v>
      </c>
      <c r="AL328">
        <f>+ABS(+X328-'Playlist o matic demo'!AK$2)/2</f>
        <v>1.5</v>
      </c>
      <c r="AN328">
        <f t="shared" si="30"/>
        <v>211.5</v>
      </c>
      <c r="AO328">
        <f t="shared" si="31"/>
        <v>901</v>
      </c>
      <c r="AP328">
        <f t="shared" si="35"/>
        <v>3.2609999999999903E-2</v>
      </c>
      <c r="AQ328">
        <f t="shared" si="32"/>
        <v>901.03260999999998</v>
      </c>
      <c r="AR328">
        <f t="shared" si="33"/>
        <v>901</v>
      </c>
      <c r="AS328" t="str">
        <f t="shared" si="34"/>
        <v>Mac DeMarco - Heart To Heart</v>
      </c>
    </row>
    <row r="329" spans="1:45" x14ac:dyDescent="0.45">
      <c r="A329" t="s">
        <v>824</v>
      </c>
      <c r="B329" t="s">
        <v>825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t="s">
        <v>173</v>
      </c>
      <c r="Q329" t="s">
        <v>46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  <c r="Y329" t="s">
        <v>30</v>
      </c>
      <c r="Z329" t="s">
        <v>31</v>
      </c>
      <c r="AA329">
        <f>+IF(B329='Playlist o matic demo'!$V$2,50,0)</f>
        <v>0</v>
      </c>
      <c r="AB329">
        <f>+ABS(+D329-'Playlist o matic demo'!$AA$2)</f>
        <v>4</v>
      </c>
      <c r="AC329">
        <f>+ABS(+O329-'Playlist o matic demo'!$AB$2)</f>
        <v>79</v>
      </c>
      <c r="AD329">
        <f>+IF(P329='Playlist o matic demo'!$AC$2,0,20)</f>
        <v>20</v>
      </c>
      <c r="AE329">
        <f>+IF(Q329='Playlist o matic demo'!$AD$2,0,20)</f>
        <v>20</v>
      </c>
      <c r="AF329">
        <f>+ABS(+R329-'Playlist o matic demo'!AE$2)</f>
        <v>21</v>
      </c>
      <c r="AG329">
        <f>+ABS(+S329-'Playlist o matic demo'!AF$2)/2</f>
        <v>1.5</v>
      </c>
      <c r="AH329">
        <f>+ABS(+T329-'Playlist o matic demo'!AG$2)/1.5</f>
        <v>32.666666666666664</v>
      </c>
      <c r="AI329">
        <f>+ABS(+U329-'Playlist o matic demo'!AH$2)/2</f>
        <v>39.5</v>
      </c>
      <c r="AJ329">
        <f>+ABS(+V329-'Playlist o matic demo'!AI$2)/2</f>
        <v>0</v>
      </c>
      <c r="AK329">
        <f>+ABS(+W329-'Playlist o matic demo'!AJ$2)/2</f>
        <v>0.5</v>
      </c>
      <c r="AL329">
        <f>+ABS(+X329-'Playlist o matic demo'!AK$2)/2</f>
        <v>1</v>
      </c>
      <c r="AN329">
        <f t="shared" si="30"/>
        <v>219.16666666666666</v>
      </c>
      <c r="AO329">
        <f t="shared" si="31"/>
        <v>919</v>
      </c>
      <c r="AP329">
        <f t="shared" si="35"/>
        <v>3.2709999999999906E-2</v>
      </c>
      <c r="AQ329">
        <f t="shared" si="32"/>
        <v>919.03270999999995</v>
      </c>
      <c r="AR329">
        <f t="shared" si="33"/>
        <v>919</v>
      </c>
      <c r="AS329" t="str">
        <f t="shared" si="34"/>
        <v>Jack Black - Peaches (from The Super Mario Bros. Movie)</v>
      </c>
    </row>
    <row r="330" spans="1:45" x14ac:dyDescent="0.45">
      <c r="A330" t="s">
        <v>826</v>
      </c>
      <c r="B330" t="s">
        <v>827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t="s">
        <v>34</v>
      </c>
      <c r="Q330" t="s">
        <v>29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  <c r="Y330" t="s">
        <v>30</v>
      </c>
      <c r="Z330" t="s">
        <v>31</v>
      </c>
      <c r="AA330">
        <f>+IF(B330='Playlist o matic demo'!$V$2,50,0)</f>
        <v>0</v>
      </c>
      <c r="AB330">
        <f>+ABS(+D330-'Playlist o matic demo'!$AA$2)</f>
        <v>3</v>
      </c>
      <c r="AC330">
        <f>+ABS(+O330-'Playlist o matic demo'!$AB$2)</f>
        <v>76</v>
      </c>
      <c r="AD330">
        <f>+IF(P330='Playlist o matic demo'!$AC$2,0,20)</f>
        <v>0</v>
      </c>
      <c r="AE330">
        <f>+IF(Q330='Playlist o matic demo'!$AD$2,0,20)</f>
        <v>0</v>
      </c>
      <c r="AF330">
        <f>+ABS(+R330-'Playlist o matic demo'!AE$2)</f>
        <v>27</v>
      </c>
      <c r="AG330">
        <f>+ABS(+S330-'Playlist o matic demo'!AF$2)/2</f>
        <v>17</v>
      </c>
      <c r="AH330">
        <f>+ABS(+T330-'Playlist o matic demo'!AG$2)/1.5</f>
        <v>4.666666666666667</v>
      </c>
      <c r="AI330">
        <f>+ABS(+U330-'Playlist o matic demo'!AH$2)/2</f>
        <v>8.5</v>
      </c>
      <c r="AJ330">
        <f>+ABS(+V330-'Playlist o matic demo'!AI$2)/2</f>
        <v>0</v>
      </c>
      <c r="AK330">
        <f>+ABS(+W330-'Playlist o matic demo'!AJ$2)/2</f>
        <v>1</v>
      </c>
      <c r="AL330">
        <f>+ABS(+X330-'Playlist o matic demo'!AK$2)/2</f>
        <v>1</v>
      </c>
      <c r="AN330">
        <f t="shared" si="30"/>
        <v>138.16666666666669</v>
      </c>
      <c r="AO330">
        <f t="shared" si="31"/>
        <v>386</v>
      </c>
      <c r="AP330">
        <f t="shared" si="35"/>
        <v>3.2809999999999909E-2</v>
      </c>
      <c r="AQ330">
        <f t="shared" si="32"/>
        <v>386.03280999999998</v>
      </c>
      <c r="AR330">
        <f t="shared" si="33"/>
        <v>386</v>
      </c>
      <c r="AS330" t="str">
        <f t="shared" si="34"/>
        <v>Duki, NICKI NICOLE, Cris Mj, Standly, Stars Music Chile - Marisola - Remix</v>
      </c>
    </row>
    <row r="331" spans="1:45" x14ac:dyDescent="0.45">
      <c r="A331" t="s">
        <v>828</v>
      </c>
      <c r="B331" t="s">
        <v>829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t="s">
        <v>28</v>
      </c>
      <c r="Q331" t="s">
        <v>46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  <c r="Y331" t="s">
        <v>30</v>
      </c>
      <c r="Z331" t="s">
        <v>31</v>
      </c>
      <c r="AA331">
        <f>+IF(B331='Playlist o matic demo'!$V$2,50,0)</f>
        <v>0</v>
      </c>
      <c r="AB331">
        <f>+ABS(+D331-'Playlist o matic demo'!$AA$2)</f>
        <v>3</v>
      </c>
      <c r="AC331">
        <f>+ABS(+O331-'Playlist o matic demo'!$AB$2)</f>
        <v>69</v>
      </c>
      <c r="AD331">
        <f>+IF(P331='Playlist o matic demo'!$AC$2,0,20)</f>
        <v>20</v>
      </c>
      <c r="AE331">
        <f>+IF(Q331='Playlist o matic demo'!$AD$2,0,20)</f>
        <v>20</v>
      </c>
      <c r="AF331">
        <f>+ABS(+R331-'Playlist o matic demo'!AE$2)</f>
        <v>33</v>
      </c>
      <c r="AG331">
        <f>+ABS(+S331-'Playlist o matic demo'!AF$2)/2</f>
        <v>10</v>
      </c>
      <c r="AH331">
        <f>+ABS(+T331-'Playlist o matic demo'!AG$2)/1.5</f>
        <v>2</v>
      </c>
      <c r="AI331">
        <f>+ABS(+U331-'Playlist o matic demo'!AH$2)/2</f>
        <v>10.5</v>
      </c>
      <c r="AJ331">
        <f>+ABS(+V331-'Playlist o matic demo'!AI$2)/2</f>
        <v>0</v>
      </c>
      <c r="AK331">
        <f>+ABS(+W331-'Playlist o matic demo'!AJ$2)/2</f>
        <v>0.5</v>
      </c>
      <c r="AL331">
        <f>+ABS(+X331-'Playlist o matic demo'!AK$2)/2</f>
        <v>1</v>
      </c>
      <c r="AN331">
        <f t="shared" si="30"/>
        <v>169</v>
      </c>
      <c r="AO331">
        <f t="shared" si="31"/>
        <v>675</v>
      </c>
      <c r="AP331">
        <f t="shared" si="35"/>
        <v>3.2909999999999912E-2</v>
      </c>
      <c r="AQ331">
        <f t="shared" si="32"/>
        <v>675.03291000000002</v>
      </c>
      <c r="AR331">
        <f t="shared" si="33"/>
        <v>676</v>
      </c>
      <c r="AS331" t="str">
        <f t="shared" si="34"/>
        <v>Brray, Rauw Alejandro, Lyanno - LOKERA</v>
      </c>
    </row>
    <row r="332" spans="1:45" x14ac:dyDescent="0.45">
      <c r="A332" t="s">
        <v>830</v>
      </c>
      <c r="B332" t="s">
        <v>79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Q332" t="s">
        <v>46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  <c r="Y332" t="s">
        <v>293</v>
      </c>
      <c r="Z332" t="s">
        <v>31</v>
      </c>
      <c r="AA332">
        <f>+IF(B332='Playlist o matic demo'!$V$2,50,0)</f>
        <v>0</v>
      </c>
      <c r="AB332">
        <f>+ABS(+D332-'Playlist o matic demo'!$AA$2)</f>
        <v>3</v>
      </c>
      <c r="AC332">
        <f>+ABS(+O332-'Playlist o matic demo'!$AB$2)</f>
        <v>26</v>
      </c>
      <c r="AD332">
        <f>+IF(P332='Playlist o matic demo'!$AC$2,0,20)</f>
        <v>20</v>
      </c>
      <c r="AE332">
        <f>+IF(Q332='Playlist o matic demo'!$AD$2,0,20)</f>
        <v>20</v>
      </c>
      <c r="AF332">
        <f>+ABS(+R332-'Playlist o matic demo'!AE$2)</f>
        <v>20</v>
      </c>
      <c r="AG332">
        <f>+ABS(+S332-'Playlist o matic demo'!AF$2)/2</f>
        <v>2</v>
      </c>
      <c r="AH332">
        <f>+ABS(+T332-'Playlist o matic demo'!AG$2)/1.5</f>
        <v>16.666666666666668</v>
      </c>
      <c r="AI332">
        <f>+ABS(+U332-'Playlist o matic demo'!AH$2)/2</f>
        <v>21.5</v>
      </c>
      <c r="AJ332">
        <f>+ABS(+V332-'Playlist o matic demo'!AI$2)/2</f>
        <v>0</v>
      </c>
      <c r="AK332">
        <f>+ABS(+W332-'Playlist o matic demo'!AJ$2)/2</f>
        <v>3.5</v>
      </c>
      <c r="AL332">
        <f>+ABS(+X332-'Playlist o matic demo'!AK$2)/2</f>
        <v>0.5</v>
      </c>
      <c r="AN332">
        <f t="shared" si="30"/>
        <v>133.16666666666669</v>
      </c>
      <c r="AO332">
        <f t="shared" si="31"/>
        <v>339</v>
      </c>
      <c r="AP332">
        <f t="shared" si="35"/>
        <v>3.3009999999999914E-2</v>
      </c>
      <c r="AQ332">
        <f t="shared" si="32"/>
        <v>339.03300999999999</v>
      </c>
      <c r="AR332">
        <f t="shared" si="33"/>
        <v>339</v>
      </c>
      <c r="AS332" t="str">
        <f t="shared" si="34"/>
        <v>SZA - Low</v>
      </c>
    </row>
    <row r="333" spans="1:45" x14ac:dyDescent="0.45">
      <c r="A333" t="s">
        <v>831</v>
      </c>
      <c r="B333" t="s">
        <v>832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 s="1">
        <v>7341</v>
      </c>
      <c r="M333">
        <v>0</v>
      </c>
      <c r="N333">
        <v>0</v>
      </c>
      <c r="O333">
        <v>110</v>
      </c>
      <c r="P333" t="s">
        <v>42</v>
      </c>
      <c r="Q333" t="s">
        <v>29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  <c r="Y333" t="s">
        <v>833</v>
      </c>
      <c r="Z333" t="s">
        <v>31</v>
      </c>
      <c r="AA333">
        <f>+IF(B333='Playlist o matic demo'!$V$2,50,0)</f>
        <v>0</v>
      </c>
      <c r="AB333">
        <f>+ABS(+D333-'Playlist o matic demo'!$AA$2)</f>
        <v>16</v>
      </c>
      <c r="AC333">
        <f>+ABS(+O333-'Playlist o matic demo'!$AB$2)</f>
        <v>61</v>
      </c>
      <c r="AD333">
        <f>+IF(P333='Playlist o matic demo'!$AC$2,0,20)</f>
        <v>20</v>
      </c>
      <c r="AE333">
        <f>+IF(Q333='Playlist o matic demo'!$AD$2,0,20)</f>
        <v>0</v>
      </c>
      <c r="AF333">
        <f>+ABS(+R333-'Playlist o matic demo'!AE$2)</f>
        <v>0</v>
      </c>
      <c r="AG333">
        <f>+ABS(+S333-'Playlist o matic demo'!AF$2)/2</f>
        <v>7</v>
      </c>
      <c r="AH333">
        <f>+ABS(+T333-'Playlist o matic demo'!AG$2)/1.5</f>
        <v>4</v>
      </c>
      <c r="AI333">
        <f>+ABS(+U333-'Playlist o matic demo'!AH$2)/2</f>
        <v>0</v>
      </c>
      <c r="AJ333">
        <f>+ABS(+V333-'Playlist o matic demo'!AI$2)/2</f>
        <v>0</v>
      </c>
      <c r="AK333">
        <f>+ABS(+W333-'Playlist o matic demo'!AJ$2)/2</f>
        <v>27.5</v>
      </c>
      <c r="AL333">
        <f>+ABS(+X333-'Playlist o matic demo'!AK$2)/2</f>
        <v>1.5</v>
      </c>
      <c r="AN333">
        <f t="shared" si="30"/>
        <v>137</v>
      </c>
      <c r="AO333">
        <f t="shared" si="31"/>
        <v>374</v>
      </c>
      <c r="AP333">
        <f t="shared" si="35"/>
        <v>3.3109999999999917E-2</v>
      </c>
      <c r="AQ333">
        <f t="shared" si="32"/>
        <v>374.03311000000002</v>
      </c>
      <c r="AR333">
        <f t="shared" si="33"/>
        <v>374</v>
      </c>
      <c r="AS333" t="str">
        <f t="shared" si="34"/>
        <v>Linkin Park - Numb</v>
      </c>
    </row>
    <row r="334" spans="1:45" x14ac:dyDescent="0.45">
      <c r="A334" t="s">
        <v>834</v>
      </c>
      <c r="B334" t="s">
        <v>835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Q334" t="s">
        <v>29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  <c r="Y334" t="s">
        <v>836</v>
      </c>
      <c r="Z334" t="s">
        <v>31</v>
      </c>
      <c r="AA334">
        <f>+IF(B334='Playlist o matic demo'!$V$2,50,0)</f>
        <v>0</v>
      </c>
      <c r="AB334">
        <f>+ABS(+D334-'Playlist o matic demo'!$AA$2)</f>
        <v>4</v>
      </c>
      <c r="AC334">
        <f>+ABS(+O334-'Playlist o matic demo'!$AB$2)</f>
        <v>76</v>
      </c>
      <c r="AD334">
        <f>+IF(P334='Playlist o matic demo'!$AC$2,0,20)</f>
        <v>20</v>
      </c>
      <c r="AE334">
        <f>+IF(Q334='Playlist o matic demo'!$AD$2,0,20)</f>
        <v>0</v>
      </c>
      <c r="AF334">
        <f>+ABS(+R334-'Playlist o matic demo'!AE$2)</f>
        <v>14</v>
      </c>
      <c r="AG334">
        <f>+ABS(+S334-'Playlist o matic demo'!AF$2)/2</f>
        <v>4</v>
      </c>
      <c r="AH334">
        <f>+ABS(+T334-'Playlist o matic demo'!AG$2)/1.5</f>
        <v>2</v>
      </c>
      <c r="AI334">
        <f>+ABS(+U334-'Playlist o matic demo'!AH$2)/2</f>
        <v>23</v>
      </c>
      <c r="AJ334">
        <f>+ABS(+V334-'Playlist o matic demo'!AI$2)/2</f>
        <v>0</v>
      </c>
      <c r="AK334">
        <f>+ABS(+W334-'Playlist o matic demo'!AJ$2)/2</f>
        <v>14.5</v>
      </c>
      <c r="AL334">
        <f>+ABS(+X334-'Playlist o matic demo'!AK$2)/2</f>
        <v>0.5</v>
      </c>
      <c r="AN334">
        <f t="shared" si="30"/>
        <v>158</v>
      </c>
      <c r="AO334">
        <f t="shared" si="31"/>
        <v>576</v>
      </c>
      <c r="AP334">
        <f t="shared" si="35"/>
        <v>3.320999999999992E-2</v>
      </c>
      <c r="AQ334">
        <f t="shared" si="32"/>
        <v>576.03321000000005</v>
      </c>
      <c r="AR334">
        <f t="shared" si="33"/>
        <v>576</v>
      </c>
      <c r="AS334" t="str">
        <f t="shared" si="34"/>
        <v>Gorillaz, Bad Bunny - Tormenta (feat. Bad Bunny)</v>
      </c>
    </row>
    <row r="335" spans="1:45" x14ac:dyDescent="0.45">
      <c r="A335" t="s">
        <v>837</v>
      </c>
      <c r="B335" t="s">
        <v>838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t="s">
        <v>28</v>
      </c>
      <c r="Q335" t="s">
        <v>46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  <c r="Y335" t="s">
        <v>839</v>
      </c>
      <c r="Z335" t="s">
        <v>31</v>
      </c>
      <c r="AA335">
        <f>+IF(B335='Playlist o matic demo'!$V$2,50,0)</f>
        <v>0</v>
      </c>
      <c r="AB335">
        <f>+ABS(+D335-'Playlist o matic demo'!$AA$2)</f>
        <v>4</v>
      </c>
      <c r="AC335">
        <f>+ABS(+O335-'Playlist o matic demo'!$AB$2)</f>
        <v>77</v>
      </c>
      <c r="AD335">
        <f>+IF(P335='Playlist o matic demo'!$AC$2,0,20)</f>
        <v>20</v>
      </c>
      <c r="AE335">
        <f>+IF(Q335='Playlist o matic demo'!$AD$2,0,20)</f>
        <v>20</v>
      </c>
      <c r="AF335">
        <f>+ABS(+R335-'Playlist o matic demo'!AE$2)</f>
        <v>18</v>
      </c>
      <c r="AG335">
        <f>+ABS(+S335-'Playlist o matic demo'!AF$2)/2</f>
        <v>21.5</v>
      </c>
      <c r="AH335">
        <f>+ABS(+T335-'Playlist o matic demo'!AG$2)/1.5</f>
        <v>1.3333333333333333</v>
      </c>
      <c r="AI335">
        <f>+ABS(+U335-'Playlist o matic demo'!AH$2)/2</f>
        <v>26.5</v>
      </c>
      <c r="AJ335">
        <f>+ABS(+V335-'Playlist o matic demo'!AI$2)/2</f>
        <v>0</v>
      </c>
      <c r="AK335">
        <f>+ABS(+W335-'Playlist o matic demo'!AJ$2)/2</f>
        <v>0</v>
      </c>
      <c r="AL335">
        <f>+ABS(+X335-'Playlist o matic demo'!AK$2)/2</f>
        <v>3</v>
      </c>
      <c r="AN335">
        <f t="shared" si="30"/>
        <v>191.33333333333334</v>
      </c>
      <c r="AO335">
        <f t="shared" si="31"/>
        <v>839</v>
      </c>
      <c r="AP335">
        <f t="shared" si="35"/>
        <v>3.3309999999999923E-2</v>
      </c>
      <c r="AQ335">
        <f t="shared" si="32"/>
        <v>839.03331000000003</v>
      </c>
      <c r="AR335">
        <f t="shared" si="33"/>
        <v>839</v>
      </c>
      <c r="AS335" t="str">
        <f t="shared" si="34"/>
        <v>j-hope, J. Cole - on the street (with J. Cole)</v>
      </c>
    </row>
    <row r="336" spans="1:45" x14ac:dyDescent="0.45">
      <c r="A336" t="s">
        <v>840</v>
      </c>
      <c r="B336" t="s">
        <v>115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t="s">
        <v>92</v>
      </c>
      <c r="Q336" t="s">
        <v>29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  <c r="Y336" t="s">
        <v>798</v>
      </c>
      <c r="Z336" t="s">
        <v>31</v>
      </c>
      <c r="AA336">
        <f>+IF(B336='Playlist o matic demo'!$V$2,50,0)</f>
        <v>0</v>
      </c>
      <c r="AB336">
        <f>+ABS(+D336-'Playlist o matic demo'!$AA$2)</f>
        <v>3</v>
      </c>
      <c r="AC336">
        <f>+ABS(+O336-'Playlist o matic demo'!$AB$2)</f>
        <v>29</v>
      </c>
      <c r="AD336">
        <f>+IF(P336='Playlist o matic demo'!$AC$2,0,20)</f>
        <v>20</v>
      </c>
      <c r="AE336">
        <f>+IF(Q336='Playlist o matic demo'!$AD$2,0,20)</f>
        <v>0</v>
      </c>
      <c r="AF336">
        <f>+ABS(+R336-'Playlist o matic demo'!AE$2)</f>
        <v>11</v>
      </c>
      <c r="AG336">
        <f>+ABS(+S336-'Playlist o matic demo'!AF$2)/2</f>
        <v>27</v>
      </c>
      <c r="AH336">
        <f>+ABS(+T336-'Playlist o matic demo'!AG$2)/1.5</f>
        <v>7.333333333333333</v>
      </c>
      <c r="AI336">
        <f>+ABS(+U336-'Playlist o matic demo'!AH$2)/2</f>
        <v>0</v>
      </c>
      <c r="AJ336">
        <f>+ABS(+V336-'Playlist o matic demo'!AI$2)/2</f>
        <v>0</v>
      </c>
      <c r="AK336">
        <f>+ABS(+W336-'Playlist o matic demo'!AJ$2)/2</f>
        <v>8.5</v>
      </c>
      <c r="AL336">
        <f>+ABS(+X336-'Playlist o matic demo'!AK$2)/2</f>
        <v>2</v>
      </c>
      <c r="AN336">
        <f t="shared" si="30"/>
        <v>107.83333333333333</v>
      </c>
      <c r="AO336">
        <f t="shared" si="31"/>
        <v>164</v>
      </c>
      <c r="AP336">
        <f t="shared" si="35"/>
        <v>3.3409999999999926E-2</v>
      </c>
      <c r="AQ336">
        <f t="shared" si="32"/>
        <v>164.03341</v>
      </c>
      <c r="AR336">
        <f t="shared" si="33"/>
        <v>165</v>
      </c>
      <c r="AS336" t="str">
        <f t="shared" si="34"/>
        <v>Morgan Wallen - One Thing At A Time</v>
      </c>
    </row>
    <row r="337" spans="1:45" x14ac:dyDescent="0.45">
      <c r="A337" t="s">
        <v>841</v>
      </c>
      <c r="B337" t="s">
        <v>842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t="s">
        <v>65</v>
      </c>
      <c r="Q337" t="s">
        <v>46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  <c r="Y337" t="s">
        <v>30</v>
      </c>
      <c r="Z337" t="s">
        <v>31</v>
      </c>
      <c r="AA337">
        <f>+IF(B337='Playlist o matic demo'!$V$2,50,0)</f>
        <v>0</v>
      </c>
      <c r="AB337">
        <f>+ABS(+D337-'Playlist o matic demo'!$AA$2)</f>
        <v>3</v>
      </c>
      <c r="AC337">
        <f>+ABS(+O337-'Playlist o matic demo'!$AB$2)</f>
        <v>26</v>
      </c>
      <c r="AD337">
        <f>+IF(P337='Playlist o matic demo'!$AC$2,0,20)</f>
        <v>20</v>
      </c>
      <c r="AE337">
        <f>+IF(Q337='Playlist o matic demo'!$AD$2,0,20)</f>
        <v>20</v>
      </c>
      <c r="AF337">
        <f>+ABS(+R337-'Playlist o matic demo'!AE$2)</f>
        <v>9</v>
      </c>
      <c r="AG337">
        <f>+ABS(+S337-'Playlist o matic demo'!AF$2)/2</f>
        <v>9</v>
      </c>
      <c r="AH337">
        <f>+ABS(+T337-'Playlist o matic demo'!AG$2)/1.5</f>
        <v>4</v>
      </c>
      <c r="AI337">
        <f>+ABS(+U337-'Playlist o matic demo'!AH$2)/2</f>
        <v>0.5</v>
      </c>
      <c r="AJ337">
        <f>+ABS(+V337-'Playlist o matic demo'!AI$2)/2</f>
        <v>0</v>
      </c>
      <c r="AK337">
        <f>+ABS(+W337-'Playlist o matic demo'!AJ$2)/2</f>
        <v>3</v>
      </c>
      <c r="AL337">
        <f>+ABS(+X337-'Playlist o matic demo'!AK$2)/2</f>
        <v>1</v>
      </c>
      <c r="AN337">
        <f t="shared" si="30"/>
        <v>95.5</v>
      </c>
      <c r="AO337">
        <f t="shared" si="31"/>
        <v>98</v>
      </c>
      <c r="AP337">
        <f t="shared" si="35"/>
        <v>3.3509999999999929E-2</v>
      </c>
      <c r="AQ337">
        <f t="shared" si="32"/>
        <v>98.033510000000007</v>
      </c>
      <c r="AR337">
        <f t="shared" si="33"/>
        <v>98</v>
      </c>
      <c r="AS337" t="str">
        <f t="shared" si="34"/>
        <v>Robin Schulz, Oliver Tree - Miss You</v>
      </c>
    </row>
    <row r="338" spans="1:45" x14ac:dyDescent="0.45">
      <c r="A338" t="s">
        <v>843</v>
      </c>
      <c r="B338" t="s">
        <v>115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t="s">
        <v>65</v>
      </c>
      <c r="Q338" t="s">
        <v>46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  <c r="Y338" t="s">
        <v>30</v>
      </c>
      <c r="Z338" t="s">
        <v>31</v>
      </c>
      <c r="AA338">
        <f>+IF(B338='Playlist o matic demo'!$V$2,50,0)</f>
        <v>0</v>
      </c>
      <c r="AB338">
        <f>+ABS(+D338-'Playlist o matic demo'!$AA$2)</f>
        <v>4</v>
      </c>
      <c r="AC338">
        <f>+ABS(+O338-'Playlist o matic demo'!$AB$2)</f>
        <v>50</v>
      </c>
      <c r="AD338">
        <f>+IF(P338='Playlist o matic demo'!$AC$2,0,20)</f>
        <v>20</v>
      </c>
      <c r="AE338">
        <f>+IF(Q338='Playlist o matic demo'!$AD$2,0,20)</f>
        <v>20</v>
      </c>
      <c r="AF338">
        <f>+ABS(+R338-'Playlist o matic demo'!AE$2)</f>
        <v>14</v>
      </c>
      <c r="AG338">
        <f>+ABS(+S338-'Playlist o matic demo'!AF$2)/2</f>
        <v>14.5</v>
      </c>
      <c r="AH338">
        <f>+ABS(+T338-'Playlist o matic demo'!AG$2)/1.5</f>
        <v>0</v>
      </c>
      <c r="AI338">
        <f>+ABS(+U338-'Playlist o matic demo'!AH$2)/2</f>
        <v>0</v>
      </c>
      <c r="AJ338">
        <f>+ABS(+V338-'Playlist o matic demo'!AI$2)/2</f>
        <v>0</v>
      </c>
      <c r="AK338">
        <f>+ABS(+W338-'Playlist o matic demo'!AJ$2)/2</f>
        <v>13.5</v>
      </c>
      <c r="AL338">
        <f>+ABS(+X338-'Playlist o matic demo'!AK$2)/2</f>
        <v>2</v>
      </c>
      <c r="AN338">
        <f t="shared" si="30"/>
        <v>138</v>
      </c>
      <c r="AO338">
        <f t="shared" si="31"/>
        <v>382</v>
      </c>
      <c r="AP338">
        <f t="shared" si="35"/>
        <v>3.3609999999999932E-2</v>
      </c>
      <c r="AQ338">
        <f t="shared" si="32"/>
        <v>382.03361000000001</v>
      </c>
      <c r="AR338">
        <f t="shared" si="33"/>
        <v>383</v>
      </c>
      <c r="AS338" t="str">
        <f t="shared" si="34"/>
        <v>Morgan Wallen - AinÃ¯Â¿Â½Ã¯Â¿Â½Ã¯Â¿Â½t Tha</v>
      </c>
    </row>
    <row r="339" spans="1:45" x14ac:dyDescent="0.45">
      <c r="A339" t="s">
        <v>844</v>
      </c>
      <c r="B339" t="s">
        <v>115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t="s">
        <v>288</v>
      </c>
      <c r="Q339" t="s">
        <v>46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  <c r="Y339" t="s">
        <v>30</v>
      </c>
      <c r="Z339" t="s">
        <v>31</v>
      </c>
      <c r="AA339">
        <f>+IF(B339='Playlist o matic demo'!$V$2,50,0)</f>
        <v>0</v>
      </c>
      <c r="AB339">
        <f>+ABS(+D339-'Playlist o matic demo'!$AA$2)</f>
        <v>4</v>
      </c>
      <c r="AC339">
        <f>+ABS(+O339-'Playlist o matic demo'!$AB$2)</f>
        <v>31</v>
      </c>
      <c r="AD339">
        <f>+IF(P339='Playlist o matic demo'!$AC$2,0,20)</f>
        <v>20</v>
      </c>
      <c r="AE339">
        <f>+IF(Q339='Playlist o matic demo'!$AD$2,0,20)</f>
        <v>20</v>
      </c>
      <c r="AF339">
        <f>+ABS(+R339-'Playlist o matic demo'!AE$2)</f>
        <v>16</v>
      </c>
      <c r="AG339">
        <f>+ABS(+S339-'Playlist o matic demo'!AF$2)/2</f>
        <v>2.5</v>
      </c>
      <c r="AH339">
        <f>+ABS(+T339-'Playlist o matic demo'!AG$2)/1.5</f>
        <v>2.6666666666666665</v>
      </c>
      <c r="AI339">
        <f>+ABS(+U339-'Playlist o matic demo'!AH$2)/2</f>
        <v>24.5</v>
      </c>
      <c r="AJ339">
        <f>+ABS(+V339-'Playlist o matic demo'!AI$2)/2</f>
        <v>0</v>
      </c>
      <c r="AK339">
        <f>+ABS(+W339-'Playlist o matic demo'!AJ$2)/2</f>
        <v>1.5</v>
      </c>
      <c r="AL339">
        <f>+ABS(+X339-'Playlist o matic demo'!AK$2)/2</f>
        <v>2</v>
      </c>
      <c r="AN339">
        <f t="shared" si="30"/>
        <v>124.16666666666667</v>
      </c>
      <c r="AO339">
        <f t="shared" si="31"/>
        <v>280</v>
      </c>
      <c r="AP339">
        <f t="shared" si="35"/>
        <v>3.3709999999999934E-2</v>
      </c>
      <c r="AQ339">
        <f t="shared" si="32"/>
        <v>280.03370999999999</v>
      </c>
      <c r="AR339">
        <f t="shared" si="33"/>
        <v>281</v>
      </c>
      <c r="AS339" t="str">
        <f t="shared" si="34"/>
        <v>Morgan Wallen - ThinkinÃ¯Â¿Â½Ã¯Â¿Â½Ã¯Â¿Â½ B</v>
      </c>
    </row>
    <row r="340" spans="1:45" x14ac:dyDescent="0.45">
      <c r="A340" t="s">
        <v>845</v>
      </c>
      <c r="B340" t="s">
        <v>846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t="s">
        <v>34</v>
      </c>
      <c r="Q340" t="s">
        <v>46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  <c r="Y340" t="s">
        <v>847</v>
      </c>
      <c r="Z340" t="s">
        <v>31</v>
      </c>
      <c r="AA340">
        <f>+IF(B340='Playlist o matic demo'!$V$2,50,0)</f>
        <v>0</v>
      </c>
      <c r="AB340">
        <f>+ABS(+D340-'Playlist o matic demo'!$AA$2)</f>
        <v>4</v>
      </c>
      <c r="AC340">
        <f>+ABS(+O340-'Playlist o matic demo'!$AB$2)</f>
        <v>34</v>
      </c>
      <c r="AD340">
        <f>+IF(P340='Playlist o matic demo'!$AC$2,0,20)</f>
        <v>0</v>
      </c>
      <c r="AE340">
        <f>+IF(Q340='Playlist o matic demo'!$AD$2,0,20)</f>
        <v>20</v>
      </c>
      <c r="AF340">
        <f>+ABS(+R340-'Playlist o matic demo'!AE$2)</f>
        <v>34</v>
      </c>
      <c r="AG340">
        <f>+ABS(+S340-'Playlist o matic demo'!AF$2)/2</f>
        <v>3</v>
      </c>
      <c r="AH340">
        <f>+ABS(+T340-'Playlist o matic demo'!AG$2)/1.5</f>
        <v>8.6666666666666661</v>
      </c>
      <c r="AI340">
        <f>+ABS(+U340-'Playlist o matic demo'!AH$2)/2</f>
        <v>4</v>
      </c>
      <c r="AJ340">
        <f>+ABS(+V340-'Playlist o matic demo'!AI$2)/2</f>
        <v>0</v>
      </c>
      <c r="AK340">
        <f>+ABS(+W340-'Playlist o matic demo'!AJ$2)/2</f>
        <v>1</v>
      </c>
      <c r="AL340">
        <f>+ABS(+X340-'Playlist o matic demo'!AK$2)/2</f>
        <v>0.5</v>
      </c>
      <c r="AN340">
        <f t="shared" si="30"/>
        <v>109.16666666666667</v>
      </c>
      <c r="AO340">
        <f t="shared" si="31"/>
        <v>171</v>
      </c>
      <c r="AP340">
        <f t="shared" si="35"/>
        <v>3.3809999999999937E-2</v>
      </c>
      <c r="AQ340">
        <f t="shared" si="32"/>
        <v>171.03380999999999</v>
      </c>
      <c r="AR340">
        <f t="shared" si="33"/>
        <v>172</v>
      </c>
      <c r="AS340" t="str">
        <f t="shared" si="34"/>
        <v>Don Toliver, Future, Justin Bieber - Private Landing (feat. Justin Bieber &amp; Future)</v>
      </c>
    </row>
    <row r="341" spans="1:45" x14ac:dyDescent="0.45">
      <c r="A341" t="s">
        <v>848</v>
      </c>
      <c r="B341" t="s">
        <v>115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t="s">
        <v>80</v>
      </c>
      <c r="Q341" t="s">
        <v>29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  <c r="Y341" t="s">
        <v>798</v>
      </c>
      <c r="Z341" t="s">
        <v>31</v>
      </c>
      <c r="AA341">
        <f>+IF(B341='Playlist o matic demo'!$V$2,50,0)</f>
        <v>0</v>
      </c>
      <c r="AB341">
        <f>+ABS(+D341-'Playlist o matic demo'!$AA$2)</f>
        <v>4</v>
      </c>
      <c r="AC341">
        <f>+ABS(+O341-'Playlist o matic demo'!$AB$2)</f>
        <v>67</v>
      </c>
      <c r="AD341">
        <f>+IF(P341='Playlist o matic demo'!$AC$2,0,20)</f>
        <v>20</v>
      </c>
      <c r="AE341">
        <f>+IF(Q341='Playlist o matic demo'!$AD$2,0,20)</f>
        <v>0</v>
      </c>
      <c r="AF341">
        <f>+ABS(+R341-'Playlist o matic demo'!AE$2)</f>
        <v>6</v>
      </c>
      <c r="AG341">
        <f>+ABS(+S341-'Playlist o matic demo'!AF$2)/2</f>
        <v>17</v>
      </c>
      <c r="AH341">
        <f>+ABS(+T341-'Playlist o matic demo'!AG$2)/1.5</f>
        <v>3.3333333333333335</v>
      </c>
      <c r="AI341">
        <f>+ABS(+U341-'Playlist o matic demo'!AH$2)/2</f>
        <v>0</v>
      </c>
      <c r="AJ341">
        <f>+ABS(+V341-'Playlist o matic demo'!AI$2)/2</f>
        <v>0</v>
      </c>
      <c r="AK341">
        <f>+ABS(+W341-'Playlist o matic demo'!AJ$2)/2</f>
        <v>3</v>
      </c>
      <c r="AL341">
        <f>+ABS(+X341-'Playlist o matic demo'!AK$2)/2</f>
        <v>2</v>
      </c>
      <c r="AN341">
        <f t="shared" si="30"/>
        <v>122.33333333333333</v>
      </c>
      <c r="AO341">
        <f t="shared" si="31"/>
        <v>258</v>
      </c>
      <c r="AP341">
        <f t="shared" si="35"/>
        <v>3.390999999999994E-2</v>
      </c>
      <c r="AQ341">
        <f t="shared" si="32"/>
        <v>258.03390999999999</v>
      </c>
      <c r="AR341">
        <f t="shared" si="33"/>
        <v>259</v>
      </c>
      <c r="AS341" t="str">
        <f t="shared" si="34"/>
        <v>Morgan Wallen - Everything I Love</v>
      </c>
    </row>
    <row r="342" spans="1:45" x14ac:dyDescent="0.45">
      <c r="A342" t="s">
        <v>849</v>
      </c>
      <c r="B342" t="s">
        <v>850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t="s">
        <v>38</v>
      </c>
      <c r="Q342" t="s">
        <v>29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  <c r="Y342" t="s">
        <v>851</v>
      </c>
      <c r="Z342" t="s">
        <v>31</v>
      </c>
      <c r="AA342">
        <f>+IF(B342='Playlist o matic demo'!$V$2,50,0)</f>
        <v>0</v>
      </c>
      <c r="AB342">
        <f>+ABS(+D342-'Playlist o matic demo'!$AA$2)</f>
        <v>4</v>
      </c>
      <c r="AC342">
        <f>+ABS(+O342-'Playlist o matic demo'!$AB$2)</f>
        <v>79</v>
      </c>
      <c r="AD342">
        <f>+IF(P342='Playlist o matic demo'!$AC$2,0,20)</f>
        <v>20</v>
      </c>
      <c r="AE342">
        <f>+IF(Q342='Playlist o matic demo'!$AD$2,0,20)</f>
        <v>0</v>
      </c>
      <c r="AF342">
        <f>+ABS(+R342-'Playlist o matic demo'!AE$2)</f>
        <v>7</v>
      </c>
      <c r="AG342">
        <f>+ABS(+S342-'Playlist o matic demo'!AF$2)/2</f>
        <v>15</v>
      </c>
      <c r="AH342">
        <f>+ABS(+T342-'Playlist o matic demo'!AG$2)/1.5</f>
        <v>2.6666666666666665</v>
      </c>
      <c r="AI342">
        <f>+ABS(+U342-'Playlist o matic demo'!AH$2)/2</f>
        <v>3.5</v>
      </c>
      <c r="AJ342">
        <f>+ABS(+V342-'Playlist o matic demo'!AI$2)/2</f>
        <v>0</v>
      </c>
      <c r="AK342">
        <f>+ABS(+W342-'Playlist o matic demo'!AJ$2)/2</f>
        <v>12</v>
      </c>
      <c r="AL342">
        <f>+ABS(+X342-'Playlist o matic demo'!AK$2)/2</f>
        <v>2</v>
      </c>
      <c r="AN342">
        <f t="shared" si="30"/>
        <v>145.16666666666669</v>
      </c>
      <c r="AO342">
        <f t="shared" si="31"/>
        <v>452</v>
      </c>
      <c r="AP342">
        <f t="shared" si="35"/>
        <v>3.4009999999999943E-2</v>
      </c>
      <c r="AQ342">
        <f t="shared" si="32"/>
        <v>452.03401000000002</v>
      </c>
      <c r="AR342">
        <f t="shared" si="33"/>
        <v>452</v>
      </c>
      <c r="AS342" t="str">
        <f t="shared" si="34"/>
        <v>Niall Horan - Heaven</v>
      </c>
    </row>
    <row r="343" spans="1:45" x14ac:dyDescent="0.45">
      <c r="A343" t="s">
        <v>852</v>
      </c>
      <c r="B343" t="s">
        <v>853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t="s">
        <v>62</v>
      </c>
      <c r="Q343" t="s">
        <v>46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  <c r="Y343" t="s">
        <v>854</v>
      </c>
      <c r="Z343" t="s">
        <v>31</v>
      </c>
      <c r="AA343">
        <f>+IF(B343='Playlist o matic demo'!$V$2,50,0)</f>
        <v>0</v>
      </c>
      <c r="AB343">
        <f>+ABS(+D343-'Playlist o matic demo'!$AA$2)</f>
        <v>3</v>
      </c>
      <c r="AC343">
        <f>+ABS(+O343-'Playlist o matic demo'!$AB$2)</f>
        <v>25</v>
      </c>
      <c r="AD343">
        <f>+IF(P343='Playlist o matic demo'!$AC$2,0,20)</f>
        <v>20</v>
      </c>
      <c r="AE343">
        <f>+IF(Q343='Playlist o matic demo'!$AD$2,0,20)</f>
        <v>20</v>
      </c>
      <c r="AF343">
        <f>+ABS(+R343-'Playlist o matic demo'!AE$2)</f>
        <v>24</v>
      </c>
      <c r="AG343">
        <f>+ABS(+S343-'Playlist o matic demo'!AF$2)/2</f>
        <v>6.5</v>
      </c>
      <c r="AH343">
        <f>+ABS(+T343-'Playlist o matic demo'!AG$2)/1.5</f>
        <v>23.333333333333332</v>
      </c>
      <c r="AI343">
        <f>+ABS(+U343-'Playlist o matic demo'!AH$2)/2</f>
        <v>43</v>
      </c>
      <c r="AJ343">
        <f>+ABS(+V343-'Playlist o matic demo'!AI$2)/2</f>
        <v>0</v>
      </c>
      <c r="AK343">
        <f>+ABS(+W343-'Playlist o matic demo'!AJ$2)/2</f>
        <v>6</v>
      </c>
      <c r="AL343">
        <f>+ABS(+X343-'Playlist o matic demo'!AK$2)/2</f>
        <v>15.5</v>
      </c>
      <c r="AN343">
        <f t="shared" si="30"/>
        <v>186.33333333333331</v>
      </c>
      <c r="AO343">
        <f t="shared" si="31"/>
        <v>808</v>
      </c>
      <c r="AP343">
        <f t="shared" si="35"/>
        <v>3.4109999999999946E-2</v>
      </c>
      <c r="AQ343">
        <f t="shared" si="32"/>
        <v>808.03411000000006</v>
      </c>
      <c r="AR343">
        <f t="shared" si="33"/>
        <v>808</v>
      </c>
      <c r="AS343" t="str">
        <f t="shared" si="34"/>
        <v>Central Cee - LET GO</v>
      </c>
    </row>
    <row r="344" spans="1:45" x14ac:dyDescent="0.45">
      <c r="A344" t="s">
        <v>855</v>
      </c>
      <c r="B344" t="s">
        <v>856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t="s">
        <v>62</v>
      </c>
      <c r="Q344" t="s">
        <v>29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  <c r="Y344" t="s">
        <v>857</v>
      </c>
      <c r="Z344" t="s">
        <v>31</v>
      </c>
      <c r="AA344">
        <f>+IF(B344='Playlist o matic demo'!$V$2,50,0)</f>
        <v>0</v>
      </c>
      <c r="AB344">
        <f>+ABS(+D344-'Playlist o matic demo'!$AA$2)</f>
        <v>4</v>
      </c>
      <c r="AC344">
        <f>+ABS(+O344-'Playlist o matic demo'!$AB$2)</f>
        <v>51</v>
      </c>
      <c r="AD344">
        <f>+IF(P344='Playlist o matic demo'!$AC$2,0,20)</f>
        <v>20</v>
      </c>
      <c r="AE344">
        <f>+IF(Q344='Playlist o matic demo'!$AD$2,0,20)</f>
        <v>0</v>
      </c>
      <c r="AF344">
        <f>+ABS(+R344-'Playlist o matic demo'!AE$2)</f>
        <v>6</v>
      </c>
      <c r="AG344">
        <f>+ABS(+S344-'Playlist o matic demo'!AF$2)/2</f>
        <v>9</v>
      </c>
      <c r="AH344">
        <f>+ABS(+T344-'Playlist o matic demo'!AG$2)/1.5</f>
        <v>24.666666666666668</v>
      </c>
      <c r="AI344">
        <f>+ABS(+U344-'Playlist o matic demo'!AH$2)/2</f>
        <v>44.5</v>
      </c>
      <c r="AJ344">
        <f>+ABS(+V344-'Playlist o matic demo'!AI$2)/2</f>
        <v>0</v>
      </c>
      <c r="AK344">
        <f>+ABS(+W344-'Playlist o matic demo'!AJ$2)/2</f>
        <v>1.5</v>
      </c>
      <c r="AL344">
        <f>+ABS(+X344-'Playlist o matic demo'!AK$2)/2</f>
        <v>1.5</v>
      </c>
      <c r="AN344">
        <f t="shared" si="30"/>
        <v>162.16666666666669</v>
      </c>
      <c r="AO344">
        <f t="shared" si="31"/>
        <v>621</v>
      </c>
      <c r="AP344">
        <f t="shared" si="35"/>
        <v>3.4209999999999949E-2</v>
      </c>
      <c r="AQ344">
        <f t="shared" si="32"/>
        <v>621.03421000000003</v>
      </c>
      <c r="AR344">
        <f t="shared" si="33"/>
        <v>621</v>
      </c>
      <c r="AS344" t="str">
        <f t="shared" si="34"/>
        <v>Mahalini - Sial</v>
      </c>
    </row>
    <row r="345" spans="1:45" x14ac:dyDescent="0.45">
      <c r="A345" t="s">
        <v>858</v>
      </c>
      <c r="B345" t="s">
        <v>115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t="s">
        <v>62</v>
      </c>
      <c r="Q345" t="s">
        <v>29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  <c r="Y345" t="s">
        <v>798</v>
      </c>
      <c r="Z345" t="s">
        <v>31</v>
      </c>
      <c r="AA345">
        <f>+IF(B345='Playlist o matic demo'!$V$2,50,0)</f>
        <v>0</v>
      </c>
      <c r="AB345">
        <f>+ABS(+D345-'Playlist o matic demo'!$AA$2)</f>
        <v>4</v>
      </c>
      <c r="AC345">
        <f>+ABS(+O345-'Playlist o matic demo'!$AB$2)</f>
        <v>27</v>
      </c>
      <c r="AD345">
        <f>+IF(P345='Playlist o matic demo'!$AC$2,0,20)</f>
        <v>20</v>
      </c>
      <c r="AE345">
        <f>+IF(Q345='Playlist o matic demo'!$AD$2,0,20)</f>
        <v>0</v>
      </c>
      <c r="AF345">
        <f>+ABS(+R345-'Playlist o matic demo'!AE$2)</f>
        <v>18</v>
      </c>
      <c r="AG345">
        <f>+ABS(+S345-'Playlist o matic demo'!AF$2)/2</f>
        <v>22.5</v>
      </c>
      <c r="AH345">
        <f>+ABS(+T345-'Playlist o matic demo'!AG$2)/1.5</f>
        <v>0.66666666666666663</v>
      </c>
      <c r="AI345">
        <f>+ABS(+U345-'Playlist o matic demo'!AH$2)/2</f>
        <v>4.5</v>
      </c>
      <c r="AJ345">
        <f>+ABS(+V345-'Playlist o matic demo'!AI$2)/2</f>
        <v>0</v>
      </c>
      <c r="AK345">
        <f>+ABS(+W345-'Playlist o matic demo'!AJ$2)/2</f>
        <v>0.5</v>
      </c>
      <c r="AL345">
        <f>+ABS(+X345-'Playlist o matic demo'!AK$2)/2</f>
        <v>1.5</v>
      </c>
      <c r="AN345">
        <f t="shared" si="30"/>
        <v>98.666666666666671</v>
      </c>
      <c r="AO345">
        <f t="shared" si="31"/>
        <v>118</v>
      </c>
      <c r="AP345">
        <f t="shared" si="35"/>
        <v>3.4309999999999952E-2</v>
      </c>
      <c r="AQ345">
        <f t="shared" si="32"/>
        <v>118.03431</v>
      </c>
      <c r="AR345">
        <f t="shared" si="33"/>
        <v>118</v>
      </c>
      <c r="AS345" t="str">
        <f t="shared" si="34"/>
        <v>Morgan Wallen - I Wrote The Book</v>
      </c>
    </row>
    <row r="346" spans="1:45" x14ac:dyDescent="0.45">
      <c r="A346" t="s">
        <v>859</v>
      </c>
      <c r="B346" t="s">
        <v>860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t="s">
        <v>42</v>
      </c>
      <c r="Q346" t="s">
        <v>29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  <c r="Y346" t="s">
        <v>30</v>
      </c>
      <c r="Z346" t="s">
        <v>31</v>
      </c>
      <c r="AA346">
        <f>+IF(B346='Playlist o matic demo'!$V$2,50,0)</f>
        <v>0</v>
      </c>
      <c r="AB346">
        <f>+ABS(+D346-'Playlist o matic demo'!$AA$2)</f>
        <v>3</v>
      </c>
      <c r="AC346">
        <f>+ABS(+O346-'Playlist o matic demo'!$AB$2)</f>
        <v>77</v>
      </c>
      <c r="AD346">
        <f>+IF(P346='Playlist o matic demo'!$AC$2,0,20)</f>
        <v>20</v>
      </c>
      <c r="AE346">
        <f>+IF(Q346='Playlist o matic demo'!$AD$2,0,20)</f>
        <v>0</v>
      </c>
      <c r="AF346">
        <f>+ABS(+R346-'Playlist o matic demo'!AE$2)</f>
        <v>9</v>
      </c>
      <c r="AG346">
        <f>+ABS(+S346-'Playlist o matic demo'!AF$2)/2</f>
        <v>3</v>
      </c>
      <c r="AH346">
        <f>+ABS(+T346-'Playlist o matic demo'!AG$2)/1.5</f>
        <v>16</v>
      </c>
      <c r="AI346">
        <f>+ABS(+U346-'Playlist o matic demo'!AH$2)/2</f>
        <v>40</v>
      </c>
      <c r="AJ346">
        <f>+ABS(+V346-'Playlist o matic demo'!AI$2)/2</f>
        <v>0</v>
      </c>
      <c r="AK346">
        <f>+ABS(+W346-'Playlist o matic demo'!AJ$2)/2</f>
        <v>1.5</v>
      </c>
      <c r="AL346">
        <f>+ABS(+X346-'Playlist o matic demo'!AK$2)/2</f>
        <v>2</v>
      </c>
      <c r="AN346">
        <f t="shared" si="30"/>
        <v>171.5</v>
      </c>
      <c r="AO346">
        <f t="shared" si="31"/>
        <v>696</v>
      </c>
      <c r="AP346">
        <f t="shared" si="35"/>
        <v>3.4409999999999955E-2</v>
      </c>
      <c r="AQ346">
        <f t="shared" si="32"/>
        <v>696.03440999999998</v>
      </c>
      <c r="AR346">
        <f t="shared" si="33"/>
        <v>697</v>
      </c>
      <c r="AS346" t="str">
        <f t="shared" si="34"/>
        <v>Arijit Singh, Sachin-Jigar - Apna Bana Le (From "Bhediya")</v>
      </c>
    </row>
    <row r="347" spans="1:45" x14ac:dyDescent="0.45">
      <c r="A347" t="s">
        <v>861</v>
      </c>
      <c r="B347" t="s">
        <v>862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t="s">
        <v>80</v>
      </c>
      <c r="Q347" t="s">
        <v>29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  <c r="Y347" t="s">
        <v>863</v>
      </c>
      <c r="Z347" t="s">
        <v>31</v>
      </c>
      <c r="AA347">
        <f>+IF(B347='Playlist o matic demo'!$V$2,50,0)</f>
        <v>0</v>
      </c>
      <c r="AB347">
        <f>+ABS(+D347-'Playlist o matic demo'!$AA$2)</f>
        <v>3</v>
      </c>
      <c r="AC347">
        <f>+ABS(+O347-'Playlist o matic demo'!$AB$2)</f>
        <v>77</v>
      </c>
      <c r="AD347">
        <f>+IF(P347='Playlist o matic demo'!$AC$2,0,20)</f>
        <v>20</v>
      </c>
      <c r="AE347">
        <f>+IF(Q347='Playlist o matic demo'!$AD$2,0,20)</f>
        <v>0</v>
      </c>
      <c r="AF347">
        <f>+ABS(+R347-'Playlist o matic demo'!AE$2)</f>
        <v>23</v>
      </c>
      <c r="AG347">
        <f>+ABS(+S347-'Playlist o matic demo'!AF$2)/2</f>
        <v>13.5</v>
      </c>
      <c r="AH347">
        <f>+ABS(+T347-'Playlist o matic demo'!AG$2)/1.5</f>
        <v>0.66666666666666663</v>
      </c>
      <c r="AI347">
        <f>+ABS(+U347-'Playlist o matic demo'!AH$2)/2</f>
        <v>2.5</v>
      </c>
      <c r="AJ347">
        <f>+ABS(+V347-'Playlist o matic demo'!AI$2)/2</f>
        <v>1</v>
      </c>
      <c r="AK347">
        <f>+ABS(+W347-'Playlist o matic demo'!AJ$2)/2</f>
        <v>1</v>
      </c>
      <c r="AL347">
        <f>+ABS(+X347-'Playlist o matic demo'!AK$2)/2</f>
        <v>0.5</v>
      </c>
      <c r="AN347">
        <f t="shared" si="30"/>
        <v>142.16666666666666</v>
      </c>
      <c r="AO347">
        <f t="shared" si="31"/>
        <v>418</v>
      </c>
      <c r="AP347">
        <f t="shared" si="35"/>
        <v>3.4509999999999957E-2</v>
      </c>
      <c r="AQ347">
        <f t="shared" si="32"/>
        <v>418.03451000000001</v>
      </c>
      <c r="AR347">
        <f t="shared" si="33"/>
        <v>418</v>
      </c>
      <c r="AS347" t="str">
        <f t="shared" si="34"/>
        <v>ThxSoMch - SPIT IN MY FACE!</v>
      </c>
    </row>
    <row r="348" spans="1:45" x14ac:dyDescent="0.45">
      <c r="A348" t="s">
        <v>864</v>
      </c>
      <c r="B348" t="s">
        <v>865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t="s">
        <v>92</v>
      </c>
      <c r="Q348" t="s">
        <v>46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  <c r="Y348" t="s">
        <v>30</v>
      </c>
      <c r="Z348" t="s">
        <v>31</v>
      </c>
      <c r="AA348">
        <f>+IF(B348='Playlist o matic demo'!$V$2,50,0)</f>
        <v>0</v>
      </c>
      <c r="AB348">
        <f>+ABS(+D348-'Playlist o matic demo'!$AA$2)</f>
        <v>3</v>
      </c>
      <c r="AC348">
        <f>+ABS(+O348-'Playlist o matic demo'!$AB$2)</f>
        <v>58</v>
      </c>
      <c r="AD348">
        <f>+IF(P348='Playlist o matic demo'!$AC$2,0,20)</f>
        <v>20</v>
      </c>
      <c r="AE348">
        <f>+IF(Q348='Playlist o matic demo'!$AD$2,0,20)</f>
        <v>20</v>
      </c>
      <c r="AF348">
        <f>+ABS(+R348-'Playlist o matic demo'!AE$2)</f>
        <v>29</v>
      </c>
      <c r="AG348">
        <f>+ABS(+S348-'Playlist o matic demo'!AF$2)/2</f>
        <v>14</v>
      </c>
      <c r="AH348">
        <f>+ABS(+T348-'Playlist o matic demo'!AG$2)/1.5</f>
        <v>4</v>
      </c>
      <c r="AI348">
        <f>+ABS(+U348-'Playlist o matic demo'!AH$2)/2</f>
        <v>4</v>
      </c>
      <c r="AJ348">
        <f>+ABS(+V348-'Playlist o matic demo'!AI$2)/2</f>
        <v>0</v>
      </c>
      <c r="AK348">
        <f>+ABS(+W348-'Playlist o matic demo'!AJ$2)/2</f>
        <v>1</v>
      </c>
      <c r="AL348">
        <f>+ABS(+X348-'Playlist o matic demo'!AK$2)/2</f>
        <v>1</v>
      </c>
      <c r="AN348">
        <f t="shared" si="30"/>
        <v>154</v>
      </c>
      <c r="AO348">
        <f t="shared" si="31"/>
        <v>532</v>
      </c>
      <c r="AP348">
        <f t="shared" si="35"/>
        <v>3.460999999999996E-2</v>
      </c>
      <c r="AQ348">
        <f t="shared" si="32"/>
        <v>532.03461000000004</v>
      </c>
      <c r="AR348">
        <f t="shared" si="33"/>
        <v>534</v>
      </c>
      <c r="AS348" t="str">
        <f t="shared" si="34"/>
        <v>Myke Towers, Quevedo - PLAYA DEL INGLÃ¯Â¿Â½</v>
      </c>
    </row>
    <row r="349" spans="1:45" x14ac:dyDescent="0.45">
      <c r="A349" t="s">
        <v>866</v>
      </c>
      <c r="B349" t="s">
        <v>867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t="s">
        <v>130</v>
      </c>
      <c r="Q349" t="s">
        <v>29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  <c r="Y349" t="s">
        <v>798</v>
      </c>
      <c r="Z349" t="s">
        <v>31</v>
      </c>
      <c r="AA349">
        <f>+IF(B349='Playlist o matic demo'!$V$2,50,0)</f>
        <v>0</v>
      </c>
      <c r="AB349">
        <f>+ABS(+D349-'Playlist o matic demo'!$AA$2)</f>
        <v>4</v>
      </c>
      <c r="AC349">
        <f>+ABS(+O349-'Playlist o matic demo'!$AB$2)</f>
        <v>23</v>
      </c>
      <c r="AD349">
        <f>+IF(P349='Playlist o matic demo'!$AC$2,0,20)</f>
        <v>20</v>
      </c>
      <c r="AE349">
        <f>+IF(Q349='Playlist o matic demo'!$AD$2,0,20)</f>
        <v>0</v>
      </c>
      <c r="AF349">
        <f>+ABS(+R349-'Playlist o matic demo'!AE$2)</f>
        <v>0</v>
      </c>
      <c r="AG349">
        <f>+ABS(+S349-'Playlist o matic demo'!AF$2)/2</f>
        <v>5.5</v>
      </c>
      <c r="AH349">
        <f>+ABS(+T349-'Playlist o matic demo'!AG$2)/1.5</f>
        <v>2.6666666666666665</v>
      </c>
      <c r="AI349">
        <f>+ABS(+U349-'Playlist o matic demo'!AH$2)/2</f>
        <v>6</v>
      </c>
      <c r="AJ349">
        <f>+ABS(+V349-'Playlist o matic demo'!AI$2)/2</f>
        <v>0</v>
      </c>
      <c r="AK349">
        <f>+ABS(+W349-'Playlist o matic demo'!AJ$2)/2</f>
        <v>1.5</v>
      </c>
      <c r="AL349">
        <f>+ABS(+X349-'Playlist o matic demo'!AK$2)/2</f>
        <v>2</v>
      </c>
      <c r="AN349">
        <f t="shared" si="30"/>
        <v>64.666666666666657</v>
      </c>
      <c r="AO349">
        <f t="shared" si="31"/>
        <v>18</v>
      </c>
      <c r="AP349">
        <f t="shared" si="35"/>
        <v>3.4709999999999963E-2</v>
      </c>
      <c r="AQ349">
        <f t="shared" si="32"/>
        <v>18.03471</v>
      </c>
      <c r="AR349">
        <f t="shared" si="33"/>
        <v>18</v>
      </c>
      <c r="AS349" t="str">
        <f t="shared" si="34"/>
        <v>Morgan Wallen, Eric Church - Man Made A Bar (feat. Eric Church)</v>
      </c>
    </row>
    <row r="350" spans="1:45" x14ac:dyDescent="0.45">
      <c r="A350" t="s">
        <v>868</v>
      </c>
      <c r="B350" t="s">
        <v>869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t="s">
        <v>34</v>
      </c>
      <c r="Q350" t="s">
        <v>29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  <c r="Y350" t="s">
        <v>870</v>
      </c>
      <c r="Z350" t="s">
        <v>31</v>
      </c>
      <c r="AA350">
        <f>+IF(B350='Playlist o matic demo'!$V$2,50,0)</f>
        <v>0</v>
      </c>
      <c r="AB350">
        <f>+ABS(+D350-'Playlist o matic demo'!$AA$2)</f>
        <v>4</v>
      </c>
      <c r="AC350">
        <f>+ABS(+O350-'Playlist o matic demo'!$AB$2)</f>
        <v>73</v>
      </c>
      <c r="AD350">
        <f>+IF(P350='Playlist o matic demo'!$AC$2,0,20)</f>
        <v>0</v>
      </c>
      <c r="AE350">
        <f>+IF(Q350='Playlist o matic demo'!$AD$2,0,20)</f>
        <v>0</v>
      </c>
      <c r="AF350">
        <f>+ABS(+R350-'Playlist o matic demo'!AE$2)</f>
        <v>20</v>
      </c>
      <c r="AG350">
        <f>+ABS(+S350-'Playlist o matic demo'!AF$2)/2</f>
        <v>4.5</v>
      </c>
      <c r="AH350">
        <f>+ABS(+T350-'Playlist o matic demo'!AG$2)/1.5</f>
        <v>4.666666666666667</v>
      </c>
      <c r="AI350">
        <f>+ABS(+U350-'Playlist o matic demo'!AH$2)/2</f>
        <v>6</v>
      </c>
      <c r="AJ350">
        <f>+ABS(+V350-'Playlist o matic demo'!AI$2)/2</f>
        <v>0</v>
      </c>
      <c r="AK350">
        <f>+ABS(+W350-'Playlist o matic demo'!AJ$2)/2</f>
        <v>1</v>
      </c>
      <c r="AL350">
        <f>+ABS(+X350-'Playlist o matic demo'!AK$2)/2</f>
        <v>9.5</v>
      </c>
      <c r="AN350">
        <f t="shared" si="30"/>
        <v>122.66666666666667</v>
      </c>
      <c r="AO350">
        <f t="shared" si="31"/>
        <v>263</v>
      </c>
      <c r="AP350">
        <f t="shared" si="35"/>
        <v>3.4809999999999966E-2</v>
      </c>
      <c r="AQ350">
        <f t="shared" si="32"/>
        <v>263.03480999999999</v>
      </c>
      <c r="AR350">
        <f t="shared" si="33"/>
        <v>263</v>
      </c>
      <c r="AS350" t="str">
        <f t="shared" si="34"/>
        <v>Nicki Minaj - Red Ruby Da Sleeze</v>
      </c>
    </row>
    <row r="351" spans="1:45" x14ac:dyDescent="0.45">
      <c r="A351" t="s">
        <v>871</v>
      </c>
      <c r="B351" t="s">
        <v>872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t="s">
        <v>28</v>
      </c>
      <c r="Q351" t="s">
        <v>29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  <c r="Y351" t="s">
        <v>873</v>
      </c>
      <c r="Z351" t="s">
        <v>31</v>
      </c>
      <c r="AA351">
        <f>+IF(B351='Playlist o matic demo'!$V$2,50,0)</f>
        <v>0</v>
      </c>
      <c r="AB351">
        <f>+ABS(+D351-'Playlist o matic demo'!$AA$2)</f>
        <v>3</v>
      </c>
      <c r="AC351">
        <f>+ABS(+O351-'Playlist o matic demo'!$AB$2)</f>
        <v>31</v>
      </c>
      <c r="AD351">
        <f>+IF(P351='Playlist o matic demo'!$AC$2,0,20)</f>
        <v>20</v>
      </c>
      <c r="AE351">
        <f>+IF(Q351='Playlist o matic demo'!$AD$2,0,20)</f>
        <v>0</v>
      </c>
      <c r="AF351">
        <f>+ABS(+R351-'Playlist o matic demo'!AE$2)</f>
        <v>8</v>
      </c>
      <c r="AG351">
        <f>+ABS(+S351-'Playlist o matic demo'!AF$2)/2</f>
        <v>6</v>
      </c>
      <c r="AH351">
        <f>+ABS(+T351-'Playlist o matic demo'!AG$2)/1.5</f>
        <v>28</v>
      </c>
      <c r="AI351">
        <f>+ABS(+U351-'Playlist o matic demo'!AH$2)/2</f>
        <v>45.5</v>
      </c>
      <c r="AJ351">
        <f>+ABS(+V351-'Playlist o matic demo'!AI$2)/2</f>
        <v>0</v>
      </c>
      <c r="AK351">
        <f>+ABS(+W351-'Playlist o matic demo'!AJ$2)/2</f>
        <v>0.5</v>
      </c>
      <c r="AL351">
        <f>+ABS(+X351-'Playlist o matic demo'!AK$2)/2</f>
        <v>1.5</v>
      </c>
      <c r="AN351">
        <f t="shared" si="30"/>
        <v>143.5</v>
      </c>
      <c r="AO351">
        <f t="shared" si="31"/>
        <v>428</v>
      </c>
      <c r="AP351">
        <f t="shared" si="35"/>
        <v>3.4909999999999969E-2</v>
      </c>
      <c r="AQ351">
        <f t="shared" si="32"/>
        <v>428.03491000000002</v>
      </c>
      <c r="AR351">
        <f t="shared" si="33"/>
        <v>428</v>
      </c>
      <c r="AS351" t="str">
        <f t="shared" si="34"/>
        <v>Kaifi Khalil - Kahani Suno 2.0</v>
      </c>
    </row>
    <row r="352" spans="1:45" x14ac:dyDescent="0.45">
      <c r="A352" t="s">
        <v>874</v>
      </c>
      <c r="B352" t="s">
        <v>79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t="s">
        <v>92</v>
      </c>
      <c r="Q352" t="s">
        <v>29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  <c r="Y352" t="s">
        <v>293</v>
      </c>
      <c r="Z352" t="s">
        <v>31</v>
      </c>
      <c r="AA352">
        <f>+IF(B352='Playlist o matic demo'!$V$2,50,0)</f>
        <v>0</v>
      </c>
      <c r="AB352">
        <f>+ABS(+D352-'Playlist o matic demo'!$AA$2)</f>
        <v>3</v>
      </c>
      <c r="AC352">
        <f>+ABS(+O352-'Playlist o matic demo'!$AB$2)</f>
        <v>71</v>
      </c>
      <c r="AD352">
        <f>+IF(P352='Playlist o matic demo'!$AC$2,0,20)</f>
        <v>20</v>
      </c>
      <c r="AE352">
        <f>+IF(Q352='Playlist o matic demo'!$AD$2,0,20)</f>
        <v>0</v>
      </c>
      <c r="AF352">
        <f>+ABS(+R352-'Playlist o matic demo'!AE$2)</f>
        <v>14</v>
      </c>
      <c r="AG352">
        <f>+ABS(+S352-'Playlist o matic demo'!AF$2)/2</f>
        <v>5</v>
      </c>
      <c r="AH352">
        <f>+ABS(+T352-'Playlist o matic demo'!AG$2)/1.5</f>
        <v>34.666666666666664</v>
      </c>
      <c r="AI352">
        <f>+ABS(+U352-'Playlist o matic demo'!AH$2)/2</f>
        <v>40.5</v>
      </c>
      <c r="AJ352">
        <f>+ABS(+V352-'Playlist o matic demo'!AI$2)/2</f>
        <v>0</v>
      </c>
      <c r="AK352">
        <f>+ABS(+W352-'Playlist o matic demo'!AJ$2)/2</f>
        <v>4.5</v>
      </c>
      <c r="AL352">
        <f>+ABS(+X352-'Playlist o matic demo'!AK$2)/2</f>
        <v>2</v>
      </c>
      <c r="AN352">
        <f t="shared" si="30"/>
        <v>194.66666666666666</v>
      </c>
      <c r="AO352">
        <f t="shared" si="31"/>
        <v>855</v>
      </c>
      <c r="AP352">
        <f t="shared" si="35"/>
        <v>3.5009999999999972E-2</v>
      </c>
      <c r="AQ352">
        <f t="shared" si="32"/>
        <v>855.03501000000006</v>
      </c>
      <c r="AR352">
        <f t="shared" si="33"/>
        <v>855</v>
      </c>
      <c r="AS352" t="str">
        <f t="shared" si="34"/>
        <v>SZA - Nobody Gets Me</v>
      </c>
    </row>
    <row r="353" spans="1:45" x14ac:dyDescent="0.45">
      <c r="A353" t="s">
        <v>875</v>
      </c>
      <c r="B353" t="s">
        <v>876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t="s">
        <v>65</v>
      </c>
      <c r="Q353" t="s">
        <v>29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  <c r="Y353" t="s">
        <v>30</v>
      </c>
      <c r="Z353" t="s">
        <v>31</v>
      </c>
      <c r="AA353">
        <f>+IF(B353='Playlist o matic demo'!$V$2,50,0)</f>
        <v>0</v>
      </c>
      <c r="AB353">
        <f>+ABS(+D353-'Playlist o matic demo'!$AA$2)</f>
        <v>4</v>
      </c>
      <c r="AC353">
        <f>+ABS(+O353-'Playlist o matic demo'!$AB$2)</f>
        <v>31</v>
      </c>
      <c r="AD353">
        <f>+IF(P353='Playlist o matic demo'!$AC$2,0,20)</f>
        <v>20</v>
      </c>
      <c r="AE353">
        <f>+IF(Q353='Playlist o matic demo'!$AD$2,0,20)</f>
        <v>0</v>
      </c>
      <c r="AF353">
        <f>+ABS(+R353-'Playlist o matic demo'!AE$2)</f>
        <v>36</v>
      </c>
      <c r="AG353">
        <f>+ABS(+S353-'Playlist o matic demo'!AF$2)/2</f>
        <v>15</v>
      </c>
      <c r="AH353">
        <f>+ABS(+T353-'Playlist o matic demo'!AG$2)/1.5</f>
        <v>0.66666666666666663</v>
      </c>
      <c r="AI353">
        <f>+ABS(+U353-'Playlist o matic demo'!AH$2)/2</f>
        <v>19.5</v>
      </c>
      <c r="AJ353">
        <f>+ABS(+V353-'Playlist o matic demo'!AI$2)/2</f>
        <v>0</v>
      </c>
      <c r="AK353">
        <f>+ABS(+W353-'Playlist o matic demo'!AJ$2)/2</f>
        <v>1</v>
      </c>
      <c r="AL353">
        <f>+ABS(+X353-'Playlist o matic demo'!AK$2)/2</f>
        <v>11</v>
      </c>
      <c r="AN353">
        <f t="shared" si="30"/>
        <v>138.16666666666669</v>
      </c>
      <c r="AO353">
        <f t="shared" si="31"/>
        <v>386</v>
      </c>
      <c r="AP353">
        <f t="shared" si="35"/>
        <v>3.5109999999999975E-2</v>
      </c>
      <c r="AQ353">
        <f t="shared" si="32"/>
        <v>386.03510999999997</v>
      </c>
      <c r="AR353">
        <f t="shared" si="33"/>
        <v>387</v>
      </c>
      <c r="AS353" t="str">
        <f t="shared" si="34"/>
        <v>Karol G, Quevedo - PERO TÃ¯Â¿</v>
      </c>
    </row>
    <row r="354" spans="1:45" x14ac:dyDescent="0.45">
      <c r="A354" t="s">
        <v>877</v>
      </c>
      <c r="B354" t="s">
        <v>67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t="s">
        <v>130</v>
      </c>
      <c r="Q354" t="s">
        <v>46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  <c r="Y354" t="s">
        <v>878</v>
      </c>
      <c r="Z354" t="s">
        <v>31</v>
      </c>
      <c r="AA354">
        <f>+IF(B354='Playlist o matic demo'!$V$2,50,0)</f>
        <v>0</v>
      </c>
      <c r="AB354">
        <f>+ABS(+D354-'Playlist o matic demo'!$AA$2)</f>
        <v>3</v>
      </c>
      <c r="AC354">
        <f>+ABS(+O354-'Playlist o matic demo'!$AB$2)</f>
        <v>71</v>
      </c>
      <c r="AD354">
        <f>+IF(P354='Playlist o matic demo'!$AC$2,0,20)</f>
        <v>20</v>
      </c>
      <c r="AE354">
        <f>+IF(Q354='Playlist o matic demo'!$AD$2,0,20)</f>
        <v>20</v>
      </c>
      <c r="AF354">
        <f>+ABS(+R354-'Playlist o matic demo'!AE$2)</f>
        <v>9</v>
      </c>
      <c r="AG354">
        <f>+ABS(+S354-'Playlist o matic demo'!AF$2)/2</f>
        <v>20</v>
      </c>
      <c r="AH354">
        <f>+ABS(+T354-'Playlist o matic demo'!AG$2)/1.5</f>
        <v>9.3333333333333339</v>
      </c>
      <c r="AI354">
        <f>+ABS(+U354-'Playlist o matic demo'!AH$2)/2</f>
        <v>13.5</v>
      </c>
      <c r="AJ354">
        <f>+ABS(+V354-'Playlist o matic demo'!AI$2)/2</f>
        <v>0</v>
      </c>
      <c r="AK354">
        <f>+ABS(+W354-'Playlist o matic demo'!AJ$2)/2</f>
        <v>10</v>
      </c>
      <c r="AL354">
        <f>+ABS(+X354-'Playlist o matic demo'!AK$2)/2</f>
        <v>8</v>
      </c>
      <c r="AN354">
        <f t="shared" si="30"/>
        <v>183.83333333333334</v>
      </c>
      <c r="AO354">
        <f t="shared" si="31"/>
        <v>789</v>
      </c>
      <c r="AP354">
        <f t="shared" si="35"/>
        <v>3.5209999999999977E-2</v>
      </c>
      <c r="AQ354">
        <f t="shared" si="32"/>
        <v>789.03521000000001</v>
      </c>
      <c r="AR354">
        <f t="shared" si="33"/>
        <v>789</v>
      </c>
      <c r="AS354" t="str">
        <f t="shared" si="34"/>
        <v>NewJeans - Hype Boy</v>
      </c>
    </row>
    <row r="355" spans="1:45" x14ac:dyDescent="0.45">
      <c r="A355" t="s">
        <v>879</v>
      </c>
      <c r="B355" t="s">
        <v>880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t="s">
        <v>42</v>
      </c>
      <c r="Q355" t="s">
        <v>46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  <c r="Y355" t="s">
        <v>881</v>
      </c>
      <c r="Z355" t="s">
        <v>31</v>
      </c>
      <c r="AA355">
        <f>+IF(B355='Playlist o matic demo'!$V$2,50,0)</f>
        <v>0</v>
      </c>
      <c r="AB355">
        <f>+ABS(+D355-'Playlist o matic demo'!$AA$2)</f>
        <v>8</v>
      </c>
      <c r="AC355">
        <f>+ABS(+O355-'Playlist o matic demo'!$AB$2)</f>
        <v>71</v>
      </c>
      <c r="AD355">
        <f>+IF(P355='Playlist o matic demo'!$AC$2,0,20)</f>
        <v>20</v>
      </c>
      <c r="AE355">
        <f>+IF(Q355='Playlist o matic demo'!$AD$2,0,20)</f>
        <v>20</v>
      </c>
      <c r="AF355">
        <f>+ABS(+R355-'Playlist o matic demo'!AE$2)</f>
        <v>9</v>
      </c>
      <c r="AG355">
        <f>+ABS(+S355-'Playlist o matic demo'!AF$2)/2</f>
        <v>5.5</v>
      </c>
      <c r="AH355">
        <f>+ABS(+T355-'Playlist o matic demo'!AG$2)/1.5</f>
        <v>10</v>
      </c>
      <c r="AI355">
        <f>+ABS(+U355-'Playlist o matic demo'!AH$2)/2</f>
        <v>1</v>
      </c>
      <c r="AJ355">
        <f>+ABS(+V355-'Playlist o matic demo'!AI$2)/2</f>
        <v>0</v>
      </c>
      <c r="AK355">
        <f>+ABS(+W355-'Playlist o matic demo'!AJ$2)/2</f>
        <v>2</v>
      </c>
      <c r="AL355">
        <f>+ABS(+X355-'Playlist o matic demo'!AK$2)/2</f>
        <v>2</v>
      </c>
      <c r="AN355">
        <f t="shared" si="30"/>
        <v>148.5</v>
      </c>
      <c r="AO355">
        <f t="shared" si="31"/>
        <v>486</v>
      </c>
      <c r="AP355">
        <f t="shared" si="35"/>
        <v>3.530999999999998E-2</v>
      </c>
      <c r="AQ355">
        <f t="shared" si="32"/>
        <v>486.03530999999998</v>
      </c>
      <c r="AR355">
        <f t="shared" si="33"/>
        <v>486</v>
      </c>
      <c r="AS355" t="str">
        <f t="shared" si="34"/>
        <v>Lady Gaga - Bloody Mary</v>
      </c>
    </row>
    <row r="356" spans="1:45" x14ac:dyDescent="0.45">
      <c r="A356" t="s">
        <v>882</v>
      </c>
      <c r="B356" t="s">
        <v>883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Q356" t="s">
        <v>46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  <c r="Y356" t="s">
        <v>30</v>
      </c>
      <c r="Z356" t="s">
        <v>31</v>
      </c>
      <c r="AA356">
        <f>+IF(B356='Playlist o matic demo'!$V$2,50,0)</f>
        <v>0</v>
      </c>
      <c r="AB356">
        <f>+ABS(+D356-'Playlist o matic demo'!$AA$2)</f>
        <v>3</v>
      </c>
      <c r="AC356">
        <f>+ABS(+O356-'Playlist o matic demo'!$AB$2)</f>
        <v>39</v>
      </c>
      <c r="AD356">
        <f>+IF(P356='Playlist o matic demo'!$AC$2,0,20)</f>
        <v>20</v>
      </c>
      <c r="AE356">
        <f>+IF(Q356='Playlist o matic demo'!$AD$2,0,20)</f>
        <v>20</v>
      </c>
      <c r="AF356">
        <f>+ABS(+R356-'Playlist o matic demo'!AE$2)</f>
        <v>37</v>
      </c>
      <c r="AG356">
        <f>+ABS(+S356-'Playlist o matic demo'!AF$2)/2</f>
        <v>22</v>
      </c>
      <c r="AH356">
        <f>+ABS(+T356-'Playlist o matic demo'!AG$2)/1.5</f>
        <v>6.666666666666667</v>
      </c>
      <c r="AI356">
        <f>+ABS(+U356-'Playlist o matic demo'!AH$2)/2</f>
        <v>21</v>
      </c>
      <c r="AJ356">
        <f>+ABS(+V356-'Playlist o matic demo'!AI$2)/2</f>
        <v>0</v>
      </c>
      <c r="AK356">
        <f>+ABS(+W356-'Playlist o matic demo'!AJ$2)/2</f>
        <v>6</v>
      </c>
      <c r="AL356">
        <f>+ABS(+X356-'Playlist o matic demo'!AK$2)/2</f>
        <v>1</v>
      </c>
      <c r="AN356">
        <f t="shared" si="30"/>
        <v>175.66666666666666</v>
      </c>
      <c r="AO356">
        <f t="shared" si="31"/>
        <v>732</v>
      </c>
      <c r="AP356">
        <f t="shared" si="35"/>
        <v>3.5409999999999983E-2</v>
      </c>
      <c r="AQ356">
        <f t="shared" si="32"/>
        <v>732.03540999999996</v>
      </c>
      <c r="AR356">
        <f t="shared" si="33"/>
        <v>732</v>
      </c>
      <c r="AS356" t="str">
        <f t="shared" si="34"/>
        <v>Ozuna, Shakira - MonotonÃ¯Â¿Â½</v>
      </c>
    </row>
    <row r="357" spans="1:45" x14ac:dyDescent="0.45">
      <c r="A357" t="s">
        <v>884</v>
      </c>
      <c r="B357" t="s">
        <v>115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t="s">
        <v>62</v>
      </c>
      <c r="Q357" t="s">
        <v>29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  <c r="Y357" t="s">
        <v>30</v>
      </c>
      <c r="Z357" t="s">
        <v>31</v>
      </c>
      <c r="AA357">
        <f>+IF(B357='Playlist o matic demo'!$V$2,50,0)</f>
        <v>0</v>
      </c>
      <c r="AB357">
        <f>+ABS(+D357-'Playlist o matic demo'!$AA$2)</f>
        <v>4</v>
      </c>
      <c r="AC357">
        <f>+ABS(+O357-'Playlist o matic demo'!$AB$2)</f>
        <v>29</v>
      </c>
      <c r="AD357">
        <f>+IF(P357='Playlist o matic demo'!$AC$2,0,20)</f>
        <v>20</v>
      </c>
      <c r="AE357">
        <f>+IF(Q357='Playlist o matic demo'!$AD$2,0,20)</f>
        <v>0</v>
      </c>
      <c r="AF357">
        <f>+ABS(+R357-'Playlist o matic demo'!AE$2)</f>
        <v>1</v>
      </c>
      <c r="AG357">
        <f>+ABS(+S357-'Playlist o matic demo'!AF$2)/2</f>
        <v>5</v>
      </c>
      <c r="AH357">
        <f>+ABS(+T357-'Playlist o matic demo'!AG$2)/1.5</f>
        <v>8.6666666666666661</v>
      </c>
      <c r="AI357">
        <f>+ABS(+U357-'Playlist o matic demo'!AH$2)/2</f>
        <v>5</v>
      </c>
      <c r="AJ357">
        <f>+ABS(+V357-'Playlist o matic demo'!AI$2)/2</f>
        <v>0</v>
      </c>
      <c r="AK357">
        <f>+ABS(+W357-'Playlist o matic demo'!AJ$2)/2</f>
        <v>8.5</v>
      </c>
      <c r="AL357">
        <f>+ABS(+X357-'Playlist o matic demo'!AK$2)/2</f>
        <v>2</v>
      </c>
      <c r="AN357">
        <f t="shared" si="30"/>
        <v>83.166666666666671</v>
      </c>
      <c r="AO357">
        <f t="shared" si="31"/>
        <v>59</v>
      </c>
      <c r="AP357">
        <f t="shared" si="35"/>
        <v>3.5509999999999986E-2</v>
      </c>
      <c r="AQ357">
        <f t="shared" si="32"/>
        <v>59.035510000000002</v>
      </c>
      <c r="AR357">
        <f t="shared" si="33"/>
        <v>59</v>
      </c>
      <c r="AS357" t="str">
        <f t="shared" si="34"/>
        <v>Morgan Wallen - Ã½Ã½Ã½98 Braves</v>
      </c>
    </row>
    <row r="358" spans="1:45" x14ac:dyDescent="0.45">
      <c r="A358" t="s">
        <v>885</v>
      </c>
      <c r="B358" t="s">
        <v>55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t="s">
        <v>130</v>
      </c>
      <c r="Q358" t="s">
        <v>46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  <c r="Y358" t="s">
        <v>726</v>
      </c>
      <c r="Z358" t="s">
        <v>31</v>
      </c>
      <c r="AA358">
        <f>+IF(B358='Playlist o matic demo'!$V$2,50,0)</f>
        <v>0</v>
      </c>
      <c r="AB358">
        <f>+ABS(+D358-'Playlist o matic demo'!$AA$2)</f>
        <v>4</v>
      </c>
      <c r="AC358">
        <f>+ABS(+O358-'Playlist o matic demo'!$AB$2)</f>
        <v>5</v>
      </c>
      <c r="AD358">
        <f>+IF(P358='Playlist o matic demo'!$AC$2,0,20)</f>
        <v>20</v>
      </c>
      <c r="AE358">
        <f>+IF(Q358='Playlist o matic demo'!$AD$2,0,20)</f>
        <v>20</v>
      </c>
      <c r="AF358">
        <f>+ABS(+R358-'Playlist o matic demo'!AE$2)</f>
        <v>22</v>
      </c>
      <c r="AG358">
        <f>+ABS(+S358-'Playlist o matic demo'!AF$2)/2</f>
        <v>29</v>
      </c>
      <c r="AH358">
        <f>+ABS(+T358-'Playlist o matic demo'!AG$2)/1.5</f>
        <v>11.333333333333334</v>
      </c>
      <c r="AI358">
        <f>+ABS(+U358-'Playlist o matic demo'!AH$2)/2</f>
        <v>12.5</v>
      </c>
      <c r="AJ358">
        <f>+ABS(+V358-'Playlist o matic demo'!AI$2)/2</f>
        <v>0</v>
      </c>
      <c r="AK358">
        <f>+ABS(+W358-'Playlist o matic demo'!AJ$2)/2</f>
        <v>6</v>
      </c>
      <c r="AL358">
        <f>+ABS(+X358-'Playlist o matic demo'!AK$2)/2</f>
        <v>0</v>
      </c>
      <c r="AN358">
        <f t="shared" si="30"/>
        <v>129.83333333333331</v>
      </c>
      <c r="AO358">
        <f t="shared" si="31"/>
        <v>316</v>
      </c>
      <c r="AP358">
        <f t="shared" si="35"/>
        <v>3.5609999999999989E-2</v>
      </c>
      <c r="AQ358">
        <f t="shared" si="32"/>
        <v>316.03561000000002</v>
      </c>
      <c r="AR358">
        <f t="shared" si="33"/>
        <v>316</v>
      </c>
      <c r="AS358" t="str">
        <f t="shared" si="34"/>
        <v>Quevedo - WANDA</v>
      </c>
    </row>
    <row r="359" spans="1:45" x14ac:dyDescent="0.45">
      <c r="A359" t="s">
        <v>886</v>
      </c>
      <c r="B359" t="s">
        <v>115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t="s">
        <v>65</v>
      </c>
      <c r="Q359" t="s">
        <v>29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  <c r="Y359" t="s">
        <v>798</v>
      </c>
      <c r="Z359" t="s">
        <v>31</v>
      </c>
      <c r="AA359">
        <f>+IF(B359='Playlist o matic demo'!$V$2,50,0)</f>
        <v>0</v>
      </c>
      <c r="AB359">
        <f>+ABS(+D359-'Playlist o matic demo'!$AA$2)</f>
        <v>3</v>
      </c>
      <c r="AC359">
        <f>+ABS(+O359-'Playlist o matic demo'!$AB$2)</f>
        <v>31</v>
      </c>
      <c r="AD359">
        <f>+IF(P359='Playlist o matic demo'!$AC$2,0,20)</f>
        <v>20</v>
      </c>
      <c r="AE359">
        <f>+IF(Q359='Playlist o matic demo'!$AD$2,0,20)</f>
        <v>0</v>
      </c>
      <c r="AF359">
        <f>+ABS(+R359-'Playlist o matic demo'!AE$2)</f>
        <v>3</v>
      </c>
      <c r="AG359">
        <f>+ABS(+S359-'Playlist o matic demo'!AF$2)/2</f>
        <v>6.5</v>
      </c>
      <c r="AH359">
        <f>+ABS(+T359-'Playlist o matic demo'!AG$2)/1.5</f>
        <v>6.666666666666667</v>
      </c>
      <c r="AI359">
        <f>+ABS(+U359-'Playlist o matic demo'!AH$2)/2</f>
        <v>24.5</v>
      </c>
      <c r="AJ359">
        <f>+ABS(+V359-'Playlist o matic demo'!AI$2)/2</f>
        <v>0</v>
      </c>
      <c r="AK359">
        <f>+ABS(+W359-'Playlist o matic demo'!AJ$2)/2</f>
        <v>2.5</v>
      </c>
      <c r="AL359">
        <f>+ABS(+X359-'Playlist o matic demo'!AK$2)/2</f>
        <v>2</v>
      </c>
      <c r="AN359">
        <f t="shared" si="30"/>
        <v>99.166666666666671</v>
      </c>
      <c r="AO359">
        <f t="shared" si="31"/>
        <v>122</v>
      </c>
      <c r="AP359">
        <f t="shared" si="35"/>
        <v>3.5709999999999992E-2</v>
      </c>
      <c r="AQ359">
        <f t="shared" si="32"/>
        <v>122.03570999999999</v>
      </c>
      <c r="AR359">
        <f t="shared" si="33"/>
        <v>122</v>
      </c>
      <c r="AS359" t="str">
        <f t="shared" si="34"/>
        <v>Morgan Wallen - Thought You Should Know</v>
      </c>
    </row>
    <row r="360" spans="1:45" x14ac:dyDescent="0.45">
      <c r="A360" t="s">
        <v>887</v>
      </c>
      <c r="B360" t="s">
        <v>832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 s="1">
        <v>6808</v>
      </c>
      <c r="M360">
        <v>2</v>
      </c>
      <c r="N360">
        <v>0</v>
      </c>
      <c r="O360">
        <v>105</v>
      </c>
      <c r="P360" t="s">
        <v>288</v>
      </c>
      <c r="Q360" t="s">
        <v>46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  <c r="Y360" t="s">
        <v>888</v>
      </c>
      <c r="Z360" t="s">
        <v>31</v>
      </c>
      <c r="AA360">
        <f>+IF(B360='Playlist o matic demo'!$V$2,50,0)</f>
        <v>0</v>
      </c>
      <c r="AB360">
        <f>+ABS(+D360-'Playlist o matic demo'!$AA$2)</f>
        <v>19</v>
      </c>
      <c r="AC360">
        <f>+ABS(+O360-'Playlist o matic demo'!$AB$2)</f>
        <v>66</v>
      </c>
      <c r="AD360">
        <f>+IF(P360='Playlist o matic demo'!$AC$2,0,20)</f>
        <v>20</v>
      </c>
      <c r="AE360">
        <f>+IF(Q360='Playlist o matic demo'!$AD$2,0,20)</f>
        <v>20</v>
      </c>
      <c r="AF360">
        <f>+ABS(+R360-'Playlist o matic demo'!AE$2)</f>
        <v>5</v>
      </c>
      <c r="AG360">
        <f>+ABS(+S360-'Playlist o matic demo'!AF$2)/2</f>
        <v>1</v>
      </c>
      <c r="AH360">
        <f>+ABS(+T360-'Playlist o matic demo'!AG$2)/1.5</f>
        <v>6.666666666666667</v>
      </c>
      <c r="AI360">
        <f>+ABS(+U360-'Playlist o matic demo'!AH$2)/2</f>
        <v>0.5</v>
      </c>
      <c r="AJ360">
        <f>+ABS(+V360-'Playlist o matic demo'!AI$2)/2</f>
        <v>0</v>
      </c>
      <c r="AK360">
        <f>+ABS(+W360-'Playlist o matic demo'!AJ$2)/2</f>
        <v>11.5</v>
      </c>
      <c r="AL360">
        <f>+ABS(+X360-'Playlist o matic demo'!AK$2)/2</f>
        <v>0.5</v>
      </c>
      <c r="AN360">
        <f t="shared" si="30"/>
        <v>150.16666666666666</v>
      </c>
      <c r="AO360">
        <f t="shared" si="31"/>
        <v>502</v>
      </c>
      <c r="AP360">
        <f t="shared" si="35"/>
        <v>3.5809999999999995E-2</v>
      </c>
      <c r="AQ360">
        <f t="shared" si="32"/>
        <v>502.03581000000003</v>
      </c>
      <c r="AR360">
        <f t="shared" si="33"/>
        <v>502</v>
      </c>
      <c r="AS360" t="str">
        <f t="shared" si="34"/>
        <v>Linkin Park - In The End</v>
      </c>
    </row>
    <row r="361" spans="1:45" x14ac:dyDescent="0.45">
      <c r="A361" t="s">
        <v>889</v>
      </c>
      <c r="B361" t="s">
        <v>890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t="s">
        <v>38</v>
      </c>
      <c r="Q361" t="s">
        <v>29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  <c r="Y361" t="s">
        <v>891</v>
      </c>
      <c r="Z361" t="s">
        <v>31</v>
      </c>
      <c r="AA361">
        <f>+IF(B361='Playlist o matic demo'!$V$2,50,0)</f>
        <v>0</v>
      </c>
      <c r="AB361">
        <f>+ABS(+D361-'Playlist o matic demo'!$AA$2)</f>
        <v>3</v>
      </c>
      <c r="AC361">
        <f>+ABS(+O361-'Playlist o matic demo'!$AB$2)</f>
        <v>36</v>
      </c>
      <c r="AD361">
        <f>+IF(P361='Playlist o matic demo'!$AC$2,0,20)</f>
        <v>20</v>
      </c>
      <c r="AE361">
        <f>+IF(Q361='Playlist o matic demo'!$AD$2,0,20)</f>
        <v>0</v>
      </c>
      <c r="AF361">
        <f>+ABS(+R361-'Playlist o matic demo'!AE$2)</f>
        <v>31</v>
      </c>
      <c r="AG361">
        <f>+ABS(+S361-'Playlist o matic demo'!AF$2)/2</f>
        <v>29.5</v>
      </c>
      <c r="AH361">
        <f>+ABS(+T361-'Playlist o matic demo'!AG$2)/1.5</f>
        <v>2</v>
      </c>
      <c r="AI361">
        <f>+ABS(+U361-'Playlist o matic demo'!AH$2)/2</f>
        <v>37.5</v>
      </c>
      <c r="AJ361">
        <f>+ABS(+V361-'Playlist o matic demo'!AI$2)/2</f>
        <v>0</v>
      </c>
      <c r="AK361">
        <f>+ABS(+W361-'Playlist o matic demo'!AJ$2)/2</f>
        <v>13</v>
      </c>
      <c r="AL361">
        <f>+ABS(+X361-'Playlist o matic demo'!AK$2)/2</f>
        <v>2</v>
      </c>
      <c r="AN361">
        <f t="shared" si="30"/>
        <v>174</v>
      </c>
      <c r="AO361">
        <f t="shared" si="31"/>
        <v>714</v>
      </c>
      <c r="AP361">
        <f t="shared" si="35"/>
        <v>3.5909999999999997E-2</v>
      </c>
      <c r="AQ361">
        <f t="shared" si="32"/>
        <v>714.03590999999994</v>
      </c>
      <c r="AR361">
        <f t="shared" si="33"/>
        <v>715</v>
      </c>
      <c r="AS361" t="str">
        <f t="shared" si="34"/>
        <v>Leo Santana - Zona De Perigo</v>
      </c>
    </row>
    <row r="362" spans="1:45" x14ac:dyDescent="0.45">
      <c r="A362" t="s">
        <v>892</v>
      </c>
      <c r="B362" t="s">
        <v>893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t="s">
        <v>130</v>
      </c>
      <c r="Q362" t="s">
        <v>46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  <c r="Y362" t="s">
        <v>30</v>
      </c>
      <c r="Z362" t="s">
        <v>31</v>
      </c>
      <c r="AA362">
        <f>+IF(B362='Playlist o matic demo'!$V$2,50,0)</f>
        <v>0</v>
      </c>
      <c r="AB362">
        <f>+ABS(+D362-'Playlist o matic demo'!$AA$2)</f>
        <v>3</v>
      </c>
      <c r="AC362">
        <f>+ABS(+O362-'Playlist o matic demo'!$AB$2)</f>
        <v>43</v>
      </c>
      <c r="AD362">
        <f>+IF(P362='Playlist o matic demo'!$AC$2,0,20)</f>
        <v>20</v>
      </c>
      <c r="AE362">
        <f>+IF(Q362='Playlist o matic demo'!$AD$2,0,20)</f>
        <v>20</v>
      </c>
      <c r="AF362">
        <f>+ABS(+R362-'Playlist o matic demo'!AE$2)</f>
        <v>32</v>
      </c>
      <c r="AG362">
        <f>+ABS(+S362-'Playlist o matic demo'!AF$2)/2</f>
        <v>11.5</v>
      </c>
      <c r="AH362">
        <f>+ABS(+T362-'Playlist o matic demo'!AG$2)/1.5</f>
        <v>14</v>
      </c>
      <c r="AI362">
        <f>+ABS(+U362-'Playlist o matic demo'!AH$2)/2</f>
        <v>15</v>
      </c>
      <c r="AJ362">
        <f>+ABS(+V362-'Playlist o matic demo'!AI$2)/2</f>
        <v>0</v>
      </c>
      <c r="AK362">
        <f>+ABS(+W362-'Playlist o matic demo'!AJ$2)/2</f>
        <v>1.5</v>
      </c>
      <c r="AL362">
        <f>+ABS(+X362-'Playlist o matic demo'!AK$2)/2</f>
        <v>1.5</v>
      </c>
      <c r="AN362">
        <f t="shared" si="30"/>
        <v>161.5</v>
      </c>
      <c r="AO362">
        <f t="shared" si="31"/>
        <v>611</v>
      </c>
      <c r="AP362">
        <f t="shared" si="35"/>
        <v>3.601E-2</v>
      </c>
      <c r="AQ362">
        <f t="shared" si="32"/>
        <v>611.03601000000003</v>
      </c>
      <c r="AR362">
        <f t="shared" si="33"/>
        <v>611</v>
      </c>
      <c r="AS362" t="str">
        <f t="shared" si="34"/>
        <v>Treyce - Lovezinho</v>
      </c>
    </row>
    <row r="363" spans="1:45" x14ac:dyDescent="0.45">
      <c r="A363" t="s">
        <v>894</v>
      </c>
      <c r="B363" t="s">
        <v>895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t="s">
        <v>38</v>
      </c>
      <c r="Q363" t="s">
        <v>29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  <c r="Y363" t="s">
        <v>896</v>
      </c>
      <c r="Z363" t="s">
        <v>31</v>
      </c>
      <c r="AA363">
        <f>+IF(B363='Playlist o matic demo'!$V$2,50,0)</f>
        <v>0</v>
      </c>
      <c r="AB363">
        <f>+ABS(+D363-'Playlist o matic demo'!$AA$2)</f>
        <v>3</v>
      </c>
      <c r="AC363">
        <f>+ABS(+O363-'Playlist o matic demo'!$AB$2)</f>
        <v>70</v>
      </c>
      <c r="AD363">
        <f>+IF(P363='Playlist o matic demo'!$AC$2,0,20)</f>
        <v>20</v>
      </c>
      <c r="AE363">
        <f>+IF(Q363='Playlist o matic demo'!$AD$2,0,20)</f>
        <v>0</v>
      </c>
      <c r="AF363">
        <f>+ABS(+R363-'Playlist o matic demo'!AE$2)</f>
        <v>24</v>
      </c>
      <c r="AG363">
        <f>+ABS(+S363-'Playlist o matic demo'!AF$2)/2</f>
        <v>2.5</v>
      </c>
      <c r="AH363">
        <f>+ABS(+T363-'Playlist o matic demo'!AG$2)/1.5</f>
        <v>7.333333333333333</v>
      </c>
      <c r="AI363">
        <f>+ABS(+U363-'Playlist o matic demo'!AH$2)/2</f>
        <v>6</v>
      </c>
      <c r="AJ363">
        <f>+ABS(+V363-'Playlist o matic demo'!AI$2)/2</f>
        <v>0</v>
      </c>
      <c r="AK363">
        <f>+ABS(+W363-'Playlist o matic demo'!AJ$2)/2</f>
        <v>1.5</v>
      </c>
      <c r="AL363">
        <f>+ABS(+X363-'Playlist o matic demo'!AK$2)/2</f>
        <v>0</v>
      </c>
      <c r="AN363">
        <f t="shared" si="30"/>
        <v>134.33333333333331</v>
      </c>
      <c r="AO363">
        <f t="shared" si="31"/>
        <v>350</v>
      </c>
      <c r="AP363">
        <f t="shared" si="35"/>
        <v>3.6110000000000003E-2</v>
      </c>
      <c r="AQ363">
        <f t="shared" si="32"/>
        <v>350.03611000000001</v>
      </c>
      <c r="AR363">
        <f t="shared" si="33"/>
        <v>350</v>
      </c>
      <c r="AS363" t="str">
        <f t="shared" si="34"/>
        <v>Post Malone, Doja Cat - I Like You (A Happier Song) (with Doja Cat)</v>
      </c>
    </row>
    <row r="364" spans="1:45" x14ac:dyDescent="0.45">
      <c r="A364" t="s">
        <v>897</v>
      </c>
      <c r="B364" t="s">
        <v>45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t="s">
        <v>173</v>
      </c>
      <c r="Q364" t="s">
        <v>29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  <c r="Y364" t="s">
        <v>624</v>
      </c>
      <c r="Z364" t="s">
        <v>31</v>
      </c>
      <c r="AA364">
        <f>+IF(B364='Playlist o matic demo'!$V$2,50,0)</f>
        <v>0</v>
      </c>
      <c r="AB364">
        <f>+ABS(+D364-'Playlist o matic demo'!$AA$2)</f>
        <v>3</v>
      </c>
      <c r="AC364">
        <f>+ABS(+O364-'Playlist o matic demo'!$AB$2)</f>
        <v>49</v>
      </c>
      <c r="AD364">
        <f>+IF(P364='Playlist o matic demo'!$AC$2,0,20)</f>
        <v>20</v>
      </c>
      <c r="AE364">
        <f>+IF(Q364='Playlist o matic demo'!$AD$2,0,20)</f>
        <v>0</v>
      </c>
      <c r="AF364">
        <f>+ABS(+R364-'Playlist o matic demo'!AE$2)</f>
        <v>38</v>
      </c>
      <c r="AG364">
        <f>+ABS(+S364-'Playlist o matic demo'!AF$2)/2</f>
        <v>2.5</v>
      </c>
      <c r="AH364">
        <f>+ABS(+T364-'Playlist o matic demo'!AG$2)/1.5</f>
        <v>20</v>
      </c>
      <c r="AI364">
        <f>+ABS(+U364-'Playlist o matic demo'!AH$2)/2</f>
        <v>3.5</v>
      </c>
      <c r="AJ364">
        <f>+ABS(+V364-'Playlist o matic demo'!AI$2)/2</f>
        <v>0</v>
      </c>
      <c r="AK364">
        <f>+ABS(+W364-'Playlist o matic demo'!AJ$2)/2</f>
        <v>2.5</v>
      </c>
      <c r="AL364">
        <f>+ABS(+X364-'Playlist o matic demo'!AK$2)/2</f>
        <v>1</v>
      </c>
      <c r="AN364">
        <f t="shared" si="30"/>
        <v>139.5</v>
      </c>
      <c r="AO364">
        <f t="shared" si="31"/>
        <v>397</v>
      </c>
      <c r="AP364">
        <f t="shared" si="35"/>
        <v>3.6210000000000006E-2</v>
      </c>
      <c r="AQ364">
        <f t="shared" si="32"/>
        <v>397.03620999999998</v>
      </c>
      <c r="AR364">
        <f t="shared" si="33"/>
        <v>397</v>
      </c>
      <c r="AS364" t="str">
        <f t="shared" si="34"/>
        <v>Bad Bunny - Neverita</v>
      </c>
    </row>
    <row r="365" spans="1:45" x14ac:dyDescent="0.45">
      <c r="A365" t="s">
        <v>898</v>
      </c>
      <c r="B365" t="s">
        <v>55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Q365" t="s">
        <v>46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  <c r="Y365" t="s">
        <v>726</v>
      </c>
      <c r="Z365" t="s">
        <v>31</v>
      </c>
      <c r="AA365">
        <f>+IF(B365='Playlist o matic demo'!$V$2,50,0)</f>
        <v>0</v>
      </c>
      <c r="AB365">
        <f>+ABS(+D365-'Playlist o matic demo'!$AA$2)</f>
        <v>3</v>
      </c>
      <c r="AC365">
        <f>+ABS(+O365-'Playlist o matic demo'!$AB$2)</f>
        <v>66</v>
      </c>
      <c r="AD365">
        <f>+IF(P365='Playlist o matic demo'!$AC$2,0,20)</f>
        <v>20</v>
      </c>
      <c r="AE365">
        <f>+IF(Q365='Playlist o matic demo'!$AD$2,0,20)</f>
        <v>20</v>
      </c>
      <c r="AF365">
        <f>+ABS(+R365-'Playlist o matic demo'!AE$2)</f>
        <v>26</v>
      </c>
      <c r="AG365">
        <f>+ABS(+S365-'Playlist o matic demo'!AF$2)/2</f>
        <v>5.5</v>
      </c>
      <c r="AH365">
        <f>+ABS(+T365-'Playlist o matic demo'!AG$2)/1.5</f>
        <v>16</v>
      </c>
      <c r="AI365">
        <f>+ABS(+U365-'Playlist o matic demo'!AH$2)/2</f>
        <v>40</v>
      </c>
      <c r="AJ365">
        <f>+ABS(+V365-'Playlist o matic demo'!AI$2)/2</f>
        <v>6</v>
      </c>
      <c r="AK365">
        <f>+ABS(+W365-'Playlist o matic demo'!AJ$2)/2</f>
        <v>0.5</v>
      </c>
      <c r="AL365">
        <f>+ABS(+X365-'Playlist o matic demo'!AK$2)/2</f>
        <v>3</v>
      </c>
      <c r="AN365">
        <f t="shared" si="30"/>
        <v>206</v>
      </c>
      <c r="AO365">
        <f t="shared" si="31"/>
        <v>885</v>
      </c>
      <c r="AP365">
        <f t="shared" si="35"/>
        <v>3.6310000000000009E-2</v>
      </c>
      <c r="AQ365">
        <f t="shared" si="32"/>
        <v>885.03630999999996</v>
      </c>
      <c r="AR365">
        <f t="shared" si="33"/>
        <v>885</v>
      </c>
      <c r="AS365" t="str">
        <f t="shared" si="34"/>
        <v>Quevedo - Vista Al Mar</v>
      </c>
    </row>
    <row r="366" spans="1:45" x14ac:dyDescent="0.45">
      <c r="A366" t="s">
        <v>899</v>
      </c>
      <c r="B366" t="s">
        <v>900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t="s">
        <v>34</v>
      </c>
      <c r="Q366" t="s">
        <v>29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  <c r="Y366" t="s">
        <v>30</v>
      </c>
      <c r="Z366" t="s">
        <v>31</v>
      </c>
      <c r="AA366">
        <f>+IF(B366='Playlist o matic demo'!$V$2,50,0)</f>
        <v>0</v>
      </c>
      <c r="AB366">
        <f>+ABS(+D366-'Playlist o matic demo'!$AA$2)</f>
        <v>3</v>
      </c>
      <c r="AC366">
        <f>+ABS(+O366-'Playlist o matic demo'!$AB$2)</f>
        <v>88</v>
      </c>
      <c r="AD366">
        <f>+IF(P366='Playlist o matic demo'!$AC$2,0,20)</f>
        <v>0</v>
      </c>
      <c r="AE366">
        <f>+IF(Q366='Playlist o matic demo'!$AD$2,0,20)</f>
        <v>0</v>
      </c>
      <c r="AF366">
        <f>+ABS(+R366-'Playlist o matic demo'!AE$2)</f>
        <v>3</v>
      </c>
      <c r="AG366">
        <f>+ABS(+S366-'Playlist o matic demo'!AF$2)/2</f>
        <v>1</v>
      </c>
      <c r="AH366">
        <f>+ABS(+T366-'Playlist o matic demo'!AG$2)/1.5</f>
        <v>29.333333333333332</v>
      </c>
      <c r="AI366">
        <f>+ABS(+U366-'Playlist o matic demo'!AH$2)/2</f>
        <v>36.5</v>
      </c>
      <c r="AJ366">
        <f>+ABS(+V366-'Playlist o matic demo'!AI$2)/2</f>
        <v>0</v>
      </c>
      <c r="AK366">
        <f>+ABS(+W366-'Playlist o matic demo'!AJ$2)/2</f>
        <v>1</v>
      </c>
      <c r="AL366">
        <f>+ABS(+X366-'Playlist o matic demo'!AK$2)/2</f>
        <v>13</v>
      </c>
      <c r="AN366">
        <f t="shared" si="30"/>
        <v>174.83333333333331</v>
      </c>
      <c r="AO366">
        <f t="shared" si="31"/>
        <v>725</v>
      </c>
      <c r="AP366">
        <f t="shared" si="35"/>
        <v>3.6410000000000012E-2</v>
      </c>
      <c r="AQ366">
        <f t="shared" si="32"/>
        <v>725.03641000000005</v>
      </c>
      <c r="AR366">
        <f t="shared" si="33"/>
        <v>725</v>
      </c>
      <c r="AS366" t="str">
        <f t="shared" si="34"/>
        <v xml:space="preserve">MC Xenon, Os Gemeos da Putaria - Sem AlianÃ¯Â¿Â½Ã¯Â¿Â½a no </v>
      </c>
    </row>
    <row r="367" spans="1:45" x14ac:dyDescent="0.45">
      <c r="A367" t="s">
        <v>901</v>
      </c>
      <c r="B367" t="s">
        <v>902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t="s">
        <v>28</v>
      </c>
      <c r="Q367" t="s">
        <v>46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  <c r="Y367" t="s">
        <v>319</v>
      </c>
      <c r="Z367" t="s">
        <v>31</v>
      </c>
      <c r="AA367">
        <f>+IF(B367='Playlist o matic demo'!$V$2,50,0)</f>
        <v>0</v>
      </c>
      <c r="AB367">
        <f>+ABS(+D367-'Playlist o matic demo'!$AA$2)</f>
        <v>2</v>
      </c>
      <c r="AC367">
        <f>+ABS(+O367-'Playlist o matic demo'!$AB$2)</f>
        <v>94</v>
      </c>
      <c r="AD367">
        <f>+IF(P367='Playlist o matic demo'!$AC$2,0,20)</f>
        <v>20</v>
      </c>
      <c r="AE367">
        <f>+IF(Q367='Playlist o matic demo'!$AD$2,0,20)</f>
        <v>20</v>
      </c>
      <c r="AF367">
        <f>+ABS(+R367-'Playlist o matic demo'!AE$2)</f>
        <v>22</v>
      </c>
      <c r="AG367">
        <f>+ABS(+S367-'Playlist o matic demo'!AF$2)/2</f>
        <v>10.5</v>
      </c>
      <c r="AH367">
        <f>+ABS(+T367-'Playlist o matic demo'!AG$2)/1.5</f>
        <v>2.6666666666666665</v>
      </c>
      <c r="AI367">
        <f>+ABS(+U367-'Playlist o matic demo'!AH$2)/2</f>
        <v>12</v>
      </c>
      <c r="AJ367">
        <f>+ABS(+V367-'Playlist o matic demo'!AI$2)/2</f>
        <v>0</v>
      </c>
      <c r="AK367">
        <f>+ABS(+W367-'Playlist o matic demo'!AJ$2)/2</f>
        <v>16.5</v>
      </c>
      <c r="AL367">
        <f>+ABS(+X367-'Playlist o matic demo'!AK$2)/2</f>
        <v>10.5</v>
      </c>
      <c r="AN367">
        <f t="shared" si="30"/>
        <v>210.16666666666666</v>
      </c>
      <c r="AO367">
        <f t="shared" si="31"/>
        <v>900</v>
      </c>
      <c r="AP367">
        <f t="shared" si="35"/>
        <v>3.6510000000000015E-2</v>
      </c>
      <c r="AQ367">
        <f t="shared" si="32"/>
        <v>900.03651000000002</v>
      </c>
      <c r="AR367">
        <f t="shared" si="33"/>
        <v>900</v>
      </c>
      <c r="AS367" t="str">
        <f t="shared" si="34"/>
        <v>Imagine Dragons, League of Legends, JID, Arcane - Enemy (with JID) - from the series Arcane League of Legends</v>
      </c>
    </row>
    <row r="368" spans="1:45" x14ac:dyDescent="0.45">
      <c r="A368" t="s">
        <v>903</v>
      </c>
      <c r="B368" t="s">
        <v>904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t="s">
        <v>28</v>
      </c>
      <c r="Q368" t="s">
        <v>46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  <c r="Y368" t="s">
        <v>905</v>
      </c>
      <c r="Z368" t="s">
        <v>31</v>
      </c>
      <c r="AA368">
        <f>+IF(B368='Playlist o matic demo'!$V$2,50,0)</f>
        <v>0</v>
      </c>
      <c r="AB368">
        <f>+ABS(+D368-'Playlist o matic demo'!$AA$2)</f>
        <v>2</v>
      </c>
      <c r="AC368">
        <f>+ABS(+O368-'Playlist o matic demo'!$AB$2)</f>
        <v>31</v>
      </c>
      <c r="AD368">
        <f>+IF(P368='Playlist o matic demo'!$AC$2,0,20)</f>
        <v>20</v>
      </c>
      <c r="AE368">
        <f>+IF(Q368='Playlist o matic demo'!$AD$2,0,20)</f>
        <v>20</v>
      </c>
      <c r="AF368">
        <f>+ABS(+R368-'Playlist o matic demo'!AE$2)</f>
        <v>25</v>
      </c>
      <c r="AG368">
        <f>+ABS(+S368-'Playlist o matic demo'!AF$2)/2</f>
        <v>10</v>
      </c>
      <c r="AH368">
        <f>+ABS(+T368-'Playlist o matic demo'!AG$2)/1.5</f>
        <v>36.666666666666664</v>
      </c>
      <c r="AI368">
        <f>+ABS(+U368-'Playlist o matic demo'!AH$2)/2</f>
        <v>39</v>
      </c>
      <c r="AJ368">
        <f>+ABS(+V368-'Playlist o matic demo'!AI$2)/2</f>
        <v>0</v>
      </c>
      <c r="AK368">
        <f>+ABS(+W368-'Playlist o matic demo'!AJ$2)/2</f>
        <v>1</v>
      </c>
      <c r="AL368">
        <f>+ABS(+X368-'Playlist o matic demo'!AK$2)/2</f>
        <v>9.5</v>
      </c>
      <c r="AN368">
        <f t="shared" si="30"/>
        <v>194.16666666666666</v>
      </c>
      <c r="AO368">
        <f t="shared" si="31"/>
        <v>849</v>
      </c>
      <c r="AP368">
        <f t="shared" si="35"/>
        <v>3.6610000000000018E-2</v>
      </c>
      <c r="AQ368">
        <f t="shared" si="32"/>
        <v>849.03661</v>
      </c>
      <c r="AR368">
        <f t="shared" si="33"/>
        <v>850</v>
      </c>
      <c r="AS368" t="str">
        <f t="shared" si="34"/>
        <v>XXXTENTACION - Revenge</v>
      </c>
    </row>
    <row r="369" spans="1:45" x14ac:dyDescent="0.45">
      <c r="A369" t="s">
        <v>906</v>
      </c>
      <c r="B369" t="s">
        <v>907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t="s">
        <v>34</v>
      </c>
      <c r="Q369" t="s">
        <v>29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  <c r="Y369" t="s">
        <v>602</v>
      </c>
      <c r="Z369" t="s">
        <v>31</v>
      </c>
      <c r="AA369">
        <f>+IF(B369='Playlist o matic demo'!$V$2,50,0)</f>
        <v>0</v>
      </c>
      <c r="AB369">
        <f>+ABS(+D369-'Playlist o matic demo'!$AA$2)</f>
        <v>3</v>
      </c>
      <c r="AC369">
        <f>+ABS(+O369-'Playlist o matic demo'!$AB$2)</f>
        <v>13</v>
      </c>
      <c r="AD369">
        <f>+IF(P369='Playlist o matic demo'!$AC$2,0,20)</f>
        <v>0</v>
      </c>
      <c r="AE369">
        <f>+IF(Q369='Playlist o matic demo'!$AD$2,0,20)</f>
        <v>0</v>
      </c>
      <c r="AF369">
        <f>+ABS(+R369-'Playlist o matic demo'!AE$2)</f>
        <v>15</v>
      </c>
      <c r="AG369">
        <f>+ABS(+S369-'Playlist o matic demo'!AF$2)/2</f>
        <v>17</v>
      </c>
      <c r="AH369">
        <f>+ABS(+T369-'Playlist o matic demo'!AG$2)/1.5</f>
        <v>10</v>
      </c>
      <c r="AI369">
        <f>+ABS(+U369-'Playlist o matic demo'!AH$2)/2</f>
        <v>15.5</v>
      </c>
      <c r="AJ369">
        <f>+ABS(+V369-'Playlist o matic demo'!AI$2)/2</f>
        <v>0</v>
      </c>
      <c r="AK369">
        <f>+ABS(+W369-'Playlist o matic demo'!AJ$2)/2</f>
        <v>41.5</v>
      </c>
      <c r="AL369">
        <f>+ABS(+X369-'Playlist o matic demo'!AK$2)/2</f>
        <v>1</v>
      </c>
      <c r="AN369">
        <f t="shared" si="30"/>
        <v>116</v>
      </c>
      <c r="AO369">
        <f t="shared" si="31"/>
        <v>211</v>
      </c>
      <c r="AP369">
        <f t="shared" si="35"/>
        <v>3.671000000000002E-2</v>
      </c>
      <c r="AQ369">
        <f t="shared" si="32"/>
        <v>211.03671</v>
      </c>
      <c r="AR369">
        <f t="shared" si="33"/>
        <v>211</v>
      </c>
      <c r="AS369" t="str">
        <f t="shared" si="34"/>
        <v>Israel &amp; Rodolffo, Ana Castela - Bombonzinho - Ao Vivo</v>
      </c>
    </row>
    <row r="370" spans="1:45" x14ac:dyDescent="0.45">
      <c r="A370" t="s">
        <v>908</v>
      </c>
      <c r="B370" t="s">
        <v>909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t="s">
        <v>92</v>
      </c>
      <c r="Q370" t="s">
        <v>29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  <c r="Y370" t="s">
        <v>30</v>
      </c>
      <c r="Z370" t="s">
        <v>31</v>
      </c>
      <c r="AA370">
        <f>+IF(B370='Playlist o matic demo'!$V$2,50,0)</f>
        <v>0</v>
      </c>
      <c r="AB370">
        <f>+ABS(+D370-'Playlist o matic demo'!$AA$2)</f>
        <v>0</v>
      </c>
      <c r="AC370">
        <f>+ABS(+O370-'Playlist o matic demo'!$AB$2)</f>
        <v>5</v>
      </c>
      <c r="AD370">
        <f>+IF(P370='Playlist o matic demo'!$AC$2,0,20)</f>
        <v>20</v>
      </c>
      <c r="AE370">
        <f>+IF(Q370='Playlist o matic demo'!$AD$2,0,20)</f>
        <v>0</v>
      </c>
      <c r="AF370">
        <f>+ABS(+R370-'Playlist o matic demo'!AE$2)</f>
        <v>25</v>
      </c>
      <c r="AG370">
        <f>+ABS(+S370-'Playlist o matic demo'!AF$2)/2</f>
        <v>2.5</v>
      </c>
      <c r="AH370">
        <f>+ABS(+T370-'Playlist o matic demo'!AG$2)/1.5</f>
        <v>10</v>
      </c>
      <c r="AI370">
        <f>+ABS(+U370-'Playlist o matic demo'!AH$2)/2</f>
        <v>7.5</v>
      </c>
      <c r="AJ370">
        <f>+ABS(+V370-'Playlist o matic demo'!AI$2)/2</f>
        <v>0</v>
      </c>
      <c r="AK370">
        <f>+ABS(+W370-'Playlist o matic demo'!AJ$2)/2</f>
        <v>1</v>
      </c>
      <c r="AL370">
        <f>+ABS(+X370-'Playlist o matic demo'!AK$2)/2</f>
        <v>12.5</v>
      </c>
      <c r="AN370">
        <f t="shared" si="30"/>
        <v>83.5</v>
      </c>
      <c r="AO370">
        <f t="shared" si="31"/>
        <v>61</v>
      </c>
      <c r="AP370">
        <f t="shared" si="35"/>
        <v>3.6810000000000023E-2</v>
      </c>
      <c r="AQ370">
        <f t="shared" si="32"/>
        <v>61.036810000000003</v>
      </c>
      <c r="AR370">
        <f t="shared" si="33"/>
        <v>62</v>
      </c>
      <c r="AS370" t="str">
        <f t="shared" si="34"/>
        <v>J Balvin, Bad Bunny - LA CANCIÃ¯Â¿Â½</v>
      </c>
    </row>
    <row r="371" spans="1:45" x14ac:dyDescent="0.45">
      <c r="A371" t="s">
        <v>910</v>
      </c>
      <c r="B371" t="s">
        <v>911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t="s">
        <v>28</v>
      </c>
      <c r="Q371" t="s">
        <v>29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  <c r="Y371" t="s">
        <v>30</v>
      </c>
      <c r="Z371" t="s">
        <v>31</v>
      </c>
      <c r="AA371">
        <f>+IF(B371='Playlist o matic demo'!$V$2,50,0)</f>
        <v>0</v>
      </c>
      <c r="AB371">
        <f>+ABS(+D371-'Playlist o matic demo'!$AA$2)</f>
        <v>3</v>
      </c>
      <c r="AC371">
        <f>+ABS(+O371-'Playlist o matic demo'!$AB$2)</f>
        <v>73</v>
      </c>
      <c r="AD371">
        <f>+IF(P371='Playlist o matic demo'!$AC$2,0,20)</f>
        <v>20</v>
      </c>
      <c r="AE371">
        <f>+IF(Q371='Playlist o matic demo'!$AD$2,0,20)</f>
        <v>0</v>
      </c>
      <c r="AF371">
        <f>+ABS(+R371-'Playlist o matic demo'!AE$2)</f>
        <v>23</v>
      </c>
      <c r="AG371">
        <f>+ABS(+S371-'Playlist o matic demo'!AF$2)/2</f>
        <v>25</v>
      </c>
      <c r="AH371">
        <f>+ABS(+T371-'Playlist o matic demo'!AG$2)/1.5</f>
        <v>15.333333333333334</v>
      </c>
      <c r="AI371">
        <f>+ABS(+U371-'Playlist o matic demo'!AH$2)/2</f>
        <v>28</v>
      </c>
      <c r="AJ371">
        <f>+ABS(+V371-'Playlist o matic demo'!AI$2)/2</f>
        <v>0</v>
      </c>
      <c r="AK371">
        <f>+ABS(+W371-'Playlist o matic demo'!AJ$2)/2</f>
        <v>2</v>
      </c>
      <c r="AL371">
        <f>+ABS(+X371-'Playlist o matic demo'!AK$2)/2</f>
        <v>2.5</v>
      </c>
      <c r="AN371">
        <f t="shared" si="30"/>
        <v>191.83333333333334</v>
      </c>
      <c r="AO371">
        <f t="shared" si="31"/>
        <v>841</v>
      </c>
      <c r="AP371">
        <f t="shared" si="35"/>
        <v>3.6910000000000026E-2</v>
      </c>
      <c r="AQ371">
        <f t="shared" si="32"/>
        <v>841.03691000000003</v>
      </c>
      <c r="AR371">
        <f t="shared" si="33"/>
        <v>841</v>
      </c>
      <c r="AS371" t="str">
        <f t="shared" si="34"/>
        <v>Yuridia, Angela Aguilar - QuÃ¯Â¿Â½Ã¯Â¿Â½ Ago</v>
      </c>
    </row>
    <row r="372" spans="1:45" x14ac:dyDescent="0.45">
      <c r="A372" t="s">
        <v>912</v>
      </c>
      <c r="B372" t="s">
        <v>913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t="s">
        <v>28</v>
      </c>
      <c r="Q372" t="s">
        <v>46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  <c r="Y372" t="s">
        <v>914</v>
      </c>
      <c r="Z372" t="s">
        <v>31</v>
      </c>
      <c r="AA372">
        <f>+IF(B372='Playlist o matic demo'!$V$2,50,0)</f>
        <v>0</v>
      </c>
      <c r="AB372">
        <f>+ABS(+D372-'Playlist o matic demo'!$AA$2)</f>
        <v>4</v>
      </c>
      <c r="AC372">
        <f>+ABS(+O372-'Playlist o matic demo'!$AB$2)</f>
        <v>64</v>
      </c>
      <c r="AD372">
        <f>+IF(P372='Playlist o matic demo'!$AC$2,0,20)</f>
        <v>20</v>
      </c>
      <c r="AE372">
        <f>+IF(Q372='Playlist o matic demo'!$AD$2,0,20)</f>
        <v>20</v>
      </c>
      <c r="AF372">
        <f>+ABS(+R372-'Playlist o matic demo'!AE$2)</f>
        <v>16</v>
      </c>
      <c r="AG372">
        <f>+ABS(+S372-'Playlist o matic demo'!AF$2)/2</f>
        <v>4.5</v>
      </c>
      <c r="AH372">
        <f>+ABS(+T372-'Playlist o matic demo'!AG$2)/1.5</f>
        <v>26.666666666666668</v>
      </c>
      <c r="AI372">
        <f>+ABS(+U372-'Playlist o matic demo'!AH$2)/2</f>
        <v>36</v>
      </c>
      <c r="AJ372">
        <f>+ABS(+V372-'Playlist o matic demo'!AI$2)/2</f>
        <v>0</v>
      </c>
      <c r="AK372">
        <f>+ABS(+W372-'Playlist o matic demo'!AJ$2)/2</f>
        <v>1</v>
      </c>
      <c r="AL372">
        <f>+ABS(+X372-'Playlist o matic demo'!AK$2)/2</f>
        <v>2</v>
      </c>
      <c r="AN372">
        <f t="shared" si="30"/>
        <v>194.16666666666666</v>
      </c>
      <c r="AO372">
        <f t="shared" si="31"/>
        <v>849</v>
      </c>
      <c r="AP372">
        <f t="shared" si="35"/>
        <v>3.7010000000000029E-2</v>
      </c>
      <c r="AQ372">
        <f t="shared" si="32"/>
        <v>849.03701000000001</v>
      </c>
      <c r="AR372">
        <f t="shared" si="33"/>
        <v>851</v>
      </c>
      <c r="AS372" t="str">
        <f t="shared" si="34"/>
        <v>The Kid Laroi - Love Again</v>
      </c>
    </row>
    <row r="373" spans="1:45" x14ac:dyDescent="0.45">
      <c r="A373" t="s">
        <v>915</v>
      </c>
      <c r="B373" t="s">
        <v>164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t="s">
        <v>38</v>
      </c>
      <c r="Q373" t="s">
        <v>46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  <c r="Y373" t="s">
        <v>916</v>
      </c>
      <c r="Z373" t="s">
        <v>31</v>
      </c>
      <c r="AA373">
        <f>+IF(B373='Playlist o matic demo'!$V$2,50,0)</f>
        <v>50</v>
      </c>
      <c r="AB373">
        <f>+ABS(+D373-'Playlist o matic demo'!$AA$2)</f>
        <v>1</v>
      </c>
      <c r="AC373">
        <f>+ABS(+O373-'Playlist o matic demo'!$AB$2)</f>
        <v>62</v>
      </c>
      <c r="AD373">
        <f>+IF(P373='Playlist o matic demo'!$AC$2,0,20)</f>
        <v>20</v>
      </c>
      <c r="AE373">
        <f>+IF(Q373='Playlist o matic demo'!$AD$2,0,20)</f>
        <v>20</v>
      </c>
      <c r="AF373">
        <f>+ABS(+R373-'Playlist o matic demo'!AE$2)</f>
        <v>16</v>
      </c>
      <c r="AG373">
        <f>+ABS(+S373-'Playlist o matic demo'!AF$2)/2</f>
        <v>11</v>
      </c>
      <c r="AH373">
        <f>+ABS(+T373-'Playlist o matic demo'!AG$2)/1.5</f>
        <v>15.333333333333334</v>
      </c>
      <c r="AI373">
        <f>+ABS(+U373-'Playlist o matic demo'!AH$2)/2</f>
        <v>5</v>
      </c>
      <c r="AJ373">
        <f>+ABS(+V373-'Playlist o matic demo'!AI$2)/2</f>
        <v>0.5</v>
      </c>
      <c r="AK373">
        <f>+ABS(+W373-'Playlist o matic demo'!AJ$2)/2</f>
        <v>1.5</v>
      </c>
      <c r="AL373">
        <f>+ABS(+X373-'Playlist o matic demo'!AK$2)/2</f>
        <v>2</v>
      </c>
      <c r="AN373">
        <f t="shared" si="30"/>
        <v>204.33333333333334</v>
      </c>
      <c r="AO373">
        <f t="shared" si="31"/>
        <v>879</v>
      </c>
      <c r="AP373">
        <f t="shared" si="35"/>
        <v>3.7110000000000032E-2</v>
      </c>
      <c r="AQ373">
        <f t="shared" si="32"/>
        <v>879.03710999999998</v>
      </c>
      <c r="AR373">
        <f t="shared" si="33"/>
        <v>879</v>
      </c>
      <c r="AS373" t="str">
        <f t="shared" si="34"/>
        <v>The Weeknd - After Hours</v>
      </c>
    </row>
    <row r="374" spans="1:45" x14ac:dyDescent="0.45">
      <c r="A374" t="s">
        <v>917</v>
      </c>
      <c r="B374" t="s">
        <v>918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t="s">
        <v>173</v>
      </c>
      <c r="Q374" t="s">
        <v>46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  <c r="Y374" t="s">
        <v>919</v>
      </c>
      <c r="Z374" t="s">
        <v>31</v>
      </c>
      <c r="AA374">
        <f>+IF(B374='Playlist o matic demo'!$V$2,50,0)</f>
        <v>0</v>
      </c>
      <c r="AB374">
        <f>+ABS(+D374-'Playlist o matic demo'!$AA$2)</f>
        <v>3</v>
      </c>
      <c r="AC374">
        <f>+ABS(+O374-'Playlist o matic demo'!$AB$2)</f>
        <v>62</v>
      </c>
      <c r="AD374">
        <f>+IF(P374='Playlist o matic demo'!$AC$2,0,20)</f>
        <v>20</v>
      </c>
      <c r="AE374">
        <f>+IF(Q374='Playlist o matic demo'!$AD$2,0,20)</f>
        <v>20</v>
      </c>
      <c r="AF374">
        <f>+ABS(+R374-'Playlist o matic demo'!AE$2)</f>
        <v>34</v>
      </c>
      <c r="AG374">
        <f>+ABS(+S374-'Playlist o matic demo'!AF$2)/2</f>
        <v>17</v>
      </c>
      <c r="AH374">
        <f>+ABS(+T374-'Playlist o matic demo'!AG$2)/1.5</f>
        <v>4</v>
      </c>
      <c r="AI374">
        <f>+ABS(+U374-'Playlist o matic demo'!AH$2)/2</f>
        <v>5</v>
      </c>
      <c r="AJ374">
        <f>+ABS(+V374-'Playlist o matic demo'!AI$2)/2</f>
        <v>0</v>
      </c>
      <c r="AK374">
        <f>+ABS(+W374-'Playlist o matic demo'!AJ$2)/2</f>
        <v>12.5</v>
      </c>
      <c r="AL374">
        <f>+ABS(+X374-'Playlist o matic demo'!AK$2)/2</f>
        <v>0</v>
      </c>
      <c r="AN374">
        <f t="shared" si="30"/>
        <v>177.5</v>
      </c>
      <c r="AO374">
        <f t="shared" si="31"/>
        <v>752</v>
      </c>
      <c r="AP374">
        <f t="shared" si="35"/>
        <v>3.7210000000000035E-2</v>
      </c>
      <c r="AQ374">
        <f t="shared" si="32"/>
        <v>752.03720999999996</v>
      </c>
      <c r="AR374">
        <f t="shared" si="33"/>
        <v>752</v>
      </c>
      <c r="AS374" t="str">
        <f t="shared" si="34"/>
        <v>Lizzo - About Damn Time</v>
      </c>
    </row>
    <row r="375" spans="1:45" x14ac:dyDescent="0.45">
      <c r="A375" t="s">
        <v>920</v>
      </c>
      <c r="B375" t="s">
        <v>115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Q375" t="s">
        <v>29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  <c r="Y375" t="s">
        <v>798</v>
      </c>
      <c r="Z375" t="s">
        <v>31</v>
      </c>
      <c r="AA375">
        <f>+IF(B375='Playlist o matic demo'!$V$2,50,0)</f>
        <v>0</v>
      </c>
      <c r="AB375">
        <f>+ABS(+D375-'Playlist o matic demo'!$AA$2)</f>
        <v>4</v>
      </c>
      <c r="AC375">
        <f>+ABS(+O375-'Playlist o matic demo'!$AB$2)</f>
        <v>23</v>
      </c>
      <c r="AD375">
        <f>+IF(P375='Playlist o matic demo'!$AC$2,0,20)</f>
        <v>20</v>
      </c>
      <c r="AE375">
        <f>+IF(Q375='Playlist o matic demo'!$AD$2,0,20)</f>
        <v>0</v>
      </c>
      <c r="AF375">
        <f>+ABS(+R375-'Playlist o matic demo'!AE$2)</f>
        <v>3</v>
      </c>
      <c r="AG375">
        <f>+ABS(+S375-'Playlist o matic demo'!AF$2)/2</f>
        <v>11.5</v>
      </c>
      <c r="AH375">
        <f>+ABS(+T375-'Playlist o matic demo'!AG$2)/1.5</f>
        <v>0.66666666666666663</v>
      </c>
      <c r="AI375">
        <f>+ABS(+U375-'Playlist o matic demo'!AH$2)/2</f>
        <v>2.5</v>
      </c>
      <c r="AJ375">
        <f>+ABS(+V375-'Playlist o matic demo'!AI$2)/2</f>
        <v>0</v>
      </c>
      <c r="AK375">
        <f>+ABS(+W375-'Playlist o matic demo'!AJ$2)/2</f>
        <v>13.5</v>
      </c>
      <c r="AL375">
        <f>+ABS(+X375-'Playlist o matic demo'!AK$2)/2</f>
        <v>1.5</v>
      </c>
      <c r="AN375">
        <f t="shared" si="30"/>
        <v>79.666666666666657</v>
      </c>
      <c r="AO375">
        <f t="shared" si="31"/>
        <v>47</v>
      </c>
      <c r="AP375">
        <f t="shared" si="35"/>
        <v>3.7310000000000038E-2</v>
      </c>
      <c r="AQ375">
        <f t="shared" si="32"/>
        <v>47.037309999999998</v>
      </c>
      <c r="AR375">
        <f t="shared" si="33"/>
        <v>47</v>
      </c>
      <c r="AS375" t="str">
        <f t="shared" si="34"/>
        <v>Morgan Wallen - Born With A Beer In My Hand</v>
      </c>
    </row>
    <row r="376" spans="1:45" x14ac:dyDescent="0.45">
      <c r="A376" t="s">
        <v>921</v>
      </c>
      <c r="B376" t="s">
        <v>922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>
        <v>403097450</v>
      </c>
      <c r="J376">
        <v>24</v>
      </c>
      <c r="K376">
        <v>94</v>
      </c>
      <c r="L376">
        <v>9</v>
      </c>
      <c r="M376">
        <v>0</v>
      </c>
      <c r="N376">
        <v>23</v>
      </c>
      <c r="O376">
        <v>158</v>
      </c>
      <c r="P376" t="s">
        <v>65</v>
      </c>
      <c r="Q376" t="s">
        <v>46</v>
      </c>
      <c r="R376">
        <v>60</v>
      </c>
      <c r="S376">
        <v>52</v>
      </c>
      <c r="T376">
        <v>76</v>
      </c>
      <c r="U376">
        <v>17</v>
      </c>
      <c r="V376">
        <v>0</v>
      </c>
      <c r="W376">
        <v>19</v>
      </c>
      <c r="X376">
        <v>5</v>
      </c>
      <c r="Y376" t="s">
        <v>30</v>
      </c>
      <c r="Z376" t="s">
        <v>31</v>
      </c>
      <c r="AA376">
        <f>+IF(B376='Playlist o matic demo'!$V$2,50,0)</f>
        <v>0</v>
      </c>
      <c r="AB376">
        <f>+ABS(+D376-'Playlist o matic demo'!$AA$2)</f>
        <v>1</v>
      </c>
      <c r="AC376">
        <f>+ABS(+O376-'Playlist o matic demo'!$AB$2)</f>
        <v>13</v>
      </c>
      <c r="AD376">
        <f>+IF(P376='Playlist o matic demo'!$AC$2,0,20)</f>
        <v>20</v>
      </c>
      <c r="AE376">
        <f>+IF(Q376='Playlist o matic demo'!$AD$2,0,20)</f>
        <v>20</v>
      </c>
      <c r="AF376">
        <f>+ABS(+R376-'Playlist o matic demo'!AE$2)</f>
        <v>10</v>
      </c>
      <c r="AG376">
        <f>+ABS(+S376-'Playlist o matic demo'!AF$2)/2</f>
        <v>7</v>
      </c>
      <c r="AH376">
        <f>+ABS(+T376-'Playlist o matic demo'!AG$2)/1.5</f>
        <v>2.6666666666666665</v>
      </c>
      <c r="AI376">
        <f>+ABS(+U376-'Playlist o matic demo'!AH$2)/2</f>
        <v>8.5</v>
      </c>
      <c r="AJ376">
        <f>+ABS(+V376-'Playlist o matic demo'!AI$2)/2</f>
        <v>0</v>
      </c>
      <c r="AK376">
        <f>+ABS(+W376-'Playlist o matic demo'!AJ$2)/2</f>
        <v>5</v>
      </c>
      <c r="AL376">
        <f>+ABS(+X376-'Playlist o matic demo'!AK$2)/2</f>
        <v>1</v>
      </c>
      <c r="AN376">
        <f t="shared" si="30"/>
        <v>88.166666666666671</v>
      </c>
      <c r="AO376">
        <f t="shared" si="31"/>
        <v>76</v>
      </c>
      <c r="AP376">
        <f t="shared" si="35"/>
        <v>3.741000000000004E-2</v>
      </c>
      <c r="AQ376">
        <f t="shared" si="32"/>
        <v>76.037409999999994</v>
      </c>
      <c r="AR376">
        <f t="shared" si="33"/>
        <v>76</v>
      </c>
      <c r="AS376" t="str">
        <f t="shared" si="34"/>
        <v>Fujii Kaze - Ã½Ã½Ã½Ã½Ã½Ã½Ã½Ã½Ã½Ã½Ã½Ã½Ã½Ã½Ã½Ã½Ã½Ã½Ã½Ã½Ã½</v>
      </c>
    </row>
    <row r="377" spans="1:45" x14ac:dyDescent="0.45">
      <c r="A377" t="s">
        <v>923</v>
      </c>
      <c r="B377" t="s">
        <v>924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>
        <v>309483971</v>
      </c>
      <c r="J377">
        <v>53</v>
      </c>
      <c r="K377">
        <v>7</v>
      </c>
      <c r="L377">
        <v>56</v>
      </c>
      <c r="M377">
        <v>3</v>
      </c>
      <c r="N377">
        <v>1</v>
      </c>
      <c r="O377">
        <v>94</v>
      </c>
      <c r="P377" t="s">
        <v>38</v>
      </c>
      <c r="Q377" t="s">
        <v>46</v>
      </c>
      <c r="R377">
        <v>74</v>
      </c>
      <c r="S377">
        <v>64</v>
      </c>
      <c r="T377">
        <v>73</v>
      </c>
      <c r="U377">
        <v>6</v>
      </c>
      <c r="V377">
        <v>0</v>
      </c>
      <c r="W377">
        <v>10</v>
      </c>
      <c r="X377">
        <v>6</v>
      </c>
      <c r="Y377" t="s">
        <v>925</v>
      </c>
      <c r="Z377" t="s">
        <v>31</v>
      </c>
      <c r="AA377">
        <f>+IF(B377='Playlist o matic demo'!$V$2,50,0)</f>
        <v>0</v>
      </c>
      <c r="AB377">
        <f>+ABS(+D377-'Playlist o matic demo'!$AA$2)</f>
        <v>3</v>
      </c>
      <c r="AC377">
        <f>+ABS(+O377-'Playlist o matic demo'!$AB$2)</f>
        <v>77</v>
      </c>
      <c r="AD377">
        <f>+IF(P377='Playlist o matic demo'!$AC$2,0,20)</f>
        <v>20</v>
      </c>
      <c r="AE377">
        <f>+IF(Q377='Playlist o matic demo'!$AD$2,0,20)</f>
        <v>20</v>
      </c>
      <c r="AF377">
        <f>+ABS(+R377-'Playlist o matic demo'!AE$2)</f>
        <v>24</v>
      </c>
      <c r="AG377">
        <f>+ABS(+S377-'Playlist o matic demo'!AF$2)/2</f>
        <v>13</v>
      </c>
      <c r="AH377">
        <f>+ABS(+T377-'Playlist o matic demo'!AG$2)/1.5</f>
        <v>4.666666666666667</v>
      </c>
      <c r="AI377">
        <f>+ABS(+U377-'Playlist o matic demo'!AH$2)/2</f>
        <v>3</v>
      </c>
      <c r="AJ377">
        <f>+ABS(+V377-'Playlist o matic demo'!AI$2)/2</f>
        <v>0</v>
      </c>
      <c r="AK377">
        <f>+ABS(+W377-'Playlist o matic demo'!AJ$2)/2</f>
        <v>0.5</v>
      </c>
      <c r="AL377">
        <f>+ABS(+X377-'Playlist o matic demo'!AK$2)/2</f>
        <v>0.5</v>
      </c>
      <c r="AN377">
        <f t="shared" si="30"/>
        <v>165.66666666666666</v>
      </c>
      <c r="AO377">
        <f t="shared" si="31"/>
        <v>646</v>
      </c>
      <c r="AP377">
        <f t="shared" si="35"/>
        <v>3.7510000000000043E-2</v>
      </c>
      <c r="AQ377">
        <f t="shared" si="32"/>
        <v>646.03751</v>
      </c>
      <c r="AR377">
        <f t="shared" si="33"/>
        <v>646</v>
      </c>
      <c r="AS377" t="str">
        <f t="shared" si="34"/>
        <v>Wisin &amp; Yandel, ROSALÃ¯Â¿Â½ - Besos Moja2</v>
      </c>
    </row>
    <row r="378" spans="1:45" x14ac:dyDescent="0.45">
      <c r="A378" t="s">
        <v>926</v>
      </c>
      <c r="B378" t="s">
        <v>927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>
        <v>319566866</v>
      </c>
      <c r="J378">
        <v>11</v>
      </c>
      <c r="K378">
        <v>80</v>
      </c>
      <c r="L378">
        <v>1</v>
      </c>
      <c r="M378">
        <v>0</v>
      </c>
      <c r="N378">
        <v>8</v>
      </c>
      <c r="O378">
        <v>96</v>
      </c>
      <c r="P378" t="s">
        <v>65</v>
      </c>
      <c r="Q378" t="s">
        <v>46</v>
      </c>
      <c r="R378">
        <v>70</v>
      </c>
      <c r="S378">
        <v>40</v>
      </c>
      <c r="T378">
        <v>51</v>
      </c>
      <c r="U378">
        <v>35</v>
      </c>
      <c r="V378">
        <v>0</v>
      </c>
      <c r="W378">
        <v>10</v>
      </c>
      <c r="X378">
        <v>4</v>
      </c>
      <c r="Y378" t="s">
        <v>928</v>
      </c>
      <c r="Z378" t="s">
        <v>31</v>
      </c>
      <c r="AA378">
        <f>+IF(B378='Playlist o matic demo'!$V$2,50,0)</f>
        <v>0</v>
      </c>
      <c r="AB378">
        <f>+ABS(+D378-'Playlist o matic demo'!$AA$2)</f>
        <v>3</v>
      </c>
      <c r="AC378">
        <f>+ABS(+O378-'Playlist o matic demo'!$AB$2)</f>
        <v>75</v>
      </c>
      <c r="AD378">
        <f>+IF(P378='Playlist o matic demo'!$AC$2,0,20)</f>
        <v>20</v>
      </c>
      <c r="AE378">
        <f>+IF(Q378='Playlist o matic demo'!$AD$2,0,20)</f>
        <v>20</v>
      </c>
      <c r="AF378">
        <f>+ABS(+R378-'Playlist o matic demo'!AE$2)</f>
        <v>20</v>
      </c>
      <c r="AG378">
        <f>+ABS(+S378-'Playlist o matic demo'!AF$2)/2</f>
        <v>1</v>
      </c>
      <c r="AH378">
        <f>+ABS(+T378-'Playlist o matic demo'!AG$2)/1.5</f>
        <v>19.333333333333332</v>
      </c>
      <c r="AI378">
        <f>+ABS(+U378-'Playlist o matic demo'!AH$2)/2</f>
        <v>17.5</v>
      </c>
      <c r="AJ378">
        <f>+ABS(+V378-'Playlist o matic demo'!AI$2)/2</f>
        <v>0</v>
      </c>
      <c r="AK378">
        <f>+ABS(+W378-'Playlist o matic demo'!AJ$2)/2</f>
        <v>0.5</v>
      </c>
      <c r="AL378">
        <f>+ABS(+X378-'Playlist o matic demo'!AK$2)/2</f>
        <v>1.5</v>
      </c>
      <c r="AN378">
        <f t="shared" si="30"/>
        <v>177.83333333333334</v>
      </c>
      <c r="AO378">
        <f t="shared" si="31"/>
        <v>754</v>
      </c>
      <c r="AP378">
        <f t="shared" si="35"/>
        <v>3.7610000000000046E-2</v>
      </c>
      <c r="AQ378">
        <f t="shared" si="32"/>
        <v>754.03760999999997</v>
      </c>
      <c r="AR378">
        <f t="shared" si="33"/>
        <v>754</v>
      </c>
      <c r="AS378" t="str">
        <f t="shared" si="34"/>
        <v>King - Maan Meri Jaan</v>
      </c>
    </row>
    <row r="379" spans="1:45" x14ac:dyDescent="0.45">
      <c r="A379" t="s">
        <v>929</v>
      </c>
      <c r="B379" t="s">
        <v>45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>
        <v>909001996</v>
      </c>
      <c r="J379">
        <v>74</v>
      </c>
      <c r="K379">
        <v>113</v>
      </c>
      <c r="L379">
        <v>85</v>
      </c>
      <c r="M379">
        <v>9</v>
      </c>
      <c r="N379">
        <v>2</v>
      </c>
      <c r="O379">
        <v>100</v>
      </c>
      <c r="P379" t="s">
        <v>38</v>
      </c>
      <c r="Q379" t="s">
        <v>46</v>
      </c>
      <c r="R379">
        <v>80</v>
      </c>
      <c r="S379">
        <v>29</v>
      </c>
      <c r="T379">
        <v>67</v>
      </c>
      <c r="U379">
        <v>29</v>
      </c>
      <c r="V379">
        <v>0</v>
      </c>
      <c r="W379">
        <v>12</v>
      </c>
      <c r="X379">
        <v>3</v>
      </c>
      <c r="Y379" t="s">
        <v>624</v>
      </c>
      <c r="Z379" t="s">
        <v>31</v>
      </c>
      <c r="AA379">
        <f>+IF(B379='Playlist o matic demo'!$V$2,50,0)</f>
        <v>0</v>
      </c>
      <c r="AB379">
        <f>+ABS(+D379-'Playlist o matic demo'!$AA$2)</f>
        <v>3</v>
      </c>
      <c r="AC379">
        <f>+ABS(+O379-'Playlist o matic demo'!$AB$2)</f>
        <v>71</v>
      </c>
      <c r="AD379">
        <f>+IF(P379='Playlist o matic demo'!$AC$2,0,20)</f>
        <v>20</v>
      </c>
      <c r="AE379">
        <f>+IF(Q379='Playlist o matic demo'!$AD$2,0,20)</f>
        <v>20</v>
      </c>
      <c r="AF379">
        <f>+ABS(+R379-'Playlist o matic demo'!AE$2)</f>
        <v>30</v>
      </c>
      <c r="AG379">
        <f>+ABS(+S379-'Playlist o matic demo'!AF$2)/2</f>
        <v>4.5</v>
      </c>
      <c r="AH379">
        <f>+ABS(+T379-'Playlist o matic demo'!AG$2)/1.5</f>
        <v>8.6666666666666661</v>
      </c>
      <c r="AI379">
        <f>+ABS(+U379-'Playlist o matic demo'!AH$2)/2</f>
        <v>14.5</v>
      </c>
      <c r="AJ379">
        <f>+ABS(+V379-'Playlist o matic demo'!AI$2)/2</f>
        <v>0</v>
      </c>
      <c r="AK379">
        <f>+ABS(+W379-'Playlist o matic demo'!AJ$2)/2</f>
        <v>1.5</v>
      </c>
      <c r="AL379">
        <f>+ABS(+X379-'Playlist o matic demo'!AK$2)/2</f>
        <v>2</v>
      </c>
      <c r="AN379">
        <f t="shared" si="30"/>
        <v>175.16666666666666</v>
      </c>
      <c r="AO379">
        <f t="shared" si="31"/>
        <v>730</v>
      </c>
      <c r="AP379">
        <f t="shared" si="35"/>
        <v>3.7710000000000049E-2</v>
      </c>
      <c r="AQ379">
        <f t="shared" si="32"/>
        <v>730.03770999999995</v>
      </c>
      <c r="AR379">
        <f t="shared" si="33"/>
        <v>731</v>
      </c>
      <c r="AS379" t="str">
        <f t="shared" si="34"/>
        <v>Bad Bunny - Moscow Mule</v>
      </c>
    </row>
    <row r="380" spans="1:45" x14ac:dyDescent="0.45">
      <c r="A380" t="s">
        <v>930</v>
      </c>
      <c r="B380" t="s">
        <v>931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>
        <v>1061966512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105</v>
      </c>
      <c r="P380" t="s">
        <v>42</v>
      </c>
      <c r="Q380" t="s">
        <v>29</v>
      </c>
      <c r="R380">
        <v>58</v>
      </c>
      <c r="S380">
        <v>42</v>
      </c>
      <c r="T380">
        <v>68</v>
      </c>
      <c r="U380">
        <v>1</v>
      </c>
      <c r="V380">
        <v>0</v>
      </c>
      <c r="W380">
        <v>14</v>
      </c>
      <c r="X380">
        <v>4</v>
      </c>
      <c r="Y380" t="s">
        <v>932</v>
      </c>
      <c r="Z380" t="s">
        <v>31</v>
      </c>
      <c r="AA380">
        <f>+IF(B380='Playlist o matic demo'!$V$2,50,0)</f>
        <v>0</v>
      </c>
      <c r="AB380">
        <f>+ABS(+D380-'Playlist o matic demo'!$AA$2)</f>
        <v>2</v>
      </c>
      <c r="AC380">
        <f>+ABS(+O380-'Playlist o matic demo'!$AB$2)</f>
        <v>66</v>
      </c>
      <c r="AD380">
        <f>+IF(P380='Playlist o matic demo'!$AC$2,0,20)</f>
        <v>20</v>
      </c>
      <c r="AE380">
        <f>+IF(Q380='Playlist o matic demo'!$AD$2,0,20)</f>
        <v>0</v>
      </c>
      <c r="AF380">
        <f>+ABS(+R380-'Playlist o matic demo'!AE$2)</f>
        <v>8</v>
      </c>
      <c r="AG380">
        <f>+ABS(+S380-'Playlist o matic demo'!AF$2)/2</f>
        <v>2</v>
      </c>
      <c r="AH380">
        <f>+ABS(+T380-'Playlist o matic demo'!AG$2)/1.5</f>
        <v>8</v>
      </c>
      <c r="AI380">
        <f>+ABS(+U380-'Playlist o matic demo'!AH$2)/2</f>
        <v>0.5</v>
      </c>
      <c r="AJ380">
        <f>+ABS(+V380-'Playlist o matic demo'!AI$2)/2</f>
        <v>0</v>
      </c>
      <c r="AK380">
        <f>+ABS(+W380-'Playlist o matic demo'!AJ$2)/2</f>
        <v>2.5</v>
      </c>
      <c r="AL380">
        <f>+ABS(+X380-'Playlist o matic demo'!AK$2)/2</f>
        <v>1.5</v>
      </c>
      <c r="AN380">
        <f t="shared" si="30"/>
        <v>110.5</v>
      </c>
      <c r="AO380">
        <f t="shared" si="31"/>
        <v>183</v>
      </c>
      <c r="AP380">
        <f t="shared" si="35"/>
        <v>3.7810000000000052E-2</v>
      </c>
      <c r="AQ380">
        <f t="shared" si="32"/>
        <v>183.03781000000001</v>
      </c>
      <c r="AR380">
        <f t="shared" si="33"/>
        <v>183</v>
      </c>
      <c r="AS380" t="str">
        <f t="shared" si="34"/>
        <v>Coldplay, BTS - My Universe</v>
      </c>
    </row>
    <row r="381" spans="1:45" x14ac:dyDescent="0.45">
      <c r="A381" t="s">
        <v>933</v>
      </c>
      <c r="B381" t="s">
        <v>115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>
        <v>32526947</v>
      </c>
      <c r="J381">
        <v>2</v>
      </c>
      <c r="K381">
        <v>10</v>
      </c>
      <c r="L381">
        <v>0</v>
      </c>
      <c r="M381">
        <v>0</v>
      </c>
      <c r="N381">
        <v>0</v>
      </c>
      <c r="O381">
        <v>125</v>
      </c>
      <c r="Q381" t="s">
        <v>29</v>
      </c>
      <c r="R381">
        <v>53</v>
      </c>
      <c r="S381">
        <v>32</v>
      </c>
      <c r="T381">
        <v>66</v>
      </c>
      <c r="U381">
        <v>38</v>
      </c>
      <c r="V381">
        <v>0</v>
      </c>
      <c r="W381">
        <v>9</v>
      </c>
      <c r="X381">
        <v>3</v>
      </c>
      <c r="Y381" t="s">
        <v>30</v>
      </c>
      <c r="Z381" t="s">
        <v>31</v>
      </c>
      <c r="AA381">
        <f>+IF(B381='Playlist o matic demo'!$V$2,50,0)</f>
        <v>0</v>
      </c>
      <c r="AB381">
        <f>+ABS(+D381-'Playlist o matic demo'!$AA$2)</f>
        <v>4</v>
      </c>
      <c r="AC381">
        <f>+ABS(+O381-'Playlist o matic demo'!$AB$2)</f>
        <v>46</v>
      </c>
      <c r="AD381">
        <f>+IF(P381='Playlist o matic demo'!$AC$2,0,20)</f>
        <v>20</v>
      </c>
      <c r="AE381">
        <f>+IF(Q381='Playlist o matic demo'!$AD$2,0,20)</f>
        <v>0</v>
      </c>
      <c r="AF381">
        <f>+ABS(+R381-'Playlist o matic demo'!AE$2)</f>
        <v>3</v>
      </c>
      <c r="AG381">
        <f>+ABS(+S381-'Playlist o matic demo'!AF$2)/2</f>
        <v>3</v>
      </c>
      <c r="AH381">
        <f>+ABS(+T381-'Playlist o matic demo'!AG$2)/1.5</f>
        <v>9.3333333333333339</v>
      </c>
      <c r="AI381">
        <f>+ABS(+U381-'Playlist o matic demo'!AH$2)/2</f>
        <v>19</v>
      </c>
      <c r="AJ381">
        <f>+ABS(+V381-'Playlist o matic demo'!AI$2)/2</f>
        <v>0</v>
      </c>
      <c r="AK381">
        <f>+ABS(+W381-'Playlist o matic demo'!AJ$2)/2</f>
        <v>0</v>
      </c>
      <c r="AL381">
        <f>+ABS(+X381-'Playlist o matic demo'!AK$2)/2</f>
        <v>2</v>
      </c>
      <c r="AN381">
        <f t="shared" si="30"/>
        <v>106.33333333333333</v>
      </c>
      <c r="AO381">
        <f t="shared" si="31"/>
        <v>155</v>
      </c>
      <c r="AP381">
        <f t="shared" si="35"/>
        <v>3.7910000000000055E-2</v>
      </c>
      <c r="AQ381">
        <f t="shared" si="32"/>
        <v>155.03791000000001</v>
      </c>
      <c r="AR381">
        <f t="shared" si="33"/>
        <v>156</v>
      </c>
      <c r="AS381" t="str">
        <f t="shared" si="34"/>
        <v>Morgan Wallen - Devil DonÃ¯Â¿Â½Ã¯Â¿Â½Ã¯Â¿Â½</v>
      </c>
    </row>
    <row r="382" spans="1:45" x14ac:dyDescent="0.45">
      <c r="A382" t="s">
        <v>934</v>
      </c>
      <c r="B382" t="s">
        <v>716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>
        <v>124988687</v>
      </c>
      <c r="J382">
        <v>105</v>
      </c>
      <c r="K382">
        <v>41</v>
      </c>
      <c r="L382">
        <v>114</v>
      </c>
      <c r="M382">
        <v>1</v>
      </c>
      <c r="N382">
        <v>59</v>
      </c>
      <c r="O382">
        <v>170</v>
      </c>
      <c r="P382" t="s">
        <v>65</v>
      </c>
      <c r="Q382" t="s">
        <v>46</v>
      </c>
      <c r="R382">
        <v>56</v>
      </c>
      <c r="S382">
        <v>56</v>
      </c>
      <c r="T382">
        <v>63</v>
      </c>
      <c r="U382">
        <v>13</v>
      </c>
      <c r="V382">
        <v>0</v>
      </c>
      <c r="W382">
        <v>19</v>
      </c>
      <c r="X382">
        <v>27</v>
      </c>
      <c r="Y382" t="s">
        <v>935</v>
      </c>
      <c r="Z382" t="s">
        <v>31</v>
      </c>
      <c r="AA382">
        <f>+IF(B382='Playlist o matic demo'!$V$2,50,0)</f>
        <v>0</v>
      </c>
      <c r="AB382">
        <f>+ABS(+D382-'Playlist o matic demo'!$AA$2)</f>
        <v>4</v>
      </c>
      <c r="AC382">
        <f>+ABS(+O382-'Playlist o matic demo'!$AB$2)</f>
        <v>1</v>
      </c>
      <c r="AD382">
        <f>+IF(P382='Playlist o matic demo'!$AC$2,0,20)</f>
        <v>20</v>
      </c>
      <c r="AE382">
        <f>+IF(Q382='Playlist o matic demo'!$AD$2,0,20)</f>
        <v>20</v>
      </c>
      <c r="AF382">
        <f>+ABS(+R382-'Playlist o matic demo'!AE$2)</f>
        <v>6</v>
      </c>
      <c r="AG382">
        <f>+ABS(+S382-'Playlist o matic demo'!AF$2)/2</f>
        <v>9</v>
      </c>
      <c r="AH382">
        <f>+ABS(+T382-'Playlist o matic demo'!AG$2)/1.5</f>
        <v>11.333333333333334</v>
      </c>
      <c r="AI382">
        <f>+ABS(+U382-'Playlist o matic demo'!AH$2)/2</f>
        <v>6.5</v>
      </c>
      <c r="AJ382">
        <f>+ABS(+V382-'Playlist o matic demo'!AI$2)/2</f>
        <v>0</v>
      </c>
      <c r="AK382">
        <f>+ABS(+W382-'Playlist o matic demo'!AJ$2)/2</f>
        <v>5</v>
      </c>
      <c r="AL382">
        <f>+ABS(+X382-'Playlist o matic demo'!AK$2)/2</f>
        <v>10</v>
      </c>
      <c r="AN382">
        <f t="shared" si="30"/>
        <v>92.833333333333329</v>
      </c>
      <c r="AO382">
        <f t="shared" si="31"/>
        <v>88</v>
      </c>
      <c r="AP382">
        <f t="shared" si="35"/>
        <v>3.8010000000000058E-2</v>
      </c>
      <c r="AQ382">
        <f t="shared" si="32"/>
        <v>88.03801</v>
      </c>
      <c r="AR382">
        <f t="shared" si="33"/>
        <v>88</v>
      </c>
      <c r="AS382" t="str">
        <f t="shared" si="34"/>
        <v>ROSALÃ¯Â¿Â½ - LLYLM</v>
      </c>
    </row>
    <row r="383" spans="1:45" x14ac:dyDescent="0.45">
      <c r="A383" t="s">
        <v>936</v>
      </c>
      <c r="B383" t="s">
        <v>937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>
        <v>103787664</v>
      </c>
      <c r="J383">
        <v>86</v>
      </c>
      <c r="K383">
        <v>1</v>
      </c>
      <c r="L383">
        <v>49</v>
      </c>
      <c r="M383">
        <v>0</v>
      </c>
      <c r="N383">
        <v>9</v>
      </c>
      <c r="O383">
        <v>115</v>
      </c>
      <c r="Q383" t="s">
        <v>29</v>
      </c>
      <c r="R383">
        <v>70</v>
      </c>
      <c r="S383">
        <v>84</v>
      </c>
      <c r="T383">
        <v>90</v>
      </c>
      <c r="U383">
        <v>17</v>
      </c>
      <c r="V383">
        <v>0</v>
      </c>
      <c r="W383">
        <v>41</v>
      </c>
      <c r="X383">
        <v>6</v>
      </c>
      <c r="Y383" t="s">
        <v>30</v>
      </c>
      <c r="Z383" t="s">
        <v>31</v>
      </c>
      <c r="AA383">
        <f>+IF(B383='Playlist o matic demo'!$V$2,50,0)</f>
        <v>0</v>
      </c>
      <c r="AB383">
        <f>+ABS(+D383-'Playlist o matic demo'!$AA$2)</f>
        <v>4</v>
      </c>
      <c r="AC383">
        <f>+ABS(+O383-'Playlist o matic demo'!$AB$2)</f>
        <v>56</v>
      </c>
      <c r="AD383">
        <f>+IF(P383='Playlist o matic demo'!$AC$2,0,20)</f>
        <v>20</v>
      </c>
      <c r="AE383">
        <f>+IF(Q383='Playlist o matic demo'!$AD$2,0,20)</f>
        <v>0</v>
      </c>
      <c r="AF383">
        <f>+ABS(+R383-'Playlist o matic demo'!AE$2)</f>
        <v>20</v>
      </c>
      <c r="AG383">
        <f>+ABS(+S383-'Playlist o matic demo'!AF$2)/2</f>
        <v>23</v>
      </c>
      <c r="AH383">
        <f>+ABS(+T383-'Playlist o matic demo'!AG$2)/1.5</f>
        <v>6.666666666666667</v>
      </c>
      <c r="AI383">
        <f>+ABS(+U383-'Playlist o matic demo'!AH$2)/2</f>
        <v>8.5</v>
      </c>
      <c r="AJ383">
        <f>+ABS(+V383-'Playlist o matic demo'!AI$2)/2</f>
        <v>0</v>
      </c>
      <c r="AK383">
        <f>+ABS(+W383-'Playlist o matic demo'!AJ$2)/2</f>
        <v>16</v>
      </c>
      <c r="AL383">
        <f>+ABS(+X383-'Playlist o matic demo'!AK$2)/2</f>
        <v>0.5</v>
      </c>
      <c r="AN383">
        <f t="shared" si="30"/>
        <v>154.66666666666666</v>
      </c>
      <c r="AO383">
        <f t="shared" si="31"/>
        <v>539</v>
      </c>
      <c r="AP383">
        <f t="shared" si="35"/>
        <v>3.811000000000006E-2</v>
      </c>
      <c r="AQ383">
        <f t="shared" si="32"/>
        <v>539.03810999999996</v>
      </c>
      <c r="AR383">
        <f t="shared" si="33"/>
        <v>539</v>
      </c>
      <c r="AS383" t="str">
        <f t="shared" si="34"/>
        <v>Sam Smith, Calvin Harris, Jessie Reyez - I'm Not Here To Make Friends</v>
      </c>
    </row>
    <row r="384" spans="1:45" x14ac:dyDescent="0.45">
      <c r="A384" t="s">
        <v>938</v>
      </c>
      <c r="B384" t="s">
        <v>939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>
        <v>134255790</v>
      </c>
      <c r="J384">
        <v>88</v>
      </c>
      <c r="K384">
        <v>24</v>
      </c>
      <c r="L384">
        <v>101</v>
      </c>
      <c r="M384">
        <v>7</v>
      </c>
      <c r="N384">
        <v>451</v>
      </c>
      <c r="O384">
        <v>122</v>
      </c>
      <c r="P384" t="s">
        <v>80</v>
      </c>
      <c r="Q384" t="s">
        <v>29</v>
      </c>
      <c r="R384">
        <v>64</v>
      </c>
      <c r="S384">
        <v>25</v>
      </c>
      <c r="T384">
        <v>89</v>
      </c>
      <c r="U384">
        <v>0</v>
      </c>
      <c r="V384">
        <v>0</v>
      </c>
      <c r="W384">
        <v>15</v>
      </c>
      <c r="X384">
        <v>9</v>
      </c>
      <c r="Y384" t="s">
        <v>940</v>
      </c>
      <c r="Z384" t="s">
        <v>31</v>
      </c>
      <c r="AA384">
        <f>+IF(B384='Playlist o matic demo'!$V$2,50,0)</f>
        <v>0</v>
      </c>
      <c r="AB384">
        <f>+ABS(+D384-'Playlist o matic demo'!$AA$2)</f>
        <v>4</v>
      </c>
      <c r="AC384">
        <f>+ABS(+O384-'Playlist o matic demo'!$AB$2)</f>
        <v>49</v>
      </c>
      <c r="AD384">
        <f>+IF(P384='Playlist o matic demo'!$AC$2,0,20)</f>
        <v>20</v>
      </c>
      <c r="AE384">
        <f>+IF(Q384='Playlist o matic demo'!$AD$2,0,20)</f>
        <v>0</v>
      </c>
      <c r="AF384">
        <f>+ABS(+R384-'Playlist o matic demo'!AE$2)</f>
        <v>14</v>
      </c>
      <c r="AG384">
        <f>+ABS(+S384-'Playlist o matic demo'!AF$2)/2</f>
        <v>6.5</v>
      </c>
      <c r="AH384">
        <f>+ABS(+T384-'Playlist o matic demo'!AG$2)/1.5</f>
        <v>6</v>
      </c>
      <c r="AI384">
        <f>+ABS(+U384-'Playlist o matic demo'!AH$2)/2</f>
        <v>0</v>
      </c>
      <c r="AJ384">
        <f>+ABS(+V384-'Playlist o matic demo'!AI$2)/2</f>
        <v>0</v>
      </c>
      <c r="AK384">
        <f>+ABS(+W384-'Playlist o matic demo'!AJ$2)/2</f>
        <v>3</v>
      </c>
      <c r="AL384">
        <f>+ABS(+X384-'Playlist o matic demo'!AK$2)/2</f>
        <v>1</v>
      </c>
      <c r="AN384">
        <f t="shared" si="30"/>
        <v>103.5</v>
      </c>
      <c r="AO384">
        <f t="shared" si="31"/>
        <v>138</v>
      </c>
      <c r="AP384">
        <f t="shared" si="35"/>
        <v>3.8210000000000063E-2</v>
      </c>
      <c r="AQ384">
        <f t="shared" si="32"/>
        <v>138.03820999999999</v>
      </c>
      <c r="AR384">
        <f t="shared" si="33"/>
        <v>138</v>
      </c>
      <c r="AS384" t="str">
        <f t="shared" si="34"/>
        <v>P!nk - TRUSTFALL</v>
      </c>
    </row>
    <row r="385" spans="1:45" x14ac:dyDescent="0.45">
      <c r="A385" t="s">
        <v>941</v>
      </c>
      <c r="B385" t="s">
        <v>942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>
        <v>301051721</v>
      </c>
      <c r="J385">
        <v>23</v>
      </c>
      <c r="K385">
        <v>95</v>
      </c>
      <c r="L385">
        <v>11</v>
      </c>
      <c r="M385">
        <v>0</v>
      </c>
      <c r="N385">
        <v>3</v>
      </c>
      <c r="O385">
        <v>105</v>
      </c>
      <c r="P385" t="s">
        <v>173</v>
      </c>
      <c r="Q385" t="s">
        <v>46</v>
      </c>
      <c r="R385">
        <v>88</v>
      </c>
      <c r="S385">
        <v>82</v>
      </c>
      <c r="T385">
        <v>80</v>
      </c>
      <c r="U385">
        <v>8</v>
      </c>
      <c r="V385">
        <v>0</v>
      </c>
      <c r="W385">
        <v>11</v>
      </c>
      <c r="X385">
        <v>8</v>
      </c>
      <c r="Y385" t="s">
        <v>943</v>
      </c>
      <c r="Z385" t="s">
        <v>31</v>
      </c>
      <c r="AA385">
        <f>+IF(B385='Playlist o matic demo'!$V$2,50,0)</f>
        <v>0</v>
      </c>
      <c r="AB385">
        <f>+ABS(+D385-'Playlist o matic demo'!$AA$2)</f>
        <v>3</v>
      </c>
      <c r="AC385">
        <f>+ABS(+O385-'Playlist o matic demo'!$AB$2)</f>
        <v>66</v>
      </c>
      <c r="AD385">
        <f>+IF(P385='Playlist o matic demo'!$AC$2,0,20)</f>
        <v>20</v>
      </c>
      <c r="AE385">
        <f>+IF(Q385='Playlist o matic demo'!$AD$2,0,20)</f>
        <v>20</v>
      </c>
      <c r="AF385">
        <f>+ABS(+R385-'Playlist o matic demo'!AE$2)</f>
        <v>38</v>
      </c>
      <c r="AG385">
        <f>+ABS(+S385-'Playlist o matic demo'!AF$2)/2</f>
        <v>22</v>
      </c>
      <c r="AH385">
        <f>+ABS(+T385-'Playlist o matic demo'!AG$2)/1.5</f>
        <v>0</v>
      </c>
      <c r="AI385">
        <f>+ABS(+U385-'Playlist o matic demo'!AH$2)/2</f>
        <v>4</v>
      </c>
      <c r="AJ385">
        <f>+ABS(+V385-'Playlist o matic demo'!AI$2)/2</f>
        <v>0</v>
      </c>
      <c r="AK385">
        <f>+ABS(+W385-'Playlist o matic demo'!AJ$2)/2</f>
        <v>1</v>
      </c>
      <c r="AL385">
        <f>+ABS(+X385-'Playlist o matic demo'!AK$2)/2</f>
        <v>0.5</v>
      </c>
      <c r="AN385">
        <f t="shared" si="30"/>
        <v>174.5</v>
      </c>
      <c r="AO385">
        <f t="shared" si="31"/>
        <v>721</v>
      </c>
      <c r="AP385">
        <f t="shared" si="35"/>
        <v>3.8310000000000066E-2</v>
      </c>
      <c r="AQ385">
        <f t="shared" si="32"/>
        <v>721.03831000000002</v>
      </c>
      <c r="AR385">
        <f t="shared" si="33"/>
        <v>723</v>
      </c>
      <c r="AS385" t="str">
        <f t="shared" si="34"/>
        <v>LE SSERAFIM - ANTIFRAGILE</v>
      </c>
    </row>
    <row r="386" spans="1:45" x14ac:dyDescent="0.45">
      <c r="A386" t="s">
        <v>944</v>
      </c>
      <c r="B386" t="s">
        <v>945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>
        <v>156338624</v>
      </c>
      <c r="J386">
        <v>27</v>
      </c>
      <c r="K386">
        <v>0</v>
      </c>
      <c r="L386">
        <v>28</v>
      </c>
      <c r="M386">
        <v>13</v>
      </c>
      <c r="N386">
        <v>0</v>
      </c>
      <c r="O386">
        <v>133</v>
      </c>
      <c r="P386" t="s">
        <v>38</v>
      </c>
      <c r="Q386" t="s">
        <v>29</v>
      </c>
      <c r="R386">
        <v>66</v>
      </c>
      <c r="S386">
        <v>74</v>
      </c>
      <c r="T386">
        <v>84</v>
      </c>
      <c r="U386">
        <v>25</v>
      </c>
      <c r="V386">
        <v>0</v>
      </c>
      <c r="W386">
        <v>21</v>
      </c>
      <c r="X386">
        <v>4</v>
      </c>
      <c r="Y386" t="s">
        <v>201</v>
      </c>
      <c r="Z386" t="s">
        <v>31</v>
      </c>
      <c r="AA386">
        <f>+IF(B386='Playlist o matic demo'!$V$2,50,0)</f>
        <v>0</v>
      </c>
      <c r="AB386">
        <f>+ABS(+D386-'Playlist o matic demo'!$AA$2)</f>
        <v>3</v>
      </c>
      <c r="AC386">
        <f>+ABS(+O386-'Playlist o matic demo'!$AB$2)</f>
        <v>38</v>
      </c>
      <c r="AD386">
        <f>+IF(P386='Playlist o matic demo'!$AC$2,0,20)</f>
        <v>20</v>
      </c>
      <c r="AE386">
        <f>+IF(Q386='Playlist o matic demo'!$AD$2,0,20)</f>
        <v>0</v>
      </c>
      <c r="AF386">
        <f>+ABS(+R386-'Playlist o matic demo'!AE$2)</f>
        <v>16</v>
      </c>
      <c r="AG386">
        <f>+ABS(+S386-'Playlist o matic demo'!AF$2)/2</f>
        <v>18</v>
      </c>
      <c r="AH386">
        <f>+ABS(+T386-'Playlist o matic demo'!AG$2)/1.5</f>
        <v>2.6666666666666665</v>
      </c>
      <c r="AI386">
        <f>+ABS(+U386-'Playlist o matic demo'!AH$2)/2</f>
        <v>12.5</v>
      </c>
      <c r="AJ386">
        <f>+ABS(+V386-'Playlist o matic demo'!AI$2)/2</f>
        <v>0</v>
      </c>
      <c r="AK386">
        <f>+ABS(+W386-'Playlist o matic demo'!AJ$2)/2</f>
        <v>6</v>
      </c>
      <c r="AL386">
        <f>+ABS(+X386-'Playlist o matic demo'!AK$2)/2</f>
        <v>1.5</v>
      </c>
      <c r="AN386">
        <f t="shared" si="30"/>
        <v>117.66666666666667</v>
      </c>
      <c r="AO386">
        <f t="shared" si="31"/>
        <v>223</v>
      </c>
      <c r="AP386">
        <f t="shared" si="35"/>
        <v>3.8410000000000069E-2</v>
      </c>
      <c r="AQ386">
        <f t="shared" si="32"/>
        <v>223.03841</v>
      </c>
      <c r="AR386">
        <f t="shared" si="33"/>
        <v>223</v>
      </c>
      <c r="AS386" t="str">
        <f t="shared" si="34"/>
        <v>PinkPantheress - Boy's a liar</v>
      </c>
    </row>
    <row r="387" spans="1:45" x14ac:dyDescent="0.45">
      <c r="A387" t="s">
        <v>946</v>
      </c>
      <c r="B387" t="s">
        <v>947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>
        <v>152850295</v>
      </c>
      <c r="J387">
        <v>15</v>
      </c>
      <c r="K387">
        <v>40</v>
      </c>
      <c r="L387">
        <v>21</v>
      </c>
      <c r="M387">
        <v>1</v>
      </c>
      <c r="N387">
        <v>15</v>
      </c>
      <c r="O387">
        <v>100</v>
      </c>
      <c r="Q387" t="s">
        <v>29</v>
      </c>
      <c r="R387">
        <v>79</v>
      </c>
      <c r="S387">
        <v>60</v>
      </c>
      <c r="T387">
        <v>68</v>
      </c>
      <c r="U387">
        <v>7</v>
      </c>
      <c r="V387">
        <v>0</v>
      </c>
      <c r="W387">
        <v>26</v>
      </c>
      <c r="X387">
        <v>4</v>
      </c>
      <c r="Y387" t="s">
        <v>711</v>
      </c>
      <c r="Z387" t="s">
        <v>31</v>
      </c>
      <c r="AA387">
        <f>+IF(B387='Playlist o matic demo'!$V$2,50,0)</f>
        <v>0</v>
      </c>
      <c r="AB387">
        <f>+ABS(+D387-'Playlist o matic demo'!$AA$2)</f>
        <v>4</v>
      </c>
      <c r="AC387">
        <f>+ABS(+O387-'Playlist o matic demo'!$AB$2)</f>
        <v>71</v>
      </c>
      <c r="AD387">
        <f>+IF(P387='Playlist o matic demo'!$AC$2,0,20)</f>
        <v>20</v>
      </c>
      <c r="AE387">
        <f>+IF(Q387='Playlist o matic demo'!$AD$2,0,20)</f>
        <v>0</v>
      </c>
      <c r="AF387">
        <f>+ABS(+R387-'Playlist o matic demo'!AE$2)</f>
        <v>29</v>
      </c>
      <c r="AG387">
        <f>+ABS(+S387-'Playlist o matic demo'!AF$2)/2</f>
        <v>11</v>
      </c>
      <c r="AH387">
        <f>+ABS(+T387-'Playlist o matic demo'!AG$2)/1.5</f>
        <v>8</v>
      </c>
      <c r="AI387">
        <f>+ABS(+U387-'Playlist o matic demo'!AH$2)/2</f>
        <v>3.5</v>
      </c>
      <c r="AJ387">
        <f>+ABS(+V387-'Playlist o matic demo'!AI$2)/2</f>
        <v>0</v>
      </c>
      <c r="AK387">
        <f>+ABS(+W387-'Playlist o matic demo'!AJ$2)/2</f>
        <v>8.5</v>
      </c>
      <c r="AL387">
        <f>+ABS(+X387-'Playlist o matic demo'!AK$2)/2</f>
        <v>1.5</v>
      </c>
      <c r="AN387">
        <f t="shared" ref="AN387:AN450" si="36">+SUM(AA387:AL387)</f>
        <v>156.5</v>
      </c>
      <c r="AO387">
        <f t="shared" ref="AO387:AO450" si="37">+_xlfn.RANK.EQ(AN387,AN$2:AN$954,1)</f>
        <v>559</v>
      </c>
      <c r="AP387">
        <f t="shared" si="35"/>
        <v>3.8510000000000072E-2</v>
      </c>
      <c r="AQ387">
        <f t="shared" ref="AQ387:AQ450" si="38">+AO387+AP387</f>
        <v>559.03850999999997</v>
      </c>
      <c r="AR387">
        <f t="shared" ref="AR387:AR450" si="39">+_xlfn.RANK.EQ(AQ387,AQ$2:AQ$954,1)</f>
        <v>560</v>
      </c>
      <c r="AS387" t="str">
        <f t="shared" ref="AS387:AS450" si="40">+CONCATENATE(B387," - ",A387)</f>
        <v>TAEYANG, Jimin - VIBE (feat. Jimin of BTS)</v>
      </c>
    </row>
    <row r="388" spans="1:45" x14ac:dyDescent="0.45">
      <c r="A388" t="s">
        <v>948</v>
      </c>
      <c r="B388" t="s">
        <v>79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>
        <v>309653982</v>
      </c>
      <c r="J388">
        <v>71</v>
      </c>
      <c r="K388">
        <v>95</v>
      </c>
      <c r="L388">
        <v>31</v>
      </c>
      <c r="M388">
        <v>0</v>
      </c>
      <c r="N388">
        <v>2</v>
      </c>
      <c r="O388">
        <v>120</v>
      </c>
      <c r="P388" t="s">
        <v>288</v>
      </c>
      <c r="Q388" t="s">
        <v>46</v>
      </c>
      <c r="R388">
        <v>82</v>
      </c>
      <c r="S388">
        <v>55</v>
      </c>
      <c r="T388">
        <v>45</v>
      </c>
      <c r="U388">
        <v>15</v>
      </c>
      <c r="V388">
        <v>3</v>
      </c>
      <c r="W388">
        <v>9</v>
      </c>
      <c r="X388">
        <v>10</v>
      </c>
      <c r="Y388" t="s">
        <v>293</v>
      </c>
      <c r="Z388" t="s">
        <v>31</v>
      </c>
      <c r="AA388">
        <f>+IF(B388='Playlist o matic demo'!$V$2,50,0)</f>
        <v>0</v>
      </c>
      <c r="AB388">
        <f>+ABS(+D388-'Playlist o matic demo'!$AA$2)</f>
        <v>3</v>
      </c>
      <c r="AC388">
        <f>+ABS(+O388-'Playlist o matic demo'!$AB$2)</f>
        <v>51</v>
      </c>
      <c r="AD388">
        <f>+IF(P388='Playlist o matic demo'!$AC$2,0,20)</f>
        <v>20</v>
      </c>
      <c r="AE388">
        <f>+IF(Q388='Playlist o matic demo'!$AD$2,0,20)</f>
        <v>20</v>
      </c>
      <c r="AF388">
        <f>+ABS(+R388-'Playlist o matic demo'!AE$2)</f>
        <v>32</v>
      </c>
      <c r="AG388">
        <f>+ABS(+S388-'Playlist o matic demo'!AF$2)/2</f>
        <v>8.5</v>
      </c>
      <c r="AH388">
        <f>+ABS(+T388-'Playlist o matic demo'!AG$2)/1.5</f>
        <v>23.333333333333332</v>
      </c>
      <c r="AI388">
        <f>+ABS(+U388-'Playlist o matic demo'!AH$2)/2</f>
        <v>7.5</v>
      </c>
      <c r="AJ388">
        <f>+ABS(+V388-'Playlist o matic demo'!AI$2)/2</f>
        <v>1.5</v>
      </c>
      <c r="AK388">
        <f>+ABS(+W388-'Playlist o matic demo'!AJ$2)/2</f>
        <v>0</v>
      </c>
      <c r="AL388">
        <f>+ABS(+X388-'Playlist o matic demo'!AK$2)/2</f>
        <v>1.5</v>
      </c>
      <c r="AN388">
        <f t="shared" si="36"/>
        <v>168.33333333333334</v>
      </c>
      <c r="AO388">
        <f t="shared" si="37"/>
        <v>670</v>
      </c>
      <c r="AP388">
        <f t="shared" ref="AP388:AP451" si="41">+AP387+0.0001</f>
        <v>3.8610000000000075E-2</v>
      </c>
      <c r="AQ388">
        <f t="shared" si="38"/>
        <v>670.03860999999995</v>
      </c>
      <c r="AR388">
        <f t="shared" si="39"/>
        <v>670</v>
      </c>
      <c r="AS388" t="str">
        <f t="shared" si="40"/>
        <v>SZA - Shirt</v>
      </c>
    </row>
    <row r="389" spans="1:45" x14ac:dyDescent="0.45">
      <c r="A389" t="s">
        <v>949</v>
      </c>
      <c r="B389" t="s">
        <v>950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>
        <v>297328960</v>
      </c>
      <c r="J389">
        <v>129</v>
      </c>
      <c r="K389">
        <v>31</v>
      </c>
      <c r="L389">
        <v>212</v>
      </c>
      <c r="M389">
        <v>1</v>
      </c>
      <c r="N389">
        <v>41</v>
      </c>
      <c r="O389">
        <v>177</v>
      </c>
      <c r="P389" t="s">
        <v>42</v>
      </c>
      <c r="Q389" t="s">
        <v>29</v>
      </c>
      <c r="R389">
        <v>25</v>
      </c>
      <c r="S389">
        <v>17</v>
      </c>
      <c r="T389">
        <v>30</v>
      </c>
      <c r="U389">
        <v>90</v>
      </c>
      <c r="V389">
        <v>0</v>
      </c>
      <c r="W389">
        <v>13</v>
      </c>
      <c r="X389">
        <v>3</v>
      </c>
      <c r="Y389" t="s">
        <v>951</v>
      </c>
      <c r="Z389" t="s">
        <v>31</v>
      </c>
      <c r="AA389">
        <f>+IF(B389='Playlist o matic demo'!$V$2,50,0)</f>
        <v>0</v>
      </c>
      <c r="AB389">
        <f>+ABS(+D389-'Playlist o matic demo'!$AA$2)</f>
        <v>3</v>
      </c>
      <c r="AC389">
        <f>+ABS(+O389-'Playlist o matic demo'!$AB$2)</f>
        <v>6</v>
      </c>
      <c r="AD389">
        <f>+IF(P389='Playlist o matic demo'!$AC$2,0,20)</f>
        <v>20</v>
      </c>
      <c r="AE389">
        <f>+IF(Q389='Playlist o matic demo'!$AD$2,0,20)</f>
        <v>0</v>
      </c>
      <c r="AF389">
        <f>+ABS(+R389-'Playlist o matic demo'!AE$2)</f>
        <v>25</v>
      </c>
      <c r="AG389">
        <f>+ABS(+S389-'Playlist o matic demo'!AF$2)/2</f>
        <v>10.5</v>
      </c>
      <c r="AH389">
        <f>+ABS(+T389-'Playlist o matic demo'!AG$2)/1.5</f>
        <v>33.333333333333336</v>
      </c>
      <c r="AI389">
        <f>+ABS(+U389-'Playlist o matic demo'!AH$2)/2</f>
        <v>45</v>
      </c>
      <c r="AJ389">
        <f>+ABS(+V389-'Playlist o matic demo'!AI$2)/2</f>
        <v>0</v>
      </c>
      <c r="AK389">
        <f>+ABS(+W389-'Playlist o matic demo'!AJ$2)/2</f>
        <v>2</v>
      </c>
      <c r="AL389">
        <f>+ABS(+X389-'Playlist o matic demo'!AK$2)/2</f>
        <v>2</v>
      </c>
      <c r="AN389">
        <f t="shared" si="36"/>
        <v>146.83333333333334</v>
      </c>
      <c r="AO389">
        <f t="shared" si="37"/>
        <v>467</v>
      </c>
      <c r="AP389">
        <f t="shared" si="41"/>
        <v>3.8710000000000078E-2</v>
      </c>
      <c r="AQ389">
        <f t="shared" si="38"/>
        <v>467.03870999999998</v>
      </c>
      <c r="AR389">
        <f t="shared" si="39"/>
        <v>467</v>
      </c>
      <c r="AS389" t="str">
        <f t="shared" si="40"/>
        <v>Rihanna - Lift Me Up - From Black Panther: Wakanda Forever - Music From and Inspired By</v>
      </c>
    </row>
    <row r="390" spans="1:45" x14ac:dyDescent="0.45">
      <c r="A390" t="s">
        <v>952</v>
      </c>
      <c r="B390" t="s">
        <v>953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>
        <v>332506354</v>
      </c>
      <c r="J390">
        <v>113</v>
      </c>
      <c r="K390">
        <v>17</v>
      </c>
      <c r="L390">
        <v>208</v>
      </c>
      <c r="M390">
        <v>0</v>
      </c>
      <c r="N390">
        <v>192</v>
      </c>
      <c r="O390">
        <v>142</v>
      </c>
      <c r="P390" t="s">
        <v>62</v>
      </c>
      <c r="Q390" t="s">
        <v>46</v>
      </c>
      <c r="R390">
        <v>64</v>
      </c>
      <c r="S390">
        <v>31</v>
      </c>
      <c r="T390">
        <v>72</v>
      </c>
      <c r="U390">
        <v>15</v>
      </c>
      <c r="V390">
        <v>0</v>
      </c>
      <c r="W390">
        <v>9</v>
      </c>
      <c r="X390">
        <v>5</v>
      </c>
      <c r="Y390" t="s">
        <v>954</v>
      </c>
      <c r="Z390" t="s">
        <v>31</v>
      </c>
      <c r="AA390">
        <f>+IF(B390='Playlist o matic demo'!$V$2,50,0)</f>
        <v>0</v>
      </c>
      <c r="AB390">
        <f>+ABS(+D390-'Playlist o matic demo'!$AA$2)</f>
        <v>3</v>
      </c>
      <c r="AC390">
        <f>+ABS(+O390-'Playlist o matic demo'!$AB$2)</f>
        <v>29</v>
      </c>
      <c r="AD390">
        <f>+IF(P390='Playlist o matic demo'!$AC$2,0,20)</f>
        <v>20</v>
      </c>
      <c r="AE390">
        <f>+IF(Q390='Playlist o matic demo'!$AD$2,0,20)</f>
        <v>20</v>
      </c>
      <c r="AF390">
        <f>+ABS(+R390-'Playlist o matic demo'!AE$2)</f>
        <v>14</v>
      </c>
      <c r="AG390">
        <f>+ABS(+S390-'Playlist o matic demo'!AF$2)/2</f>
        <v>3.5</v>
      </c>
      <c r="AH390">
        <f>+ABS(+T390-'Playlist o matic demo'!AG$2)/1.5</f>
        <v>5.333333333333333</v>
      </c>
      <c r="AI390">
        <f>+ABS(+U390-'Playlist o matic demo'!AH$2)/2</f>
        <v>7.5</v>
      </c>
      <c r="AJ390">
        <f>+ABS(+V390-'Playlist o matic demo'!AI$2)/2</f>
        <v>0</v>
      </c>
      <c r="AK390">
        <f>+ABS(+W390-'Playlist o matic demo'!AJ$2)/2</f>
        <v>0</v>
      </c>
      <c r="AL390">
        <f>+ABS(+X390-'Playlist o matic demo'!AK$2)/2</f>
        <v>1</v>
      </c>
      <c r="AN390">
        <f t="shared" si="36"/>
        <v>103.33333333333333</v>
      </c>
      <c r="AO390">
        <f t="shared" si="37"/>
        <v>136</v>
      </c>
      <c r="AP390">
        <f t="shared" si="41"/>
        <v>3.8810000000000081E-2</v>
      </c>
      <c r="AQ390">
        <f t="shared" si="38"/>
        <v>136.03881000000001</v>
      </c>
      <c r="AR390">
        <f t="shared" si="39"/>
        <v>136</v>
      </c>
      <c r="AS390" t="str">
        <f t="shared" si="40"/>
        <v>Lil Nas X - STAR WALKIN' (League of Legends Worlds Anthem)</v>
      </c>
    </row>
    <row r="391" spans="1:45" x14ac:dyDescent="0.45">
      <c r="A391" t="s">
        <v>955</v>
      </c>
      <c r="B391" t="s">
        <v>956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>
        <v>47</v>
      </c>
      <c r="K391">
        <v>60</v>
      </c>
      <c r="L391">
        <v>87</v>
      </c>
      <c r="M391">
        <v>12</v>
      </c>
      <c r="N391">
        <v>124</v>
      </c>
      <c r="O391">
        <v>144</v>
      </c>
      <c r="P391" t="s">
        <v>130</v>
      </c>
      <c r="Q391" t="s">
        <v>46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  <c r="Y391" t="s">
        <v>957</v>
      </c>
      <c r="Z391" t="s">
        <v>31</v>
      </c>
      <c r="AA391">
        <f>+IF(B391='Playlist o matic demo'!$V$2,50,0)</f>
        <v>0</v>
      </c>
      <c r="AB391">
        <f>+ABS(+D391-'Playlist o matic demo'!$AA$2)</f>
        <v>3</v>
      </c>
      <c r="AC391">
        <f>+ABS(+O391-'Playlist o matic demo'!$AB$2)</f>
        <v>27</v>
      </c>
      <c r="AD391">
        <f>+IF(P391='Playlist o matic demo'!$AC$2,0,20)</f>
        <v>20</v>
      </c>
      <c r="AE391">
        <f>+IF(Q391='Playlist o matic demo'!$AD$2,0,20)</f>
        <v>20</v>
      </c>
      <c r="AF391">
        <f>+ABS(+R391-'Playlist o matic demo'!AE$2)</f>
        <v>7</v>
      </c>
      <c r="AG391">
        <f>+ABS(+S391-'Playlist o matic demo'!AF$2)/2</f>
        <v>4.5</v>
      </c>
      <c r="AH391">
        <f>+ABS(+T391-'Playlist o matic demo'!AG$2)/1.5</f>
        <v>2.6666666666666665</v>
      </c>
      <c r="AI391">
        <f>+ABS(+U391-'Playlist o matic demo'!AH$2)/2</f>
        <v>0.5</v>
      </c>
      <c r="AJ391">
        <f>+ABS(+V391-'Playlist o matic demo'!AI$2)/2</f>
        <v>0.5</v>
      </c>
      <c r="AK391">
        <f>+ABS(+W391-'Playlist o matic demo'!AJ$2)/2</f>
        <v>21.5</v>
      </c>
      <c r="AL391">
        <f>+ABS(+X391-'Playlist o matic demo'!AK$2)/2</f>
        <v>1.5</v>
      </c>
      <c r="AN391">
        <f t="shared" si="36"/>
        <v>108.16666666666667</v>
      </c>
      <c r="AO391">
        <f t="shared" si="37"/>
        <v>168</v>
      </c>
      <c r="AP391">
        <f t="shared" si="41"/>
        <v>3.8910000000000083E-2</v>
      </c>
      <c r="AQ391">
        <f t="shared" si="38"/>
        <v>168.03890999999999</v>
      </c>
      <c r="AR391">
        <f t="shared" si="39"/>
        <v>168</v>
      </c>
      <c r="AS391" t="str">
        <f t="shared" si="40"/>
        <v>Beach Weather - Sex, Drugs, Etc.</v>
      </c>
    </row>
    <row r="392" spans="1:45" x14ac:dyDescent="0.45">
      <c r="A392" t="s">
        <v>958</v>
      </c>
      <c r="B392" t="s">
        <v>959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>
        <v>113</v>
      </c>
      <c r="K392">
        <v>92</v>
      </c>
      <c r="L392">
        <v>259</v>
      </c>
      <c r="M392">
        <v>0</v>
      </c>
      <c r="N392">
        <v>1</v>
      </c>
      <c r="O392">
        <v>120</v>
      </c>
      <c r="P392" t="s">
        <v>28</v>
      </c>
      <c r="Q392" t="s">
        <v>46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  <c r="Y392" t="s">
        <v>30</v>
      </c>
      <c r="Z392" t="s">
        <v>31</v>
      </c>
      <c r="AA392">
        <f>+IF(B392='Playlist o matic demo'!$V$2,50,0)</f>
        <v>0</v>
      </c>
      <c r="AB392">
        <f>+ABS(+D392-'Playlist o matic demo'!$AA$2)</f>
        <v>0</v>
      </c>
      <c r="AC392">
        <f>+ABS(+O392-'Playlist o matic demo'!$AB$2)</f>
        <v>51</v>
      </c>
      <c r="AD392">
        <f>+IF(P392='Playlist o matic demo'!$AC$2,0,20)</f>
        <v>20</v>
      </c>
      <c r="AE392">
        <f>+IF(Q392='Playlist o matic demo'!$AD$2,0,20)</f>
        <v>20</v>
      </c>
      <c r="AF392">
        <f>+ABS(+R392-'Playlist o matic demo'!AE$2)</f>
        <v>15</v>
      </c>
      <c r="AG392">
        <f>+ABS(+S392-'Playlist o matic demo'!AF$2)/2</f>
        <v>21</v>
      </c>
      <c r="AH392">
        <f>+ABS(+T392-'Playlist o matic demo'!AG$2)/1.5</f>
        <v>4</v>
      </c>
      <c r="AI392">
        <f>+ABS(+U392-'Playlist o matic demo'!AH$2)/2</f>
        <v>4.5</v>
      </c>
      <c r="AJ392">
        <f>+ABS(+V392-'Playlist o matic demo'!AI$2)/2</f>
        <v>0</v>
      </c>
      <c r="AK392">
        <f>+ABS(+W392-'Playlist o matic demo'!AJ$2)/2</f>
        <v>5</v>
      </c>
      <c r="AL392">
        <f>+ABS(+X392-'Playlist o matic demo'!AK$2)/2</f>
        <v>1.5</v>
      </c>
      <c r="AN392">
        <f t="shared" si="36"/>
        <v>142</v>
      </c>
      <c r="AO392">
        <f t="shared" si="37"/>
        <v>417</v>
      </c>
      <c r="AP392">
        <f t="shared" si="41"/>
        <v>3.9010000000000086E-2</v>
      </c>
      <c r="AQ392">
        <f t="shared" si="38"/>
        <v>417.03901000000002</v>
      </c>
      <c r="AR392">
        <f t="shared" si="39"/>
        <v>417</v>
      </c>
      <c r="AS392" t="str">
        <f t="shared" si="40"/>
        <v>Halsey, BTS - Boy With Luv (feat. Halsey)</v>
      </c>
    </row>
    <row r="393" spans="1:45" x14ac:dyDescent="0.45">
      <c r="A393" t="s">
        <v>960</v>
      </c>
      <c r="B393" t="s">
        <v>961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>
        <v>9</v>
      </c>
      <c r="K393">
        <v>1</v>
      </c>
      <c r="L393">
        <v>12</v>
      </c>
      <c r="M393">
        <v>4</v>
      </c>
      <c r="N393">
        <v>3</v>
      </c>
      <c r="O393">
        <v>135</v>
      </c>
      <c r="P393" t="s">
        <v>62</v>
      </c>
      <c r="Q393" t="s">
        <v>29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  <c r="Y393" t="s">
        <v>962</v>
      </c>
      <c r="Z393" t="s">
        <v>31</v>
      </c>
      <c r="AA393">
        <f>+IF(B393='Playlist o matic demo'!$V$2,50,0)</f>
        <v>0</v>
      </c>
      <c r="AB393">
        <f>+ABS(+D393-'Playlist o matic demo'!$AA$2)</f>
        <v>3</v>
      </c>
      <c r="AC393">
        <f>+ABS(+O393-'Playlist o matic demo'!$AB$2)</f>
        <v>36</v>
      </c>
      <c r="AD393">
        <f>+IF(P393='Playlist o matic demo'!$AC$2,0,20)</f>
        <v>20</v>
      </c>
      <c r="AE393">
        <f>+IF(Q393='Playlist o matic demo'!$AD$2,0,20)</f>
        <v>0</v>
      </c>
      <c r="AF393">
        <f>+ABS(+R393-'Playlist o matic demo'!AE$2)</f>
        <v>42</v>
      </c>
      <c r="AG393">
        <f>+ABS(+S393-'Playlist o matic demo'!AF$2)/2</f>
        <v>17.5</v>
      </c>
      <c r="AH393">
        <f>+ABS(+T393-'Playlist o matic demo'!AG$2)/1.5</f>
        <v>19.333333333333332</v>
      </c>
      <c r="AI393">
        <f>+ABS(+U393-'Playlist o matic demo'!AH$2)/2</f>
        <v>27.5</v>
      </c>
      <c r="AJ393">
        <f>+ABS(+V393-'Playlist o matic demo'!AI$2)/2</f>
        <v>0</v>
      </c>
      <c r="AK393">
        <f>+ABS(+W393-'Playlist o matic demo'!AJ$2)/2</f>
        <v>3</v>
      </c>
      <c r="AL393">
        <f>+ABS(+X393-'Playlist o matic demo'!AK$2)/2</f>
        <v>0.5</v>
      </c>
      <c r="AN393">
        <f t="shared" si="36"/>
        <v>168.83333333333334</v>
      </c>
      <c r="AO393">
        <f t="shared" si="37"/>
        <v>674</v>
      </c>
      <c r="AP393">
        <f t="shared" si="41"/>
        <v>3.9110000000000089E-2</v>
      </c>
      <c r="AQ393">
        <f t="shared" si="38"/>
        <v>674.03911000000005</v>
      </c>
      <c r="AR393">
        <f t="shared" si="39"/>
        <v>674</v>
      </c>
      <c r="AS393" t="str">
        <f t="shared" si="40"/>
        <v>Baby Tate - Hey, Mickey!</v>
      </c>
    </row>
    <row r="394" spans="1:45" x14ac:dyDescent="0.45">
      <c r="A394" t="s">
        <v>963</v>
      </c>
      <c r="B394" t="s">
        <v>964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>
        <v>445763624</v>
      </c>
      <c r="J394">
        <v>107</v>
      </c>
      <c r="K394">
        <v>44</v>
      </c>
      <c r="L394">
        <v>750</v>
      </c>
      <c r="M394">
        <v>22</v>
      </c>
      <c r="O394">
        <v>107</v>
      </c>
      <c r="P394" t="s">
        <v>28</v>
      </c>
      <c r="Q394" t="s">
        <v>29</v>
      </c>
      <c r="R394">
        <v>81</v>
      </c>
      <c r="S394">
        <v>82</v>
      </c>
      <c r="T394">
        <v>78</v>
      </c>
      <c r="U394">
        <v>38</v>
      </c>
      <c r="V394">
        <v>0</v>
      </c>
      <c r="W394">
        <v>12</v>
      </c>
      <c r="X394">
        <v>4</v>
      </c>
      <c r="Y394" t="s">
        <v>30</v>
      </c>
      <c r="Z394" t="s">
        <v>31</v>
      </c>
      <c r="AA394">
        <f>+IF(B394='Playlist o matic demo'!$V$2,50,0)</f>
        <v>0</v>
      </c>
      <c r="AB394">
        <f>+ABS(+D394-'Playlist o matic demo'!$AA$2)</f>
        <v>3</v>
      </c>
      <c r="AC394">
        <f>+ABS(+O394-'Playlist o matic demo'!$AB$2)</f>
        <v>64</v>
      </c>
      <c r="AD394">
        <f>+IF(P394='Playlist o matic demo'!$AC$2,0,20)</f>
        <v>20</v>
      </c>
      <c r="AE394">
        <f>+IF(Q394='Playlist o matic demo'!$AD$2,0,20)</f>
        <v>0</v>
      </c>
      <c r="AF394">
        <f>+ABS(+R394-'Playlist o matic demo'!AE$2)</f>
        <v>31</v>
      </c>
      <c r="AG394">
        <f>+ABS(+S394-'Playlist o matic demo'!AF$2)/2</f>
        <v>22</v>
      </c>
      <c r="AH394">
        <f>+ABS(+T394-'Playlist o matic demo'!AG$2)/1.5</f>
        <v>1.3333333333333333</v>
      </c>
      <c r="AI394">
        <f>+ABS(+U394-'Playlist o matic demo'!AH$2)/2</f>
        <v>19</v>
      </c>
      <c r="AJ394">
        <f>+ABS(+V394-'Playlist o matic demo'!AI$2)/2</f>
        <v>0</v>
      </c>
      <c r="AK394">
        <f>+ABS(+W394-'Playlist o matic demo'!AJ$2)/2</f>
        <v>1.5</v>
      </c>
      <c r="AL394">
        <f>+ABS(+X394-'Playlist o matic demo'!AK$2)/2</f>
        <v>1.5</v>
      </c>
      <c r="AN394">
        <f t="shared" si="36"/>
        <v>163.33333333333334</v>
      </c>
      <c r="AO394">
        <f t="shared" si="37"/>
        <v>631</v>
      </c>
      <c r="AP394">
        <f t="shared" si="41"/>
        <v>3.9210000000000092E-2</v>
      </c>
      <c r="AQ394">
        <f t="shared" si="38"/>
        <v>631.03921000000003</v>
      </c>
      <c r="AR394">
        <f t="shared" si="39"/>
        <v>631</v>
      </c>
      <c r="AS394" t="str">
        <f t="shared" si="40"/>
        <v>RÃ¯Â¿Â½Ã¯ - Calm Down</v>
      </c>
    </row>
    <row r="395" spans="1:45" x14ac:dyDescent="0.45">
      <c r="A395" t="s">
        <v>965</v>
      </c>
      <c r="B395" t="s">
        <v>966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>
        <v>1365184</v>
      </c>
      <c r="J395">
        <v>13</v>
      </c>
      <c r="K395">
        <v>78</v>
      </c>
      <c r="L395">
        <v>2</v>
      </c>
      <c r="M395">
        <v>0</v>
      </c>
      <c r="N395">
        <v>0</v>
      </c>
      <c r="O395">
        <v>105</v>
      </c>
      <c r="P395" t="s">
        <v>92</v>
      </c>
      <c r="Q395" t="s">
        <v>29</v>
      </c>
      <c r="R395">
        <v>82</v>
      </c>
      <c r="S395">
        <v>62</v>
      </c>
      <c r="T395">
        <v>74</v>
      </c>
      <c r="U395">
        <v>10</v>
      </c>
      <c r="V395">
        <v>0</v>
      </c>
      <c r="W395">
        <v>33</v>
      </c>
      <c r="X395">
        <v>7</v>
      </c>
      <c r="Y395" t="s">
        <v>30</v>
      </c>
      <c r="Z395" t="s">
        <v>31</v>
      </c>
      <c r="AA395">
        <f>+IF(B395='Playlist o matic demo'!$V$2,50,0)</f>
        <v>0</v>
      </c>
      <c r="AB395">
        <f>+ABS(+D395-'Playlist o matic demo'!$AA$2)</f>
        <v>3</v>
      </c>
      <c r="AC395">
        <f>+ABS(+O395-'Playlist o matic demo'!$AB$2)</f>
        <v>66</v>
      </c>
      <c r="AD395">
        <f>+IF(P395='Playlist o matic demo'!$AC$2,0,20)</f>
        <v>20</v>
      </c>
      <c r="AE395">
        <f>+IF(Q395='Playlist o matic demo'!$AD$2,0,20)</f>
        <v>0</v>
      </c>
      <c r="AF395">
        <f>+ABS(+R395-'Playlist o matic demo'!AE$2)</f>
        <v>32</v>
      </c>
      <c r="AG395">
        <f>+ABS(+S395-'Playlist o matic demo'!AF$2)/2</f>
        <v>12</v>
      </c>
      <c r="AH395">
        <f>+ABS(+T395-'Playlist o matic demo'!AG$2)/1.5</f>
        <v>4</v>
      </c>
      <c r="AI395">
        <f>+ABS(+U395-'Playlist o matic demo'!AH$2)/2</f>
        <v>5</v>
      </c>
      <c r="AJ395">
        <f>+ABS(+V395-'Playlist o matic demo'!AI$2)/2</f>
        <v>0</v>
      </c>
      <c r="AK395">
        <f>+ABS(+W395-'Playlist o matic demo'!AJ$2)/2</f>
        <v>12</v>
      </c>
      <c r="AL395">
        <f>+ABS(+X395-'Playlist o matic demo'!AK$2)/2</f>
        <v>0</v>
      </c>
      <c r="AN395">
        <f t="shared" si="36"/>
        <v>154</v>
      </c>
      <c r="AO395">
        <f t="shared" si="37"/>
        <v>532</v>
      </c>
      <c r="AP395">
        <f t="shared" si="41"/>
        <v>3.9310000000000095E-2</v>
      </c>
      <c r="AQ395">
        <f t="shared" si="38"/>
        <v>532.03931</v>
      </c>
      <c r="AR395">
        <f t="shared" si="39"/>
        <v>535</v>
      </c>
      <c r="AS395" t="str">
        <f t="shared" si="40"/>
        <v>Arijit Singh, Vishal Dadlani, Sukriti Kakar, Vishal-Shekhar, Shekhar Ravjiani, Kumaar - Jhoome Jo Pathaan</v>
      </c>
    </row>
    <row r="396" spans="1:45" x14ac:dyDescent="0.45">
      <c r="A396" t="s">
        <v>967</v>
      </c>
      <c r="B396" t="s">
        <v>569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>
        <v>184308753</v>
      </c>
      <c r="J396">
        <v>12</v>
      </c>
      <c r="K396">
        <v>1</v>
      </c>
      <c r="L396">
        <v>11</v>
      </c>
      <c r="M396">
        <v>0</v>
      </c>
      <c r="N396">
        <v>8</v>
      </c>
      <c r="O396">
        <v>108</v>
      </c>
      <c r="P396" t="s">
        <v>65</v>
      </c>
      <c r="Q396" t="s">
        <v>46</v>
      </c>
      <c r="R396">
        <v>44</v>
      </c>
      <c r="S396">
        <v>38</v>
      </c>
      <c r="T396">
        <v>77</v>
      </c>
      <c r="U396">
        <v>9</v>
      </c>
      <c r="V396">
        <v>0</v>
      </c>
      <c r="W396">
        <v>9</v>
      </c>
      <c r="X396">
        <v>20</v>
      </c>
      <c r="Y396" t="s">
        <v>968</v>
      </c>
      <c r="Z396" t="s">
        <v>31</v>
      </c>
      <c r="AA396">
        <f>+IF(B396='Playlist o matic demo'!$V$2,50,0)</f>
        <v>0</v>
      </c>
      <c r="AB396">
        <f>+ABS(+D396-'Playlist o matic demo'!$AA$2)</f>
        <v>3</v>
      </c>
      <c r="AC396">
        <f>+ABS(+O396-'Playlist o matic demo'!$AB$2)</f>
        <v>63</v>
      </c>
      <c r="AD396">
        <f>+IF(P396='Playlist o matic demo'!$AC$2,0,20)</f>
        <v>20</v>
      </c>
      <c r="AE396">
        <f>+IF(Q396='Playlist o matic demo'!$AD$2,0,20)</f>
        <v>20</v>
      </c>
      <c r="AF396">
        <f>+ABS(+R396-'Playlist o matic demo'!AE$2)</f>
        <v>6</v>
      </c>
      <c r="AG396">
        <f>+ABS(+S396-'Playlist o matic demo'!AF$2)/2</f>
        <v>0</v>
      </c>
      <c r="AH396">
        <f>+ABS(+T396-'Playlist o matic demo'!AG$2)/1.5</f>
        <v>2</v>
      </c>
      <c r="AI396">
        <f>+ABS(+U396-'Playlist o matic demo'!AH$2)/2</f>
        <v>4.5</v>
      </c>
      <c r="AJ396">
        <f>+ABS(+V396-'Playlist o matic demo'!AI$2)/2</f>
        <v>0</v>
      </c>
      <c r="AK396">
        <f>+ABS(+W396-'Playlist o matic demo'!AJ$2)/2</f>
        <v>0</v>
      </c>
      <c r="AL396">
        <f>+ABS(+X396-'Playlist o matic demo'!AK$2)/2</f>
        <v>6.5</v>
      </c>
      <c r="AN396">
        <f t="shared" si="36"/>
        <v>125</v>
      </c>
      <c r="AO396">
        <f t="shared" si="37"/>
        <v>290</v>
      </c>
      <c r="AP396">
        <f t="shared" si="41"/>
        <v>3.9410000000000098E-2</v>
      </c>
      <c r="AQ396">
        <f t="shared" si="38"/>
        <v>290.03940999999998</v>
      </c>
      <c r="AR396">
        <f t="shared" si="39"/>
        <v>292</v>
      </c>
      <c r="AS396" t="str">
        <f t="shared" si="40"/>
        <v>RAYE, 070 Shake - Escapism. - Sped Up</v>
      </c>
    </row>
    <row r="397" spans="1:45" x14ac:dyDescent="0.45">
      <c r="A397" t="s">
        <v>969</v>
      </c>
      <c r="B397" t="s">
        <v>970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>
        <v>69</v>
      </c>
      <c r="K397">
        <v>76</v>
      </c>
      <c r="L397">
        <v>335</v>
      </c>
      <c r="M397">
        <v>0</v>
      </c>
      <c r="O397">
        <v>147</v>
      </c>
      <c r="Q397" t="s">
        <v>46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  <c r="Y397" t="s">
        <v>971</v>
      </c>
      <c r="Z397" t="s">
        <v>31</v>
      </c>
      <c r="AA397">
        <f>+IF(B397='Playlist o matic demo'!$V$2,50,0)</f>
        <v>0</v>
      </c>
      <c r="AB397">
        <f>+ABS(+D397-'Playlist o matic demo'!$AA$2)</f>
        <v>4</v>
      </c>
      <c r="AC397">
        <f>+ABS(+O397-'Playlist o matic demo'!$AB$2)</f>
        <v>24</v>
      </c>
      <c r="AD397">
        <f>+IF(P397='Playlist o matic demo'!$AC$2,0,20)</f>
        <v>20</v>
      </c>
      <c r="AE397">
        <f>+IF(Q397='Playlist o matic demo'!$AD$2,0,20)</f>
        <v>20</v>
      </c>
      <c r="AF397">
        <f>+ABS(+R397-'Playlist o matic demo'!AE$2)</f>
        <v>1</v>
      </c>
      <c r="AG397">
        <f>+ABS(+S397-'Playlist o matic demo'!AF$2)/2</f>
        <v>12</v>
      </c>
      <c r="AH397">
        <f>+ABS(+T397-'Playlist o matic demo'!AG$2)/1.5</f>
        <v>0.66666666666666663</v>
      </c>
      <c r="AI397">
        <f>+ABS(+U397-'Playlist o matic demo'!AH$2)/2</f>
        <v>11</v>
      </c>
      <c r="AJ397">
        <f>+ABS(+V397-'Playlist o matic demo'!AI$2)/2</f>
        <v>6.5</v>
      </c>
      <c r="AK397">
        <f>+ABS(+W397-'Playlist o matic demo'!AJ$2)/2</f>
        <v>2.5</v>
      </c>
      <c r="AL397">
        <f>+ABS(+X397-'Playlist o matic demo'!AK$2)/2</f>
        <v>2</v>
      </c>
      <c r="AN397">
        <f t="shared" si="36"/>
        <v>103.66666666666667</v>
      </c>
      <c r="AO397">
        <f t="shared" si="37"/>
        <v>140</v>
      </c>
      <c r="AP397">
        <f t="shared" si="41"/>
        <v>3.9510000000000101E-2</v>
      </c>
      <c r="AQ397">
        <f t="shared" si="38"/>
        <v>140.03951000000001</v>
      </c>
      <c r="AR397">
        <f t="shared" si="39"/>
        <v>140</v>
      </c>
      <c r="AS397" t="str">
        <f t="shared" si="40"/>
        <v>Beach House - Space Song</v>
      </c>
    </row>
    <row r="398" spans="1:45" x14ac:dyDescent="0.45">
      <c r="A398" t="s">
        <v>972</v>
      </c>
      <c r="B398" t="s">
        <v>973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>
        <v>323358833</v>
      </c>
      <c r="J398">
        <v>11</v>
      </c>
      <c r="K398">
        <v>78</v>
      </c>
      <c r="L398">
        <v>35</v>
      </c>
      <c r="M398">
        <v>0</v>
      </c>
      <c r="N398">
        <v>21</v>
      </c>
      <c r="O398">
        <v>115</v>
      </c>
      <c r="Q398" t="s">
        <v>29</v>
      </c>
      <c r="R398">
        <v>71</v>
      </c>
      <c r="S398">
        <v>34</v>
      </c>
      <c r="T398">
        <v>88</v>
      </c>
      <c r="U398">
        <v>16</v>
      </c>
      <c r="V398">
        <v>0</v>
      </c>
      <c r="W398">
        <v>44</v>
      </c>
      <c r="X398">
        <v>4</v>
      </c>
      <c r="Y398" t="s">
        <v>30</v>
      </c>
      <c r="Z398" t="s">
        <v>31</v>
      </c>
      <c r="AA398">
        <f>+IF(B398='Playlist o matic demo'!$V$2,50,0)</f>
        <v>0</v>
      </c>
      <c r="AB398">
        <f>+ABS(+D398-'Playlist o matic demo'!$AA$2)</f>
        <v>3</v>
      </c>
      <c r="AC398">
        <f>+ABS(+O398-'Playlist o matic demo'!$AB$2)</f>
        <v>56</v>
      </c>
      <c r="AD398">
        <f>+IF(P398='Playlist o matic demo'!$AC$2,0,20)</f>
        <v>20</v>
      </c>
      <c r="AE398">
        <f>+IF(Q398='Playlist o matic demo'!$AD$2,0,20)</f>
        <v>0</v>
      </c>
      <c r="AF398">
        <f>+ABS(+R398-'Playlist o matic demo'!AE$2)</f>
        <v>21</v>
      </c>
      <c r="AG398">
        <f>+ABS(+S398-'Playlist o matic demo'!AF$2)/2</f>
        <v>2</v>
      </c>
      <c r="AH398">
        <f>+ABS(+T398-'Playlist o matic demo'!AG$2)/1.5</f>
        <v>5.333333333333333</v>
      </c>
      <c r="AI398">
        <f>+ABS(+U398-'Playlist o matic demo'!AH$2)/2</f>
        <v>8</v>
      </c>
      <c r="AJ398">
        <f>+ABS(+V398-'Playlist o matic demo'!AI$2)/2</f>
        <v>0</v>
      </c>
      <c r="AK398">
        <f>+ABS(+W398-'Playlist o matic demo'!AJ$2)/2</f>
        <v>17.5</v>
      </c>
      <c r="AL398">
        <f>+ABS(+X398-'Playlist o matic demo'!AK$2)/2</f>
        <v>1.5</v>
      </c>
      <c r="AN398">
        <f t="shared" si="36"/>
        <v>134.33333333333331</v>
      </c>
      <c r="AO398">
        <f t="shared" si="37"/>
        <v>350</v>
      </c>
      <c r="AP398">
        <f t="shared" si="41"/>
        <v>3.9610000000000103E-2</v>
      </c>
      <c r="AQ398">
        <f t="shared" si="38"/>
        <v>350.03960999999998</v>
      </c>
      <c r="AR398">
        <f t="shared" si="39"/>
        <v>351</v>
      </c>
      <c r="AS398" t="str">
        <f t="shared" si="40"/>
        <v>BTS, Jung Kook, FIFA Sound - Dreamers [Music from the FIFA World Cup Qatar 2022 Official Soundtrack]</v>
      </c>
    </row>
    <row r="399" spans="1:45" x14ac:dyDescent="0.45">
      <c r="A399" t="s">
        <v>974</v>
      </c>
      <c r="B399" t="s">
        <v>975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>
        <v>606361689</v>
      </c>
      <c r="J399">
        <v>124</v>
      </c>
      <c r="K399">
        <v>66</v>
      </c>
      <c r="L399">
        <v>212</v>
      </c>
      <c r="M399">
        <v>13</v>
      </c>
      <c r="N399">
        <v>1</v>
      </c>
      <c r="O399">
        <v>174</v>
      </c>
      <c r="P399" t="s">
        <v>38</v>
      </c>
      <c r="Q399" t="s">
        <v>29</v>
      </c>
      <c r="R399">
        <v>70</v>
      </c>
      <c r="S399">
        <v>57</v>
      </c>
      <c r="T399">
        <v>64</v>
      </c>
      <c r="U399">
        <v>23</v>
      </c>
      <c r="V399">
        <v>0</v>
      </c>
      <c r="W399">
        <v>8</v>
      </c>
      <c r="X399">
        <v>32</v>
      </c>
      <c r="Y399" t="s">
        <v>976</v>
      </c>
      <c r="Z399" t="s">
        <v>31</v>
      </c>
      <c r="AA399">
        <f>+IF(B399='Playlist o matic demo'!$V$2,50,0)</f>
        <v>0</v>
      </c>
      <c r="AB399">
        <f>+ABS(+D399-'Playlist o matic demo'!$AA$2)</f>
        <v>3</v>
      </c>
      <c r="AC399">
        <f>+ABS(+O399-'Playlist o matic demo'!$AB$2)</f>
        <v>3</v>
      </c>
      <c r="AD399">
        <f>+IF(P399='Playlist o matic demo'!$AC$2,0,20)</f>
        <v>20</v>
      </c>
      <c r="AE399">
        <f>+IF(Q399='Playlist o matic demo'!$AD$2,0,20)</f>
        <v>0</v>
      </c>
      <c r="AF399">
        <f>+ABS(+R399-'Playlist o matic demo'!AE$2)</f>
        <v>20</v>
      </c>
      <c r="AG399">
        <f>+ABS(+S399-'Playlist o matic demo'!AF$2)/2</f>
        <v>9.5</v>
      </c>
      <c r="AH399">
        <f>+ABS(+T399-'Playlist o matic demo'!AG$2)/1.5</f>
        <v>10.666666666666666</v>
      </c>
      <c r="AI399">
        <f>+ABS(+U399-'Playlist o matic demo'!AH$2)/2</f>
        <v>11.5</v>
      </c>
      <c r="AJ399">
        <f>+ABS(+V399-'Playlist o matic demo'!AI$2)/2</f>
        <v>0</v>
      </c>
      <c r="AK399">
        <f>+ABS(+W399-'Playlist o matic demo'!AJ$2)/2</f>
        <v>0.5</v>
      </c>
      <c r="AL399">
        <f>+ABS(+X399-'Playlist o matic demo'!AK$2)/2</f>
        <v>12.5</v>
      </c>
      <c r="AN399">
        <f t="shared" si="36"/>
        <v>90.666666666666671</v>
      </c>
      <c r="AO399">
        <f t="shared" si="37"/>
        <v>83</v>
      </c>
      <c r="AP399">
        <f t="shared" si="41"/>
        <v>3.9710000000000106E-2</v>
      </c>
      <c r="AQ399">
        <f t="shared" si="38"/>
        <v>83.039709999999999</v>
      </c>
      <c r="AR399">
        <f t="shared" si="39"/>
        <v>84</v>
      </c>
      <c r="AS399" t="str">
        <f t="shared" si="40"/>
        <v>Shakira, Rauw Alejandro - Te Felicito</v>
      </c>
    </row>
    <row r="400" spans="1:45" x14ac:dyDescent="0.45">
      <c r="A400" t="s">
        <v>977</v>
      </c>
      <c r="B400" t="s">
        <v>978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>
        <v>120972253</v>
      </c>
      <c r="J400">
        <v>33</v>
      </c>
      <c r="K400">
        <v>7</v>
      </c>
      <c r="L400">
        <v>53</v>
      </c>
      <c r="M400">
        <v>2</v>
      </c>
      <c r="N400">
        <v>0</v>
      </c>
      <c r="O400">
        <v>90</v>
      </c>
      <c r="P400" t="s">
        <v>173</v>
      </c>
      <c r="Q400" t="s">
        <v>46</v>
      </c>
      <c r="R400">
        <v>68</v>
      </c>
      <c r="S400">
        <v>83</v>
      </c>
      <c r="T400">
        <v>71</v>
      </c>
      <c r="U400">
        <v>3</v>
      </c>
      <c r="V400">
        <v>0</v>
      </c>
      <c r="W400">
        <v>31</v>
      </c>
      <c r="X400">
        <v>8</v>
      </c>
      <c r="Y400" t="s">
        <v>30</v>
      </c>
      <c r="Z400" t="s">
        <v>31</v>
      </c>
      <c r="AA400">
        <f>+IF(B400='Playlist o matic demo'!$V$2,50,0)</f>
        <v>0</v>
      </c>
      <c r="AB400">
        <f>+ABS(+D400-'Playlist o matic demo'!$AA$2)</f>
        <v>4</v>
      </c>
      <c r="AC400">
        <f>+ABS(+O400-'Playlist o matic demo'!$AB$2)</f>
        <v>81</v>
      </c>
      <c r="AD400">
        <f>+IF(P400='Playlist o matic demo'!$AC$2,0,20)</f>
        <v>20</v>
      </c>
      <c r="AE400">
        <f>+IF(Q400='Playlist o matic demo'!$AD$2,0,20)</f>
        <v>20</v>
      </c>
      <c r="AF400">
        <f>+ABS(+R400-'Playlist o matic demo'!AE$2)</f>
        <v>18</v>
      </c>
      <c r="AG400">
        <f>+ABS(+S400-'Playlist o matic demo'!AF$2)/2</f>
        <v>22.5</v>
      </c>
      <c r="AH400">
        <f>+ABS(+T400-'Playlist o matic demo'!AG$2)/1.5</f>
        <v>6</v>
      </c>
      <c r="AI400">
        <f>+ABS(+U400-'Playlist o matic demo'!AH$2)/2</f>
        <v>1.5</v>
      </c>
      <c r="AJ400">
        <f>+ABS(+V400-'Playlist o matic demo'!AI$2)/2</f>
        <v>0</v>
      </c>
      <c r="AK400">
        <f>+ABS(+W400-'Playlist o matic demo'!AJ$2)/2</f>
        <v>11</v>
      </c>
      <c r="AL400">
        <f>+ABS(+X400-'Playlist o matic demo'!AK$2)/2</f>
        <v>0.5</v>
      </c>
      <c r="AN400">
        <f t="shared" si="36"/>
        <v>184.5</v>
      </c>
      <c r="AO400">
        <f t="shared" si="37"/>
        <v>796</v>
      </c>
      <c r="AP400">
        <f t="shared" si="41"/>
        <v>3.9810000000000109E-2</v>
      </c>
      <c r="AQ400">
        <f t="shared" si="38"/>
        <v>796.03980999999999</v>
      </c>
      <c r="AR400">
        <f t="shared" si="39"/>
        <v>796</v>
      </c>
      <c r="AS400" t="str">
        <f t="shared" si="40"/>
        <v>Steve Aoki, Tini, La Joaqui - MuÃ¯Â¿Â½Ã¯Â¿Â½</v>
      </c>
    </row>
    <row r="401" spans="1:45" x14ac:dyDescent="0.45">
      <c r="A401" t="s">
        <v>979</v>
      </c>
      <c r="B401" t="s">
        <v>86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>
        <v>338564981</v>
      </c>
      <c r="J401">
        <v>68</v>
      </c>
      <c r="K401">
        <v>89</v>
      </c>
      <c r="L401">
        <v>65</v>
      </c>
      <c r="M401">
        <v>0</v>
      </c>
      <c r="N401">
        <v>25</v>
      </c>
      <c r="O401">
        <v>141</v>
      </c>
      <c r="P401" t="s">
        <v>130</v>
      </c>
      <c r="Q401" t="s">
        <v>46</v>
      </c>
      <c r="R401">
        <v>41</v>
      </c>
      <c r="S401">
        <v>9</v>
      </c>
      <c r="T401">
        <v>25</v>
      </c>
      <c r="U401">
        <v>84</v>
      </c>
      <c r="V401">
        <v>1</v>
      </c>
      <c r="W401">
        <v>14</v>
      </c>
      <c r="X401">
        <v>4</v>
      </c>
      <c r="Y401" t="s">
        <v>980</v>
      </c>
      <c r="Z401" t="s">
        <v>31</v>
      </c>
      <c r="AA401">
        <f>+IF(B401='Playlist o matic demo'!$V$2,50,0)</f>
        <v>0</v>
      </c>
      <c r="AB401">
        <f>+ABS(+D401-'Playlist o matic demo'!$AA$2)</f>
        <v>3</v>
      </c>
      <c r="AC401">
        <f>+ABS(+O401-'Playlist o matic demo'!$AB$2)</f>
        <v>30</v>
      </c>
      <c r="AD401">
        <f>+IF(P401='Playlist o matic demo'!$AC$2,0,20)</f>
        <v>20</v>
      </c>
      <c r="AE401">
        <f>+IF(Q401='Playlist o matic demo'!$AD$2,0,20)</f>
        <v>20</v>
      </c>
      <c r="AF401">
        <f>+ABS(+R401-'Playlist o matic demo'!AE$2)</f>
        <v>9</v>
      </c>
      <c r="AG401">
        <f>+ABS(+S401-'Playlist o matic demo'!AF$2)/2</f>
        <v>14.5</v>
      </c>
      <c r="AH401">
        <f>+ABS(+T401-'Playlist o matic demo'!AG$2)/1.5</f>
        <v>36.666666666666664</v>
      </c>
      <c r="AI401">
        <f>+ABS(+U401-'Playlist o matic demo'!AH$2)/2</f>
        <v>42</v>
      </c>
      <c r="AJ401">
        <f>+ABS(+V401-'Playlist o matic demo'!AI$2)/2</f>
        <v>0.5</v>
      </c>
      <c r="AK401">
        <f>+ABS(+W401-'Playlist o matic demo'!AJ$2)/2</f>
        <v>2.5</v>
      </c>
      <c r="AL401">
        <f>+ABS(+X401-'Playlist o matic demo'!AK$2)/2</f>
        <v>1.5</v>
      </c>
      <c r="AN401">
        <f t="shared" si="36"/>
        <v>179.66666666666666</v>
      </c>
      <c r="AO401">
        <f t="shared" si="37"/>
        <v>766</v>
      </c>
      <c r="AP401">
        <f t="shared" si="41"/>
        <v>3.9910000000000112E-2</v>
      </c>
      <c r="AQ401">
        <f t="shared" si="38"/>
        <v>766.03990999999996</v>
      </c>
      <c r="AR401">
        <f t="shared" si="39"/>
        <v>766</v>
      </c>
      <c r="AS401" t="str">
        <f t="shared" si="40"/>
        <v>Billie Eilish - TV</v>
      </c>
    </row>
    <row r="402" spans="1:45" x14ac:dyDescent="0.45">
      <c r="A402" t="s">
        <v>981</v>
      </c>
      <c r="B402" t="s">
        <v>982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>
        <v>136</v>
      </c>
      <c r="K402">
        <v>24</v>
      </c>
      <c r="L402" s="1">
        <v>1959</v>
      </c>
      <c r="M402">
        <v>0</v>
      </c>
      <c r="N402">
        <v>30</v>
      </c>
      <c r="O402">
        <v>82</v>
      </c>
      <c r="P402" t="s">
        <v>38</v>
      </c>
      <c r="Q402" t="s">
        <v>29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  <c r="Y402" t="s">
        <v>30</v>
      </c>
      <c r="Z402" t="s">
        <v>31</v>
      </c>
      <c r="AA402">
        <f>+IF(B402='Playlist o matic demo'!$V$2,50,0)</f>
        <v>0</v>
      </c>
      <c r="AB402">
        <f>+ABS(+D402-'Playlist o matic demo'!$AA$2)</f>
        <v>5</v>
      </c>
      <c r="AC402">
        <f>+ABS(+O402-'Playlist o matic demo'!$AB$2)</f>
        <v>89</v>
      </c>
      <c r="AD402">
        <f>+IF(P402='Playlist o matic demo'!$AC$2,0,20)</f>
        <v>20</v>
      </c>
      <c r="AE402">
        <f>+IF(Q402='Playlist o matic demo'!$AD$2,0,20)</f>
        <v>0</v>
      </c>
      <c r="AF402">
        <f>+ABS(+R402-'Playlist o matic demo'!AE$2)</f>
        <v>18</v>
      </c>
      <c r="AG402">
        <f>+ABS(+S402-'Playlist o matic demo'!AF$2)/2</f>
        <v>6</v>
      </c>
      <c r="AH402">
        <f>+ABS(+T402-'Playlist o matic demo'!AG$2)/1.5</f>
        <v>20.666666666666668</v>
      </c>
      <c r="AI402">
        <f>+ABS(+U402-'Playlist o matic demo'!AH$2)/2</f>
        <v>28</v>
      </c>
      <c r="AJ402">
        <f>+ABS(+V402-'Playlist o matic demo'!AI$2)/2</f>
        <v>0</v>
      </c>
      <c r="AK402">
        <f>+ABS(+W402-'Playlist o matic demo'!AJ$2)/2</f>
        <v>0.5</v>
      </c>
      <c r="AL402">
        <f>+ABS(+X402-'Playlist o matic demo'!AK$2)/2</f>
        <v>1.5</v>
      </c>
      <c r="AN402">
        <f t="shared" si="36"/>
        <v>188.66666666666666</v>
      </c>
      <c r="AO402">
        <f t="shared" si="37"/>
        <v>825</v>
      </c>
      <c r="AP402">
        <f t="shared" si="41"/>
        <v>4.0010000000000115E-2</v>
      </c>
      <c r="AQ402">
        <f t="shared" si="38"/>
        <v>825.04001000000005</v>
      </c>
      <c r="AR402">
        <f t="shared" si="39"/>
        <v>826</v>
      </c>
      <c r="AS402" t="str">
        <f t="shared" si="40"/>
        <v>Sam Smith - I'm Not The Only One</v>
      </c>
    </row>
    <row r="403" spans="1:45" x14ac:dyDescent="0.45">
      <c r="A403" t="s">
        <v>983</v>
      </c>
      <c r="B403" t="s">
        <v>984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>
        <v>1301799902</v>
      </c>
      <c r="J403">
        <v>82</v>
      </c>
      <c r="K403">
        <v>1</v>
      </c>
      <c r="L403">
        <v>231</v>
      </c>
      <c r="M403">
        <v>0</v>
      </c>
      <c r="N403">
        <v>2</v>
      </c>
      <c r="O403">
        <v>92</v>
      </c>
      <c r="P403" t="s">
        <v>38</v>
      </c>
      <c r="Q403" t="s">
        <v>29</v>
      </c>
      <c r="R403">
        <v>47</v>
      </c>
      <c r="S403">
        <v>25</v>
      </c>
      <c r="T403">
        <v>43</v>
      </c>
      <c r="U403">
        <v>62</v>
      </c>
      <c r="V403">
        <v>0</v>
      </c>
      <c r="W403">
        <v>32</v>
      </c>
      <c r="X403">
        <v>3</v>
      </c>
      <c r="Y403" t="s">
        <v>985</v>
      </c>
      <c r="Z403" t="s">
        <v>31</v>
      </c>
      <c r="AA403">
        <f>+IF(B403='Playlist o matic demo'!$V$2,50,0)</f>
        <v>0</v>
      </c>
      <c r="AB403">
        <f>+ABS(+D403-'Playlist o matic demo'!$AA$2)</f>
        <v>1</v>
      </c>
      <c r="AC403">
        <f>+ABS(+O403-'Playlist o matic demo'!$AB$2)</f>
        <v>79</v>
      </c>
      <c r="AD403">
        <f>+IF(P403='Playlist o matic demo'!$AC$2,0,20)</f>
        <v>20</v>
      </c>
      <c r="AE403">
        <f>+IF(Q403='Playlist o matic demo'!$AD$2,0,20)</f>
        <v>0</v>
      </c>
      <c r="AF403">
        <f>+ABS(+R403-'Playlist o matic demo'!AE$2)</f>
        <v>3</v>
      </c>
      <c r="AG403">
        <f>+ABS(+S403-'Playlist o matic demo'!AF$2)/2</f>
        <v>6.5</v>
      </c>
      <c r="AH403">
        <f>+ABS(+T403-'Playlist o matic demo'!AG$2)/1.5</f>
        <v>24.666666666666668</v>
      </c>
      <c r="AI403">
        <f>+ABS(+U403-'Playlist o matic demo'!AH$2)/2</f>
        <v>31</v>
      </c>
      <c r="AJ403">
        <f>+ABS(+V403-'Playlist o matic demo'!AI$2)/2</f>
        <v>0</v>
      </c>
      <c r="AK403">
        <f>+ABS(+W403-'Playlist o matic demo'!AJ$2)/2</f>
        <v>11.5</v>
      </c>
      <c r="AL403">
        <f>+ABS(+X403-'Playlist o matic demo'!AK$2)/2</f>
        <v>2</v>
      </c>
      <c r="AN403">
        <f t="shared" si="36"/>
        <v>178.66666666666666</v>
      </c>
      <c r="AO403">
        <f t="shared" si="37"/>
        <v>760</v>
      </c>
      <c r="AP403">
        <f t="shared" si="41"/>
        <v>4.0110000000000118E-2</v>
      </c>
      <c r="AQ403">
        <f t="shared" si="38"/>
        <v>760.04011000000003</v>
      </c>
      <c r="AR403">
        <f t="shared" si="39"/>
        <v>760</v>
      </c>
      <c r="AS403" t="str">
        <f t="shared" si="40"/>
        <v>Conan Gray - Heather</v>
      </c>
    </row>
    <row r="404" spans="1:45" x14ac:dyDescent="0.45">
      <c r="A404" t="s">
        <v>986</v>
      </c>
      <c r="B404" t="s">
        <v>987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>
        <v>140187018</v>
      </c>
      <c r="J404">
        <v>21</v>
      </c>
      <c r="K404">
        <v>79</v>
      </c>
      <c r="L404">
        <v>2</v>
      </c>
      <c r="M404">
        <v>0</v>
      </c>
      <c r="N404">
        <v>0</v>
      </c>
      <c r="O404">
        <v>116</v>
      </c>
      <c r="P404" t="s">
        <v>80</v>
      </c>
      <c r="Q404" t="s">
        <v>46</v>
      </c>
      <c r="R404">
        <v>77</v>
      </c>
      <c r="S404">
        <v>65</v>
      </c>
      <c r="T404">
        <v>80</v>
      </c>
      <c r="U404">
        <v>6</v>
      </c>
      <c r="V404">
        <v>0</v>
      </c>
      <c r="W404">
        <v>15</v>
      </c>
      <c r="X404">
        <v>4</v>
      </c>
      <c r="Y404" t="s">
        <v>30</v>
      </c>
      <c r="Z404" t="s">
        <v>31</v>
      </c>
      <c r="AA404">
        <f>+IF(B404='Playlist o matic demo'!$V$2,50,0)</f>
        <v>0</v>
      </c>
      <c r="AB404">
        <f>+ABS(+D404-'Playlist o matic demo'!$AA$2)</f>
        <v>3</v>
      </c>
      <c r="AC404">
        <f>+ABS(+O404-'Playlist o matic demo'!$AB$2)</f>
        <v>55</v>
      </c>
      <c r="AD404">
        <f>+IF(P404='Playlist o matic demo'!$AC$2,0,20)</f>
        <v>20</v>
      </c>
      <c r="AE404">
        <f>+IF(Q404='Playlist o matic demo'!$AD$2,0,20)</f>
        <v>20</v>
      </c>
      <c r="AF404">
        <f>+ABS(+R404-'Playlist o matic demo'!AE$2)</f>
        <v>27</v>
      </c>
      <c r="AG404">
        <f>+ABS(+S404-'Playlist o matic demo'!AF$2)/2</f>
        <v>13.5</v>
      </c>
      <c r="AH404">
        <f>+ABS(+T404-'Playlist o matic demo'!AG$2)/1.5</f>
        <v>0</v>
      </c>
      <c r="AI404">
        <f>+ABS(+U404-'Playlist o matic demo'!AH$2)/2</f>
        <v>3</v>
      </c>
      <c r="AJ404">
        <f>+ABS(+V404-'Playlist o matic demo'!AI$2)/2</f>
        <v>0</v>
      </c>
      <c r="AK404">
        <f>+ABS(+W404-'Playlist o matic demo'!AJ$2)/2</f>
        <v>3</v>
      </c>
      <c r="AL404">
        <f>+ABS(+X404-'Playlist o matic demo'!AK$2)/2</f>
        <v>1.5</v>
      </c>
      <c r="AN404">
        <f t="shared" si="36"/>
        <v>146</v>
      </c>
      <c r="AO404">
        <f t="shared" si="37"/>
        <v>459</v>
      </c>
      <c r="AP404">
        <f t="shared" si="41"/>
        <v>4.0210000000000121E-2</v>
      </c>
      <c r="AQ404">
        <f t="shared" si="38"/>
        <v>459.04021</v>
      </c>
      <c r="AR404">
        <f t="shared" si="39"/>
        <v>460</v>
      </c>
      <c r="AS404" t="str">
        <f t="shared" si="40"/>
        <v>Vishal-Shekhar, Shilpa Rao, Caralisa Monteiro, Kumaar, Vishal Dadlani, Shekhar Ravjiani - Besharam Rang (From "Pathaan")</v>
      </c>
    </row>
    <row r="405" spans="1:45" x14ac:dyDescent="0.45">
      <c r="A405" t="s">
        <v>988</v>
      </c>
      <c r="B405" t="s">
        <v>989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>
        <v>537</v>
      </c>
      <c r="K405">
        <v>122</v>
      </c>
      <c r="L405" s="1">
        <v>2726</v>
      </c>
      <c r="M405">
        <v>6</v>
      </c>
      <c r="O405">
        <v>124</v>
      </c>
      <c r="P405" t="s">
        <v>42</v>
      </c>
      <c r="Q405" t="s">
        <v>46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  <c r="Y405" t="s">
        <v>990</v>
      </c>
      <c r="Z405" t="s">
        <v>31</v>
      </c>
      <c r="AA405">
        <f>+IF(B405='Playlist o matic demo'!$V$2,50,0)</f>
        <v>0</v>
      </c>
      <c r="AB405">
        <f>+ABS(+D405-'Playlist o matic demo'!$AA$2)</f>
        <v>2</v>
      </c>
      <c r="AC405">
        <f>+ABS(+O405-'Playlist o matic demo'!$AB$2)</f>
        <v>47</v>
      </c>
      <c r="AD405">
        <f>+IF(P405='Playlist o matic demo'!$AC$2,0,20)</f>
        <v>20</v>
      </c>
      <c r="AE405">
        <f>+IF(Q405='Playlist o matic demo'!$AD$2,0,20)</f>
        <v>20</v>
      </c>
      <c r="AF405">
        <f>+ABS(+R405-'Playlist o matic demo'!AE$2)</f>
        <v>29</v>
      </c>
      <c r="AG405">
        <f>+ABS(+S405-'Playlist o matic demo'!AF$2)/2</f>
        <v>10.5</v>
      </c>
      <c r="AH405">
        <f>+ABS(+T405-'Playlist o matic demo'!AG$2)/1.5</f>
        <v>4</v>
      </c>
      <c r="AI405">
        <f>+ABS(+U405-'Playlist o matic demo'!AH$2)/2</f>
        <v>2</v>
      </c>
      <c r="AJ405">
        <f>+ABS(+V405-'Playlist o matic demo'!AI$2)/2</f>
        <v>0</v>
      </c>
      <c r="AK405">
        <f>+ABS(+W405-'Playlist o matic demo'!AJ$2)/2</f>
        <v>0.5</v>
      </c>
      <c r="AL405">
        <f>+ABS(+X405-'Playlist o matic demo'!AK$2)/2</f>
        <v>2</v>
      </c>
      <c r="AN405">
        <f t="shared" si="36"/>
        <v>137</v>
      </c>
      <c r="AO405">
        <f t="shared" si="37"/>
        <v>374</v>
      </c>
      <c r="AP405">
        <f t="shared" si="41"/>
        <v>4.0310000000000124E-2</v>
      </c>
      <c r="AQ405">
        <f t="shared" si="38"/>
        <v>374.04030999999998</v>
      </c>
      <c r="AR405">
        <f t="shared" si="39"/>
        <v>375</v>
      </c>
      <c r="AS405" t="str">
        <f t="shared" si="40"/>
        <v>Calvin Harris, Dua Lipa - One Kiss (with Dua Lipa)</v>
      </c>
    </row>
    <row r="406" spans="1:45" x14ac:dyDescent="0.45">
      <c r="A406" t="s">
        <v>991</v>
      </c>
      <c r="B406" t="s">
        <v>992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>
        <v>107642809</v>
      </c>
      <c r="J406">
        <v>12</v>
      </c>
      <c r="K406">
        <v>56</v>
      </c>
      <c r="L406">
        <v>13</v>
      </c>
      <c r="M406">
        <v>0</v>
      </c>
      <c r="N406">
        <v>13</v>
      </c>
      <c r="O406">
        <v>125</v>
      </c>
      <c r="P406" t="s">
        <v>173</v>
      </c>
      <c r="Q406" t="s">
        <v>46</v>
      </c>
      <c r="R406">
        <v>71</v>
      </c>
      <c r="S406">
        <v>83</v>
      </c>
      <c r="T406">
        <v>89</v>
      </c>
      <c r="U406">
        <v>1</v>
      </c>
      <c r="V406">
        <v>0</v>
      </c>
      <c r="W406">
        <v>17</v>
      </c>
      <c r="X406">
        <v>9</v>
      </c>
      <c r="Y406" t="s">
        <v>993</v>
      </c>
      <c r="Z406" t="s">
        <v>31</v>
      </c>
      <c r="AA406">
        <f>+IF(B406='Playlist o matic demo'!$V$2,50,0)</f>
        <v>0</v>
      </c>
      <c r="AB406">
        <f>+ABS(+D406-'Playlist o matic demo'!$AA$2)</f>
        <v>4</v>
      </c>
      <c r="AC406">
        <f>+ABS(+O406-'Playlist o matic demo'!$AB$2)</f>
        <v>46</v>
      </c>
      <c r="AD406">
        <f>+IF(P406='Playlist o matic demo'!$AC$2,0,20)</f>
        <v>20</v>
      </c>
      <c r="AE406">
        <f>+IF(Q406='Playlist o matic demo'!$AD$2,0,20)</f>
        <v>20</v>
      </c>
      <c r="AF406">
        <f>+ABS(+R406-'Playlist o matic demo'!AE$2)</f>
        <v>21</v>
      </c>
      <c r="AG406">
        <f>+ABS(+S406-'Playlist o matic demo'!AF$2)/2</f>
        <v>22.5</v>
      </c>
      <c r="AH406">
        <f>+ABS(+T406-'Playlist o matic demo'!AG$2)/1.5</f>
        <v>6</v>
      </c>
      <c r="AI406">
        <f>+ABS(+U406-'Playlist o matic demo'!AH$2)/2</f>
        <v>0.5</v>
      </c>
      <c r="AJ406">
        <f>+ABS(+V406-'Playlist o matic demo'!AI$2)/2</f>
        <v>0</v>
      </c>
      <c r="AK406">
        <f>+ABS(+W406-'Playlist o matic demo'!AJ$2)/2</f>
        <v>4</v>
      </c>
      <c r="AL406">
        <f>+ABS(+X406-'Playlist o matic demo'!AK$2)/2</f>
        <v>1</v>
      </c>
      <c r="AN406">
        <f t="shared" si="36"/>
        <v>145</v>
      </c>
      <c r="AO406">
        <f t="shared" si="37"/>
        <v>444</v>
      </c>
      <c r="AP406">
        <f t="shared" si="41"/>
        <v>4.0410000000000126E-2</v>
      </c>
      <c r="AQ406">
        <f t="shared" si="38"/>
        <v>444.04041000000001</v>
      </c>
      <c r="AR406">
        <f t="shared" si="39"/>
        <v>447</v>
      </c>
      <c r="AS406" t="str">
        <f t="shared" si="40"/>
        <v>TOMORROW X TOGETHER - Sugar Rush Ride</v>
      </c>
    </row>
    <row r="407" spans="1:45" x14ac:dyDescent="0.45">
      <c r="A407" t="s">
        <v>994</v>
      </c>
      <c r="B407" t="s">
        <v>746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>
        <v>551305895</v>
      </c>
      <c r="J407">
        <v>57</v>
      </c>
      <c r="K407">
        <v>119</v>
      </c>
      <c r="L407">
        <v>77</v>
      </c>
      <c r="M407">
        <v>1</v>
      </c>
      <c r="N407">
        <v>13</v>
      </c>
      <c r="O407">
        <v>90</v>
      </c>
      <c r="Q407" t="s">
        <v>29</v>
      </c>
      <c r="R407">
        <v>80</v>
      </c>
      <c r="S407">
        <v>71</v>
      </c>
      <c r="T407">
        <v>69</v>
      </c>
      <c r="U407">
        <v>2</v>
      </c>
      <c r="V407">
        <v>0</v>
      </c>
      <c r="W407">
        <v>27</v>
      </c>
      <c r="X407">
        <v>10</v>
      </c>
      <c r="Y407" t="s">
        <v>747</v>
      </c>
      <c r="Z407" t="s">
        <v>31</v>
      </c>
      <c r="AA407">
        <f>+IF(B407='Playlist o matic demo'!$V$2,50,0)</f>
        <v>0</v>
      </c>
      <c r="AB407">
        <f>+ABS(+D407-'Playlist o matic demo'!$AA$2)</f>
        <v>3</v>
      </c>
      <c r="AC407">
        <f>+ABS(+O407-'Playlist o matic demo'!$AB$2)</f>
        <v>81</v>
      </c>
      <c r="AD407">
        <f>+IF(P407='Playlist o matic demo'!$AC$2,0,20)</f>
        <v>20</v>
      </c>
      <c r="AE407">
        <f>+IF(Q407='Playlist o matic demo'!$AD$2,0,20)</f>
        <v>0</v>
      </c>
      <c r="AF407">
        <f>+ABS(+R407-'Playlist o matic demo'!AE$2)</f>
        <v>30</v>
      </c>
      <c r="AG407">
        <f>+ABS(+S407-'Playlist o matic demo'!AF$2)/2</f>
        <v>16.5</v>
      </c>
      <c r="AH407">
        <f>+ABS(+T407-'Playlist o matic demo'!AG$2)/1.5</f>
        <v>7.333333333333333</v>
      </c>
      <c r="AI407">
        <f>+ABS(+U407-'Playlist o matic demo'!AH$2)/2</f>
        <v>1</v>
      </c>
      <c r="AJ407">
        <f>+ABS(+V407-'Playlist o matic demo'!AI$2)/2</f>
        <v>0</v>
      </c>
      <c r="AK407">
        <f>+ABS(+W407-'Playlist o matic demo'!AJ$2)/2</f>
        <v>9</v>
      </c>
      <c r="AL407">
        <f>+ABS(+X407-'Playlist o matic demo'!AK$2)/2</f>
        <v>1.5</v>
      </c>
      <c r="AN407">
        <f t="shared" si="36"/>
        <v>169.33333333333334</v>
      </c>
      <c r="AO407">
        <f t="shared" si="37"/>
        <v>680</v>
      </c>
      <c r="AP407">
        <f t="shared" si="41"/>
        <v>4.0510000000000129E-2</v>
      </c>
      <c r="AQ407">
        <f t="shared" si="38"/>
        <v>680.04051000000004</v>
      </c>
      <c r="AR407">
        <f t="shared" si="39"/>
        <v>681</v>
      </c>
      <c r="AS407" t="str">
        <f t="shared" si="40"/>
        <v>BLACKPINK - Pink Venom</v>
      </c>
    </row>
    <row r="408" spans="1:45" x14ac:dyDescent="0.45">
      <c r="A408" t="s">
        <v>995</v>
      </c>
      <c r="B408" t="s">
        <v>996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>
        <v>556585270</v>
      </c>
      <c r="J408">
        <v>128</v>
      </c>
      <c r="K408">
        <v>84</v>
      </c>
      <c r="L408">
        <v>75</v>
      </c>
      <c r="M408">
        <v>0</v>
      </c>
      <c r="N408">
        <v>35</v>
      </c>
      <c r="O408">
        <v>83</v>
      </c>
      <c r="P408" t="s">
        <v>34</v>
      </c>
      <c r="Q408" t="s">
        <v>29</v>
      </c>
      <c r="R408">
        <v>46</v>
      </c>
      <c r="S408">
        <v>34</v>
      </c>
      <c r="T408">
        <v>64</v>
      </c>
      <c r="U408">
        <v>31</v>
      </c>
      <c r="V408">
        <v>0</v>
      </c>
      <c r="W408">
        <v>7</v>
      </c>
      <c r="X408">
        <v>34</v>
      </c>
      <c r="Y408" t="s">
        <v>997</v>
      </c>
      <c r="Z408" t="s">
        <v>31</v>
      </c>
      <c r="AA408">
        <f>+IF(B408='Playlist o matic demo'!$V$2,50,0)</f>
        <v>0</v>
      </c>
      <c r="AB408">
        <f>+ABS(+D408-'Playlist o matic demo'!$AA$2)</f>
        <v>3</v>
      </c>
      <c r="AC408">
        <f>+ABS(+O408-'Playlist o matic demo'!$AB$2)</f>
        <v>88</v>
      </c>
      <c r="AD408">
        <f>+IF(P408='Playlist o matic demo'!$AC$2,0,20)</f>
        <v>0</v>
      </c>
      <c r="AE408">
        <f>+IF(Q408='Playlist o matic demo'!$AD$2,0,20)</f>
        <v>0</v>
      </c>
      <c r="AF408">
        <f>+ABS(+R408-'Playlist o matic demo'!AE$2)</f>
        <v>4</v>
      </c>
      <c r="AG408">
        <f>+ABS(+S408-'Playlist o matic demo'!AF$2)/2</f>
        <v>2</v>
      </c>
      <c r="AH408">
        <f>+ABS(+T408-'Playlist o matic demo'!AG$2)/1.5</f>
        <v>10.666666666666666</v>
      </c>
      <c r="AI408">
        <f>+ABS(+U408-'Playlist o matic demo'!AH$2)/2</f>
        <v>15.5</v>
      </c>
      <c r="AJ408">
        <f>+ABS(+V408-'Playlist o matic demo'!AI$2)/2</f>
        <v>0</v>
      </c>
      <c r="AK408">
        <f>+ABS(+W408-'Playlist o matic demo'!AJ$2)/2</f>
        <v>1</v>
      </c>
      <c r="AL408">
        <f>+ABS(+X408-'Playlist o matic demo'!AK$2)/2</f>
        <v>13.5</v>
      </c>
      <c r="AN408">
        <f t="shared" si="36"/>
        <v>137.66666666666669</v>
      </c>
      <c r="AO408">
        <f t="shared" si="37"/>
        <v>377</v>
      </c>
      <c r="AP408">
        <f t="shared" si="41"/>
        <v>4.0610000000000132E-2</v>
      </c>
      <c r="AQ408">
        <f t="shared" si="38"/>
        <v>377.04061000000002</v>
      </c>
      <c r="AR408">
        <f t="shared" si="39"/>
        <v>377</v>
      </c>
      <c r="AS408" t="str">
        <f t="shared" si="40"/>
        <v>Drake, Future, Tems - WAIT FOR U (feat. Drake &amp; Tems)</v>
      </c>
    </row>
    <row r="409" spans="1:45" x14ac:dyDescent="0.45">
      <c r="A409" t="s">
        <v>998</v>
      </c>
      <c r="B409" t="s">
        <v>118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>
        <v>532</v>
      </c>
      <c r="K409">
        <v>77</v>
      </c>
      <c r="L409" s="1">
        <v>1535</v>
      </c>
      <c r="M409">
        <v>3</v>
      </c>
      <c r="N409">
        <v>8</v>
      </c>
      <c r="O409">
        <v>124</v>
      </c>
      <c r="P409" t="s">
        <v>28</v>
      </c>
      <c r="Q409" t="s">
        <v>46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  <c r="Y409" t="s">
        <v>999</v>
      </c>
      <c r="Z409" t="s">
        <v>31</v>
      </c>
      <c r="AA409">
        <f>+IF(B409='Playlist o matic demo'!$V$2,50,0)</f>
        <v>0</v>
      </c>
      <c r="AB409">
        <f>+ABS(+D409-'Playlist o matic demo'!$AA$2)</f>
        <v>0</v>
      </c>
      <c r="AC409">
        <f>+ABS(+O409-'Playlist o matic demo'!$AB$2)</f>
        <v>47</v>
      </c>
      <c r="AD409">
        <f>+IF(P409='Playlist o matic demo'!$AC$2,0,20)</f>
        <v>20</v>
      </c>
      <c r="AE409">
        <f>+IF(Q409='Playlist o matic demo'!$AD$2,0,20)</f>
        <v>20</v>
      </c>
      <c r="AF409">
        <f>+ABS(+R409-'Playlist o matic demo'!AE$2)</f>
        <v>29</v>
      </c>
      <c r="AG409">
        <f>+ABS(+S409-'Playlist o matic demo'!AF$2)/2</f>
        <v>15</v>
      </c>
      <c r="AH409">
        <f>+ABS(+T409-'Playlist o matic demo'!AG$2)/1.5</f>
        <v>0.66666666666666663</v>
      </c>
      <c r="AI409">
        <f>+ABS(+U409-'Playlist o matic demo'!AH$2)/2</f>
        <v>0.5</v>
      </c>
      <c r="AJ409">
        <f>+ABS(+V409-'Playlist o matic demo'!AI$2)/2</f>
        <v>0</v>
      </c>
      <c r="AK409">
        <f>+ABS(+W409-'Playlist o matic demo'!AJ$2)/2</f>
        <v>0.5</v>
      </c>
      <c r="AL409">
        <f>+ABS(+X409-'Playlist o matic demo'!AK$2)/2</f>
        <v>0.5</v>
      </c>
      <c r="AN409">
        <f t="shared" si="36"/>
        <v>133.16666666666666</v>
      </c>
      <c r="AO409">
        <f t="shared" si="37"/>
        <v>338</v>
      </c>
      <c r="AP409">
        <f t="shared" si="41"/>
        <v>4.0710000000000135E-2</v>
      </c>
      <c r="AQ409">
        <f t="shared" si="38"/>
        <v>338.04070999999999</v>
      </c>
      <c r="AR409">
        <f t="shared" si="39"/>
        <v>338</v>
      </c>
      <c r="AS409" t="str">
        <f t="shared" si="40"/>
        <v>Dua Lipa - Don't Start Now</v>
      </c>
    </row>
    <row r="410" spans="1:45" x14ac:dyDescent="0.45">
      <c r="A410" t="s">
        <v>1000</v>
      </c>
      <c r="B410" t="s">
        <v>1001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>
        <v>1</v>
      </c>
      <c r="K410">
        <v>9</v>
      </c>
      <c r="L410">
        <v>3</v>
      </c>
      <c r="M410">
        <v>0</v>
      </c>
      <c r="N410">
        <v>0</v>
      </c>
      <c r="O410">
        <v>140</v>
      </c>
      <c r="P410" t="s">
        <v>80</v>
      </c>
      <c r="Q410" t="s">
        <v>29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  <c r="Y410" t="s">
        <v>1002</v>
      </c>
      <c r="Z410" t="s">
        <v>31</v>
      </c>
      <c r="AA410">
        <f>+IF(B410='Playlist o matic demo'!$V$2,50,0)</f>
        <v>0</v>
      </c>
      <c r="AB410">
        <f>+ABS(+D410-'Playlist o matic demo'!$AA$2)</f>
        <v>5</v>
      </c>
      <c r="AC410">
        <f>+ABS(+O410-'Playlist o matic demo'!$AB$2)</f>
        <v>31</v>
      </c>
      <c r="AD410">
        <f>+IF(P410='Playlist o matic demo'!$AC$2,0,20)</f>
        <v>20</v>
      </c>
      <c r="AE410">
        <f>+IF(Q410='Playlist o matic demo'!$AD$2,0,20)</f>
        <v>0</v>
      </c>
      <c r="AF410">
        <f>+ABS(+R410-'Playlist o matic demo'!AE$2)</f>
        <v>8</v>
      </c>
      <c r="AG410">
        <f>+ABS(+S410-'Playlist o matic demo'!AF$2)/2</f>
        <v>17</v>
      </c>
      <c r="AH410">
        <f>+ABS(+T410-'Playlist o matic demo'!AG$2)/1.5</f>
        <v>13.333333333333334</v>
      </c>
      <c r="AI410">
        <f>+ABS(+U410-'Playlist o matic demo'!AH$2)/2</f>
        <v>3.5</v>
      </c>
      <c r="AJ410">
        <f>+ABS(+V410-'Playlist o matic demo'!AI$2)/2</f>
        <v>20.5</v>
      </c>
      <c r="AK410">
        <f>+ABS(+W410-'Playlist o matic demo'!AJ$2)/2</f>
        <v>0.5</v>
      </c>
      <c r="AL410">
        <f>+ABS(+X410-'Playlist o matic demo'!AK$2)/2</f>
        <v>2</v>
      </c>
      <c r="AN410">
        <f t="shared" si="36"/>
        <v>120.83333333333333</v>
      </c>
      <c r="AO410">
        <f t="shared" si="37"/>
        <v>245</v>
      </c>
      <c r="AP410">
        <f t="shared" si="41"/>
        <v>4.0810000000000138E-2</v>
      </c>
      <c r="AQ410">
        <f t="shared" si="38"/>
        <v>245.04080999999999</v>
      </c>
      <c r="AR410">
        <f t="shared" si="39"/>
        <v>245</v>
      </c>
      <c r="AS410" t="str">
        <f t="shared" si="40"/>
        <v>Mr.Kitty - After Dark</v>
      </c>
    </row>
    <row r="411" spans="1:45" x14ac:dyDescent="0.45">
      <c r="A411" t="s">
        <v>1003</v>
      </c>
      <c r="B411" t="s">
        <v>1004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>
        <v>222612678</v>
      </c>
      <c r="J411">
        <v>27</v>
      </c>
      <c r="K411">
        <v>64</v>
      </c>
      <c r="L411">
        <v>66</v>
      </c>
      <c r="M411">
        <v>1</v>
      </c>
      <c r="N411">
        <v>4</v>
      </c>
      <c r="O411">
        <v>154</v>
      </c>
      <c r="Q411" t="s">
        <v>29</v>
      </c>
      <c r="R411">
        <v>64</v>
      </c>
      <c r="S411">
        <v>61</v>
      </c>
      <c r="T411">
        <v>91</v>
      </c>
      <c r="U411">
        <v>15</v>
      </c>
      <c r="V411">
        <v>0</v>
      </c>
      <c r="W411">
        <v>72</v>
      </c>
      <c r="X411">
        <v>4</v>
      </c>
      <c r="Y411" t="s">
        <v>1005</v>
      </c>
      <c r="Z411" t="s">
        <v>31</v>
      </c>
      <c r="AA411">
        <f>+IF(B411='Playlist o matic demo'!$V$2,50,0)</f>
        <v>0</v>
      </c>
      <c r="AB411">
        <f>+ABS(+D411-'Playlist o matic demo'!$AA$2)</f>
        <v>3</v>
      </c>
      <c r="AC411">
        <f>+ABS(+O411-'Playlist o matic demo'!$AB$2)</f>
        <v>17</v>
      </c>
      <c r="AD411">
        <f>+IF(P411='Playlist o matic demo'!$AC$2,0,20)</f>
        <v>20</v>
      </c>
      <c r="AE411">
        <f>+IF(Q411='Playlist o matic demo'!$AD$2,0,20)</f>
        <v>0</v>
      </c>
      <c r="AF411">
        <f>+ABS(+R411-'Playlist o matic demo'!AE$2)</f>
        <v>14</v>
      </c>
      <c r="AG411">
        <f>+ABS(+S411-'Playlist o matic demo'!AF$2)/2</f>
        <v>11.5</v>
      </c>
      <c r="AH411">
        <f>+ABS(+T411-'Playlist o matic demo'!AG$2)/1.5</f>
        <v>7.333333333333333</v>
      </c>
      <c r="AI411">
        <f>+ABS(+U411-'Playlist o matic demo'!AH$2)/2</f>
        <v>7.5</v>
      </c>
      <c r="AJ411">
        <f>+ABS(+V411-'Playlist o matic demo'!AI$2)/2</f>
        <v>0</v>
      </c>
      <c r="AK411">
        <f>+ABS(+W411-'Playlist o matic demo'!AJ$2)/2</f>
        <v>31.5</v>
      </c>
      <c r="AL411">
        <f>+ABS(+X411-'Playlist o matic demo'!AK$2)/2</f>
        <v>1.5</v>
      </c>
      <c r="AN411">
        <f t="shared" si="36"/>
        <v>113.33333333333333</v>
      </c>
      <c r="AO411">
        <f t="shared" si="37"/>
        <v>199</v>
      </c>
      <c r="AP411">
        <f t="shared" si="41"/>
        <v>4.0910000000000141E-2</v>
      </c>
      <c r="AQ411">
        <f t="shared" si="38"/>
        <v>199.04091</v>
      </c>
      <c r="AR411">
        <f t="shared" si="39"/>
        <v>200</v>
      </c>
      <c r="AS411" t="str">
        <f t="shared" si="40"/>
        <v>Gustavo Mioto, Mari Fernandez - Eu Gosto Assim - Ao Vivo</v>
      </c>
    </row>
    <row r="412" spans="1:45" x14ac:dyDescent="0.45">
      <c r="A412" t="s">
        <v>1006</v>
      </c>
      <c r="B412" t="s">
        <v>1007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>
        <v>1814349763</v>
      </c>
      <c r="J412">
        <v>300</v>
      </c>
      <c r="K412">
        <v>47</v>
      </c>
      <c r="L412">
        <v>690</v>
      </c>
      <c r="M412">
        <v>0</v>
      </c>
      <c r="O412">
        <v>150</v>
      </c>
      <c r="P412" t="s">
        <v>288</v>
      </c>
      <c r="Q412" t="s">
        <v>46</v>
      </c>
      <c r="R412">
        <v>74</v>
      </c>
      <c r="S412">
        <v>89</v>
      </c>
      <c r="T412">
        <v>70</v>
      </c>
      <c r="U412">
        <v>2</v>
      </c>
      <c r="V412">
        <v>0</v>
      </c>
      <c r="W412">
        <v>5</v>
      </c>
      <c r="X412">
        <v>6</v>
      </c>
      <c r="Y412" t="s">
        <v>30</v>
      </c>
      <c r="Z412" t="s">
        <v>31</v>
      </c>
      <c r="AA412">
        <f>+IF(B412='Playlist o matic demo'!$V$2,50,0)</f>
        <v>0</v>
      </c>
      <c r="AB412">
        <f>+ABS(+D412-'Playlist o matic demo'!$AA$2)</f>
        <v>2</v>
      </c>
      <c r="AC412">
        <f>+ABS(+O412-'Playlist o matic demo'!$AB$2)</f>
        <v>21</v>
      </c>
      <c r="AD412">
        <f>+IF(P412='Playlist o matic demo'!$AC$2,0,20)</f>
        <v>20</v>
      </c>
      <c r="AE412">
        <f>+IF(Q412='Playlist o matic demo'!$AD$2,0,20)</f>
        <v>20</v>
      </c>
      <c r="AF412">
        <f>+ABS(+R412-'Playlist o matic demo'!AE$2)</f>
        <v>24</v>
      </c>
      <c r="AG412">
        <f>+ABS(+S412-'Playlist o matic demo'!AF$2)/2</f>
        <v>25.5</v>
      </c>
      <c r="AH412">
        <f>+ABS(+T412-'Playlist o matic demo'!AG$2)/1.5</f>
        <v>6.666666666666667</v>
      </c>
      <c r="AI412">
        <f>+ABS(+U412-'Playlist o matic demo'!AH$2)/2</f>
        <v>1</v>
      </c>
      <c r="AJ412">
        <f>+ABS(+V412-'Playlist o matic demo'!AI$2)/2</f>
        <v>0</v>
      </c>
      <c r="AK412">
        <f>+ABS(+W412-'Playlist o matic demo'!AJ$2)/2</f>
        <v>2</v>
      </c>
      <c r="AL412">
        <f>+ABS(+X412-'Playlist o matic demo'!AK$2)/2</f>
        <v>0.5</v>
      </c>
      <c r="AN412">
        <f t="shared" si="36"/>
        <v>122.66666666666667</v>
      </c>
      <c r="AO412">
        <f t="shared" si="37"/>
        <v>263</v>
      </c>
      <c r="AP412">
        <f t="shared" si="41"/>
        <v>4.1010000000000144E-2</v>
      </c>
      <c r="AQ412">
        <f t="shared" si="38"/>
        <v>263.04101000000003</v>
      </c>
      <c r="AR412">
        <f t="shared" si="39"/>
        <v>264</v>
      </c>
      <c r="AS412" t="str">
        <f t="shared" si="40"/>
        <v>Jack Harlow, Lil Nas X - INDUSTRY BABY (feat. Jack Harlow)</v>
      </c>
    </row>
    <row r="413" spans="1:45" x14ac:dyDescent="0.45">
      <c r="A413" t="s">
        <v>1008</v>
      </c>
      <c r="B413" t="s">
        <v>1009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>
        <v>872137015</v>
      </c>
      <c r="J413">
        <v>78</v>
      </c>
      <c r="K413">
        <v>21</v>
      </c>
      <c r="L413">
        <v>240</v>
      </c>
      <c r="M413">
        <v>1</v>
      </c>
      <c r="N413">
        <v>52</v>
      </c>
      <c r="O413">
        <v>186</v>
      </c>
      <c r="P413" t="s">
        <v>130</v>
      </c>
      <c r="Q413" t="s">
        <v>46</v>
      </c>
      <c r="R413">
        <v>41</v>
      </c>
      <c r="S413">
        <v>9</v>
      </c>
      <c r="T413">
        <v>61</v>
      </c>
      <c r="U413">
        <v>2</v>
      </c>
      <c r="V413">
        <v>0</v>
      </c>
      <c r="W413">
        <v>12</v>
      </c>
      <c r="X413">
        <v>5</v>
      </c>
      <c r="Y413" t="s">
        <v>30</v>
      </c>
      <c r="Z413" t="s">
        <v>31</v>
      </c>
      <c r="AA413">
        <f>+IF(B413='Playlist o matic demo'!$V$2,50,0)</f>
        <v>0</v>
      </c>
      <c r="AB413">
        <f>+ABS(+D413-'Playlist o matic demo'!$AA$2)</f>
        <v>1</v>
      </c>
      <c r="AC413">
        <f>+ABS(+O413-'Playlist o matic demo'!$AB$2)</f>
        <v>15</v>
      </c>
      <c r="AD413">
        <f>+IF(P413='Playlist o matic demo'!$AC$2,0,20)</f>
        <v>20</v>
      </c>
      <c r="AE413">
        <f>+IF(Q413='Playlist o matic demo'!$AD$2,0,20)</f>
        <v>20</v>
      </c>
      <c r="AF413">
        <f>+ABS(+R413-'Playlist o matic demo'!AE$2)</f>
        <v>9</v>
      </c>
      <c r="AG413">
        <f>+ABS(+S413-'Playlist o matic demo'!AF$2)/2</f>
        <v>14.5</v>
      </c>
      <c r="AH413">
        <f>+ABS(+T413-'Playlist o matic demo'!AG$2)/1.5</f>
        <v>12.666666666666666</v>
      </c>
      <c r="AI413">
        <f>+ABS(+U413-'Playlist o matic demo'!AH$2)/2</f>
        <v>1</v>
      </c>
      <c r="AJ413">
        <f>+ABS(+V413-'Playlist o matic demo'!AI$2)/2</f>
        <v>0</v>
      </c>
      <c r="AK413">
        <f>+ABS(+W413-'Playlist o matic demo'!AJ$2)/2</f>
        <v>1.5</v>
      </c>
      <c r="AL413">
        <f>+ABS(+X413-'Playlist o matic demo'!AK$2)/2</f>
        <v>1</v>
      </c>
      <c r="AN413">
        <f t="shared" si="36"/>
        <v>95.666666666666671</v>
      </c>
      <c r="AO413">
        <f t="shared" si="37"/>
        <v>99</v>
      </c>
      <c r="AP413">
        <f t="shared" si="41"/>
        <v>4.1110000000000146E-2</v>
      </c>
      <c r="AQ413">
        <f t="shared" si="38"/>
        <v>99.041110000000003</v>
      </c>
      <c r="AR413">
        <f t="shared" si="39"/>
        <v>99</v>
      </c>
      <c r="AS413" t="str">
        <f t="shared" si="40"/>
        <v>Elley DuhÃ¯Â¿ - MIDDLE OF THE NIGHT</v>
      </c>
    </row>
    <row r="414" spans="1:45" x14ac:dyDescent="0.45">
      <c r="A414" t="s">
        <v>1010</v>
      </c>
      <c r="B414" t="s">
        <v>1011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>
        <v>43</v>
      </c>
      <c r="K414">
        <v>53</v>
      </c>
      <c r="L414">
        <v>134</v>
      </c>
      <c r="M414">
        <v>1</v>
      </c>
      <c r="N414">
        <v>32</v>
      </c>
      <c r="O414">
        <v>166</v>
      </c>
      <c r="P414" t="s">
        <v>80</v>
      </c>
      <c r="Q414" t="s">
        <v>46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  <c r="Y414" t="s">
        <v>1012</v>
      </c>
      <c r="Z414" t="s">
        <v>31</v>
      </c>
      <c r="AA414">
        <f>+IF(B414='Playlist o matic demo'!$V$2,50,0)</f>
        <v>0</v>
      </c>
      <c r="AB414">
        <f>+ABS(+D414-'Playlist o matic demo'!$AA$2)</f>
        <v>4</v>
      </c>
      <c r="AC414">
        <f>+ABS(+O414-'Playlist o matic demo'!$AB$2)</f>
        <v>5</v>
      </c>
      <c r="AD414">
        <f>+IF(P414='Playlist o matic demo'!$AC$2,0,20)</f>
        <v>20</v>
      </c>
      <c r="AE414">
        <f>+IF(Q414='Playlist o matic demo'!$AD$2,0,20)</f>
        <v>20</v>
      </c>
      <c r="AF414">
        <f>+ABS(+R414-'Playlist o matic demo'!AE$2)</f>
        <v>10</v>
      </c>
      <c r="AG414">
        <f>+ABS(+S414-'Playlist o matic demo'!AF$2)/2</f>
        <v>7.5</v>
      </c>
      <c r="AH414">
        <f>+ABS(+T414-'Playlist o matic demo'!AG$2)/1.5</f>
        <v>21.333333333333332</v>
      </c>
      <c r="AI414">
        <f>+ABS(+U414-'Playlist o matic demo'!AH$2)/2</f>
        <v>2.5</v>
      </c>
      <c r="AJ414">
        <f>+ABS(+V414-'Playlist o matic demo'!AI$2)/2</f>
        <v>0</v>
      </c>
      <c r="AK414">
        <f>+ABS(+W414-'Playlist o matic demo'!AJ$2)/2</f>
        <v>1.5</v>
      </c>
      <c r="AL414">
        <f>+ABS(+X414-'Playlist o matic demo'!AK$2)/2</f>
        <v>2</v>
      </c>
      <c r="AN414">
        <f t="shared" si="36"/>
        <v>93.833333333333329</v>
      </c>
      <c r="AO414">
        <f t="shared" si="37"/>
        <v>91</v>
      </c>
      <c r="AP414">
        <f t="shared" si="41"/>
        <v>4.1210000000000149E-2</v>
      </c>
      <c r="AQ414">
        <f t="shared" si="38"/>
        <v>91.041210000000007</v>
      </c>
      <c r="AR414">
        <f t="shared" si="39"/>
        <v>91</v>
      </c>
      <c r="AS414" t="str">
        <f t="shared" si="40"/>
        <v>Seafret - Atlantis</v>
      </c>
    </row>
    <row r="415" spans="1:45" x14ac:dyDescent="0.45">
      <c r="A415" t="s">
        <v>1013</v>
      </c>
      <c r="B415" t="s">
        <v>1014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>
        <v>304079786</v>
      </c>
      <c r="J415">
        <v>54</v>
      </c>
      <c r="K415">
        <v>32</v>
      </c>
      <c r="L415">
        <v>66</v>
      </c>
      <c r="M415">
        <v>2</v>
      </c>
      <c r="N415">
        <v>0</v>
      </c>
      <c r="O415">
        <v>107</v>
      </c>
      <c r="Q415" t="s">
        <v>29</v>
      </c>
      <c r="R415">
        <v>87</v>
      </c>
      <c r="S415">
        <v>20</v>
      </c>
      <c r="T415">
        <v>83</v>
      </c>
      <c r="U415">
        <v>0</v>
      </c>
      <c r="V415">
        <v>4</v>
      </c>
      <c r="W415">
        <v>31</v>
      </c>
      <c r="X415">
        <v>9</v>
      </c>
      <c r="Y415" t="s">
        <v>30</v>
      </c>
      <c r="Z415" t="s">
        <v>31</v>
      </c>
      <c r="AA415">
        <f>+IF(B415='Playlist o matic demo'!$V$2,50,0)</f>
        <v>0</v>
      </c>
      <c r="AB415">
        <f>+ABS(+D415-'Playlist o matic demo'!$AA$2)</f>
        <v>3</v>
      </c>
      <c r="AC415">
        <f>+ABS(+O415-'Playlist o matic demo'!$AB$2)</f>
        <v>64</v>
      </c>
      <c r="AD415">
        <f>+IF(P415='Playlist o matic demo'!$AC$2,0,20)</f>
        <v>20</v>
      </c>
      <c r="AE415">
        <f>+IF(Q415='Playlist o matic demo'!$AD$2,0,20)</f>
        <v>0</v>
      </c>
      <c r="AF415">
        <f>+ABS(+R415-'Playlist o matic demo'!AE$2)</f>
        <v>37</v>
      </c>
      <c r="AG415">
        <f>+ABS(+S415-'Playlist o matic demo'!AF$2)/2</f>
        <v>9</v>
      </c>
      <c r="AH415">
        <f>+ABS(+T415-'Playlist o matic demo'!AG$2)/1.5</f>
        <v>2</v>
      </c>
      <c r="AI415">
        <f>+ABS(+U415-'Playlist o matic demo'!AH$2)/2</f>
        <v>0</v>
      </c>
      <c r="AJ415">
        <f>+ABS(+V415-'Playlist o matic demo'!AI$2)/2</f>
        <v>2</v>
      </c>
      <c r="AK415">
        <f>+ABS(+W415-'Playlist o matic demo'!AJ$2)/2</f>
        <v>11</v>
      </c>
      <c r="AL415">
        <f>+ABS(+X415-'Playlist o matic demo'!AK$2)/2</f>
        <v>1</v>
      </c>
      <c r="AN415">
        <f t="shared" si="36"/>
        <v>149</v>
      </c>
      <c r="AO415">
        <f t="shared" si="37"/>
        <v>492</v>
      </c>
      <c r="AP415">
        <f t="shared" si="41"/>
        <v>4.1310000000000152E-2</v>
      </c>
      <c r="AQ415">
        <f t="shared" si="38"/>
        <v>492.04131000000001</v>
      </c>
      <c r="AR415">
        <f t="shared" si="39"/>
        <v>492</v>
      </c>
      <c r="AS415" t="str">
        <f t="shared" si="40"/>
        <v>Baby Rasta, Rauw Alejandro - PUNTO 40</v>
      </c>
    </row>
    <row r="416" spans="1:45" x14ac:dyDescent="0.45">
      <c r="A416" t="s">
        <v>1015</v>
      </c>
      <c r="B416" t="s">
        <v>1016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>
        <v>174006928</v>
      </c>
      <c r="J416">
        <v>14</v>
      </c>
      <c r="K416">
        <v>1</v>
      </c>
      <c r="L416">
        <v>50</v>
      </c>
      <c r="M416">
        <v>0</v>
      </c>
      <c r="N416">
        <v>0</v>
      </c>
      <c r="O416">
        <v>87</v>
      </c>
      <c r="P416" t="s">
        <v>92</v>
      </c>
      <c r="Q416" t="s">
        <v>29</v>
      </c>
      <c r="R416">
        <v>87</v>
      </c>
      <c r="S416">
        <v>52</v>
      </c>
      <c r="T416">
        <v>52</v>
      </c>
      <c r="U416">
        <v>31</v>
      </c>
      <c r="V416">
        <v>0</v>
      </c>
      <c r="W416">
        <v>28</v>
      </c>
      <c r="X416">
        <v>24</v>
      </c>
      <c r="Y416" t="s">
        <v>1017</v>
      </c>
      <c r="Z416" t="s">
        <v>31</v>
      </c>
      <c r="AA416">
        <f>+IF(B416='Playlist o matic demo'!$V$2,50,0)</f>
        <v>0</v>
      </c>
      <c r="AB416">
        <f>+ABS(+D416-'Playlist o matic demo'!$AA$2)</f>
        <v>3</v>
      </c>
      <c r="AC416">
        <f>+ABS(+O416-'Playlist o matic demo'!$AB$2)</f>
        <v>84</v>
      </c>
      <c r="AD416">
        <f>+IF(P416='Playlist o matic demo'!$AC$2,0,20)</f>
        <v>20</v>
      </c>
      <c r="AE416">
        <f>+IF(Q416='Playlist o matic demo'!$AD$2,0,20)</f>
        <v>0</v>
      </c>
      <c r="AF416">
        <f>+ABS(+R416-'Playlist o matic demo'!AE$2)</f>
        <v>37</v>
      </c>
      <c r="AG416">
        <f>+ABS(+S416-'Playlist o matic demo'!AF$2)/2</f>
        <v>7</v>
      </c>
      <c r="AH416">
        <f>+ABS(+T416-'Playlist o matic demo'!AG$2)/1.5</f>
        <v>18.666666666666668</v>
      </c>
      <c r="AI416">
        <f>+ABS(+U416-'Playlist o matic demo'!AH$2)/2</f>
        <v>15.5</v>
      </c>
      <c r="AJ416">
        <f>+ABS(+V416-'Playlist o matic demo'!AI$2)/2</f>
        <v>0</v>
      </c>
      <c r="AK416">
        <f>+ABS(+W416-'Playlist o matic demo'!AJ$2)/2</f>
        <v>9.5</v>
      </c>
      <c r="AL416">
        <f>+ABS(+X416-'Playlist o matic demo'!AK$2)/2</f>
        <v>8.5</v>
      </c>
      <c r="AN416">
        <f t="shared" si="36"/>
        <v>203.16666666666666</v>
      </c>
      <c r="AO416">
        <f t="shared" si="37"/>
        <v>876</v>
      </c>
      <c r="AP416">
        <f t="shared" si="41"/>
        <v>4.1410000000000155E-2</v>
      </c>
      <c r="AQ416">
        <f t="shared" si="38"/>
        <v>876.04141000000004</v>
      </c>
      <c r="AR416">
        <f t="shared" si="39"/>
        <v>876</v>
      </c>
      <c r="AS416" t="str">
        <f t="shared" si="40"/>
        <v>DJ Escobar, MC MENOR SG, MC MENOR HR - Evoque Prata</v>
      </c>
    </row>
    <row r="417" spans="1:45" x14ac:dyDescent="0.45">
      <c r="A417" t="s">
        <v>1018</v>
      </c>
      <c r="B417" t="s">
        <v>1019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>
        <v>284785823</v>
      </c>
      <c r="J417">
        <v>72</v>
      </c>
      <c r="K417">
        <v>97</v>
      </c>
      <c r="L417">
        <v>58</v>
      </c>
      <c r="M417">
        <v>0</v>
      </c>
      <c r="N417">
        <v>154</v>
      </c>
      <c r="O417">
        <v>82</v>
      </c>
      <c r="P417" t="s">
        <v>80</v>
      </c>
      <c r="Q417" t="s">
        <v>29</v>
      </c>
      <c r="R417">
        <v>40</v>
      </c>
      <c r="S417">
        <v>39</v>
      </c>
      <c r="T417">
        <v>64</v>
      </c>
      <c r="U417">
        <v>21</v>
      </c>
      <c r="V417">
        <v>0</v>
      </c>
      <c r="W417">
        <v>7</v>
      </c>
      <c r="X417">
        <v>7</v>
      </c>
      <c r="Y417" t="s">
        <v>1020</v>
      </c>
      <c r="Z417" t="s">
        <v>31</v>
      </c>
      <c r="AA417">
        <f>+IF(B417='Playlist o matic demo'!$V$2,50,0)</f>
        <v>0</v>
      </c>
      <c r="AB417">
        <f>+ABS(+D417-'Playlist o matic demo'!$AA$2)</f>
        <v>3</v>
      </c>
      <c r="AC417">
        <f>+ABS(+O417-'Playlist o matic demo'!$AB$2)</f>
        <v>89</v>
      </c>
      <c r="AD417">
        <f>+IF(P417='Playlist o matic demo'!$AC$2,0,20)</f>
        <v>20</v>
      </c>
      <c r="AE417">
        <f>+IF(Q417='Playlist o matic demo'!$AD$2,0,20)</f>
        <v>0</v>
      </c>
      <c r="AF417">
        <f>+ABS(+R417-'Playlist o matic demo'!AE$2)</f>
        <v>10</v>
      </c>
      <c r="AG417">
        <f>+ABS(+S417-'Playlist o matic demo'!AF$2)/2</f>
        <v>0.5</v>
      </c>
      <c r="AH417">
        <f>+ABS(+T417-'Playlist o matic demo'!AG$2)/1.5</f>
        <v>10.666666666666666</v>
      </c>
      <c r="AI417">
        <f>+ABS(+U417-'Playlist o matic demo'!AH$2)/2</f>
        <v>10.5</v>
      </c>
      <c r="AJ417">
        <f>+ABS(+V417-'Playlist o matic demo'!AI$2)/2</f>
        <v>0</v>
      </c>
      <c r="AK417">
        <f>+ABS(+W417-'Playlist o matic demo'!AJ$2)/2</f>
        <v>1</v>
      </c>
      <c r="AL417">
        <f>+ABS(+X417-'Playlist o matic demo'!AK$2)/2</f>
        <v>0</v>
      </c>
      <c r="AN417">
        <f t="shared" si="36"/>
        <v>144.66666666666666</v>
      </c>
      <c r="AO417">
        <f t="shared" si="37"/>
        <v>442</v>
      </c>
      <c r="AP417">
        <f t="shared" si="41"/>
        <v>4.1510000000000158E-2</v>
      </c>
      <c r="AQ417">
        <f t="shared" si="38"/>
        <v>442.04151000000002</v>
      </c>
      <c r="AR417">
        <f t="shared" si="39"/>
        <v>442</v>
      </c>
      <c r="AS417" t="str">
        <f t="shared" si="40"/>
        <v>Dean Lewis - How Do I Say Goodbye</v>
      </c>
    </row>
    <row r="418" spans="1:45" x14ac:dyDescent="0.45">
      <c r="A418" t="s">
        <v>1021</v>
      </c>
      <c r="B418" t="s">
        <v>79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>
        <v>163284000</v>
      </c>
      <c r="J418">
        <v>22</v>
      </c>
      <c r="K418">
        <v>51</v>
      </c>
      <c r="L418">
        <v>12</v>
      </c>
      <c r="M418">
        <v>0</v>
      </c>
      <c r="N418">
        <v>0</v>
      </c>
      <c r="O418">
        <v>114</v>
      </c>
      <c r="P418" t="s">
        <v>42</v>
      </c>
      <c r="Q418" t="s">
        <v>46</v>
      </c>
      <c r="R418">
        <v>46</v>
      </c>
      <c r="S418">
        <v>60</v>
      </c>
      <c r="T418">
        <v>28</v>
      </c>
      <c r="U418">
        <v>91</v>
      </c>
      <c r="V418">
        <v>0</v>
      </c>
      <c r="W418">
        <v>21</v>
      </c>
      <c r="X418">
        <v>4</v>
      </c>
      <c r="Y418" t="s">
        <v>293</v>
      </c>
      <c r="Z418" t="s">
        <v>31</v>
      </c>
      <c r="AA418">
        <f>+IF(B418='Playlist o matic demo'!$V$2,50,0)</f>
        <v>0</v>
      </c>
      <c r="AB418">
        <f>+ABS(+D418-'Playlist o matic demo'!$AA$2)</f>
        <v>3</v>
      </c>
      <c r="AC418">
        <f>+ABS(+O418-'Playlist o matic demo'!$AB$2)</f>
        <v>57</v>
      </c>
      <c r="AD418">
        <f>+IF(P418='Playlist o matic demo'!$AC$2,0,20)</f>
        <v>20</v>
      </c>
      <c r="AE418">
        <f>+IF(Q418='Playlist o matic demo'!$AD$2,0,20)</f>
        <v>20</v>
      </c>
      <c r="AF418">
        <f>+ABS(+R418-'Playlist o matic demo'!AE$2)</f>
        <v>4</v>
      </c>
      <c r="AG418">
        <f>+ABS(+S418-'Playlist o matic demo'!AF$2)/2</f>
        <v>11</v>
      </c>
      <c r="AH418">
        <f>+ABS(+T418-'Playlist o matic demo'!AG$2)/1.5</f>
        <v>34.666666666666664</v>
      </c>
      <c r="AI418">
        <f>+ABS(+U418-'Playlist o matic demo'!AH$2)/2</f>
        <v>45.5</v>
      </c>
      <c r="AJ418">
        <f>+ABS(+V418-'Playlist o matic demo'!AI$2)/2</f>
        <v>0</v>
      </c>
      <c r="AK418">
        <f>+ABS(+W418-'Playlist o matic demo'!AJ$2)/2</f>
        <v>6</v>
      </c>
      <c r="AL418">
        <f>+ABS(+X418-'Playlist o matic demo'!AK$2)/2</f>
        <v>1.5</v>
      </c>
      <c r="AN418">
        <f t="shared" si="36"/>
        <v>202.66666666666666</v>
      </c>
      <c r="AO418">
        <f t="shared" si="37"/>
        <v>875</v>
      </c>
      <c r="AP418">
        <f t="shared" si="41"/>
        <v>4.1610000000000161E-2</v>
      </c>
      <c r="AQ418">
        <f t="shared" si="38"/>
        <v>875.04160999999999</v>
      </c>
      <c r="AR418">
        <f t="shared" si="39"/>
        <v>875</v>
      </c>
      <c r="AS418" t="str">
        <f t="shared" si="40"/>
        <v>SZA - Blind</v>
      </c>
    </row>
    <row r="419" spans="1:45" x14ac:dyDescent="0.45">
      <c r="A419" t="s">
        <v>163</v>
      </c>
      <c r="B419" t="s">
        <v>658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>
        <v>246390068</v>
      </c>
      <c r="J419">
        <v>38</v>
      </c>
      <c r="K419">
        <v>45</v>
      </c>
      <c r="L419">
        <v>36</v>
      </c>
      <c r="M419">
        <v>16</v>
      </c>
      <c r="N419">
        <v>0</v>
      </c>
      <c r="O419">
        <v>148</v>
      </c>
      <c r="P419" t="s">
        <v>80</v>
      </c>
      <c r="Q419" t="s">
        <v>29</v>
      </c>
      <c r="R419">
        <v>47</v>
      </c>
      <c r="S419">
        <v>15</v>
      </c>
      <c r="T419">
        <v>52</v>
      </c>
      <c r="U419">
        <v>38</v>
      </c>
      <c r="V419">
        <v>13</v>
      </c>
      <c r="W419">
        <v>29</v>
      </c>
      <c r="X419">
        <v>5</v>
      </c>
      <c r="Y419" t="s">
        <v>1022</v>
      </c>
      <c r="Z419" t="s">
        <v>31</v>
      </c>
      <c r="AA419">
        <f>+IF(B419='Playlist o matic demo'!$V$2,50,0)</f>
        <v>0</v>
      </c>
      <c r="AB419">
        <f>+ABS(+D419-'Playlist o matic demo'!$AA$2)</f>
        <v>3</v>
      </c>
      <c r="AC419">
        <f>+ABS(+O419-'Playlist o matic demo'!$AB$2)</f>
        <v>23</v>
      </c>
      <c r="AD419">
        <f>+IF(P419='Playlist o matic demo'!$AC$2,0,20)</f>
        <v>20</v>
      </c>
      <c r="AE419">
        <f>+IF(Q419='Playlist o matic demo'!$AD$2,0,20)</f>
        <v>0</v>
      </c>
      <c r="AF419">
        <f>+ABS(+R419-'Playlist o matic demo'!AE$2)</f>
        <v>3</v>
      </c>
      <c r="AG419">
        <f>+ABS(+S419-'Playlist o matic demo'!AF$2)/2</f>
        <v>11.5</v>
      </c>
      <c r="AH419">
        <f>+ABS(+T419-'Playlist o matic demo'!AG$2)/1.5</f>
        <v>18.666666666666668</v>
      </c>
      <c r="AI419">
        <f>+ABS(+U419-'Playlist o matic demo'!AH$2)/2</f>
        <v>19</v>
      </c>
      <c r="AJ419">
        <f>+ABS(+V419-'Playlist o matic demo'!AI$2)/2</f>
        <v>6.5</v>
      </c>
      <c r="AK419">
        <f>+ABS(+W419-'Playlist o matic demo'!AJ$2)/2</f>
        <v>10</v>
      </c>
      <c r="AL419">
        <f>+ABS(+X419-'Playlist o matic demo'!AK$2)/2</f>
        <v>1</v>
      </c>
      <c r="AN419">
        <f t="shared" si="36"/>
        <v>115.66666666666667</v>
      </c>
      <c r="AO419">
        <f t="shared" si="37"/>
        <v>210</v>
      </c>
      <c r="AP419">
        <f t="shared" si="41"/>
        <v>4.1710000000000164E-2</v>
      </c>
      <c r="AQ419">
        <f t="shared" si="38"/>
        <v>210.04170999999999</v>
      </c>
      <c r="AR419">
        <f t="shared" si="39"/>
        <v>210</v>
      </c>
      <c r="AS419" t="str">
        <f t="shared" si="40"/>
        <v>Joji - Die For You</v>
      </c>
    </row>
    <row r="420" spans="1:45" x14ac:dyDescent="0.45">
      <c r="A420" t="s">
        <v>1023</v>
      </c>
      <c r="B420" t="s">
        <v>853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>
        <v>482257456</v>
      </c>
      <c r="J420">
        <v>57</v>
      </c>
      <c r="K420">
        <v>44</v>
      </c>
      <c r="L420">
        <v>183</v>
      </c>
      <c r="M420">
        <v>1</v>
      </c>
      <c r="N420">
        <v>11</v>
      </c>
      <c r="O420">
        <v>140</v>
      </c>
      <c r="P420" t="s">
        <v>65</v>
      </c>
      <c r="Q420" t="s">
        <v>29</v>
      </c>
      <c r="R420">
        <v>91</v>
      </c>
      <c r="S420">
        <v>97</v>
      </c>
      <c r="T420">
        <v>57</v>
      </c>
      <c r="U420">
        <v>38</v>
      </c>
      <c r="V420">
        <v>0</v>
      </c>
      <c r="W420">
        <v>40</v>
      </c>
      <c r="X420">
        <v>29</v>
      </c>
      <c r="Y420" t="s">
        <v>1024</v>
      </c>
      <c r="Z420" t="s">
        <v>31</v>
      </c>
      <c r="AA420">
        <f>+IF(B420='Playlist o matic demo'!$V$2,50,0)</f>
        <v>0</v>
      </c>
      <c r="AB420">
        <f>+ABS(+D420-'Playlist o matic demo'!$AA$2)</f>
        <v>3</v>
      </c>
      <c r="AC420">
        <f>+ABS(+O420-'Playlist o matic demo'!$AB$2)</f>
        <v>31</v>
      </c>
      <c r="AD420">
        <f>+IF(P420='Playlist o matic demo'!$AC$2,0,20)</f>
        <v>20</v>
      </c>
      <c r="AE420">
        <f>+IF(Q420='Playlist o matic demo'!$AD$2,0,20)</f>
        <v>0</v>
      </c>
      <c r="AF420">
        <f>+ABS(+R420-'Playlist o matic demo'!AE$2)</f>
        <v>41</v>
      </c>
      <c r="AG420">
        <f>+ABS(+S420-'Playlist o matic demo'!AF$2)/2</f>
        <v>29.5</v>
      </c>
      <c r="AH420">
        <f>+ABS(+T420-'Playlist o matic demo'!AG$2)/1.5</f>
        <v>15.333333333333334</v>
      </c>
      <c r="AI420">
        <f>+ABS(+U420-'Playlist o matic demo'!AH$2)/2</f>
        <v>19</v>
      </c>
      <c r="AJ420">
        <f>+ABS(+V420-'Playlist o matic demo'!AI$2)/2</f>
        <v>0</v>
      </c>
      <c r="AK420">
        <f>+ABS(+W420-'Playlist o matic demo'!AJ$2)/2</f>
        <v>15.5</v>
      </c>
      <c r="AL420">
        <f>+ABS(+X420-'Playlist o matic demo'!AK$2)/2</f>
        <v>11</v>
      </c>
      <c r="AN420">
        <f t="shared" si="36"/>
        <v>185.33333333333334</v>
      </c>
      <c r="AO420">
        <f t="shared" si="37"/>
        <v>804</v>
      </c>
      <c r="AP420">
        <f t="shared" si="41"/>
        <v>4.1810000000000166E-2</v>
      </c>
      <c r="AQ420">
        <f t="shared" si="38"/>
        <v>804.04181000000005</v>
      </c>
      <c r="AR420">
        <f t="shared" si="39"/>
        <v>805</v>
      </c>
      <c r="AS420" t="str">
        <f t="shared" si="40"/>
        <v>Central Cee - Doja</v>
      </c>
    </row>
    <row r="421" spans="1:45" x14ac:dyDescent="0.45">
      <c r="A421" t="s">
        <v>1025</v>
      </c>
      <c r="B421" t="s">
        <v>1026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>
        <v>168684524</v>
      </c>
      <c r="J421">
        <v>9</v>
      </c>
      <c r="K421">
        <v>0</v>
      </c>
      <c r="L421">
        <v>15</v>
      </c>
      <c r="M421">
        <v>0</v>
      </c>
      <c r="N421">
        <v>1</v>
      </c>
      <c r="O421">
        <v>101</v>
      </c>
      <c r="P421" t="s">
        <v>92</v>
      </c>
      <c r="Q421" t="s">
        <v>29</v>
      </c>
      <c r="R421">
        <v>90</v>
      </c>
      <c r="S421">
        <v>76</v>
      </c>
      <c r="T421">
        <v>81</v>
      </c>
      <c r="U421">
        <v>15</v>
      </c>
      <c r="V421">
        <v>24</v>
      </c>
      <c r="W421">
        <v>33</v>
      </c>
      <c r="X421">
        <v>6</v>
      </c>
      <c r="Y421" t="s">
        <v>1027</v>
      </c>
      <c r="Z421" t="s">
        <v>31</v>
      </c>
      <c r="AA421">
        <f>+IF(B421='Playlist o matic demo'!$V$2,50,0)</f>
        <v>0</v>
      </c>
      <c r="AB421">
        <f>+ABS(+D421-'Playlist o matic demo'!$AA$2)</f>
        <v>3</v>
      </c>
      <c r="AC421">
        <f>+ABS(+O421-'Playlist o matic demo'!$AB$2)</f>
        <v>70</v>
      </c>
      <c r="AD421">
        <f>+IF(P421='Playlist o matic demo'!$AC$2,0,20)</f>
        <v>20</v>
      </c>
      <c r="AE421">
        <f>+IF(Q421='Playlist o matic demo'!$AD$2,0,20)</f>
        <v>0</v>
      </c>
      <c r="AF421">
        <f>+ABS(+R421-'Playlist o matic demo'!AE$2)</f>
        <v>40</v>
      </c>
      <c r="AG421">
        <f>+ABS(+S421-'Playlist o matic demo'!AF$2)/2</f>
        <v>19</v>
      </c>
      <c r="AH421">
        <f>+ABS(+T421-'Playlist o matic demo'!AG$2)/1.5</f>
        <v>0.66666666666666663</v>
      </c>
      <c r="AI421">
        <f>+ABS(+U421-'Playlist o matic demo'!AH$2)/2</f>
        <v>7.5</v>
      </c>
      <c r="AJ421">
        <f>+ABS(+V421-'Playlist o matic demo'!AI$2)/2</f>
        <v>12</v>
      </c>
      <c r="AK421">
        <f>+ABS(+W421-'Playlist o matic demo'!AJ$2)/2</f>
        <v>12</v>
      </c>
      <c r="AL421">
        <f>+ABS(+X421-'Playlist o matic demo'!AK$2)/2</f>
        <v>0.5</v>
      </c>
      <c r="AN421">
        <f t="shared" si="36"/>
        <v>184.66666666666666</v>
      </c>
      <c r="AO421">
        <f t="shared" si="37"/>
        <v>799</v>
      </c>
      <c r="AP421">
        <f t="shared" si="41"/>
        <v>4.1910000000000169E-2</v>
      </c>
      <c r="AQ421">
        <f t="shared" si="38"/>
        <v>799.04191000000003</v>
      </c>
      <c r="AR421">
        <f t="shared" si="39"/>
        <v>799</v>
      </c>
      <c r="AS421" t="str">
        <f t="shared" si="40"/>
        <v>Bellakath - Gatita</v>
      </c>
    </row>
    <row r="422" spans="1:45" x14ac:dyDescent="0.45">
      <c r="A422" t="s">
        <v>1028</v>
      </c>
      <c r="B422" t="s">
        <v>1029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>
        <v>78489819</v>
      </c>
      <c r="J422">
        <v>39</v>
      </c>
      <c r="K422">
        <v>45</v>
      </c>
      <c r="L422">
        <v>27</v>
      </c>
      <c r="M422">
        <v>0</v>
      </c>
      <c r="N422">
        <v>1</v>
      </c>
      <c r="O422">
        <v>140</v>
      </c>
      <c r="P422" t="s">
        <v>34</v>
      </c>
      <c r="Q422" t="s">
        <v>46</v>
      </c>
      <c r="R422">
        <v>81</v>
      </c>
      <c r="S422">
        <v>6</v>
      </c>
      <c r="T422">
        <v>84</v>
      </c>
      <c r="U422">
        <v>5</v>
      </c>
      <c r="V422">
        <v>23</v>
      </c>
      <c r="W422">
        <v>6</v>
      </c>
      <c r="X422">
        <v>6</v>
      </c>
      <c r="Y422" t="s">
        <v>1030</v>
      </c>
      <c r="Z422" t="s">
        <v>31</v>
      </c>
      <c r="AA422">
        <f>+IF(B422='Playlist o matic demo'!$V$2,50,0)</f>
        <v>0</v>
      </c>
      <c r="AB422">
        <f>+ABS(+D422-'Playlist o matic demo'!$AA$2)</f>
        <v>3</v>
      </c>
      <c r="AC422">
        <f>+ABS(+O422-'Playlist o matic demo'!$AB$2)</f>
        <v>31</v>
      </c>
      <c r="AD422">
        <f>+IF(P422='Playlist o matic demo'!$AC$2,0,20)</f>
        <v>0</v>
      </c>
      <c r="AE422">
        <f>+IF(Q422='Playlist o matic demo'!$AD$2,0,20)</f>
        <v>20</v>
      </c>
      <c r="AF422">
        <f>+ABS(+R422-'Playlist o matic demo'!AE$2)</f>
        <v>31</v>
      </c>
      <c r="AG422">
        <f>+ABS(+S422-'Playlist o matic demo'!AF$2)/2</f>
        <v>16</v>
      </c>
      <c r="AH422">
        <f>+ABS(+T422-'Playlist o matic demo'!AG$2)/1.5</f>
        <v>2.6666666666666665</v>
      </c>
      <c r="AI422">
        <f>+ABS(+U422-'Playlist o matic demo'!AH$2)/2</f>
        <v>2.5</v>
      </c>
      <c r="AJ422">
        <f>+ABS(+V422-'Playlist o matic demo'!AI$2)/2</f>
        <v>11.5</v>
      </c>
      <c r="AK422">
        <f>+ABS(+W422-'Playlist o matic demo'!AJ$2)/2</f>
        <v>1.5</v>
      </c>
      <c r="AL422">
        <f>+ABS(+X422-'Playlist o matic demo'!AK$2)/2</f>
        <v>0.5</v>
      </c>
      <c r="AN422">
        <f t="shared" si="36"/>
        <v>119.66666666666667</v>
      </c>
      <c r="AO422">
        <f t="shared" si="37"/>
        <v>237</v>
      </c>
      <c r="AP422">
        <f t="shared" si="41"/>
        <v>4.2010000000000172E-2</v>
      </c>
      <c r="AQ422">
        <f t="shared" si="38"/>
        <v>237.04201</v>
      </c>
      <c r="AR422">
        <f t="shared" si="39"/>
        <v>238</v>
      </c>
      <c r="AS422" t="str">
        <f t="shared" si="40"/>
        <v>Skrillex, Flowdan, Fred again.. - Rumble</v>
      </c>
    </row>
    <row r="423" spans="1:45" x14ac:dyDescent="0.45">
      <c r="A423" t="s">
        <v>1031</v>
      </c>
      <c r="B423" t="s">
        <v>1032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>
        <v>195516622</v>
      </c>
      <c r="J423">
        <v>12</v>
      </c>
      <c r="K423">
        <v>22</v>
      </c>
      <c r="L423">
        <v>12</v>
      </c>
      <c r="M423">
        <v>0</v>
      </c>
      <c r="N423">
        <v>2</v>
      </c>
      <c r="O423">
        <v>88</v>
      </c>
      <c r="P423" t="s">
        <v>92</v>
      </c>
      <c r="Q423" t="s">
        <v>46</v>
      </c>
      <c r="R423">
        <v>49</v>
      </c>
      <c r="S423">
        <v>24</v>
      </c>
      <c r="T423">
        <v>66</v>
      </c>
      <c r="U423">
        <v>19</v>
      </c>
      <c r="V423">
        <v>0</v>
      </c>
      <c r="W423">
        <v>18</v>
      </c>
      <c r="X423">
        <v>29</v>
      </c>
      <c r="Y423" t="s">
        <v>302</v>
      </c>
      <c r="Z423" t="s">
        <v>31</v>
      </c>
      <c r="AA423">
        <f>+IF(B423='Playlist o matic demo'!$V$2,50,0)</f>
        <v>0</v>
      </c>
      <c r="AB423">
        <f>+ABS(+D423-'Playlist o matic demo'!$AA$2)</f>
        <v>3</v>
      </c>
      <c r="AC423">
        <f>+ABS(+O423-'Playlist o matic demo'!$AB$2)</f>
        <v>83</v>
      </c>
      <c r="AD423">
        <f>+IF(P423='Playlist o matic demo'!$AC$2,0,20)</f>
        <v>20</v>
      </c>
      <c r="AE423">
        <f>+IF(Q423='Playlist o matic demo'!$AD$2,0,20)</f>
        <v>20</v>
      </c>
      <c r="AF423">
        <f>+ABS(+R423-'Playlist o matic demo'!AE$2)</f>
        <v>1</v>
      </c>
      <c r="AG423">
        <f>+ABS(+S423-'Playlist o matic demo'!AF$2)/2</f>
        <v>7</v>
      </c>
      <c r="AH423">
        <f>+ABS(+T423-'Playlist o matic demo'!AG$2)/1.5</f>
        <v>9.3333333333333339</v>
      </c>
      <c r="AI423">
        <f>+ABS(+U423-'Playlist o matic demo'!AH$2)/2</f>
        <v>9.5</v>
      </c>
      <c r="AJ423">
        <f>+ABS(+V423-'Playlist o matic demo'!AI$2)/2</f>
        <v>0</v>
      </c>
      <c r="AK423">
        <f>+ABS(+W423-'Playlist o matic demo'!AJ$2)/2</f>
        <v>4.5</v>
      </c>
      <c r="AL423">
        <f>+ABS(+X423-'Playlist o matic demo'!AK$2)/2</f>
        <v>11</v>
      </c>
      <c r="AN423">
        <f t="shared" si="36"/>
        <v>168.33333333333334</v>
      </c>
      <c r="AO423">
        <f t="shared" si="37"/>
        <v>670</v>
      </c>
      <c r="AP423">
        <f t="shared" si="41"/>
        <v>4.2110000000000175E-2</v>
      </c>
      <c r="AQ423">
        <f t="shared" si="38"/>
        <v>670.04210999999998</v>
      </c>
      <c r="AR423">
        <f t="shared" si="39"/>
        <v>671</v>
      </c>
      <c r="AS423" t="str">
        <f t="shared" si="40"/>
        <v>Travis Scott, 21 Savage, Metro Boomin - Niagara Falls (Foot or 2) [with Travis Scott &amp; 21 Savage]</v>
      </c>
    </row>
    <row r="424" spans="1:45" x14ac:dyDescent="0.45">
      <c r="A424" t="s">
        <v>1033</v>
      </c>
      <c r="B424" t="s">
        <v>45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>
        <v>1260594497</v>
      </c>
      <c r="J424">
        <v>120</v>
      </c>
      <c r="K424">
        <v>86</v>
      </c>
      <c r="L424">
        <v>164</v>
      </c>
      <c r="M424">
        <v>4</v>
      </c>
      <c r="N424">
        <v>0</v>
      </c>
      <c r="O424">
        <v>180</v>
      </c>
      <c r="P424" t="s">
        <v>34</v>
      </c>
      <c r="Q424" t="s">
        <v>29</v>
      </c>
      <c r="R424">
        <v>64</v>
      </c>
      <c r="S424">
        <v>44</v>
      </c>
      <c r="T424">
        <v>65</v>
      </c>
      <c r="U424">
        <v>28</v>
      </c>
      <c r="V424">
        <v>0</v>
      </c>
      <c r="W424">
        <v>14</v>
      </c>
      <c r="X424">
        <v>12</v>
      </c>
      <c r="Y424" t="s">
        <v>1034</v>
      </c>
      <c r="Z424" t="s">
        <v>31</v>
      </c>
      <c r="AA424">
        <f>+IF(B424='Playlist o matic demo'!$V$2,50,0)</f>
        <v>0</v>
      </c>
      <c r="AB424">
        <f>+ABS(+D424-'Playlist o matic demo'!$AA$2)</f>
        <v>2</v>
      </c>
      <c r="AC424">
        <f>+ABS(+O424-'Playlist o matic demo'!$AB$2)</f>
        <v>9</v>
      </c>
      <c r="AD424">
        <f>+IF(P424='Playlist o matic demo'!$AC$2,0,20)</f>
        <v>0</v>
      </c>
      <c r="AE424">
        <f>+IF(Q424='Playlist o matic demo'!$AD$2,0,20)</f>
        <v>0</v>
      </c>
      <c r="AF424">
        <f>+ABS(+R424-'Playlist o matic demo'!AE$2)</f>
        <v>14</v>
      </c>
      <c r="AG424">
        <f>+ABS(+S424-'Playlist o matic demo'!AF$2)/2</f>
        <v>3</v>
      </c>
      <c r="AH424">
        <f>+ABS(+T424-'Playlist o matic demo'!AG$2)/1.5</f>
        <v>10</v>
      </c>
      <c r="AI424">
        <f>+ABS(+U424-'Playlist o matic demo'!AH$2)/2</f>
        <v>14</v>
      </c>
      <c r="AJ424">
        <f>+ABS(+V424-'Playlist o matic demo'!AI$2)/2</f>
        <v>0</v>
      </c>
      <c r="AK424">
        <f>+ABS(+W424-'Playlist o matic demo'!AJ$2)/2</f>
        <v>2.5</v>
      </c>
      <c r="AL424">
        <f>+ABS(+X424-'Playlist o matic demo'!AK$2)/2</f>
        <v>2.5</v>
      </c>
      <c r="AN424">
        <f t="shared" si="36"/>
        <v>57</v>
      </c>
      <c r="AO424">
        <f t="shared" si="37"/>
        <v>14</v>
      </c>
      <c r="AP424">
        <f t="shared" si="41"/>
        <v>4.2210000000000178E-2</v>
      </c>
      <c r="AQ424">
        <f t="shared" si="38"/>
        <v>14.042210000000001</v>
      </c>
      <c r="AR424">
        <f t="shared" si="39"/>
        <v>14</v>
      </c>
      <c r="AS424" t="str">
        <f t="shared" si="40"/>
        <v>Bad Bunny - Yonaguni</v>
      </c>
    </row>
    <row r="425" spans="1:45" x14ac:dyDescent="0.45">
      <c r="A425" t="s">
        <v>1035</v>
      </c>
      <c r="B425" t="s">
        <v>869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>
        <v>428685680</v>
      </c>
      <c r="J425">
        <v>104</v>
      </c>
      <c r="K425">
        <v>17</v>
      </c>
      <c r="L425">
        <v>76</v>
      </c>
      <c r="M425">
        <v>9</v>
      </c>
      <c r="N425">
        <v>2</v>
      </c>
      <c r="O425">
        <v>133</v>
      </c>
      <c r="P425" t="s">
        <v>62</v>
      </c>
      <c r="Q425" t="s">
        <v>29</v>
      </c>
      <c r="R425">
        <v>95</v>
      </c>
      <c r="S425">
        <v>91</v>
      </c>
      <c r="T425">
        <v>89</v>
      </c>
      <c r="U425">
        <v>6</v>
      </c>
      <c r="V425">
        <v>0</v>
      </c>
      <c r="W425">
        <v>31</v>
      </c>
      <c r="X425">
        <v>24</v>
      </c>
      <c r="Y425" t="s">
        <v>1036</v>
      </c>
      <c r="Z425" t="s">
        <v>31</v>
      </c>
      <c r="AA425">
        <f>+IF(B425='Playlist o matic demo'!$V$2,50,0)</f>
        <v>0</v>
      </c>
      <c r="AB425">
        <f>+ABS(+D425-'Playlist o matic demo'!$AA$2)</f>
        <v>3</v>
      </c>
      <c r="AC425">
        <f>+ABS(+O425-'Playlist o matic demo'!$AB$2)</f>
        <v>38</v>
      </c>
      <c r="AD425">
        <f>+IF(P425='Playlist o matic demo'!$AC$2,0,20)</f>
        <v>20</v>
      </c>
      <c r="AE425">
        <f>+IF(Q425='Playlist o matic demo'!$AD$2,0,20)</f>
        <v>0</v>
      </c>
      <c r="AF425">
        <f>+ABS(+R425-'Playlist o matic demo'!AE$2)</f>
        <v>45</v>
      </c>
      <c r="AG425">
        <f>+ABS(+S425-'Playlist o matic demo'!AF$2)/2</f>
        <v>26.5</v>
      </c>
      <c r="AH425">
        <f>+ABS(+T425-'Playlist o matic demo'!AG$2)/1.5</f>
        <v>6</v>
      </c>
      <c r="AI425">
        <f>+ABS(+U425-'Playlist o matic demo'!AH$2)/2</f>
        <v>3</v>
      </c>
      <c r="AJ425">
        <f>+ABS(+V425-'Playlist o matic demo'!AI$2)/2</f>
        <v>0</v>
      </c>
      <c r="AK425">
        <f>+ABS(+W425-'Playlist o matic demo'!AJ$2)/2</f>
        <v>11</v>
      </c>
      <c r="AL425">
        <f>+ABS(+X425-'Playlist o matic demo'!AK$2)/2</f>
        <v>8.5</v>
      </c>
      <c r="AN425">
        <f t="shared" si="36"/>
        <v>161</v>
      </c>
      <c r="AO425">
        <f t="shared" si="37"/>
        <v>608</v>
      </c>
      <c r="AP425">
        <f t="shared" si="41"/>
        <v>4.2310000000000181E-2</v>
      </c>
      <c r="AQ425">
        <f t="shared" si="38"/>
        <v>608.04231000000004</v>
      </c>
      <c r="AR425">
        <f t="shared" si="39"/>
        <v>608</v>
      </c>
      <c r="AS425" t="str">
        <f t="shared" si="40"/>
        <v>Nicki Minaj - Super Freaky Girl</v>
      </c>
    </row>
    <row r="426" spans="1:45" x14ac:dyDescent="0.45">
      <c r="A426" t="s">
        <v>1037</v>
      </c>
      <c r="B426" t="s">
        <v>1038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>
        <v>117</v>
      </c>
      <c r="K426">
        <v>1</v>
      </c>
      <c r="L426">
        <v>676</v>
      </c>
      <c r="M426">
        <v>3</v>
      </c>
      <c r="N426">
        <v>0</v>
      </c>
      <c r="O426">
        <v>108</v>
      </c>
      <c r="P426" t="s">
        <v>173</v>
      </c>
      <c r="Q426" t="s">
        <v>46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  <c r="Y426" t="s">
        <v>1039</v>
      </c>
      <c r="Z426" t="s">
        <v>31</v>
      </c>
      <c r="AA426">
        <f>+IF(B426='Playlist o matic demo'!$V$2,50,0)</f>
        <v>0</v>
      </c>
      <c r="AB426">
        <f>+ABS(+D426-'Playlist o matic demo'!$AA$2)</f>
        <v>34</v>
      </c>
      <c r="AC426">
        <f>+ABS(+O426-'Playlist o matic demo'!$AB$2)</f>
        <v>63</v>
      </c>
      <c r="AD426">
        <f>+IF(P426='Playlist o matic demo'!$AC$2,0,20)</f>
        <v>20</v>
      </c>
      <c r="AE426">
        <f>+IF(Q426='Playlist o matic demo'!$AD$2,0,20)</f>
        <v>20</v>
      </c>
      <c r="AF426">
        <f>+ABS(+R426-'Playlist o matic demo'!AE$2)</f>
        <v>13</v>
      </c>
      <c r="AG426">
        <f>+ABS(+S426-'Playlist o matic demo'!AF$2)/2</f>
        <v>9</v>
      </c>
      <c r="AH426">
        <f>+ABS(+T426-'Playlist o matic demo'!AG$2)/1.5</f>
        <v>16.666666666666668</v>
      </c>
      <c r="AI426">
        <f>+ABS(+U426-'Playlist o matic demo'!AH$2)/2</f>
        <v>36</v>
      </c>
      <c r="AJ426">
        <f>+ABS(+V426-'Playlist o matic demo'!AI$2)/2</f>
        <v>0</v>
      </c>
      <c r="AK426">
        <f>+ABS(+W426-'Playlist o matic demo'!AJ$2)/2</f>
        <v>1.5</v>
      </c>
      <c r="AL426">
        <f>+ABS(+X426-'Playlist o matic demo'!AK$2)/2</f>
        <v>0.5</v>
      </c>
      <c r="AN426">
        <f t="shared" si="36"/>
        <v>213.66666666666666</v>
      </c>
      <c r="AO426">
        <f t="shared" si="37"/>
        <v>910</v>
      </c>
      <c r="AP426">
        <f t="shared" si="41"/>
        <v>4.2410000000000184E-2</v>
      </c>
      <c r="AQ426">
        <f t="shared" si="38"/>
        <v>910.04241000000002</v>
      </c>
      <c r="AR426">
        <f t="shared" si="39"/>
        <v>910</v>
      </c>
      <c r="AS426" t="str">
        <f t="shared" si="40"/>
        <v>Kate Bush - Running Up That Hill (A Deal With God)</v>
      </c>
    </row>
    <row r="427" spans="1:45" x14ac:dyDescent="0.45">
      <c r="A427" t="s">
        <v>1040</v>
      </c>
      <c r="B427" t="s">
        <v>1041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>
        <v>0</v>
      </c>
      <c r="K427">
        <v>0</v>
      </c>
      <c r="L427">
        <v>5</v>
      </c>
      <c r="M427">
        <v>0</v>
      </c>
      <c r="N427">
        <v>0</v>
      </c>
      <c r="O427">
        <v>80</v>
      </c>
      <c r="P427" t="s">
        <v>38</v>
      </c>
      <c r="Q427" t="s">
        <v>46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  <c r="Y427" t="s">
        <v>1042</v>
      </c>
      <c r="Z427" t="s">
        <v>31</v>
      </c>
      <c r="AA427">
        <f>+IF(B427='Playlist o matic demo'!$V$2,50,0)</f>
        <v>0</v>
      </c>
      <c r="AB427">
        <f>+ABS(+D427-'Playlist o matic demo'!$AA$2)</f>
        <v>46</v>
      </c>
      <c r="AC427">
        <f>+ABS(+O427-'Playlist o matic demo'!$AB$2)</f>
        <v>91</v>
      </c>
      <c r="AD427">
        <f>+IF(P427='Playlist o matic demo'!$AC$2,0,20)</f>
        <v>20</v>
      </c>
      <c r="AE427">
        <f>+IF(Q427='Playlist o matic demo'!$AD$2,0,20)</f>
        <v>20</v>
      </c>
      <c r="AF427">
        <f>+ABS(+R427-'Playlist o matic demo'!AE$2)</f>
        <v>11</v>
      </c>
      <c r="AG427">
        <f>+ABS(+S427-'Playlist o matic demo'!AF$2)/2</f>
        <v>7</v>
      </c>
      <c r="AH427">
        <f>+ABS(+T427-'Playlist o matic demo'!AG$2)/1.5</f>
        <v>24.666666666666668</v>
      </c>
      <c r="AI427">
        <f>+ABS(+U427-'Playlist o matic demo'!AH$2)/2</f>
        <v>19.5</v>
      </c>
      <c r="AJ427">
        <f>+ABS(+V427-'Playlist o matic demo'!AI$2)/2</f>
        <v>0</v>
      </c>
      <c r="AK427">
        <f>+ABS(+W427-'Playlist o matic demo'!AJ$2)/2</f>
        <v>7</v>
      </c>
      <c r="AL427">
        <f>+ABS(+X427-'Playlist o matic demo'!AK$2)/2</f>
        <v>2</v>
      </c>
      <c r="AN427">
        <f t="shared" si="36"/>
        <v>248.16666666666666</v>
      </c>
      <c r="AO427">
        <f t="shared" si="37"/>
        <v>944</v>
      </c>
      <c r="AP427">
        <f t="shared" si="41"/>
        <v>4.2510000000000187E-2</v>
      </c>
      <c r="AQ427">
        <f t="shared" si="38"/>
        <v>944.04250999999999</v>
      </c>
      <c r="AR427">
        <f t="shared" si="39"/>
        <v>944</v>
      </c>
      <c r="AS427" t="str">
        <f t="shared" si="40"/>
        <v>Aerosmith - Dream On</v>
      </c>
    </row>
    <row r="428" spans="1:45" x14ac:dyDescent="0.45">
      <c r="A428" t="s">
        <v>1043</v>
      </c>
      <c r="B428" t="s">
        <v>1044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>
        <v>199386237</v>
      </c>
      <c r="J428">
        <v>14</v>
      </c>
      <c r="K428">
        <v>1</v>
      </c>
      <c r="L428">
        <v>17</v>
      </c>
      <c r="M428">
        <v>0</v>
      </c>
      <c r="N428">
        <v>2</v>
      </c>
      <c r="O428">
        <v>75</v>
      </c>
      <c r="P428" t="s">
        <v>28</v>
      </c>
      <c r="Q428" t="s">
        <v>46</v>
      </c>
      <c r="R428">
        <v>80</v>
      </c>
      <c r="S428">
        <v>46</v>
      </c>
      <c r="T428">
        <v>62</v>
      </c>
      <c r="U428">
        <v>3</v>
      </c>
      <c r="V428">
        <v>6</v>
      </c>
      <c r="W428">
        <v>11</v>
      </c>
      <c r="X428">
        <v>46</v>
      </c>
      <c r="Y428" t="s">
        <v>1045</v>
      </c>
      <c r="Z428" t="s">
        <v>31</v>
      </c>
      <c r="AA428">
        <f>+IF(B428='Playlist o matic demo'!$V$2,50,0)</f>
        <v>0</v>
      </c>
      <c r="AB428">
        <f>+ABS(+D428-'Playlist o matic demo'!$AA$2)</f>
        <v>3</v>
      </c>
      <c r="AC428">
        <f>+ABS(+O428-'Playlist o matic demo'!$AB$2)</f>
        <v>96</v>
      </c>
      <c r="AD428">
        <f>+IF(P428='Playlist o matic demo'!$AC$2,0,20)</f>
        <v>20</v>
      </c>
      <c r="AE428">
        <f>+IF(Q428='Playlist o matic demo'!$AD$2,0,20)</f>
        <v>20</v>
      </c>
      <c r="AF428">
        <f>+ABS(+R428-'Playlist o matic demo'!AE$2)</f>
        <v>30</v>
      </c>
      <c r="AG428">
        <f>+ABS(+S428-'Playlist o matic demo'!AF$2)/2</f>
        <v>4</v>
      </c>
      <c r="AH428">
        <f>+ABS(+T428-'Playlist o matic demo'!AG$2)/1.5</f>
        <v>12</v>
      </c>
      <c r="AI428">
        <f>+ABS(+U428-'Playlist o matic demo'!AH$2)/2</f>
        <v>1.5</v>
      </c>
      <c r="AJ428">
        <f>+ABS(+V428-'Playlist o matic demo'!AI$2)/2</f>
        <v>3</v>
      </c>
      <c r="AK428">
        <f>+ABS(+W428-'Playlist o matic demo'!AJ$2)/2</f>
        <v>1</v>
      </c>
      <c r="AL428">
        <f>+ABS(+X428-'Playlist o matic demo'!AK$2)/2</f>
        <v>19.5</v>
      </c>
      <c r="AN428">
        <f t="shared" si="36"/>
        <v>210</v>
      </c>
      <c r="AO428">
        <f t="shared" si="37"/>
        <v>899</v>
      </c>
      <c r="AP428">
        <f t="shared" si="41"/>
        <v>4.2610000000000189E-2</v>
      </c>
      <c r="AQ428">
        <f t="shared" si="38"/>
        <v>899.04260999999997</v>
      </c>
      <c r="AR428">
        <f t="shared" si="39"/>
        <v>899</v>
      </c>
      <c r="AS428" t="str">
        <f t="shared" si="40"/>
        <v>Freddie Dredd - Limbo</v>
      </c>
    </row>
    <row r="429" spans="1:45" x14ac:dyDescent="0.45">
      <c r="A429" t="s">
        <v>1046</v>
      </c>
      <c r="B429" t="s">
        <v>1047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>
        <v>972509632</v>
      </c>
      <c r="J429">
        <v>238</v>
      </c>
      <c r="K429">
        <v>122</v>
      </c>
      <c r="L429">
        <v>557</v>
      </c>
      <c r="M429">
        <v>17</v>
      </c>
      <c r="N429">
        <v>58</v>
      </c>
      <c r="O429">
        <v>121</v>
      </c>
      <c r="P429" t="s">
        <v>65</v>
      </c>
      <c r="Q429" t="s">
        <v>46</v>
      </c>
      <c r="R429">
        <v>67</v>
      </c>
      <c r="S429">
        <v>26</v>
      </c>
      <c r="T429">
        <v>64</v>
      </c>
      <c r="U429">
        <v>52</v>
      </c>
      <c r="V429">
        <v>0</v>
      </c>
      <c r="W429">
        <v>17</v>
      </c>
      <c r="X429">
        <v>10</v>
      </c>
      <c r="Y429" t="s">
        <v>1048</v>
      </c>
      <c r="Z429" t="s">
        <v>31</v>
      </c>
      <c r="AA429">
        <f>+IF(B429='Playlist o matic demo'!$V$2,50,0)</f>
        <v>0</v>
      </c>
      <c r="AB429">
        <f>+ABS(+D429-'Playlist o matic demo'!$AA$2)</f>
        <v>2</v>
      </c>
      <c r="AC429">
        <f>+ABS(+O429-'Playlist o matic demo'!$AB$2)</f>
        <v>50</v>
      </c>
      <c r="AD429">
        <f>+IF(P429='Playlist o matic demo'!$AC$2,0,20)</f>
        <v>20</v>
      </c>
      <c r="AE429">
        <f>+IF(Q429='Playlist o matic demo'!$AD$2,0,20)</f>
        <v>20</v>
      </c>
      <c r="AF429">
        <f>+ABS(+R429-'Playlist o matic demo'!AE$2)</f>
        <v>17</v>
      </c>
      <c r="AG429">
        <f>+ABS(+S429-'Playlist o matic demo'!AF$2)/2</f>
        <v>6</v>
      </c>
      <c r="AH429">
        <f>+ABS(+T429-'Playlist o matic demo'!AG$2)/1.5</f>
        <v>10.666666666666666</v>
      </c>
      <c r="AI429">
        <f>+ABS(+U429-'Playlist o matic demo'!AH$2)/2</f>
        <v>26</v>
      </c>
      <c r="AJ429">
        <f>+ABS(+V429-'Playlist o matic demo'!AI$2)/2</f>
        <v>0</v>
      </c>
      <c r="AK429">
        <f>+ABS(+W429-'Playlist o matic demo'!AJ$2)/2</f>
        <v>4</v>
      </c>
      <c r="AL429">
        <f>+ABS(+X429-'Playlist o matic demo'!AK$2)/2</f>
        <v>1.5</v>
      </c>
      <c r="AN429">
        <f t="shared" si="36"/>
        <v>157.16666666666669</v>
      </c>
      <c r="AO429">
        <f t="shared" si="37"/>
        <v>568</v>
      </c>
      <c r="AP429">
        <f t="shared" si="41"/>
        <v>4.2710000000000192E-2</v>
      </c>
      <c r="AQ429">
        <f t="shared" si="38"/>
        <v>568.04271000000006</v>
      </c>
      <c r="AR429">
        <f t="shared" si="39"/>
        <v>569</v>
      </c>
      <c r="AS429" t="str">
        <f t="shared" si="40"/>
        <v>Lost Frequencies, Calum Scott - Where Are You Now</v>
      </c>
    </row>
    <row r="430" spans="1:45" x14ac:dyDescent="0.45">
      <c r="A430" t="s">
        <v>1049</v>
      </c>
      <c r="B430" t="s">
        <v>1050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>
        <v>213438580</v>
      </c>
      <c r="J430">
        <v>34</v>
      </c>
      <c r="K430">
        <v>54</v>
      </c>
      <c r="L430">
        <v>34</v>
      </c>
      <c r="M430">
        <v>0</v>
      </c>
      <c r="N430">
        <v>2</v>
      </c>
      <c r="O430">
        <v>140</v>
      </c>
      <c r="P430" t="s">
        <v>62</v>
      </c>
      <c r="Q430" t="s">
        <v>46</v>
      </c>
      <c r="R430">
        <v>58</v>
      </c>
      <c r="S430">
        <v>17</v>
      </c>
      <c r="T430">
        <v>62</v>
      </c>
      <c r="U430">
        <v>18</v>
      </c>
      <c r="V430">
        <v>0</v>
      </c>
      <c r="W430">
        <v>20</v>
      </c>
      <c r="X430">
        <v>8</v>
      </c>
      <c r="Y430" t="s">
        <v>1051</v>
      </c>
      <c r="Z430" t="s">
        <v>31</v>
      </c>
      <c r="AA430">
        <f>+IF(B430='Playlist o matic demo'!$V$2,50,0)</f>
        <v>0</v>
      </c>
      <c r="AB430">
        <f>+ABS(+D430-'Playlist o matic demo'!$AA$2)</f>
        <v>3</v>
      </c>
      <c r="AC430">
        <f>+ABS(+O430-'Playlist o matic demo'!$AB$2)</f>
        <v>31</v>
      </c>
      <c r="AD430">
        <f>+IF(P430='Playlist o matic demo'!$AC$2,0,20)</f>
        <v>20</v>
      </c>
      <c r="AE430">
        <f>+IF(Q430='Playlist o matic demo'!$AD$2,0,20)</f>
        <v>20</v>
      </c>
      <c r="AF430">
        <f>+ABS(+R430-'Playlist o matic demo'!AE$2)</f>
        <v>8</v>
      </c>
      <c r="AG430">
        <f>+ABS(+S430-'Playlist o matic demo'!AF$2)/2</f>
        <v>10.5</v>
      </c>
      <c r="AH430">
        <f>+ABS(+T430-'Playlist o matic demo'!AG$2)/1.5</f>
        <v>12</v>
      </c>
      <c r="AI430">
        <f>+ABS(+U430-'Playlist o matic demo'!AH$2)/2</f>
        <v>9</v>
      </c>
      <c r="AJ430">
        <f>+ABS(+V430-'Playlist o matic demo'!AI$2)/2</f>
        <v>0</v>
      </c>
      <c r="AK430">
        <f>+ABS(+W430-'Playlist o matic demo'!AJ$2)/2</f>
        <v>5.5</v>
      </c>
      <c r="AL430">
        <f>+ABS(+X430-'Playlist o matic demo'!AK$2)/2</f>
        <v>0.5</v>
      </c>
      <c r="AN430">
        <f t="shared" si="36"/>
        <v>119.5</v>
      </c>
      <c r="AO430">
        <f t="shared" si="37"/>
        <v>234</v>
      </c>
      <c r="AP430">
        <f t="shared" si="41"/>
        <v>4.2810000000000195E-2</v>
      </c>
      <c r="AQ430">
        <f t="shared" si="38"/>
        <v>234.04281</v>
      </c>
      <c r="AR430">
        <f t="shared" si="39"/>
        <v>236</v>
      </c>
      <c r="AS430" t="str">
        <f t="shared" si="40"/>
        <v>Twisted, Oliver Tree - WORTH NOTHING</v>
      </c>
    </row>
    <row r="431" spans="1:45" x14ac:dyDescent="0.45">
      <c r="A431" t="s">
        <v>1052</v>
      </c>
      <c r="B431" t="s">
        <v>386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>
        <v>1555511105</v>
      </c>
      <c r="J431">
        <v>344</v>
      </c>
      <c r="K431">
        <v>97</v>
      </c>
      <c r="L431">
        <v>945</v>
      </c>
      <c r="M431">
        <v>15</v>
      </c>
      <c r="O431">
        <v>126</v>
      </c>
      <c r="P431" t="s">
        <v>28</v>
      </c>
      <c r="Q431" t="s">
        <v>46</v>
      </c>
      <c r="R431">
        <v>81</v>
      </c>
      <c r="S431">
        <v>59</v>
      </c>
      <c r="T431">
        <v>90</v>
      </c>
      <c r="U431">
        <v>5</v>
      </c>
      <c r="V431">
        <v>0</v>
      </c>
      <c r="W431">
        <v>36</v>
      </c>
      <c r="X431">
        <v>3</v>
      </c>
      <c r="Y431" t="s">
        <v>706</v>
      </c>
      <c r="Z431" t="s">
        <v>31</v>
      </c>
      <c r="AA431">
        <f>+IF(B431='Playlist o matic demo'!$V$2,50,0)</f>
        <v>0</v>
      </c>
      <c r="AB431">
        <f>+ABS(+D431-'Playlist o matic demo'!$AA$2)</f>
        <v>1</v>
      </c>
      <c r="AC431">
        <f>+ABS(+O431-'Playlist o matic demo'!$AB$2)</f>
        <v>45</v>
      </c>
      <c r="AD431">
        <f>+IF(P431='Playlist o matic demo'!$AC$2,0,20)</f>
        <v>20</v>
      </c>
      <c r="AE431">
        <f>+IF(Q431='Playlist o matic demo'!$AD$2,0,20)</f>
        <v>20</v>
      </c>
      <c r="AF431">
        <f>+ABS(+R431-'Playlist o matic demo'!AE$2)</f>
        <v>31</v>
      </c>
      <c r="AG431">
        <f>+ABS(+S431-'Playlist o matic demo'!AF$2)/2</f>
        <v>10.5</v>
      </c>
      <c r="AH431">
        <f>+ABS(+T431-'Playlist o matic demo'!AG$2)/1.5</f>
        <v>6.666666666666667</v>
      </c>
      <c r="AI431">
        <f>+ABS(+U431-'Playlist o matic demo'!AH$2)/2</f>
        <v>2.5</v>
      </c>
      <c r="AJ431">
        <f>+ABS(+V431-'Playlist o matic demo'!AI$2)/2</f>
        <v>0</v>
      </c>
      <c r="AK431">
        <f>+ABS(+W431-'Playlist o matic demo'!AJ$2)/2</f>
        <v>13.5</v>
      </c>
      <c r="AL431">
        <f>+ABS(+X431-'Playlist o matic demo'!AK$2)/2</f>
        <v>2</v>
      </c>
      <c r="AN431">
        <f t="shared" si="36"/>
        <v>152.16666666666666</v>
      </c>
      <c r="AO431">
        <f t="shared" si="37"/>
        <v>515</v>
      </c>
      <c r="AP431">
        <f t="shared" si="41"/>
        <v>4.2910000000000198E-2</v>
      </c>
      <c r="AQ431">
        <f t="shared" si="38"/>
        <v>515.04291000000001</v>
      </c>
      <c r="AR431">
        <f t="shared" si="39"/>
        <v>515</v>
      </c>
      <c r="AS431" t="str">
        <f t="shared" si="40"/>
        <v>Ed Sheeran - Bad Habits</v>
      </c>
    </row>
    <row r="432" spans="1:45" x14ac:dyDescent="0.45">
      <c r="A432" t="s">
        <v>1053</v>
      </c>
      <c r="B432" t="s">
        <v>1054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>
        <v>210038833</v>
      </c>
      <c r="J432">
        <v>38</v>
      </c>
      <c r="K432">
        <v>101</v>
      </c>
      <c r="L432">
        <v>26</v>
      </c>
      <c r="M432">
        <v>0</v>
      </c>
      <c r="N432">
        <v>0</v>
      </c>
      <c r="O432">
        <v>102</v>
      </c>
      <c r="P432" t="s">
        <v>34</v>
      </c>
      <c r="Q432" t="s">
        <v>29</v>
      </c>
      <c r="R432">
        <v>58</v>
      </c>
      <c r="S432">
        <v>29</v>
      </c>
      <c r="T432">
        <v>94</v>
      </c>
      <c r="U432">
        <v>0</v>
      </c>
      <c r="V432">
        <v>0</v>
      </c>
      <c r="W432">
        <v>9</v>
      </c>
      <c r="X432">
        <v>11</v>
      </c>
      <c r="Y432" t="s">
        <v>1055</v>
      </c>
      <c r="Z432" t="s">
        <v>31</v>
      </c>
      <c r="AA432">
        <f>+IF(B432='Playlist o matic demo'!$V$2,50,0)</f>
        <v>0</v>
      </c>
      <c r="AB432">
        <f>+ABS(+D432-'Playlist o matic demo'!$AA$2)</f>
        <v>3</v>
      </c>
      <c r="AC432">
        <f>+ABS(+O432-'Playlist o matic demo'!$AB$2)</f>
        <v>69</v>
      </c>
      <c r="AD432">
        <f>+IF(P432='Playlist o matic demo'!$AC$2,0,20)</f>
        <v>0</v>
      </c>
      <c r="AE432">
        <f>+IF(Q432='Playlist o matic demo'!$AD$2,0,20)</f>
        <v>0</v>
      </c>
      <c r="AF432">
        <f>+ABS(+R432-'Playlist o matic demo'!AE$2)</f>
        <v>8</v>
      </c>
      <c r="AG432">
        <f>+ABS(+S432-'Playlist o matic demo'!AF$2)/2</f>
        <v>4.5</v>
      </c>
      <c r="AH432">
        <f>+ABS(+T432-'Playlist o matic demo'!AG$2)/1.5</f>
        <v>9.3333333333333339</v>
      </c>
      <c r="AI432">
        <f>+ABS(+U432-'Playlist o matic demo'!AH$2)/2</f>
        <v>0</v>
      </c>
      <c r="AJ432">
        <f>+ABS(+V432-'Playlist o matic demo'!AI$2)/2</f>
        <v>0</v>
      </c>
      <c r="AK432">
        <f>+ABS(+W432-'Playlist o matic demo'!AJ$2)/2</f>
        <v>0</v>
      </c>
      <c r="AL432">
        <f>+ABS(+X432-'Playlist o matic demo'!AK$2)/2</f>
        <v>2</v>
      </c>
      <c r="AN432">
        <f t="shared" si="36"/>
        <v>95.833333333333329</v>
      </c>
      <c r="AO432">
        <f t="shared" si="37"/>
        <v>100</v>
      </c>
      <c r="AP432">
        <f t="shared" si="41"/>
        <v>4.3010000000000201E-2</v>
      </c>
      <c r="AQ432">
        <f t="shared" si="38"/>
        <v>100.04301</v>
      </c>
      <c r="AR432">
        <f t="shared" si="39"/>
        <v>100</v>
      </c>
      <c r="AS432" t="str">
        <f t="shared" si="40"/>
        <v>Kenshi Yonezu - KICK BACK</v>
      </c>
    </row>
    <row r="433" spans="1:45" x14ac:dyDescent="0.45">
      <c r="A433" t="s">
        <v>1056</v>
      </c>
      <c r="B433" t="s">
        <v>1057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>
        <v>227918678</v>
      </c>
      <c r="J433">
        <v>70</v>
      </c>
      <c r="K433">
        <v>0</v>
      </c>
      <c r="L433">
        <v>49</v>
      </c>
      <c r="M433">
        <v>0</v>
      </c>
      <c r="N433">
        <v>0</v>
      </c>
      <c r="O433">
        <v>82</v>
      </c>
      <c r="P433" t="s">
        <v>42</v>
      </c>
      <c r="Q433" t="s">
        <v>29</v>
      </c>
      <c r="R433">
        <v>70</v>
      </c>
      <c r="S433">
        <v>31</v>
      </c>
      <c r="T433">
        <v>34</v>
      </c>
      <c r="U433">
        <v>60</v>
      </c>
      <c r="V433">
        <v>1</v>
      </c>
      <c r="W433">
        <v>11</v>
      </c>
      <c r="X433">
        <v>4</v>
      </c>
      <c r="Y433" t="s">
        <v>30</v>
      </c>
      <c r="Z433" t="s">
        <v>31</v>
      </c>
      <c r="AA433">
        <f>+IF(B433='Playlist o matic demo'!$V$2,50,0)</f>
        <v>0</v>
      </c>
      <c r="AB433">
        <f>+ABS(+D433-'Playlist o matic demo'!$AA$2)</f>
        <v>3</v>
      </c>
      <c r="AC433">
        <f>+ABS(+O433-'Playlist o matic demo'!$AB$2)</f>
        <v>89</v>
      </c>
      <c r="AD433">
        <f>+IF(P433='Playlist o matic demo'!$AC$2,0,20)</f>
        <v>20</v>
      </c>
      <c r="AE433">
        <f>+IF(Q433='Playlist o matic demo'!$AD$2,0,20)</f>
        <v>0</v>
      </c>
      <c r="AF433">
        <f>+ABS(+R433-'Playlist o matic demo'!AE$2)</f>
        <v>20</v>
      </c>
      <c r="AG433">
        <f>+ABS(+S433-'Playlist o matic demo'!AF$2)/2</f>
        <v>3.5</v>
      </c>
      <c r="AH433">
        <f>+ABS(+T433-'Playlist o matic demo'!AG$2)/1.5</f>
        <v>30.666666666666668</v>
      </c>
      <c r="AI433">
        <f>+ABS(+U433-'Playlist o matic demo'!AH$2)/2</f>
        <v>30</v>
      </c>
      <c r="AJ433">
        <f>+ABS(+V433-'Playlist o matic demo'!AI$2)/2</f>
        <v>0.5</v>
      </c>
      <c r="AK433">
        <f>+ABS(+W433-'Playlist o matic demo'!AJ$2)/2</f>
        <v>1</v>
      </c>
      <c r="AL433">
        <f>+ABS(+X433-'Playlist o matic demo'!AK$2)/2</f>
        <v>1.5</v>
      </c>
      <c r="AN433">
        <f t="shared" si="36"/>
        <v>199.16666666666666</v>
      </c>
      <c r="AO433">
        <f t="shared" si="37"/>
        <v>866</v>
      </c>
      <c r="AP433">
        <f t="shared" si="41"/>
        <v>4.3110000000000204E-2</v>
      </c>
      <c r="AQ433">
        <f t="shared" si="38"/>
        <v>866.04310999999996</v>
      </c>
      <c r="AR433">
        <f t="shared" si="39"/>
        <v>866</v>
      </c>
      <c r="AS433" t="str">
        <f t="shared" si="40"/>
        <v>Omar Apollo - Evergreen (You DidnÃ¯Â¿Â½Ã¯Â¿Â½Ã¯Â¿Â½t Deserve Me A</v>
      </c>
    </row>
    <row r="434" spans="1:45" x14ac:dyDescent="0.45">
      <c r="A434" t="s">
        <v>1058</v>
      </c>
      <c r="B434" t="s">
        <v>79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>
        <v>826623384</v>
      </c>
      <c r="J434">
        <v>133</v>
      </c>
      <c r="K434">
        <v>109</v>
      </c>
      <c r="L434">
        <v>182</v>
      </c>
      <c r="M434">
        <v>1</v>
      </c>
      <c r="N434">
        <v>10</v>
      </c>
      <c r="O434">
        <v>121</v>
      </c>
      <c r="P434" t="s">
        <v>34</v>
      </c>
      <c r="Q434" t="s">
        <v>46</v>
      </c>
      <c r="R434">
        <v>46</v>
      </c>
      <c r="S434">
        <v>53</v>
      </c>
      <c r="T434">
        <v>78</v>
      </c>
      <c r="U434">
        <v>23</v>
      </c>
      <c r="V434">
        <v>0</v>
      </c>
      <c r="W434">
        <v>72</v>
      </c>
      <c r="X434">
        <v>6</v>
      </c>
      <c r="Y434" t="s">
        <v>293</v>
      </c>
      <c r="Z434" t="s">
        <v>31</v>
      </c>
      <c r="AA434">
        <f>+IF(B434='Playlist o matic demo'!$V$2,50,0)</f>
        <v>0</v>
      </c>
      <c r="AB434">
        <f>+ABS(+D434-'Playlist o matic demo'!$AA$2)</f>
        <v>1</v>
      </c>
      <c r="AC434">
        <f>+ABS(+O434-'Playlist o matic demo'!$AB$2)</f>
        <v>50</v>
      </c>
      <c r="AD434">
        <f>+IF(P434='Playlist o matic demo'!$AC$2,0,20)</f>
        <v>0</v>
      </c>
      <c r="AE434">
        <f>+IF(Q434='Playlist o matic demo'!$AD$2,0,20)</f>
        <v>20</v>
      </c>
      <c r="AF434">
        <f>+ABS(+R434-'Playlist o matic demo'!AE$2)</f>
        <v>4</v>
      </c>
      <c r="AG434">
        <f>+ABS(+S434-'Playlist o matic demo'!AF$2)/2</f>
        <v>7.5</v>
      </c>
      <c r="AH434">
        <f>+ABS(+T434-'Playlist o matic demo'!AG$2)/1.5</f>
        <v>1.3333333333333333</v>
      </c>
      <c r="AI434">
        <f>+ABS(+U434-'Playlist o matic demo'!AH$2)/2</f>
        <v>11.5</v>
      </c>
      <c r="AJ434">
        <f>+ABS(+V434-'Playlist o matic demo'!AI$2)/2</f>
        <v>0</v>
      </c>
      <c r="AK434">
        <f>+ABS(+W434-'Playlist o matic demo'!AJ$2)/2</f>
        <v>31.5</v>
      </c>
      <c r="AL434">
        <f>+ABS(+X434-'Playlist o matic demo'!AK$2)/2</f>
        <v>0.5</v>
      </c>
      <c r="AN434">
        <f t="shared" si="36"/>
        <v>127.33333333333333</v>
      </c>
      <c r="AO434">
        <f t="shared" si="37"/>
        <v>303</v>
      </c>
      <c r="AP434">
        <f t="shared" si="41"/>
        <v>4.3210000000000207E-2</v>
      </c>
      <c r="AQ434">
        <f t="shared" si="38"/>
        <v>303.04320999999999</v>
      </c>
      <c r="AR434">
        <f t="shared" si="39"/>
        <v>303</v>
      </c>
      <c r="AS434" t="str">
        <f t="shared" si="40"/>
        <v>SZA - Good Days</v>
      </c>
    </row>
    <row r="435" spans="1:45" x14ac:dyDescent="0.45">
      <c r="A435" t="s">
        <v>1059</v>
      </c>
      <c r="B435" t="s">
        <v>1060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>
        <v>1802514301</v>
      </c>
      <c r="J435">
        <v>198</v>
      </c>
      <c r="K435">
        <v>13</v>
      </c>
      <c r="L435">
        <v>544</v>
      </c>
      <c r="M435">
        <v>0</v>
      </c>
      <c r="N435">
        <v>60</v>
      </c>
      <c r="O435">
        <v>103</v>
      </c>
      <c r="P435" t="s">
        <v>65</v>
      </c>
      <c r="Q435" t="s">
        <v>46</v>
      </c>
      <c r="R435">
        <v>70</v>
      </c>
      <c r="S435">
        <v>92</v>
      </c>
      <c r="T435">
        <v>83</v>
      </c>
      <c r="U435">
        <v>1</v>
      </c>
      <c r="V435">
        <v>0</v>
      </c>
      <c r="W435">
        <v>7</v>
      </c>
      <c r="X435">
        <v>6</v>
      </c>
      <c r="Y435" t="s">
        <v>1061</v>
      </c>
      <c r="Z435" t="s">
        <v>31</v>
      </c>
      <c r="AA435">
        <f>+IF(B435='Playlist o matic demo'!$V$2,50,0)</f>
        <v>0</v>
      </c>
      <c r="AB435">
        <f>+ABS(+D435-'Playlist o matic demo'!$AA$2)</f>
        <v>1</v>
      </c>
      <c r="AC435">
        <f>+ABS(+O435-'Playlist o matic demo'!$AB$2)</f>
        <v>68</v>
      </c>
      <c r="AD435">
        <f>+IF(P435='Playlist o matic demo'!$AC$2,0,20)</f>
        <v>20</v>
      </c>
      <c r="AE435">
        <f>+IF(Q435='Playlist o matic demo'!$AD$2,0,20)</f>
        <v>20</v>
      </c>
      <c r="AF435">
        <f>+ABS(+R435-'Playlist o matic demo'!AE$2)</f>
        <v>20</v>
      </c>
      <c r="AG435">
        <f>+ABS(+S435-'Playlist o matic demo'!AF$2)/2</f>
        <v>27</v>
      </c>
      <c r="AH435">
        <f>+ABS(+T435-'Playlist o matic demo'!AG$2)/1.5</f>
        <v>2</v>
      </c>
      <c r="AI435">
        <f>+ABS(+U435-'Playlist o matic demo'!AH$2)/2</f>
        <v>0.5</v>
      </c>
      <c r="AJ435">
        <f>+ABS(+V435-'Playlist o matic demo'!AI$2)/2</f>
        <v>0</v>
      </c>
      <c r="AK435">
        <f>+ABS(+W435-'Playlist o matic demo'!AJ$2)/2</f>
        <v>1</v>
      </c>
      <c r="AL435">
        <f>+ABS(+X435-'Playlist o matic demo'!AK$2)/2</f>
        <v>0.5</v>
      </c>
      <c r="AN435">
        <f t="shared" si="36"/>
        <v>160</v>
      </c>
      <c r="AO435">
        <f t="shared" si="37"/>
        <v>597</v>
      </c>
      <c r="AP435">
        <f t="shared" si="41"/>
        <v>4.3310000000000209E-2</v>
      </c>
      <c r="AQ435">
        <f t="shared" si="38"/>
        <v>597.04331000000002</v>
      </c>
      <c r="AR435">
        <f t="shared" si="39"/>
        <v>599</v>
      </c>
      <c r="AS435" t="str">
        <f t="shared" si="40"/>
        <v>Dua Lipa, DaBaby - Levitating (feat. DaBaby)</v>
      </c>
    </row>
    <row r="436" spans="1:45" x14ac:dyDescent="0.45">
      <c r="A436" t="s">
        <v>1062</v>
      </c>
      <c r="B436" t="s">
        <v>1063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>
        <v>1329090101</v>
      </c>
      <c r="J436">
        <v>202</v>
      </c>
      <c r="K436">
        <v>50</v>
      </c>
      <c r="L436">
        <v>463</v>
      </c>
      <c r="M436">
        <v>4</v>
      </c>
      <c r="O436">
        <v>108</v>
      </c>
      <c r="P436" t="s">
        <v>38</v>
      </c>
      <c r="Q436" t="s">
        <v>46</v>
      </c>
      <c r="R436">
        <v>82</v>
      </c>
      <c r="S436">
        <v>88</v>
      </c>
      <c r="T436">
        <v>76</v>
      </c>
      <c r="U436">
        <v>9</v>
      </c>
      <c r="V436">
        <v>0</v>
      </c>
      <c r="W436">
        <v>12</v>
      </c>
      <c r="X436">
        <v>9</v>
      </c>
      <c r="Y436" t="s">
        <v>1064</v>
      </c>
      <c r="Z436" t="s">
        <v>31</v>
      </c>
      <c r="AA436">
        <f>+IF(B436='Playlist o matic demo'!$V$2,50,0)</f>
        <v>0</v>
      </c>
      <c r="AB436">
        <f>+ABS(+D436-'Playlist o matic demo'!$AA$2)</f>
        <v>2</v>
      </c>
      <c r="AC436">
        <f>+ABS(+O436-'Playlist o matic demo'!$AB$2)</f>
        <v>63</v>
      </c>
      <c r="AD436">
        <f>+IF(P436='Playlist o matic demo'!$AC$2,0,20)</f>
        <v>20</v>
      </c>
      <c r="AE436">
        <f>+IF(Q436='Playlist o matic demo'!$AD$2,0,20)</f>
        <v>20</v>
      </c>
      <c r="AF436">
        <f>+ABS(+R436-'Playlist o matic demo'!AE$2)</f>
        <v>32</v>
      </c>
      <c r="AG436">
        <f>+ABS(+S436-'Playlist o matic demo'!AF$2)/2</f>
        <v>25</v>
      </c>
      <c r="AH436">
        <f>+ABS(+T436-'Playlist o matic demo'!AG$2)/1.5</f>
        <v>2.6666666666666665</v>
      </c>
      <c r="AI436">
        <f>+ABS(+U436-'Playlist o matic demo'!AH$2)/2</f>
        <v>4.5</v>
      </c>
      <c r="AJ436">
        <f>+ABS(+V436-'Playlist o matic demo'!AI$2)/2</f>
        <v>0</v>
      </c>
      <c r="AK436">
        <f>+ABS(+W436-'Playlist o matic demo'!AJ$2)/2</f>
        <v>1.5</v>
      </c>
      <c r="AL436">
        <f>+ABS(+X436-'Playlist o matic demo'!AK$2)/2</f>
        <v>1</v>
      </c>
      <c r="AN436">
        <f t="shared" si="36"/>
        <v>171.66666666666666</v>
      </c>
      <c r="AO436">
        <f t="shared" si="37"/>
        <v>699</v>
      </c>
      <c r="AP436">
        <f t="shared" si="41"/>
        <v>4.3410000000000212E-2</v>
      </c>
      <c r="AQ436">
        <f t="shared" si="38"/>
        <v>699.04340999999999</v>
      </c>
      <c r="AR436">
        <f t="shared" si="39"/>
        <v>699</v>
      </c>
      <c r="AS436" t="str">
        <f t="shared" si="40"/>
        <v>Doja Cat - Woman</v>
      </c>
    </row>
    <row r="437" spans="1:45" x14ac:dyDescent="0.45">
      <c r="A437" t="s">
        <v>1065</v>
      </c>
      <c r="B437" t="s">
        <v>515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>
        <v>181831132</v>
      </c>
      <c r="J437">
        <v>2</v>
      </c>
      <c r="K437">
        <v>4</v>
      </c>
      <c r="L437">
        <v>6</v>
      </c>
      <c r="M437">
        <v>0</v>
      </c>
      <c r="N437">
        <v>0</v>
      </c>
      <c r="O437">
        <v>85</v>
      </c>
      <c r="P437" t="s">
        <v>38</v>
      </c>
      <c r="Q437" t="s">
        <v>46</v>
      </c>
      <c r="R437">
        <v>65</v>
      </c>
      <c r="S437">
        <v>36</v>
      </c>
      <c r="T437">
        <v>47</v>
      </c>
      <c r="U437">
        <v>31</v>
      </c>
      <c r="V437">
        <v>0</v>
      </c>
      <c r="W437">
        <v>12</v>
      </c>
      <c r="X437">
        <v>10</v>
      </c>
      <c r="Y437" t="s">
        <v>1066</v>
      </c>
      <c r="Z437" t="s">
        <v>31</v>
      </c>
      <c r="AA437">
        <f>+IF(B437='Playlist o matic demo'!$V$2,50,0)</f>
        <v>0</v>
      </c>
      <c r="AB437">
        <f>+ABS(+D437-'Playlist o matic demo'!$AA$2)</f>
        <v>3</v>
      </c>
      <c r="AC437">
        <f>+ABS(+O437-'Playlist o matic demo'!$AB$2)</f>
        <v>86</v>
      </c>
      <c r="AD437">
        <f>+IF(P437='Playlist o matic demo'!$AC$2,0,20)</f>
        <v>20</v>
      </c>
      <c r="AE437">
        <f>+IF(Q437='Playlist o matic demo'!$AD$2,0,20)</f>
        <v>20</v>
      </c>
      <c r="AF437">
        <f>+ABS(+R437-'Playlist o matic demo'!AE$2)</f>
        <v>15</v>
      </c>
      <c r="AG437">
        <f>+ABS(+S437-'Playlist o matic demo'!AF$2)/2</f>
        <v>1</v>
      </c>
      <c r="AH437">
        <f>+ABS(+T437-'Playlist o matic demo'!AG$2)/1.5</f>
        <v>22</v>
      </c>
      <c r="AI437">
        <f>+ABS(+U437-'Playlist o matic demo'!AH$2)/2</f>
        <v>15.5</v>
      </c>
      <c r="AJ437">
        <f>+ABS(+V437-'Playlist o matic demo'!AI$2)/2</f>
        <v>0</v>
      </c>
      <c r="AK437">
        <f>+ABS(+W437-'Playlist o matic demo'!AJ$2)/2</f>
        <v>1.5</v>
      </c>
      <c r="AL437">
        <f>+ABS(+X437-'Playlist o matic demo'!AK$2)/2</f>
        <v>1.5</v>
      </c>
      <c r="AN437">
        <f t="shared" si="36"/>
        <v>185.5</v>
      </c>
      <c r="AO437">
        <f t="shared" si="37"/>
        <v>806</v>
      </c>
      <c r="AP437">
        <f t="shared" si="41"/>
        <v>4.3510000000000215E-2</v>
      </c>
      <c r="AQ437">
        <f t="shared" si="38"/>
        <v>806.04350999999997</v>
      </c>
      <c r="AR437">
        <f t="shared" si="39"/>
        <v>807</v>
      </c>
      <c r="AS437" t="str">
        <f t="shared" si="40"/>
        <v>Hotel Ugly - Shut up My Moms Calling - (Sped Up)</v>
      </c>
    </row>
    <row r="438" spans="1:45" x14ac:dyDescent="0.45">
      <c r="A438" t="s">
        <v>1067</v>
      </c>
      <c r="B438" t="s">
        <v>1068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>
        <v>462791599</v>
      </c>
      <c r="J438">
        <v>173</v>
      </c>
      <c r="K438">
        <v>79</v>
      </c>
      <c r="L438">
        <v>175</v>
      </c>
      <c r="M438">
        <v>0</v>
      </c>
      <c r="N438">
        <v>168</v>
      </c>
      <c r="O438">
        <v>125</v>
      </c>
      <c r="P438" t="s">
        <v>34</v>
      </c>
      <c r="Q438" t="s">
        <v>46</v>
      </c>
      <c r="R438">
        <v>84</v>
      </c>
      <c r="S438">
        <v>70</v>
      </c>
      <c r="T438">
        <v>69</v>
      </c>
      <c r="U438">
        <v>1</v>
      </c>
      <c r="V438">
        <v>0</v>
      </c>
      <c r="W438">
        <v>5</v>
      </c>
      <c r="X438">
        <v>5</v>
      </c>
      <c r="Y438" t="s">
        <v>1069</v>
      </c>
      <c r="Z438" t="s">
        <v>31</v>
      </c>
      <c r="AA438">
        <f>+IF(B438='Playlist o matic demo'!$V$2,50,0)</f>
        <v>0</v>
      </c>
      <c r="AB438">
        <f>+ABS(+D438-'Playlist o matic demo'!$AA$2)</f>
        <v>3</v>
      </c>
      <c r="AC438">
        <f>+ABS(+O438-'Playlist o matic demo'!$AB$2)</f>
        <v>46</v>
      </c>
      <c r="AD438">
        <f>+IF(P438='Playlist o matic demo'!$AC$2,0,20)</f>
        <v>0</v>
      </c>
      <c r="AE438">
        <f>+IF(Q438='Playlist o matic demo'!$AD$2,0,20)</f>
        <v>20</v>
      </c>
      <c r="AF438">
        <f>+ABS(+R438-'Playlist o matic demo'!AE$2)</f>
        <v>34</v>
      </c>
      <c r="AG438">
        <f>+ABS(+S438-'Playlist o matic demo'!AF$2)/2</f>
        <v>16</v>
      </c>
      <c r="AH438">
        <f>+ABS(+T438-'Playlist o matic demo'!AG$2)/1.5</f>
        <v>7.333333333333333</v>
      </c>
      <c r="AI438">
        <f>+ABS(+U438-'Playlist o matic demo'!AH$2)/2</f>
        <v>0.5</v>
      </c>
      <c r="AJ438">
        <f>+ABS(+V438-'Playlist o matic demo'!AI$2)/2</f>
        <v>0</v>
      </c>
      <c r="AK438">
        <f>+ABS(+W438-'Playlist o matic demo'!AJ$2)/2</f>
        <v>2</v>
      </c>
      <c r="AL438">
        <f>+ABS(+X438-'Playlist o matic demo'!AK$2)/2</f>
        <v>1</v>
      </c>
      <c r="AN438">
        <f t="shared" si="36"/>
        <v>129.83333333333331</v>
      </c>
      <c r="AO438">
        <f t="shared" si="37"/>
        <v>316</v>
      </c>
      <c r="AP438">
        <f t="shared" si="41"/>
        <v>4.3610000000000218E-2</v>
      </c>
      <c r="AQ438">
        <f t="shared" si="38"/>
        <v>316.04361</v>
      </c>
      <c r="AR438">
        <f t="shared" si="39"/>
        <v>317</v>
      </c>
      <c r="AS438" t="str">
        <f t="shared" si="40"/>
        <v>James Hype, Miggy Dela Rosa - Ferrari</v>
      </c>
    </row>
    <row r="439" spans="1:45" x14ac:dyDescent="0.45">
      <c r="A439" t="s">
        <v>1070</v>
      </c>
      <c r="B439" t="s">
        <v>41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>
        <v>348647203</v>
      </c>
      <c r="J439">
        <v>8</v>
      </c>
      <c r="K439">
        <v>18</v>
      </c>
      <c r="L439">
        <v>20</v>
      </c>
      <c r="M439">
        <v>0</v>
      </c>
      <c r="N439">
        <v>1</v>
      </c>
      <c r="O439">
        <v>120</v>
      </c>
      <c r="P439" t="s">
        <v>62</v>
      </c>
      <c r="Q439" t="s">
        <v>29</v>
      </c>
      <c r="R439">
        <v>69</v>
      </c>
      <c r="S439">
        <v>40</v>
      </c>
      <c r="T439">
        <v>39</v>
      </c>
      <c r="U439">
        <v>41</v>
      </c>
      <c r="V439">
        <v>0</v>
      </c>
      <c r="W439">
        <v>13</v>
      </c>
      <c r="X439">
        <v>6</v>
      </c>
      <c r="Y439" t="s">
        <v>1071</v>
      </c>
      <c r="Z439" t="s">
        <v>31</v>
      </c>
      <c r="AA439">
        <f>+IF(B439='Playlist o matic demo'!$V$2,50,0)</f>
        <v>0</v>
      </c>
      <c r="AB439">
        <f>+ABS(+D439-'Playlist o matic demo'!$AA$2)</f>
        <v>3</v>
      </c>
      <c r="AC439">
        <f>+ABS(+O439-'Playlist o matic demo'!$AB$2)</f>
        <v>51</v>
      </c>
      <c r="AD439">
        <f>+IF(P439='Playlist o matic demo'!$AC$2,0,20)</f>
        <v>20</v>
      </c>
      <c r="AE439">
        <f>+IF(Q439='Playlist o matic demo'!$AD$2,0,20)</f>
        <v>0</v>
      </c>
      <c r="AF439">
        <f>+ABS(+R439-'Playlist o matic demo'!AE$2)</f>
        <v>19</v>
      </c>
      <c r="AG439">
        <f>+ABS(+S439-'Playlist o matic demo'!AF$2)/2</f>
        <v>1</v>
      </c>
      <c r="AH439">
        <f>+ABS(+T439-'Playlist o matic demo'!AG$2)/1.5</f>
        <v>27.333333333333332</v>
      </c>
      <c r="AI439">
        <f>+ABS(+U439-'Playlist o matic demo'!AH$2)/2</f>
        <v>20.5</v>
      </c>
      <c r="AJ439">
        <f>+ABS(+V439-'Playlist o matic demo'!AI$2)/2</f>
        <v>0</v>
      </c>
      <c r="AK439">
        <f>+ABS(+W439-'Playlist o matic demo'!AJ$2)/2</f>
        <v>2</v>
      </c>
      <c r="AL439">
        <f>+ABS(+X439-'Playlist o matic demo'!AK$2)/2</f>
        <v>0.5</v>
      </c>
      <c r="AN439">
        <f t="shared" si="36"/>
        <v>144.33333333333331</v>
      </c>
      <c r="AO439">
        <f t="shared" si="37"/>
        <v>437</v>
      </c>
      <c r="AP439">
        <f t="shared" si="41"/>
        <v>4.3710000000000221E-2</v>
      </c>
      <c r="AQ439">
        <f t="shared" si="38"/>
        <v>437.04370999999998</v>
      </c>
      <c r="AR439">
        <f t="shared" si="39"/>
        <v>437</v>
      </c>
      <c r="AS439" t="str">
        <f t="shared" si="40"/>
        <v>Taylor Swift - You're On Your Own, Kid</v>
      </c>
    </row>
    <row r="440" spans="1:45" x14ac:dyDescent="0.45">
      <c r="A440" t="s">
        <v>1072</v>
      </c>
      <c r="B440" t="s">
        <v>1073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>
        <v>366599607</v>
      </c>
      <c r="J440">
        <v>26</v>
      </c>
      <c r="K440">
        <v>98</v>
      </c>
      <c r="L440">
        <v>4</v>
      </c>
      <c r="M440">
        <v>0</v>
      </c>
      <c r="N440">
        <v>0</v>
      </c>
      <c r="O440">
        <v>94</v>
      </c>
      <c r="Q440" t="s">
        <v>29</v>
      </c>
      <c r="R440">
        <v>58</v>
      </c>
      <c r="S440">
        <v>44</v>
      </c>
      <c r="T440">
        <v>57</v>
      </c>
      <c r="U440">
        <v>57</v>
      </c>
      <c r="V440">
        <v>0</v>
      </c>
      <c r="W440">
        <v>10</v>
      </c>
      <c r="X440">
        <v>3</v>
      </c>
      <c r="Y440" t="s">
        <v>30</v>
      </c>
      <c r="Z440" t="s">
        <v>31</v>
      </c>
      <c r="AA440">
        <f>+IF(B440='Playlist o matic demo'!$V$2,50,0)</f>
        <v>0</v>
      </c>
      <c r="AB440">
        <f>+ABS(+D440-'Playlist o matic demo'!$AA$2)</f>
        <v>3</v>
      </c>
      <c r="AC440">
        <f>+ABS(+O440-'Playlist o matic demo'!$AB$2)</f>
        <v>77</v>
      </c>
      <c r="AD440">
        <f>+IF(P440='Playlist o matic demo'!$AC$2,0,20)</f>
        <v>20</v>
      </c>
      <c r="AE440">
        <f>+IF(Q440='Playlist o matic demo'!$AD$2,0,20)</f>
        <v>0</v>
      </c>
      <c r="AF440">
        <f>+ABS(+R440-'Playlist o matic demo'!AE$2)</f>
        <v>8</v>
      </c>
      <c r="AG440">
        <f>+ABS(+S440-'Playlist o matic demo'!AF$2)/2</f>
        <v>3</v>
      </c>
      <c r="AH440">
        <f>+ABS(+T440-'Playlist o matic demo'!AG$2)/1.5</f>
        <v>15.333333333333334</v>
      </c>
      <c r="AI440">
        <f>+ABS(+U440-'Playlist o matic demo'!AH$2)/2</f>
        <v>28.5</v>
      </c>
      <c r="AJ440">
        <f>+ABS(+V440-'Playlist o matic demo'!AI$2)/2</f>
        <v>0</v>
      </c>
      <c r="AK440">
        <f>+ABS(+W440-'Playlist o matic demo'!AJ$2)/2</f>
        <v>0.5</v>
      </c>
      <c r="AL440">
        <f>+ABS(+X440-'Playlist o matic demo'!AK$2)/2</f>
        <v>2</v>
      </c>
      <c r="AN440">
        <f t="shared" si="36"/>
        <v>157.33333333333331</v>
      </c>
      <c r="AO440">
        <f t="shared" si="37"/>
        <v>571</v>
      </c>
      <c r="AP440">
        <f t="shared" si="41"/>
        <v>4.3810000000000224E-2</v>
      </c>
      <c r="AQ440">
        <f t="shared" si="38"/>
        <v>571.04381000000001</v>
      </c>
      <c r="AR440">
        <f t="shared" si="39"/>
        <v>571</v>
      </c>
      <c r="AS440" t="str">
        <f t="shared" si="40"/>
        <v>Pritam, Arijit Singh, Amitabh Bhattacharya - Kesariya (From "Brahmastra")</v>
      </c>
    </row>
    <row r="441" spans="1:45" x14ac:dyDescent="0.45">
      <c r="A441" t="s">
        <v>1074</v>
      </c>
      <c r="B441" t="s">
        <v>1075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>
        <v>4</v>
      </c>
      <c r="K441">
        <v>0</v>
      </c>
      <c r="L441">
        <v>14</v>
      </c>
      <c r="M441">
        <v>0</v>
      </c>
      <c r="N441">
        <v>0</v>
      </c>
      <c r="O441">
        <v>130</v>
      </c>
      <c r="P441" t="s">
        <v>65</v>
      </c>
      <c r="Q441" t="s">
        <v>46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  <c r="Y441" t="s">
        <v>30</v>
      </c>
      <c r="Z441" t="s">
        <v>31</v>
      </c>
      <c r="AA441">
        <f>+IF(B441='Playlist o matic demo'!$V$2,50,0)</f>
        <v>0</v>
      </c>
      <c r="AB441">
        <f>+ABS(+D441-'Playlist o matic demo'!$AA$2)</f>
        <v>89</v>
      </c>
      <c r="AC441">
        <f>+ABS(+O441-'Playlist o matic demo'!$AB$2)</f>
        <v>41</v>
      </c>
      <c r="AD441">
        <f>+IF(P441='Playlist o matic demo'!$AC$2,0,20)</f>
        <v>20</v>
      </c>
      <c r="AE441">
        <f>+IF(Q441='Playlist o matic demo'!$AD$2,0,20)</f>
        <v>20</v>
      </c>
      <c r="AF441">
        <f>+ABS(+R441-'Playlist o matic demo'!AE$2)</f>
        <v>15</v>
      </c>
      <c r="AG441">
        <f>+ABS(+S441-'Playlist o matic demo'!AF$2)/2</f>
        <v>5.5</v>
      </c>
      <c r="AH441">
        <f>+ABS(+T441-'Playlist o matic demo'!AG$2)/1.5</f>
        <v>0</v>
      </c>
      <c r="AI441">
        <f>+ABS(+U441-'Playlist o matic demo'!AH$2)/2</f>
        <v>11</v>
      </c>
      <c r="AJ441">
        <f>+ABS(+V441-'Playlist o matic demo'!AI$2)/2</f>
        <v>2</v>
      </c>
      <c r="AK441">
        <f>+ABS(+W441-'Playlist o matic demo'!AJ$2)/2</f>
        <v>1</v>
      </c>
      <c r="AL441">
        <f>+ABS(+X441-'Playlist o matic demo'!AK$2)/2</f>
        <v>1</v>
      </c>
      <c r="AN441">
        <f t="shared" si="36"/>
        <v>205.5</v>
      </c>
      <c r="AO441">
        <f t="shared" si="37"/>
        <v>882</v>
      </c>
      <c r="AP441">
        <f t="shared" si="41"/>
        <v>4.3910000000000227E-2</v>
      </c>
      <c r="AQ441">
        <f t="shared" si="38"/>
        <v>882.04390999999998</v>
      </c>
      <c r="AR441">
        <f t="shared" si="39"/>
        <v>882</v>
      </c>
      <c r="AS441" t="str">
        <f t="shared" si="40"/>
        <v>Styrx, utku INC, Thezth - Agudo MÃ¯Â¿Â½Ã¯Â¿Â½gi</v>
      </c>
    </row>
    <row r="442" spans="1:45" x14ac:dyDescent="0.45">
      <c r="A442" t="s">
        <v>1076</v>
      </c>
      <c r="B442" t="s">
        <v>1077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>
        <v>56</v>
      </c>
      <c r="K442">
        <v>38</v>
      </c>
      <c r="L442" s="1">
        <v>1891</v>
      </c>
      <c r="M442">
        <v>1</v>
      </c>
      <c r="O442">
        <v>110</v>
      </c>
      <c r="P442" t="s">
        <v>130</v>
      </c>
      <c r="Q442" t="s">
        <v>29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  <c r="Y442" t="s">
        <v>1078</v>
      </c>
      <c r="Z442" t="s">
        <v>31</v>
      </c>
      <c r="AA442">
        <f>+IF(B442='Playlist o matic demo'!$V$2,50,0)</f>
        <v>0</v>
      </c>
      <c r="AB442">
        <f>+ABS(+D442-'Playlist o matic demo'!$AA$2)</f>
        <v>7</v>
      </c>
      <c r="AC442">
        <f>+ABS(+O442-'Playlist o matic demo'!$AB$2)</f>
        <v>61</v>
      </c>
      <c r="AD442">
        <f>+IF(P442='Playlist o matic demo'!$AC$2,0,20)</f>
        <v>20</v>
      </c>
      <c r="AE442">
        <f>+IF(Q442='Playlist o matic demo'!$AD$2,0,20)</f>
        <v>0</v>
      </c>
      <c r="AF442">
        <f>+ABS(+R442-'Playlist o matic demo'!AE$2)</f>
        <v>24</v>
      </c>
      <c r="AG442">
        <f>+ABS(+S442-'Playlist o matic demo'!AF$2)/2</f>
        <v>6.5</v>
      </c>
      <c r="AH442">
        <f>+ABS(+T442-'Playlist o matic demo'!AG$2)/1.5</f>
        <v>4</v>
      </c>
      <c r="AI442">
        <f>+ABS(+U442-'Playlist o matic demo'!AH$2)/2</f>
        <v>1</v>
      </c>
      <c r="AJ442">
        <f>+ABS(+V442-'Playlist o matic demo'!AI$2)/2</f>
        <v>0</v>
      </c>
      <c r="AK442">
        <f>+ABS(+W442-'Playlist o matic demo'!AJ$2)/2</f>
        <v>10</v>
      </c>
      <c r="AL442">
        <f>+ABS(+X442-'Playlist o matic demo'!AK$2)/2</f>
        <v>1.5</v>
      </c>
      <c r="AN442">
        <f t="shared" si="36"/>
        <v>135</v>
      </c>
      <c r="AO442">
        <f t="shared" si="37"/>
        <v>355</v>
      </c>
      <c r="AP442">
        <f t="shared" si="41"/>
        <v>4.4010000000000229E-2</v>
      </c>
      <c r="AQ442">
        <f t="shared" si="38"/>
        <v>355.04401000000001</v>
      </c>
      <c r="AR442">
        <f t="shared" si="39"/>
        <v>356</v>
      </c>
      <c r="AS442" t="str">
        <f t="shared" si="40"/>
        <v>Maroon 5, Wiz Khalifa - Payphone</v>
      </c>
    </row>
    <row r="443" spans="1:45" x14ac:dyDescent="0.45">
      <c r="A443" t="s">
        <v>1079</v>
      </c>
      <c r="B443" t="s">
        <v>1080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>
        <v>387</v>
      </c>
      <c r="K443">
        <v>132</v>
      </c>
      <c r="L443" s="1">
        <v>2094</v>
      </c>
      <c r="M443">
        <v>0</v>
      </c>
      <c r="O443">
        <v>150</v>
      </c>
      <c r="P443" t="s">
        <v>92</v>
      </c>
      <c r="Q443" t="s">
        <v>29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  <c r="Y443" t="s">
        <v>1081</v>
      </c>
      <c r="Z443" t="s">
        <v>31</v>
      </c>
      <c r="AA443">
        <f>+IF(B443='Playlist o matic demo'!$V$2,50,0)</f>
        <v>0</v>
      </c>
      <c r="AB443">
        <f>+ABS(+D443-'Playlist o matic demo'!$AA$2)</f>
        <v>25</v>
      </c>
      <c r="AC443">
        <f>+ABS(+O443-'Playlist o matic demo'!$AB$2)</f>
        <v>21</v>
      </c>
      <c r="AD443">
        <f>+IF(P443='Playlist o matic demo'!$AC$2,0,20)</f>
        <v>20</v>
      </c>
      <c r="AE443">
        <f>+IF(Q443='Playlist o matic demo'!$AD$2,0,20)</f>
        <v>0</v>
      </c>
      <c r="AF443">
        <f>+ABS(+R443-'Playlist o matic demo'!AE$2)</f>
        <v>16</v>
      </c>
      <c r="AG443">
        <f>+ABS(+S443-'Playlist o matic demo'!AF$2)/2</f>
        <v>2.5</v>
      </c>
      <c r="AH443">
        <f>+ABS(+T443-'Playlist o matic demo'!AG$2)/1.5</f>
        <v>11.333333333333334</v>
      </c>
      <c r="AI443">
        <f>+ABS(+U443-'Playlist o matic demo'!AH$2)/2</f>
        <v>8</v>
      </c>
      <c r="AJ443">
        <f>+ABS(+V443-'Playlist o matic demo'!AI$2)/2</f>
        <v>0</v>
      </c>
      <c r="AK443">
        <f>+ABS(+W443-'Playlist o matic demo'!AJ$2)/2</f>
        <v>1</v>
      </c>
      <c r="AL443">
        <f>+ABS(+X443-'Playlist o matic demo'!AK$2)/2</f>
        <v>1.5</v>
      </c>
      <c r="AN443">
        <f t="shared" si="36"/>
        <v>106.33333333333333</v>
      </c>
      <c r="AO443">
        <f t="shared" si="37"/>
        <v>155</v>
      </c>
      <c r="AP443">
        <f t="shared" si="41"/>
        <v>4.4110000000000232E-2</v>
      </c>
      <c r="AQ443">
        <f t="shared" si="38"/>
        <v>155.04410999999999</v>
      </c>
      <c r="AR443">
        <f t="shared" si="39"/>
        <v>157</v>
      </c>
      <c r="AS443" t="str">
        <f t="shared" si="40"/>
        <v>Mariah Carey - All I Want for Christmas Is You</v>
      </c>
    </row>
    <row r="444" spans="1:45" x14ac:dyDescent="0.45">
      <c r="A444" t="s">
        <v>1082</v>
      </c>
      <c r="B444" t="s">
        <v>1083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>
        <v>274</v>
      </c>
      <c r="K444">
        <v>111</v>
      </c>
      <c r="L444" s="1">
        <v>1302</v>
      </c>
      <c r="M444">
        <v>0</v>
      </c>
      <c r="O444">
        <v>107</v>
      </c>
      <c r="P444" t="s">
        <v>28</v>
      </c>
      <c r="Q444" t="s">
        <v>46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  <c r="Y444" t="s">
        <v>1084</v>
      </c>
      <c r="Z444" t="s">
        <v>31</v>
      </c>
      <c r="AA444">
        <f>+IF(B444='Playlist o matic demo'!$V$2,50,0)</f>
        <v>0</v>
      </c>
      <c r="AB444">
        <f>+ABS(+D444-'Playlist o matic demo'!$AA$2)</f>
        <v>35</v>
      </c>
      <c r="AC444">
        <f>+ABS(+O444-'Playlist o matic demo'!$AB$2)</f>
        <v>64</v>
      </c>
      <c r="AD444">
        <f>+IF(P444='Playlist o matic demo'!$AC$2,0,20)</f>
        <v>20</v>
      </c>
      <c r="AE444">
        <f>+IF(Q444='Playlist o matic demo'!$AD$2,0,20)</f>
        <v>20</v>
      </c>
      <c r="AF444">
        <f>+ABS(+R444-'Playlist o matic demo'!AE$2)</f>
        <v>24</v>
      </c>
      <c r="AG444">
        <f>+ABS(+S444-'Playlist o matic demo'!AF$2)/2</f>
        <v>25</v>
      </c>
      <c r="AH444">
        <f>+ABS(+T444-'Playlist o matic demo'!AG$2)/1.5</f>
        <v>10</v>
      </c>
      <c r="AI444">
        <f>+ABS(+U444-'Playlist o matic demo'!AH$2)/2</f>
        <v>14</v>
      </c>
      <c r="AJ444">
        <f>+ABS(+V444-'Playlist o matic demo'!AI$2)/2</f>
        <v>0</v>
      </c>
      <c r="AK444">
        <f>+ABS(+W444-'Playlist o matic demo'!AJ$2)/2</f>
        <v>18.5</v>
      </c>
      <c r="AL444">
        <f>+ABS(+X444-'Playlist o matic demo'!AK$2)/2</f>
        <v>2</v>
      </c>
      <c r="AN444">
        <f t="shared" si="36"/>
        <v>232.5</v>
      </c>
      <c r="AO444">
        <f t="shared" si="37"/>
        <v>929</v>
      </c>
      <c r="AP444">
        <f t="shared" si="41"/>
        <v>4.4210000000000235E-2</v>
      </c>
      <c r="AQ444">
        <f t="shared" si="38"/>
        <v>929.04421000000002</v>
      </c>
      <c r="AR444">
        <f t="shared" si="39"/>
        <v>929</v>
      </c>
      <c r="AS444" t="str">
        <f t="shared" si="40"/>
        <v>Wham! - Last Christmas</v>
      </c>
    </row>
    <row r="445" spans="1:45" x14ac:dyDescent="0.45">
      <c r="A445" t="s">
        <v>1085</v>
      </c>
      <c r="B445" t="s">
        <v>1086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>
        <v>191</v>
      </c>
      <c r="K445">
        <v>168</v>
      </c>
      <c r="L445">
        <v>206</v>
      </c>
      <c r="M445">
        <v>0</v>
      </c>
      <c r="O445">
        <v>140</v>
      </c>
      <c r="P445" t="s">
        <v>80</v>
      </c>
      <c r="Q445" t="s">
        <v>29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  <c r="Y445" t="s">
        <v>1087</v>
      </c>
      <c r="Z445" t="s">
        <v>31</v>
      </c>
      <c r="AA445">
        <f>+IF(B445='Playlist o matic demo'!$V$2,50,0)</f>
        <v>0</v>
      </c>
      <c r="AB445">
        <f>+ABS(+D445-'Playlist o matic demo'!$AA$2)</f>
        <v>61</v>
      </c>
      <c r="AC445">
        <f>+ABS(+O445-'Playlist o matic demo'!$AB$2)</f>
        <v>31</v>
      </c>
      <c r="AD445">
        <f>+IF(P445='Playlist o matic demo'!$AC$2,0,20)</f>
        <v>20</v>
      </c>
      <c r="AE445">
        <f>+IF(Q445='Playlist o matic demo'!$AD$2,0,20)</f>
        <v>0</v>
      </c>
      <c r="AF445">
        <f>+ABS(+R445-'Playlist o matic demo'!AE$2)</f>
        <v>20</v>
      </c>
      <c r="AG445">
        <f>+ABS(+S445-'Playlist o matic demo'!AF$2)/2</f>
        <v>23.5</v>
      </c>
      <c r="AH445">
        <f>+ABS(+T445-'Playlist o matic demo'!AG$2)/1.5</f>
        <v>26</v>
      </c>
      <c r="AI445">
        <f>+ABS(+U445-'Playlist o matic demo'!AH$2)/2</f>
        <v>35.5</v>
      </c>
      <c r="AJ445">
        <f>+ABS(+V445-'Playlist o matic demo'!AI$2)/2</f>
        <v>0</v>
      </c>
      <c r="AK445">
        <f>+ABS(+W445-'Playlist o matic demo'!AJ$2)/2</f>
        <v>18</v>
      </c>
      <c r="AL445">
        <f>+ABS(+X445-'Playlist o matic demo'!AK$2)/2</f>
        <v>1</v>
      </c>
      <c r="AN445">
        <f t="shared" si="36"/>
        <v>236</v>
      </c>
      <c r="AO445">
        <f t="shared" si="37"/>
        <v>937</v>
      </c>
      <c r="AP445">
        <f t="shared" si="41"/>
        <v>4.4310000000000238E-2</v>
      </c>
      <c r="AQ445">
        <f t="shared" si="38"/>
        <v>937.04431</v>
      </c>
      <c r="AR445">
        <f t="shared" si="39"/>
        <v>937</v>
      </c>
      <c r="AS445" t="str">
        <f t="shared" si="40"/>
        <v>Brenda Lee - Rockin' Around The Christmas Tree</v>
      </c>
    </row>
    <row r="446" spans="1:45" x14ac:dyDescent="0.45">
      <c r="A446" t="s">
        <v>1088</v>
      </c>
      <c r="B446" t="s">
        <v>1089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>
        <v>165</v>
      </c>
      <c r="K446">
        <v>99</v>
      </c>
      <c r="L446">
        <v>104</v>
      </c>
      <c r="M446">
        <v>0</v>
      </c>
      <c r="O446">
        <v>119</v>
      </c>
      <c r="P446" t="s">
        <v>62</v>
      </c>
      <c r="Q446" t="s">
        <v>29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  <c r="Y446" t="s">
        <v>1090</v>
      </c>
      <c r="Z446" t="s">
        <v>31</v>
      </c>
      <c r="AA446">
        <f>+IF(B446='Playlist o matic demo'!$V$2,50,0)</f>
        <v>0</v>
      </c>
      <c r="AB446">
        <f>+ABS(+D446-'Playlist o matic demo'!$AA$2)</f>
        <v>62</v>
      </c>
      <c r="AC446">
        <f>+ABS(+O446-'Playlist o matic demo'!$AB$2)</f>
        <v>52</v>
      </c>
      <c r="AD446">
        <f>+IF(P446='Playlist o matic demo'!$AC$2,0,20)</f>
        <v>20</v>
      </c>
      <c r="AE446">
        <f>+IF(Q446='Playlist o matic demo'!$AD$2,0,20)</f>
        <v>0</v>
      </c>
      <c r="AF446">
        <f>+ABS(+R446-'Playlist o matic demo'!AE$2)</f>
        <v>24</v>
      </c>
      <c r="AG446">
        <f>+ABS(+S446-'Playlist o matic demo'!AF$2)/2</f>
        <v>20</v>
      </c>
      <c r="AH446">
        <f>+ABS(+T446-'Playlist o matic demo'!AG$2)/1.5</f>
        <v>28.666666666666668</v>
      </c>
      <c r="AI446">
        <f>+ABS(+U446-'Playlist o matic demo'!AH$2)/2</f>
        <v>42</v>
      </c>
      <c r="AJ446">
        <f>+ABS(+V446-'Playlist o matic demo'!AI$2)/2</f>
        <v>0</v>
      </c>
      <c r="AK446">
        <f>+ABS(+W446-'Playlist o matic demo'!AJ$2)/2</f>
        <v>1.5</v>
      </c>
      <c r="AL446">
        <f>+ABS(+X446-'Playlist o matic demo'!AK$2)/2</f>
        <v>2</v>
      </c>
      <c r="AN446">
        <f t="shared" si="36"/>
        <v>252.16666666666666</v>
      </c>
      <c r="AO446">
        <f t="shared" si="37"/>
        <v>945</v>
      </c>
      <c r="AP446">
        <f t="shared" si="41"/>
        <v>4.4410000000000241E-2</v>
      </c>
      <c r="AQ446">
        <f t="shared" si="38"/>
        <v>945.04440999999997</v>
      </c>
      <c r="AR446">
        <f t="shared" si="39"/>
        <v>945</v>
      </c>
      <c r="AS446" t="str">
        <f t="shared" si="40"/>
        <v>Bobby Helms - Jingle Bell Rock</v>
      </c>
    </row>
    <row r="447" spans="1:45" x14ac:dyDescent="0.45">
      <c r="A447" t="s">
        <v>1091</v>
      </c>
      <c r="B447" t="s">
        <v>1092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>
        <v>35</v>
      </c>
      <c r="K447">
        <v>0</v>
      </c>
      <c r="L447">
        <v>549</v>
      </c>
      <c r="M447">
        <v>0</v>
      </c>
      <c r="N447">
        <v>0</v>
      </c>
      <c r="O447">
        <v>93</v>
      </c>
      <c r="P447" t="s">
        <v>130</v>
      </c>
      <c r="Q447" t="s">
        <v>29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  <c r="Y447" t="s">
        <v>30</v>
      </c>
      <c r="Z447" t="s">
        <v>31</v>
      </c>
      <c r="AA447">
        <f>+IF(B447='Playlist o matic demo'!$V$2,50,0)</f>
        <v>0</v>
      </c>
      <c r="AB447">
        <f>+ABS(+D447-'Playlist o matic demo'!$AA$2)</f>
        <v>8</v>
      </c>
      <c r="AC447">
        <f>+ABS(+O447-'Playlist o matic demo'!$AB$2)</f>
        <v>78</v>
      </c>
      <c r="AD447">
        <f>+IF(P447='Playlist o matic demo'!$AC$2,0,20)</f>
        <v>20</v>
      </c>
      <c r="AE447">
        <f>+IF(Q447='Playlist o matic demo'!$AD$2,0,20)</f>
        <v>0</v>
      </c>
      <c r="AF447">
        <f>+ABS(+R447-'Playlist o matic demo'!AE$2)</f>
        <v>15</v>
      </c>
      <c r="AG447">
        <f>+ABS(+S447-'Playlist o matic demo'!AF$2)/2</f>
        <v>0</v>
      </c>
      <c r="AH447">
        <f>+ABS(+T447-'Playlist o matic demo'!AG$2)/1.5</f>
        <v>38</v>
      </c>
      <c r="AI447">
        <f>+ABS(+U447-'Playlist o matic demo'!AH$2)/2</f>
        <v>45.5</v>
      </c>
      <c r="AJ447">
        <f>+ABS(+V447-'Playlist o matic demo'!AI$2)/2</f>
        <v>0</v>
      </c>
      <c r="AK447">
        <f>+ABS(+W447-'Playlist o matic demo'!AJ$2)/2</f>
        <v>10</v>
      </c>
      <c r="AL447">
        <f>+ABS(+X447-'Playlist o matic demo'!AK$2)/2</f>
        <v>2</v>
      </c>
      <c r="AN447">
        <f t="shared" si="36"/>
        <v>216.5</v>
      </c>
      <c r="AO447">
        <f t="shared" si="37"/>
        <v>914</v>
      </c>
      <c r="AP447">
        <f t="shared" si="41"/>
        <v>4.4510000000000244E-2</v>
      </c>
      <c r="AQ447">
        <f t="shared" si="38"/>
        <v>914.04450999999995</v>
      </c>
      <c r="AR447">
        <f t="shared" si="39"/>
        <v>914</v>
      </c>
      <c r="AS447" t="str">
        <f t="shared" si="40"/>
        <v>Michael BublÃ¯Â¿ - It's Beginning To Look A Lot Like Christmas</v>
      </c>
    </row>
    <row r="448" spans="1:45" x14ac:dyDescent="0.45">
      <c r="A448" t="s">
        <v>1093</v>
      </c>
      <c r="B448" t="s">
        <v>1094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>
        <v>231</v>
      </c>
      <c r="K448">
        <v>106</v>
      </c>
      <c r="L448">
        <v>439</v>
      </c>
      <c r="M448">
        <v>0</v>
      </c>
      <c r="O448">
        <v>133</v>
      </c>
      <c r="P448" t="s">
        <v>92</v>
      </c>
      <c r="Q448" t="s">
        <v>29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  <c r="Y448" t="s">
        <v>1095</v>
      </c>
      <c r="Z448" t="s">
        <v>31</v>
      </c>
      <c r="AA448">
        <f>+IF(B448='Playlist o matic demo'!$V$2,50,0)</f>
        <v>0</v>
      </c>
      <c r="AB448">
        <f>+ABS(+D448-'Playlist o matic demo'!$AA$2)</f>
        <v>6</v>
      </c>
      <c r="AC448">
        <f>+ABS(+O448-'Playlist o matic demo'!$AB$2)</f>
        <v>38</v>
      </c>
      <c r="AD448">
        <f>+IF(P448='Playlist o matic demo'!$AC$2,0,20)</f>
        <v>20</v>
      </c>
      <c r="AE448">
        <f>+IF(Q448='Playlist o matic demo'!$AD$2,0,20)</f>
        <v>0</v>
      </c>
      <c r="AF448">
        <f>+ABS(+R448-'Playlist o matic demo'!AE$2)</f>
        <v>4</v>
      </c>
      <c r="AG448">
        <f>+ABS(+S448-'Playlist o matic demo'!AF$2)/2</f>
        <v>7.5</v>
      </c>
      <c r="AH448">
        <f>+ABS(+T448-'Playlist o matic demo'!AG$2)/1.5</f>
        <v>11.333333333333334</v>
      </c>
      <c r="AI448">
        <f>+ABS(+U448-'Playlist o matic demo'!AH$2)/2</f>
        <v>2.5</v>
      </c>
      <c r="AJ448">
        <f>+ABS(+V448-'Playlist o matic demo'!AI$2)/2</f>
        <v>0</v>
      </c>
      <c r="AK448">
        <f>+ABS(+W448-'Playlist o matic demo'!AJ$2)/2</f>
        <v>10.5</v>
      </c>
      <c r="AL448">
        <f>+ABS(+X448-'Playlist o matic demo'!AK$2)/2</f>
        <v>5.5</v>
      </c>
      <c r="AN448">
        <f t="shared" si="36"/>
        <v>105.33333333333333</v>
      </c>
      <c r="AO448">
        <f t="shared" si="37"/>
        <v>150</v>
      </c>
      <c r="AP448">
        <f t="shared" si="41"/>
        <v>4.4610000000000247E-2</v>
      </c>
      <c r="AQ448">
        <f t="shared" si="38"/>
        <v>150.04461000000001</v>
      </c>
      <c r="AR448">
        <f t="shared" si="39"/>
        <v>150</v>
      </c>
      <c r="AS448" t="str">
        <f t="shared" si="40"/>
        <v>Ariana Grande - Santa Tell Me</v>
      </c>
    </row>
    <row r="449" spans="1:45" x14ac:dyDescent="0.45">
      <c r="A449" t="s">
        <v>1096</v>
      </c>
      <c r="B449" t="s">
        <v>1097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>
        <v>182</v>
      </c>
      <c r="K449">
        <v>107</v>
      </c>
      <c r="L449">
        <v>160</v>
      </c>
      <c r="M449">
        <v>0</v>
      </c>
      <c r="N449">
        <v>1</v>
      </c>
      <c r="O449">
        <v>202</v>
      </c>
      <c r="P449" t="s">
        <v>92</v>
      </c>
      <c r="Q449" t="s">
        <v>29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  <c r="Y449" t="s">
        <v>1098</v>
      </c>
      <c r="Z449" t="s">
        <v>31</v>
      </c>
      <c r="AA449">
        <f>+IF(B449='Playlist o matic demo'!$V$2,50,0)</f>
        <v>0</v>
      </c>
      <c r="AB449">
        <f>+ABS(+D449-'Playlist o matic demo'!$AA$2)</f>
        <v>56</v>
      </c>
      <c r="AC449">
        <f>+ABS(+O449-'Playlist o matic demo'!$AB$2)</f>
        <v>31</v>
      </c>
      <c r="AD449">
        <f>+IF(P449='Playlist o matic demo'!$AC$2,0,20)</f>
        <v>20</v>
      </c>
      <c r="AE449">
        <f>+IF(Q449='Playlist o matic demo'!$AD$2,0,20)</f>
        <v>0</v>
      </c>
      <c r="AF449">
        <f>+ABS(+R449-'Playlist o matic demo'!AE$2)</f>
        <v>26</v>
      </c>
      <c r="AG449">
        <f>+ABS(+S449-'Playlist o matic demo'!AF$2)/2</f>
        <v>19</v>
      </c>
      <c r="AH449">
        <f>+ABS(+T449-'Playlist o matic demo'!AG$2)/1.5</f>
        <v>13.333333333333334</v>
      </c>
      <c r="AI449">
        <f>+ABS(+U449-'Playlist o matic demo'!AH$2)/2</f>
        <v>38.5</v>
      </c>
      <c r="AJ449">
        <f>+ABS(+V449-'Playlist o matic demo'!AI$2)/2</f>
        <v>0</v>
      </c>
      <c r="AK449">
        <f>+ABS(+W449-'Playlist o matic demo'!AJ$2)/2</f>
        <v>1.5</v>
      </c>
      <c r="AL449">
        <f>+ABS(+X449-'Playlist o matic demo'!AK$2)/2</f>
        <v>1.5</v>
      </c>
      <c r="AN449">
        <f t="shared" si="36"/>
        <v>206.83333333333334</v>
      </c>
      <c r="AO449">
        <f t="shared" si="37"/>
        <v>886</v>
      </c>
      <c r="AP449">
        <f t="shared" si="41"/>
        <v>4.471000000000025E-2</v>
      </c>
      <c r="AQ449">
        <f t="shared" si="38"/>
        <v>886.04471000000001</v>
      </c>
      <c r="AR449">
        <f t="shared" si="39"/>
        <v>886</v>
      </c>
      <c r="AS449" t="str">
        <f t="shared" si="40"/>
        <v>Andy Williams - It's the Most Wonderful Time of the Year</v>
      </c>
    </row>
    <row r="450" spans="1:45" x14ac:dyDescent="0.45">
      <c r="A450" t="s">
        <v>1099</v>
      </c>
      <c r="B450" t="s">
        <v>1100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>
        <v>88</v>
      </c>
      <c r="K450">
        <v>1</v>
      </c>
      <c r="L450">
        <v>277</v>
      </c>
      <c r="M450">
        <v>0</v>
      </c>
      <c r="N450">
        <v>0</v>
      </c>
      <c r="O450">
        <v>134</v>
      </c>
      <c r="P450" t="s">
        <v>34</v>
      </c>
      <c r="Q450" t="s">
        <v>29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  <c r="Y450" t="s">
        <v>1101</v>
      </c>
      <c r="Z450" t="s">
        <v>31</v>
      </c>
      <c r="AA450">
        <f>+IF(B450='Playlist o matic demo'!$V$2,50,0)</f>
        <v>0</v>
      </c>
      <c r="AB450">
        <f>+ABS(+D450-'Playlist o matic demo'!$AA$2)</f>
        <v>60</v>
      </c>
      <c r="AC450">
        <f>+ABS(+O450-'Playlist o matic demo'!$AB$2)</f>
        <v>37</v>
      </c>
      <c r="AD450">
        <f>+IF(P450='Playlist o matic demo'!$AC$2,0,20)</f>
        <v>0</v>
      </c>
      <c r="AE450">
        <f>+IF(Q450='Playlist o matic demo'!$AD$2,0,20)</f>
        <v>0</v>
      </c>
      <c r="AF450">
        <f>+ABS(+R450-'Playlist o matic demo'!AE$2)</f>
        <v>5</v>
      </c>
      <c r="AG450">
        <f>+ABS(+S450-'Playlist o matic demo'!AF$2)/2</f>
        <v>17</v>
      </c>
      <c r="AH450">
        <f>+ABS(+T450-'Playlist o matic demo'!AG$2)/1.5</f>
        <v>37.333333333333336</v>
      </c>
      <c r="AI450">
        <f>+ABS(+U450-'Playlist o matic demo'!AH$2)/2</f>
        <v>45.5</v>
      </c>
      <c r="AJ450">
        <f>+ABS(+V450-'Playlist o matic demo'!AI$2)/2</f>
        <v>0</v>
      </c>
      <c r="AK450">
        <f>+ABS(+W450-'Playlist o matic demo'!AJ$2)/2</f>
        <v>4.5</v>
      </c>
      <c r="AL450">
        <f>+ABS(+X450-'Playlist o matic demo'!AK$2)/2</f>
        <v>1.5</v>
      </c>
      <c r="AN450">
        <f t="shared" si="36"/>
        <v>207.83333333333334</v>
      </c>
      <c r="AO450">
        <f t="shared" si="37"/>
        <v>891</v>
      </c>
      <c r="AP450">
        <f t="shared" si="41"/>
        <v>4.4810000000000252E-2</v>
      </c>
      <c r="AQ450">
        <f t="shared" si="38"/>
        <v>891.04480999999998</v>
      </c>
      <c r="AR450">
        <f t="shared" si="39"/>
        <v>891</v>
      </c>
      <c r="AS450" t="str">
        <f t="shared" si="40"/>
        <v>Dean Martin - Let It Snow! Let It Snow! Let It Snow!</v>
      </c>
    </row>
    <row r="451" spans="1:45" x14ac:dyDescent="0.45">
      <c r="A451" t="s">
        <v>1102</v>
      </c>
      <c r="B451" t="s">
        <v>635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>
        <v>85</v>
      </c>
      <c r="K451">
        <v>110</v>
      </c>
      <c r="L451">
        <v>500</v>
      </c>
      <c r="M451">
        <v>0</v>
      </c>
      <c r="O451">
        <v>105</v>
      </c>
      <c r="P451" t="s">
        <v>34</v>
      </c>
      <c r="Q451" t="s">
        <v>29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  <c r="Y451" t="s">
        <v>1103</v>
      </c>
      <c r="Z451" t="s">
        <v>31</v>
      </c>
      <c r="AA451">
        <f>+IF(B451='Playlist o matic demo'!$V$2,50,0)</f>
        <v>0</v>
      </c>
      <c r="AB451">
        <f>+ABS(+D451-'Playlist o matic demo'!$AA$2)</f>
        <v>2</v>
      </c>
      <c r="AC451">
        <f>+ABS(+O451-'Playlist o matic demo'!$AB$2)</f>
        <v>66</v>
      </c>
      <c r="AD451">
        <f>+IF(P451='Playlist o matic demo'!$AC$2,0,20)</f>
        <v>0</v>
      </c>
      <c r="AE451">
        <f>+IF(Q451='Playlist o matic demo'!$AD$2,0,20)</f>
        <v>0</v>
      </c>
      <c r="AF451">
        <f>+ABS(+R451-'Playlist o matic demo'!AE$2)</f>
        <v>22</v>
      </c>
      <c r="AG451">
        <f>+ABS(+S451-'Playlist o matic demo'!AF$2)/2</f>
        <v>2.5</v>
      </c>
      <c r="AH451">
        <f>+ABS(+T451-'Playlist o matic demo'!AG$2)/1.5</f>
        <v>19.333333333333332</v>
      </c>
      <c r="AI451">
        <f>+ABS(+U451-'Playlist o matic demo'!AH$2)/2</f>
        <v>24</v>
      </c>
      <c r="AJ451">
        <f>+ABS(+V451-'Playlist o matic demo'!AI$2)/2</f>
        <v>0</v>
      </c>
      <c r="AK451">
        <f>+ABS(+W451-'Playlist o matic demo'!AJ$2)/2</f>
        <v>0</v>
      </c>
      <c r="AL451">
        <f>+ABS(+X451-'Playlist o matic demo'!AK$2)/2</f>
        <v>2</v>
      </c>
      <c r="AN451">
        <f t="shared" ref="AN451:AN514" si="42">+SUM(AA451:AL451)</f>
        <v>137.83333333333331</v>
      </c>
      <c r="AO451">
        <f t="shared" ref="AO451:AO514" si="43">+_xlfn.RANK.EQ(AN451,AN$2:AN$954,1)</f>
        <v>378</v>
      </c>
      <c r="AP451">
        <f t="shared" si="41"/>
        <v>4.4910000000000255E-2</v>
      </c>
      <c r="AQ451">
        <f t="shared" ref="AQ451:AQ514" si="44">+AO451+AP451</f>
        <v>378.04491000000002</v>
      </c>
      <c r="AR451">
        <f t="shared" ref="AR451:AR514" si="45">+_xlfn.RANK.EQ(AQ451,AQ$2:AQ$954,1)</f>
        <v>379</v>
      </c>
      <c r="AS451" t="str">
        <f t="shared" ref="AS451:AS514" si="46">+CONCATENATE(B451," - ",A451)</f>
        <v>Sia - Snowman</v>
      </c>
    </row>
    <row r="452" spans="1:45" x14ac:dyDescent="0.45">
      <c r="A452" t="s">
        <v>1104</v>
      </c>
      <c r="B452" t="s">
        <v>1105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>
        <v>144</v>
      </c>
      <c r="K452">
        <v>99</v>
      </c>
      <c r="L452">
        <v>251</v>
      </c>
      <c r="M452">
        <v>0</v>
      </c>
      <c r="N452">
        <v>0</v>
      </c>
      <c r="O452">
        <v>160</v>
      </c>
      <c r="P452" t="s">
        <v>80</v>
      </c>
      <c r="Q452" t="s">
        <v>29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  <c r="Y452" t="s">
        <v>1106</v>
      </c>
      <c r="Z452" t="s">
        <v>31</v>
      </c>
      <c r="AA452">
        <f>+IF(B452='Playlist o matic demo'!$V$2,50,0)</f>
        <v>0</v>
      </c>
      <c r="AB452">
        <f>+ABS(+D452-'Playlist o matic demo'!$AA$2)</f>
        <v>6</v>
      </c>
      <c r="AC452">
        <f>+ABS(+O452-'Playlist o matic demo'!$AB$2)</f>
        <v>11</v>
      </c>
      <c r="AD452">
        <f>+IF(P452='Playlist o matic demo'!$AC$2,0,20)</f>
        <v>20</v>
      </c>
      <c r="AE452">
        <f>+IF(Q452='Playlist o matic demo'!$AD$2,0,20)</f>
        <v>0</v>
      </c>
      <c r="AF452">
        <f>+ABS(+R452-'Playlist o matic demo'!AE$2)</f>
        <v>1</v>
      </c>
      <c r="AG452">
        <f>+ABS(+S452-'Playlist o matic demo'!AF$2)/2</f>
        <v>15.5</v>
      </c>
      <c r="AH452">
        <f>+ABS(+T452-'Playlist o matic demo'!AG$2)/1.5</f>
        <v>0.66666666666666663</v>
      </c>
      <c r="AI452">
        <f>+ABS(+U452-'Playlist o matic demo'!AH$2)/2</f>
        <v>0</v>
      </c>
      <c r="AJ452">
        <f>+ABS(+V452-'Playlist o matic demo'!AI$2)/2</f>
        <v>0</v>
      </c>
      <c r="AK452">
        <f>+ABS(+W452-'Playlist o matic demo'!AJ$2)/2</f>
        <v>6</v>
      </c>
      <c r="AL452">
        <f>+ABS(+X452-'Playlist o matic demo'!AK$2)/2</f>
        <v>1</v>
      </c>
      <c r="AN452">
        <f t="shared" si="42"/>
        <v>61.166666666666664</v>
      </c>
      <c r="AO452">
        <f t="shared" si="43"/>
        <v>15</v>
      </c>
      <c r="AP452">
        <f t="shared" ref="AP452:AP515" si="47">+AP451+0.0001</f>
        <v>4.5010000000000258E-2</v>
      </c>
      <c r="AQ452">
        <f t="shared" si="44"/>
        <v>15.04501</v>
      </c>
      <c r="AR452">
        <f t="shared" si="45"/>
        <v>15</v>
      </c>
      <c r="AS452" t="str">
        <f t="shared" si="46"/>
        <v>Kelly Clarkson - Underneath the Tree</v>
      </c>
    </row>
    <row r="453" spans="1:45" x14ac:dyDescent="0.45">
      <c r="A453" t="s">
        <v>1107</v>
      </c>
      <c r="B453" t="s">
        <v>1108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>
        <v>21</v>
      </c>
      <c r="K453">
        <v>3</v>
      </c>
      <c r="L453">
        <v>10</v>
      </c>
      <c r="M453">
        <v>0</v>
      </c>
      <c r="N453">
        <v>0</v>
      </c>
      <c r="O453">
        <v>148</v>
      </c>
      <c r="P453" t="s">
        <v>62</v>
      </c>
      <c r="Q453" t="s">
        <v>29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  <c r="Y453" t="s">
        <v>30</v>
      </c>
      <c r="Z453" t="s">
        <v>31</v>
      </c>
      <c r="AA453">
        <f>+IF(B453='Playlist o matic demo'!$V$2,50,0)</f>
        <v>0</v>
      </c>
      <c r="AB453">
        <f>+ABS(+D453-'Playlist o matic demo'!$AA$2)</f>
        <v>49</v>
      </c>
      <c r="AC453">
        <f>+ABS(+O453-'Playlist o matic demo'!$AB$2)</f>
        <v>23</v>
      </c>
      <c r="AD453">
        <f>+IF(P453='Playlist o matic demo'!$AC$2,0,20)</f>
        <v>20</v>
      </c>
      <c r="AE453">
        <f>+IF(Q453='Playlist o matic demo'!$AD$2,0,20)</f>
        <v>0</v>
      </c>
      <c r="AF453">
        <f>+ABS(+R453-'Playlist o matic demo'!AE$2)</f>
        <v>0</v>
      </c>
      <c r="AG453">
        <f>+ABS(+S453-'Playlist o matic demo'!AF$2)/2</f>
        <v>29</v>
      </c>
      <c r="AH453">
        <f>+ABS(+T453-'Playlist o matic demo'!AG$2)/1.5</f>
        <v>1.3333333333333333</v>
      </c>
      <c r="AI453">
        <f>+ABS(+U453-'Playlist o matic demo'!AH$2)/2</f>
        <v>23.5</v>
      </c>
      <c r="AJ453">
        <f>+ABS(+V453-'Playlist o matic demo'!AI$2)/2</f>
        <v>0</v>
      </c>
      <c r="AK453">
        <f>+ABS(+W453-'Playlist o matic demo'!AJ$2)/2</f>
        <v>12.5</v>
      </c>
      <c r="AL453">
        <f>+ABS(+X453-'Playlist o matic demo'!AK$2)/2</f>
        <v>1.5</v>
      </c>
      <c r="AN453">
        <f t="shared" si="42"/>
        <v>159.83333333333331</v>
      </c>
      <c r="AO453">
        <f t="shared" si="43"/>
        <v>596</v>
      </c>
      <c r="AP453">
        <f t="shared" si="47"/>
        <v>4.5110000000000261E-2</v>
      </c>
      <c r="AQ453">
        <f t="shared" si="44"/>
        <v>596.04511000000002</v>
      </c>
      <c r="AR453">
        <f t="shared" si="45"/>
        <v>596</v>
      </c>
      <c r="AS453" t="str">
        <f t="shared" si="46"/>
        <v>JosÃ¯Â¿Â½Ã¯Â¿Â½ Felic - Feliz Navidad</v>
      </c>
    </row>
    <row r="454" spans="1:45" x14ac:dyDescent="0.45">
      <c r="A454" t="s">
        <v>1109</v>
      </c>
      <c r="B454" t="s">
        <v>1092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>
        <v>5</v>
      </c>
      <c r="K454">
        <v>0</v>
      </c>
      <c r="L454">
        <v>291</v>
      </c>
      <c r="M454">
        <v>0</v>
      </c>
      <c r="N454">
        <v>0</v>
      </c>
      <c r="O454">
        <v>151</v>
      </c>
      <c r="P454" t="s">
        <v>92</v>
      </c>
      <c r="Q454" t="s">
        <v>29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  <c r="Y454" t="s">
        <v>30</v>
      </c>
      <c r="Z454" t="s">
        <v>31</v>
      </c>
      <c r="AA454">
        <f>+IF(B454='Playlist o matic demo'!$V$2,50,0)</f>
        <v>0</v>
      </c>
      <c r="AB454">
        <f>+ABS(+D454-'Playlist o matic demo'!$AA$2)</f>
        <v>8</v>
      </c>
      <c r="AC454">
        <f>+ABS(+O454-'Playlist o matic demo'!$AB$2)</f>
        <v>20</v>
      </c>
      <c r="AD454">
        <f>+IF(P454='Playlist o matic demo'!$AC$2,0,20)</f>
        <v>20</v>
      </c>
      <c r="AE454">
        <f>+IF(Q454='Playlist o matic demo'!$AD$2,0,20)</f>
        <v>0</v>
      </c>
      <c r="AF454">
        <f>+ABS(+R454-'Playlist o matic demo'!AE$2)</f>
        <v>15</v>
      </c>
      <c r="AG454">
        <f>+ABS(+S454-'Playlist o matic demo'!AF$2)/2</f>
        <v>16</v>
      </c>
      <c r="AH454">
        <f>+ABS(+T454-'Playlist o matic demo'!AG$2)/1.5</f>
        <v>22</v>
      </c>
      <c r="AI454">
        <f>+ABS(+U454-'Playlist o matic demo'!AH$2)/2</f>
        <v>43.5</v>
      </c>
      <c r="AJ454">
        <f>+ABS(+V454-'Playlist o matic demo'!AI$2)/2</f>
        <v>0</v>
      </c>
      <c r="AK454">
        <f>+ABS(+W454-'Playlist o matic demo'!AJ$2)/2</f>
        <v>0</v>
      </c>
      <c r="AL454">
        <f>+ABS(+X454-'Playlist o matic demo'!AK$2)/2</f>
        <v>1.5</v>
      </c>
      <c r="AN454">
        <f t="shared" si="42"/>
        <v>146</v>
      </c>
      <c r="AO454">
        <f t="shared" si="43"/>
        <v>459</v>
      </c>
      <c r="AP454">
        <f t="shared" si="47"/>
        <v>4.5210000000000264E-2</v>
      </c>
      <c r="AQ454">
        <f t="shared" si="44"/>
        <v>459.04521</v>
      </c>
      <c r="AR454">
        <f t="shared" si="45"/>
        <v>461</v>
      </c>
      <c r="AS454" t="str">
        <f t="shared" si="46"/>
        <v>Michael BublÃ¯Â¿ - Holly Jolly Christmas</v>
      </c>
    </row>
    <row r="455" spans="1:45" x14ac:dyDescent="0.45">
      <c r="A455" t="s">
        <v>1110</v>
      </c>
      <c r="B455" t="s">
        <v>435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>
        <v>195</v>
      </c>
      <c r="K455">
        <v>111</v>
      </c>
      <c r="L455">
        <v>310</v>
      </c>
      <c r="M455">
        <v>0</v>
      </c>
      <c r="N455">
        <v>0</v>
      </c>
      <c r="O455">
        <v>162</v>
      </c>
      <c r="P455" t="s">
        <v>65</v>
      </c>
      <c r="Q455" t="s">
        <v>46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  <c r="Y455" t="s">
        <v>1111</v>
      </c>
      <c r="Z455" t="s">
        <v>31</v>
      </c>
      <c r="AA455">
        <f>+IF(B455='Playlist o matic demo'!$V$2,50,0)</f>
        <v>0</v>
      </c>
      <c r="AB455">
        <f>+ABS(+D455-'Playlist o matic demo'!$AA$2)</f>
        <v>8</v>
      </c>
      <c r="AC455">
        <f>+ABS(+O455-'Playlist o matic demo'!$AB$2)</f>
        <v>9</v>
      </c>
      <c r="AD455">
        <f>+IF(P455='Playlist o matic demo'!$AC$2,0,20)</f>
        <v>20</v>
      </c>
      <c r="AE455">
        <f>+IF(Q455='Playlist o matic demo'!$AD$2,0,20)</f>
        <v>20</v>
      </c>
      <c r="AF455">
        <f>+ABS(+R455-'Playlist o matic demo'!AE$2)</f>
        <v>17</v>
      </c>
      <c r="AG455">
        <f>+ABS(+S455-'Playlist o matic demo'!AF$2)/2</f>
        <v>25</v>
      </c>
      <c r="AH455">
        <f>+ABS(+T455-'Playlist o matic demo'!AG$2)/1.5</f>
        <v>17.333333333333332</v>
      </c>
      <c r="AI455">
        <f>+ABS(+U455-'Playlist o matic demo'!AH$2)/2</f>
        <v>25.5</v>
      </c>
      <c r="AJ455">
        <f>+ABS(+V455-'Playlist o matic demo'!AI$2)/2</f>
        <v>0</v>
      </c>
      <c r="AK455">
        <f>+ABS(+W455-'Playlist o matic demo'!AJ$2)/2</f>
        <v>0</v>
      </c>
      <c r="AL455">
        <f>+ABS(+X455-'Playlist o matic demo'!AK$2)/2</f>
        <v>1.5</v>
      </c>
      <c r="AN455">
        <f t="shared" si="42"/>
        <v>143.33333333333331</v>
      </c>
      <c r="AO455">
        <f t="shared" si="43"/>
        <v>427</v>
      </c>
      <c r="AP455">
        <f t="shared" si="47"/>
        <v>4.5310000000000267E-2</v>
      </c>
      <c r="AQ455">
        <f t="shared" si="44"/>
        <v>427.04530999999997</v>
      </c>
      <c r="AR455">
        <f t="shared" si="45"/>
        <v>427</v>
      </c>
      <c r="AS455" t="str">
        <f t="shared" si="46"/>
        <v>Justin Bieber - Mistletoe</v>
      </c>
    </row>
    <row r="456" spans="1:45" x14ac:dyDescent="0.45">
      <c r="A456" t="s">
        <v>1112</v>
      </c>
      <c r="B456" t="s">
        <v>1113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>
        <v>114</v>
      </c>
      <c r="K456">
        <v>74</v>
      </c>
      <c r="L456">
        <v>262</v>
      </c>
      <c r="M456">
        <v>0</v>
      </c>
      <c r="N456">
        <v>0</v>
      </c>
      <c r="O456">
        <v>92</v>
      </c>
      <c r="P456" t="s">
        <v>62</v>
      </c>
      <c r="Q456" t="s">
        <v>29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  <c r="Y456" t="s">
        <v>1114</v>
      </c>
      <c r="Z456" t="s">
        <v>31</v>
      </c>
      <c r="AA456">
        <f>+IF(B456='Playlist o matic demo'!$V$2,50,0)</f>
        <v>0</v>
      </c>
      <c r="AB456">
        <f>+ABS(+D456-'Playlist o matic demo'!$AA$2)</f>
        <v>56</v>
      </c>
      <c r="AC456">
        <f>+ABS(+O456-'Playlist o matic demo'!$AB$2)</f>
        <v>79</v>
      </c>
      <c r="AD456">
        <f>+IF(P456='Playlist o matic demo'!$AC$2,0,20)</f>
        <v>20</v>
      </c>
      <c r="AE456">
        <f>+IF(Q456='Playlist o matic demo'!$AD$2,0,20)</f>
        <v>0</v>
      </c>
      <c r="AF456">
        <f>+ABS(+R456-'Playlist o matic demo'!AE$2)</f>
        <v>3</v>
      </c>
      <c r="AG456">
        <f>+ABS(+S456-'Playlist o matic demo'!AF$2)/2</f>
        <v>23</v>
      </c>
      <c r="AH456">
        <f>+ABS(+T456-'Playlist o matic demo'!AG$2)/1.5</f>
        <v>2</v>
      </c>
      <c r="AI456">
        <f>+ABS(+U456-'Playlist o matic demo'!AH$2)/2</f>
        <v>20</v>
      </c>
      <c r="AJ456">
        <f>+ABS(+V456-'Playlist o matic demo'!AI$2)/2</f>
        <v>0</v>
      </c>
      <c r="AK456">
        <f>+ABS(+W456-'Playlist o matic demo'!AJ$2)/2</f>
        <v>11.5</v>
      </c>
      <c r="AL456">
        <f>+ABS(+X456-'Playlist o matic demo'!AK$2)/2</f>
        <v>2</v>
      </c>
      <c r="AN456">
        <f t="shared" si="42"/>
        <v>216.5</v>
      </c>
      <c r="AO456">
        <f t="shared" si="43"/>
        <v>914</v>
      </c>
      <c r="AP456">
        <f t="shared" si="47"/>
        <v>4.541000000000027E-2</v>
      </c>
      <c r="AQ456">
        <f t="shared" si="44"/>
        <v>914.04540999999995</v>
      </c>
      <c r="AR456">
        <f t="shared" si="45"/>
        <v>915</v>
      </c>
      <c r="AS456" t="str">
        <f t="shared" si="46"/>
        <v>The Ronettes - Sleigh Ride</v>
      </c>
    </row>
    <row r="457" spans="1:45" x14ac:dyDescent="0.45">
      <c r="A457" t="s">
        <v>1115</v>
      </c>
      <c r="B457" t="s">
        <v>79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>
        <v>98709329</v>
      </c>
      <c r="J457">
        <v>5</v>
      </c>
      <c r="K457">
        <v>31</v>
      </c>
      <c r="L457">
        <v>1</v>
      </c>
      <c r="M457">
        <v>0</v>
      </c>
      <c r="N457">
        <v>0</v>
      </c>
      <c r="O457">
        <v>152</v>
      </c>
      <c r="P457" t="s">
        <v>34</v>
      </c>
      <c r="Q457" t="s">
        <v>29</v>
      </c>
      <c r="R457">
        <v>65</v>
      </c>
      <c r="S457">
        <v>35</v>
      </c>
      <c r="T457">
        <v>65</v>
      </c>
      <c r="U457">
        <v>44</v>
      </c>
      <c r="V457">
        <v>18</v>
      </c>
      <c r="W457">
        <v>21</v>
      </c>
      <c r="X457">
        <v>7</v>
      </c>
      <c r="Y457" t="s">
        <v>293</v>
      </c>
      <c r="Z457" t="s">
        <v>31</v>
      </c>
      <c r="AA457">
        <f>+IF(B457='Playlist o matic demo'!$V$2,50,0)</f>
        <v>0</v>
      </c>
      <c r="AB457">
        <f>+ABS(+D457-'Playlist o matic demo'!$AA$2)</f>
        <v>3</v>
      </c>
      <c r="AC457">
        <f>+ABS(+O457-'Playlist o matic demo'!$AB$2)</f>
        <v>19</v>
      </c>
      <c r="AD457">
        <f>+IF(P457='Playlist o matic demo'!$AC$2,0,20)</f>
        <v>0</v>
      </c>
      <c r="AE457">
        <f>+IF(Q457='Playlist o matic demo'!$AD$2,0,20)</f>
        <v>0</v>
      </c>
      <c r="AF457">
        <f>+ABS(+R457-'Playlist o matic demo'!AE$2)</f>
        <v>15</v>
      </c>
      <c r="AG457">
        <f>+ABS(+S457-'Playlist o matic demo'!AF$2)/2</f>
        <v>1.5</v>
      </c>
      <c r="AH457">
        <f>+ABS(+T457-'Playlist o matic demo'!AG$2)/1.5</f>
        <v>10</v>
      </c>
      <c r="AI457">
        <f>+ABS(+U457-'Playlist o matic demo'!AH$2)/2</f>
        <v>22</v>
      </c>
      <c r="AJ457">
        <f>+ABS(+V457-'Playlist o matic demo'!AI$2)/2</f>
        <v>9</v>
      </c>
      <c r="AK457">
        <f>+ABS(+W457-'Playlist o matic demo'!AJ$2)/2</f>
        <v>6</v>
      </c>
      <c r="AL457">
        <f>+ABS(+X457-'Playlist o matic demo'!AK$2)/2</f>
        <v>0</v>
      </c>
      <c r="AN457">
        <f t="shared" si="42"/>
        <v>85.5</v>
      </c>
      <c r="AO457">
        <f t="shared" si="43"/>
        <v>66</v>
      </c>
      <c r="AP457">
        <f t="shared" si="47"/>
        <v>4.5510000000000272E-2</v>
      </c>
      <c r="AQ457">
        <f t="shared" si="44"/>
        <v>66.045510000000007</v>
      </c>
      <c r="AR457">
        <f t="shared" si="45"/>
        <v>66</v>
      </c>
      <c r="AS457" t="str">
        <f t="shared" si="46"/>
        <v>SZA - Seek &amp; Destroy</v>
      </c>
    </row>
    <row r="458" spans="1:45" x14ac:dyDescent="0.45">
      <c r="A458" t="s">
        <v>1116</v>
      </c>
      <c r="B458" t="s">
        <v>79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>
        <v>110849052</v>
      </c>
      <c r="J458">
        <v>16</v>
      </c>
      <c r="K458">
        <v>63</v>
      </c>
      <c r="L458">
        <v>8</v>
      </c>
      <c r="M458">
        <v>0</v>
      </c>
      <c r="N458">
        <v>0</v>
      </c>
      <c r="O458">
        <v>65</v>
      </c>
      <c r="P458" t="s">
        <v>42</v>
      </c>
      <c r="Q458" t="s">
        <v>46</v>
      </c>
      <c r="R458">
        <v>71</v>
      </c>
      <c r="S458">
        <v>55</v>
      </c>
      <c r="T458">
        <v>26</v>
      </c>
      <c r="U458">
        <v>85</v>
      </c>
      <c r="V458">
        <v>0</v>
      </c>
      <c r="W458">
        <v>13</v>
      </c>
      <c r="X458">
        <v>8</v>
      </c>
      <c r="Y458" t="s">
        <v>293</v>
      </c>
      <c r="Z458" t="s">
        <v>31</v>
      </c>
      <c r="AA458">
        <f>+IF(B458='Playlist o matic demo'!$V$2,50,0)</f>
        <v>0</v>
      </c>
      <c r="AB458">
        <f>+ABS(+D458-'Playlist o matic demo'!$AA$2)</f>
        <v>3</v>
      </c>
      <c r="AC458">
        <f>+ABS(+O458-'Playlist o matic demo'!$AB$2)</f>
        <v>106</v>
      </c>
      <c r="AD458">
        <f>+IF(P458='Playlist o matic demo'!$AC$2,0,20)</f>
        <v>20</v>
      </c>
      <c r="AE458">
        <f>+IF(Q458='Playlist o matic demo'!$AD$2,0,20)</f>
        <v>20</v>
      </c>
      <c r="AF458">
        <f>+ABS(+R458-'Playlist o matic demo'!AE$2)</f>
        <v>21</v>
      </c>
      <c r="AG458">
        <f>+ABS(+S458-'Playlist o matic demo'!AF$2)/2</f>
        <v>8.5</v>
      </c>
      <c r="AH458">
        <f>+ABS(+T458-'Playlist o matic demo'!AG$2)/1.5</f>
        <v>36</v>
      </c>
      <c r="AI458">
        <f>+ABS(+U458-'Playlist o matic demo'!AH$2)/2</f>
        <v>42.5</v>
      </c>
      <c r="AJ458">
        <f>+ABS(+V458-'Playlist o matic demo'!AI$2)/2</f>
        <v>0</v>
      </c>
      <c r="AK458">
        <f>+ABS(+W458-'Playlist o matic demo'!AJ$2)/2</f>
        <v>2</v>
      </c>
      <c r="AL458">
        <f>+ABS(+X458-'Playlist o matic demo'!AK$2)/2</f>
        <v>0.5</v>
      </c>
      <c r="AN458">
        <f t="shared" si="42"/>
        <v>259.5</v>
      </c>
      <c r="AO458">
        <f t="shared" si="43"/>
        <v>949</v>
      </c>
      <c r="AP458">
        <f t="shared" si="47"/>
        <v>4.5610000000000275E-2</v>
      </c>
      <c r="AQ458">
        <f t="shared" si="44"/>
        <v>949.04561000000001</v>
      </c>
      <c r="AR458">
        <f t="shared" si="45"/>
        <v>949</v>
      </c>
      <c r="AS458" t="str">
        <f t="shared" si="46"/>
        <v>SZA - Love Language</v>
      </c>
    </row>
    <row r="459" spans="1:45" x14ac:dyDescent="0.45">
      <c r="A459" t="s">
        <v>1117</v>
      </c>
      <c r="B459" t="s">
        <v>1118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>
        <v>130</v>
      </c>
      <c r="K459">
        <v>1</v>
      </c>
      <c r="L459">
        <v>390</v>
      </c>
      <c r="M459">
        <v>0</v>
      </c>
      <c r="N459">
        <v>0</v>
      </c>
      <c r="O459">
        <v>147</v>
      </c>
      <c r="P459" t="s">
        <v>62</v>
      </c>
      <c r="Q459" t="s">
        <v>29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  <c r="Y459" t="s">
        <v>1119</v>
      </c>
      <c r="Z459" t="s">
        <v>31</v>
      </c>
      <c r="AA459">
        <f>+IF(B459='Playlist o matic demo'!$V$2,50,0)</f>
        <v>0</v>
      </c>
      <c r="AB459">
        <f>+ABS(+D459-'Playlist o matic demo'!$AA$2)</f>
        <v>48</v>
      </c>
      <c r="AC459">
        <f>+ABS(+O459-'Playlist o matic demo'!$AB$2)</f>
        <v>24</v>
      </c>
      <c r="AD459">
        <f>+IF(P459='Playlist o matic demo'!$AC$2,0,20)</f>
        <v>20</v>
      </c>
      <c r="AE459">
        <f>+IF(Q459='Playlist o matic demo'!$AD$2,0,20)</f>
        <v>0</v>
      </c>
      <c r="AF459">
        <f>+ABS(+R459-'Playlist o matic demo'!AE$2)</f>
        <v>17</v>
      </c>
      <c r="AG459">
        <f>+ABS(+S459-'Playlist o matic demo'!AF$2)/2</f>
        <v>0.5</v>
      </c>
      <c r="AH459">
        <f>+ABS(+T459-'Playlist o matic demo'!AG$2)/1.5</f>
        <v>12.666666666666666</v>
      </c>
      <c r="AI459">
        <f>+ABS(+U459-'Playlist o matic demo'!AH$2)/2</f>
        <v>16</v>
      </c>
      <c r="AJ459">
        <f>+ABS(+V459-'Playlist o matic demo'!AI$2)/2</f>
        <v>0</v>
      </c>
      <c r="AK459">
        <f>+ABS(+W459-'Playlist o matic demo'!AJ$2)/2</f>
        <v>34</v>
      </c>
      <c r="AL459">
        <f>+ABS(+X459-'Playlist o matic demo'!AK$2)/2</f>
        <v>2</v>
      </c>
      <c r="AN459">
        <f t="shared" si="42"/>
        <v>174.16666666666669</v>
      </c>
      <c r="AO459">
        <f t="shared" si="43"/>
        <v>716</v>
      </c>
      <c r="AP459">
        <f t="shared" si="47"/>
        <v>4.5710000000000278E-2</v>
      </c>
      <c r="AQ459">
        <f t="shared" si="44"/>
        <v>716.04570999999999</v>
      </c>
      <c r="AR459">
        <f t="shared" si="45"/>
        <v>716</v>
      </c>
      <c r="AS459" t="str">
        <f t="shared" si="46"/>
        <v>John Lennon, The Harlem Community Choir, The Plastic Ono Band, Yoko Ono - Happy Xmas (War Is Over)</v>
      </c>
    </row>
    <row r="460" spans="1:45" x14ac:dyDescent="0.45">
      <c r="A460" t="s">
        <v>1120</v>
      </c>
      <c r="B460" t="s">
        <v>1121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>
        <v>94005786</v>
      </c>
      <c r="J460">
        <v>7</v>
      </c>
      <c r="K460">
        <v>29</v>
      </c>
      <c r="L460">
        <v>3</v>
      </c>
      <c r="M460">
        <v>0</v>
      </c>
      <c r="N460">
        <v>0</v>
      </c>
      <c r="O460">
        <v>150</v>
      </c>
      <c r="P460" t="s">
        <v>173</v>
      </c>
      <c r="Q460" t="s">
        <v>46</v>
      </c>
      <c r="R460">
        <v>73</v>
      </c>
      <c r="S460">
        <v>71</v>
      </c>
      <c r="T460">
        <v>69</v>
      </c>
      <c r="U460">
        <v>53</v>
      </c>
      <c r="V460">
        <v>0</v>
      </c>
      <c r="W460">
        <v>32</v>
      </c>
      <c r="X460">
        <v>9</v>
      </c>
      <c r="Y460" t="s">
        <v>293</v>
      </c>
      <c r="Z460" t="s">
        <v>31</v>
      </c>
      <c r="AA460">
        <f>+IF(B460='Playlist o matic demo'!$V$2,50,0)</f>
        <v>0</v>
      </c>
      <c r="AB460">
        <f>+ABS(+D460-'Playlist o matic demo'!$AA$2)</f>
        <v>3</v>
      </c>
      <c r="AC460">
        <f>+ABS(+O460-'Playlist o matic demo'!$AB$2)</f>
        <v>21</v>
      </c>
      <c r="AD460">
        <f>+IF(P460='Playlist o matic demo'!$AC$2,0,20)</f>
        <v>20</v>
      </c>
      <c r="AE460">
        <f>+IF(Q460='Playlist o matic demo'!$AD$2,0,20)</f>
        <v>20</v>
      </c>
      <c r="AF460">
        <f>+ABS(+R460-'Playlist o matic demo'!AE$2)</f>
        <v>23</v>
      </c>
      <c r="AG460">
        <f>+ABS(+S460-'Playlist o matic demo'!AF$2)/2</f>
        <v>16.5</v>
      </c>
      <c r="AH460">
        <f>+ABS(+T460-'Playlist o matic demo'!AG$2)/1.5</f>
        <v>7.333333333333333</v>
      </c>
      <c r="AI460">
        <f>+ABS(+U460-'Playlist o matic demo'!AH$2)/2</f>
        <v>26.5</v>
      </c>
      <c r="AJ460">
        <f>+ABS(+V460-'Playlist o matic demo'!AI$2)/2</f>
        <v>0</v>
      </c>
      <c r="AK460">
        <f>+ABS(+W460-'Playlist o matic demo'!AJ$2)/2</f>
        <v>11.5</v>
      </c>
      <c r="AL460">
        <f>+ABS(+X460-'Playlist o matic demo'!AK$2)/2</f>
        <v>1</v>
      </c>
      <c r="AN460">
        <f t="shared" si="42"/>
        <v>149.83333333333331</v>
      </c>
      <c r="AO460">
        <f t="shared" si="43"/>
        <v>497</v>
      </c>
      <c r="AP460">
        <f t="shared" si="47"/>
        <v>4.5810000000000281E-2</v>
      </c>
      <c r="AQ460">
        <f t="shared" si="44"/>
        <v>497.04581000000002</v>
      </c>
      <c r="AR460">
        <f t="shared" si="45"/>
        <v>497</v>
      </c>
      <c r="AS460" t="str">
        <f t="shared" si="46"/>
        <v>SZA, Don Toliver - Used (feat. Don Toliver)</v>
      </c>
    </row>
    <row r="461" spans="1:45" x14ac:dyDescent="0.45">
      <c r="A461" t="s">
        <v>1122</v>
      </c>
      <c r="B461" t="s">
        <v>1123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>
        <v>108</v>
      </c>
      <c r="K461">
        <v>120</v>
      </c>
      <c r="L461">
        <v>73</v>
      </c>
      <c r="M461">
        <v>0</v>
      </c>
      <c r="N461">
        <v>0</v>
      </c>
      <c r="O461">
        <v>140</v>
      </c>
      <c r="Q461" t="s">
        <v>29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  <c r="Y461" t="s">
        <v>1124</v>
      </c>
      <c r="Z461" t="s">
        <v>31</v>
      </c>
      <c r="AA461">
        <f>+IF(B461='Playlist o matic demo'!$V$2,50,0)</f>
        <v>0</v>
      </c>
      <c r="AB461">
        <f>+ABS(+D461-'Playlist o matic demo'!$AA$2)</f>
        <v>67</v>
      </c>
      <c r="AC461">
        <f>+ABS(+O461-'Playlist o matic demo'!$AB$2)</f>
        <v>31</v>
      </c>
      <c r="AD461">
        <f>+IF(P461='Playlist o matic demo'!$AC$2,0,20)</f>
        <v>20</v>
      </c>
      <c r="AE461">
        <f>+IF(Q461='Playlist o matic demo'!$AD$2,0,20)</f>
        <v>0</v>
      </c>
      <c r="AF461">
        <f>+ABS(+R461-'Playlist o matic demo'!AE$2)</f>
        <v>17</v>
      </c>
      <c r="AG461">
        <f>+ABS(+S461-'Playlist o matic demo'!AF$2)/2</f>
        <v>21.5</v>
      </c>
      <c r="AH461">
        <f>+ABS(+T461-'Playlist o matic demo'!AG$2)/1.5</f>
        <v>29.333333333333332</v>
      </c>
      <c r="AI461">
        <f>+ABS(+U461-'Playlist o matic demo'!AH$2)/2</f>
        <v>32</v>
      </c>
      <c r="AJ461">
        <f>+ABS(+V461-'Playlist o matic demo'!AI$2)/2</f>
        <v>0</v>
      </c>
      <c r="AK461">
        <f>+ABS(+W461-'Playlist o matic demo'!AJ$2)/2</f>
        <v>3</v>
      </c>
      <c r="AL461">
        <f>+ABS(+X461-'Playlist o matic demo'!AK$2)/2</f>
        <v>2</v>
      </c>
      <c r="AN461">
        <f t="shared" si="42"/>
        <v>222.83333333333334</v>
      </c>
      <c r="AO461">
        <f t="shared" si="43"/>
        <v>922</v>
      </c>
      <c r="AP461">
        <f t="shared" si="47"/>
        <v>4.5910000000000284E-2</v>
      </c>
      <c r="AQ461">
        <f t="shared" si="44"/>
        <v>922.04591000000005</v>
      </c>
      <c r="AR461">
        <f t="shared" si="45"/>
        <v>922</v>
      </c>
      <c r="AS461" t="str">
        <f t="shared" si="46"/>
        <v>Burl Ives - A Holly Jolly Christmas - Single Version</v>
      </c>
    </row>
    <row r="462" spans="1:45" x14ac:dyDescent="0.45">
      <c r="A462" t="s">
        <v>1125</v>
      </c>
      <c r="B462" t="s">
        <v>1126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>
        <v>140</v>
      </c>
      <c r="K462">
        <v>72</v>
      </c>
      <c r="L462">
        <v>251</v>
      </c>
      <c r="M462">
        <v>0</v>
      </c>
      <c r="N462">
        <v>0</v>
      </c>
      <c r="O462">
        <v>139</v>
      </c>
      <c r="P462" t="s">
        <v>34</v>
      </c>
      <c r="Q462" t="s">
        <v>29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  <c r="Y462" t="s">
        <v>1127</v>
      </c>
      <c r="Z462" t="s">
        <v>31</v>
      </c>
      <c r="AA462">
        <f>+IF(B462='Playlist o matic demo'!$V$2,50,0)</f>
        <v>0</v>
      </c>
      <c r="AB462">
        <f>+ABS(+D462-'Playlist o matic demo'!$AA$2)</f>
        <v>73</v>
      </c>
      <c r="AC462">
        <f>+ABS(+O462-'Playlist o matic demo'!$AB$2)</f>
        <v>32</v>
      </c>
      <c r="AD462">
        <f>+IF(P462='Playlist o matic demo'!$AC$2,0,20)</f>
        <v>0</v>
      </c>
      <c r="AE462">
        <f>+IF(Q462='Playlist o matic demo'!$AD$2,0,20)</f>
        <v>0</v>
      </c>
      <c r="AF462">
        <f>+ABS(+R462-'Playlist o matic demo'!AE$2)</f>
        <v>14</v>
      </c>
      <c r="AG462">
        <f>+ABS(+S462-'Playlist o matic demo'!AF$2)/2</f>
        <v>8</v>
      </c>
      <c r="AH462">
        <f>+ABS(+T462-'Playlist o matic demo'!AG$2)/1.5</f>
        <v>43.333333333333336</v>
      </c>
      <c r="AI462">
        <f>+ABS(+U462-'Playlist o matic demo'!AH$2)/2</f>
        <v>42</v>
      </c>
      <c r="AJ462">
        <f>+ABS(+V462-'Playlist o matic demo'!AI$2)/2</f>
        <v>0</v>
      </c>
      <c r="AK462">
        <f>+ABS(+W462-'Playlist o matic demo'!AJ$2)/2</f>
        <v>1</v>
      </c>
      <c r="AL462">
        <f>+ABS(+X462-'Playlist o matic demo'!AK$2)/2</f>
        <v>1.5</v>
      </c>
      <c r="AN462">
        <f t="shared" si="42"/>
        <v>214.83333333333334</v>
      </c>
      <c r="AO462">
        <f t="shared" si="43"/>
        <v>913</v>
      </c>
      <c r="AP462">
        <f t="shared" si="47"/>
        <v>4.6010000000000287E-2</v>
      </c>
      <c r="AQ462">
        <f t="shared" si="44"/>
        <v>913.04601000000002</v>
      </c>
      <c r="AR462">
        <f t="shared" si="45"/>
        <v>913</v>
      </c>
      <c r="AS462" t="str">
        <f t="shared" si="46"/>
        <v>Nat King Cole - The Christmas Song (Merry Christmas To You) - Remastered 1999</v>
      </c>
    </row>
    <row r="463" spans="1:45" x14ac:dyDescent="0.45">
      <c r="A463" t="s">
        <v>1128</v>
      </c>
      <c r="B463" t="s">
        <v>1129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>
        <v>1</v>
      </c>
      <c r="K463">
        <v>0</v>
      </c>
      <c r="L463">
        <v>29</v>
      </c>
      <c r="M463">
        <v>0</v>
      </c>
      <c r="N463">
        <v>0</v>
      </c>
      <c r="O463">
        <v>95</v>
      </c>
      <c r="P463" t="s">
        <v>28</v>
      </c>
      <c r="Q463" t="s">
        <v>29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  <c r="Y463" t="s">
        <v>1130</v>
      </c>
      <c r="Z463" t="s">
        <v>31</v>
      </c>
      <c r="AA463">
        <f>+IF(B463='Playlist o matic demo'!$V$2,50,0)</f>
        <v>0</v>
      </c>
      <c r="AB463">
        <f>+ABS(+D463-'Playlist o matic demo'!$AA$2)</f>
        <v>40</v>
      </c>
      <c r="AC463">
        <f>+ABS(+O463-'Playlist o matic demo'!$AB$2)</f>
        <v>76</v>
      </c>
      <c r="AD463">
        <f>+IF(P463='Playlist o matic demo'!$AC$2,0,20)</f>
        <v>20</v>
      </c>
      <c r="AE463">
        <f>+IF(Q463='Playlist o matic demo'!$AD$2,0,20)</f>
        <v>0</v>
      </c>
      <c r="AF463">
        <f>+ABS(+R463-'Playlist o matic demo'!AE$2)</f>
        <v>25</v>
      </c>
      <c r="AG463">
        <f>+ABS(+S463-'Playlist o matic demo'!AF$2)/2</f>
        <v>18</v>
      </c>
      <c r="AH463">
        <f>+ABS(+T463-'Playlist o matic demo'!AG$2)/1.5</f>
        <v>14.666666666666666</v>
      </c>
      <c r="AI463">
        <f>+ABS(+U463-'Playlist o matic demo'!AH$2)/2</f>
        <v>18</v>
      </c>
      <c r="AJ463">
        <f>+ABS(+V463-'Playlist o matic demo'!AI$2)/2</f>
        <v>0</v>
      </c>
      <c r="AK463">
        <f>+ABS(+W463-'Playlist o matic demo'!AJ$2)/2</f>
        <v>0</v>
      </c>
      <c r="AL463">
        <f>+ABS(+X463-'Playlist o matic demo'!AK$2)/2</f>
        <v>2</v>
      </c>
      <c r="AN463">
        <f t="shared" si="42"/>
        <v>213.66666666666666</v>
      </c>
      <c r="AO463">
        <f t="shared" si="43"/>
        <v>910</v>
      </c>
      <c r="AP463">
        <f t="shared" si="47"/>
        <v>4.611000000000029E-2</v>
      </c>
      <c r="AQ463">
        <f t="shared" si="44"/>
        <v>910.04611</v>
      </c>
      <c r="AR463">
        <f t="shared" si="45"/>
        <v>911</v>
      </c>
      <c r="AS463" t="str">
        <f t="shared" si="46"/>
        <v>Paul McCartney - Wonderful Christmastime - Edited Version / Remastered 2011</v>
      </c>
    </row>
    <row r="464" spans="1:45" x14ac:dyDescent="0.45">
      <c r="A464" t="s">
        <v>1131</v>
      </c>
      <c r="B464" t="s">
        <v>1132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>
        <v>209</v>
      </c>
      <c r="K464">
        <v>30</v>
      </c>
      <c r="L464">
        <v>449</v>
      </c>
      <c r="M464">
        <v>0</v>
      </c>
      <c r="N464">
        <v>0</v>
      </c>
      <c r="O464">
        <v>115</v>
      </c>
      <c r="Q464" t="s">
        <v>29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  <c r="Y464" t="s">
        <v>1133</v>
      </c>
      <c r="Z464" t="s">
        <v>31</v>
      </c>
      <c r="AA464">
        <f>+IF(B464='Playlist o matic demo'!$V$2,50,0)</f>
        <v>0</v>
      </c>
      <c r="AB464">
        <f>+ABS(+D464-'Playlist o matic demo'!$AA$2)</f>
        <v>35</v>
      </c>
      <c r="AC464">
        <f>+ABS(+O464-'Playlist o matic demo'!$AB$2)</f>
        <v>56</v>
      </c>
      <c r="AD464">
        <f>+IF(P464='Playlist o matic demo'!$AC$2,0,20)</f>
        <v>20</v>
      </c>
      <c r="AE464">
        <f>+IF(Q464='Playlist o matic demo'!$AD$2,0,20)</f>
        <v>0</v>
      </c>
      <c r="AF464">
        <f>+ABS(+R464-'Playlist o matic demo'!AE$2)</f>
        <v>10</v>
      </c>
      <c r="AG464">
        <f>+ABS(+S464-'Playlist o matic demo'!AF$2)/2</f>
        <v>7.5</v>
      </c>
      <c r="AH464">
        <f>+ABS(+T464-'Playlist o matic demo'!AG$2)/1.5</f>
        <v>15.333333333333334</v>
      </c>
      <c r="AI464">
        <f>+ABS(+U464-'Playlist o matic demo'!AH$2)/2</f>
        <v>0</v>
      </c>
      <c r="AJ464">
        <f>+ABS(+V464-'Playlist o matic demo'!AI$2)/2</f>
        <v>1</v>
      </c>
      <c r="AK464">
        <f>+ABS(+W464-'Playlist o matic demo'!AJ$2)/2</f>
        <v>9</v>
      </c>
      <c r="AL464">
        <f>+ABS(+X464-'Playlist o matic demo'!AK$2)/2</f>
        <v>2</v>
      </c>
      <c r="AN464">
        <f t="shared" si="42"/>
        <v>155.83333333333334</v>
      </c>
      <c r="AO464">
        <f t="shared" si="43"/>
        <v>552</v>
      </c>
      <c r="AP464">
        <f t="shared" si="47"/>
        <v>4.6210000000000293E-2</v>
      </c>
      <c r="AQ464">
        <f t="shared" si="44"/>
        <v>552.04620999999997</v>
      </c>
      <c r="AR464">
        <f t="shared" si="45"/>
        <v>552</v>
      </c>
      <c r="AS464" t="str">
        <f t="shared" si="46"/>
        <v>Band Aid - Do They Know It's Christmas? - 1984 Version</v>
      </c>
    </row>
    <row r="465" spans="1:45" x14ac:dyDescent="0.45">
      <c r="A465" t="s">
        <v>1134</v>
      </c>
      <c r="B465" t="s">
        <v>1135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>
        <v>110073250</v>
      </c>
      <c r="J465">
        <v>16</v>
      </c>
      <c r="K465">
        <v>20</v>
      </c>
      <c r="L465">
        <v>4</v>
      </c>
      <c r="M465">
        <v>0</v>
      </c>
      <c r="N465">
        <v>0</v>
      </c>
      <c r="O465">
        <v>125</v>
      </c>
      <c r="P465" t="s">
        <v>65</v>
      </c>
      <c r="Q465" t="s">
        <v>29</v>
      </c>
      <c r="R465">
        <v>62</v>
      </c>
      <c r="S465">
        <v>59</v>
      </c>
      <c r="T465">
        <v>43</v>
      </c>
      <c r="U465">
        <v>84</v>
      </c>
      <c r="V465">
        <v>3</v>
      </c>
      <c r="W465">
        <v>11</v>
      </c>
      <c r="X465">
        <v>5</v>
      </c>
      <c r="Y465" t="s">
        <v>30</v>
      </c>
      <c r="Z465" t="s">
        <v>31</v>
      </c>
      <c r="AA465">
        <f>+IF(B465='Playlist o matic demo'!$V$2,50,0)</f>
        <v>0</v>
      </c>
      <c r="AB465">
        <f>+ABS(+D465-'Playlist o matic demo'!$AA$2)</f>
        <v>3</v>
      </c>
      <c r="AC465">
        <f>+ABS(+O465-'Playlist o matic demo'!$AB$2)</f>
        <v>46</v>
      </c>
      <c r="AD465">
        <f>+IF(P465='Playlist o matic demo'!$AC$2,0,20)</f>
        <v>20</v>
      </c>
      <c r="AE465">
        <f>+IF(Q465='Playlist o matic demo'!$AD$2,0,20)</f>
        <v>0</v>
      </c>
      <c r="AF465">
        <f>+ABS(+R465-'Playlist o matic demo'!AE$2)</f>
        <v>12</v>
      </c>
      <c r="AG465">
        <f>+ABS(+S465-'Playlist o matic demo'!AF$2)/2</f>
        <v>10.5</v>
      </c>
      <c r="AH465">
        <f>+ABS(+T465-'Playlist o matic demo'!AG$2)/1.5</f>
        <v>24.666666666666668</v>
      </c>
      <c r="AI465">
        <f>+ABS(+U465-'Playlist o matic demo'!AH$2)/2</f>
        <v>42</v>
      </c>
      <c r="AJ465">
        <f>+ABS(+V465-'Playlist o matic demo'!AI$2)/2</f>
        <v>1.5</v>
      </c>
      <c r="AK465">
        <f>+ABS(+W465-'Playlist o matic demo'!AJ$2)/2</f>
        <v>1</v>
      </c>
      <c r="AL465">
        <f>+ABS(+X465-'Playlist o matic demo'!AK$2)/2</f>
        <v>1</v>
      </c>
      <c r="AN465">
        <f t="shared" si="42"/>
        <v>161.66666666666669</v>
      </c>
      <c r="AO465">
        <f t="shared" si="43"/>
        <v>613</v>
      </c>
      <c r="AP465">
        <f t="shared" si="47"/>
        <v>4.6310000000000295E-2</v>
      </c>
      <c r="AQ465">
        <f t="shared" si="44"/>
        <v>613.04630999999995</v>
      </c>
      <c r="AR465">
        <f t="shared" si="45"/>
        <v>615</v>
      </c>
      <c r="AS465" t="str">
        <f t="shared" si="46"/>
        <v>SZA, Phoebe Bridgers - Ghost in the Machine (feat. Phoebe Bridgers)</v>
      </c>
    </row>
    <row r="466" spans="1:45" x14ac:dyDescent="0.45">
      <c r="A466" t="s">
        <v>1136</v>
      </c>
      <c r="B466" t="s">
        <v>79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>
        <v>88092256</v>
      </c>
      <c r="J466">
        <v>6</v>
      </c>
      <c r="K466">
        <v>21</v>
      </c>
      <c r="L466">
        <v>3</v>
      </c>
      <c r="M466">
        <v>0</v>
      </c>
      <c r="N466">
        <v>0</v>
      </c>
      <c r="O466">
        <v>76</v>
      </c>
      <c r="Q466" t="s">
        <v>29</v>
      </c>
      <c r="R466">
        <v>60</v>
      </c>
      <c r="S466">
        <v>19</v>
      </c>
      <c r="T466">
        <v>20</v>
      </c>
      <c r="U466">
        <v>78</v>
      </c>
      <c r="V466">
        <v>0</v>
      </c>
      <c r="W466">
        <v>11</v>
      </c>
      <c r="X466">
        <v>5</v>
      </c>
      <c r="Y466" t="s">
        <v>293</v>
      </c>
      <c r="Z466" t="s">
        <v>31</v>
      </c>
      <c r="AA466">
        <f>+IF(B466='Playlist o matic demo'!$V$2,50,0)</f>
        <v>0</v>
      </c>
      <c r="AB466">
        <f>+ABS(+D466-'Playlist o matic demo'!$AA$2)</f>
        <v>3</v>
      </c>
      <c r="AC466">
        <f>+ABS(+O466-'Playlist o matic demo'!$AB$2)</f>
        <v>95</v>
      </c>
      <c r="AD466">
        <f>+IF(P466='Playlist o matic demo'!$AC$2,0,20)</f>
        <v>20</v>
      </c>
      <c r="AE466">
        <f>+IF(Q466='Playlist o matic demo'!$AD$2,0,20)</f>
        <v>0</v>
      </c>
      <c r="AF466">
        <f>+ABS(+R466-'Playlist o matic demo'!AE$2)</f>
        <v>10</v>
      </c>
      <c r="AG466">
        <f>+ABS(+S466-'Playlist o matic demo'!AF$2)/2</f>
        <v>9.5</v>
      </c>
      <c r="AH466">
        <f>+ABS(+T466-'Playlist o matic demo'!AG$2)/1.5</f>
        <v>40</v>
      </c>
      <c r="AI466">
        <f>+ABS(+U466-'Playlist o matic demo'!AH$2)/2</f>
        <v>39</v>
      </c>
      <c r="AJ466">
        <f>+ABS(+V466-'Playlist o matic demo'!AI$2)/2</f>
        <v>0</v>
      </c>
      <c r="AK466">
        <f>+ABS(+W466-'Playlist o matic demo'!AJ$2)/2</f>
        <v>1</v>
      </c>
      <c r="AL466">
        <f>+ABS(+X466-'Playlist o matic demo'!AK$2)/2</f>
        <v>1</v>
      </c>
      <c r="AN466">
        <f t="shared" si="42"/>
        <v>218.5</v>
      </c>
      <c r="AO466">
        <f t="shared" si="43"/>
        <v>917</v>
      </c>
      <c r="AP466">
        <f t="shared" si="47"/>
        <v>4.6410000000000298E-2</v>
      </c>
      <c r="AQ466">
        <f t="shared" si="44"/>
        <v>917.04641000000004</v>
      </c>
      <c r="AR466">
        <f t="shared" si="45"/>
        <v>918</v>
      </c>
      <c r="AS466" t="str">
        <f t="shared" si="46"/>
        <v>SZA - Special</v>
      </c>
    </row>
    <row r="467" spans="1:45" x14ac:dyDescent="0.45">
      <c r="A467" t="s">
        <v>1137</v>
      </c>
      <c r="B467" t="s">
        <v>1138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>
        <v>90</v>
      </c>
      <c r="K467">
        <v>35</v>
      </c>
      <c r="L467">
        <v>5</v>
      </c>
      <c r="M467">
        <v>0</v>
      </c>
      <c r="N467">
        <v>0</v>
      </c>
      <c r="O467">
        <v>101</v>
      </c>
      <c r="P467" t="s">
        <v>34</v>
      </c>
      <c r="Q467" t="s">
        <v>46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  <c r="Y467" t="s">
        <v>1139</v>
      </c>
      <c r="Z467" t="s">
        <v>31</v>
      </c>
      <c r="AA467">
        <f>+IF(B467='Playlist o matic demo'!$V$2,50,0)</f>
        <v>0</v>
      </c>
      <c r="AB467">
        <f>+ABS(+D467-'Playlist o matic demo'!$AA$2)</f>
        <v>35</v>
      </c>
      <c r="AC467">
        <f>+ABS(+O467-'Playlist o matic demo'!$AB$2)</f>
        <v>70</v>
      </c>
      <c r="AD467">
        <f>+IF(P467='Playlist o matic demo'!$AC$2,0,20)</f>
        <v>0</v>
      </c>
      <c r="AE467">
        <f>+IF(Q467='Playlist o matic demo'!$AD$2,0,20)</f>
        <v>20</v>
      </c>
      <c r="AF467">
        <f>+ABS(+R467-'Playlist o matic demo'!AE$2)</f>
        <v>22</v>
      </c>
      <c r="AG467">
        <f>+ABS(+S467-'Playlist o matic demo'!AF$2)/2</f>
        <v>26.5</v>
      </c>
      <c r="AH467">
        <f>+ABS(+T467-'Playlist o matic demo'!AG$2)/1.5</f>
        <v>4.666666666666667</v>
      </c>
      <c r="AI467">
        <f>+ABS(+U467-'Playlist o matic demo'!AH$2)/2</f>
        <v>7</v>
      </c>
      <c r="AJ467">
        <f>+ABS(+V467-'Playlist o matic demo'!AI$2)/2</f>
        <v>0</v>
      </c>
      <c r="AK467">
        <f>+ABS(+W467-'Playlist o matic demo'!AJ$2)/2</f>
        <v>2</v>
      </c>
      <c r="AL467">
        <f>+ABS(+X467-'Playlist o matic demo'!AK$2)/2</f>
        <v>2</v>
      </c>
      <c r="AN467">
        <f t="shared" si="42"/>
        <v>189.16666666666666</v>
      </c>
      <c r="AO467">
        <f t="shared" si="43"/>
        <v>830</v>
      </c>
      <c r="AP467">
        <f t="shared" si="47"/>
        <v>4.6510000000000301E-2</v>
      </c>
      <c r="AQ467">
        <f t="shared" si="44"/>
        <v>830.04651000000001</v>
      </c>
      <c r="AR467">
        <f t="shared" si="45"/>
        <v>830</v>
      </c>
      <c r="AS467" t="str">
        <f t="shared" si="46"/>
        <v>Shakin' Stevens - Merry Christmas Everyone</v>
      </c>
    </row>
    <row r="468" spans="1:45" x14ac:dyDescent="0.45">
      <c r="A468" t="s">
        <v>1099</v>
      </c>
      <c r="B468" t="s">
        <v>1140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>
        <v>126</v>
      </c>
      <c r="K468">
        <v>108</v>
      </c>
      <c r="L468">
        <v>406</v>
      </c>
      <c r="M468">
        <v>0</v>
      </c>
      <c r="N468">
        <v>0</v>
      </c>
      <c r="O468">
        <v>143</v>
      </c>
      <c r="P468" t="s">
        <v>62</v>
      </c>
      <c r="Q468" t="s">
        <v>29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  <c r="Y468" t="s">
        <v>1141</v>
      </c>
      <c r="Z468" t="s">
        <v>31</v>
      </c>
      <c r="AA468">
        <f>+IF(B468='Playlist o matic demo'!$V$2,50,0)</f>
        <v>0</v>
      </c>
      <c r="AB468">
        <f>+ABS(+D468-'Playlist o matic demo'!$AA$2)</f>
        <v>69</v>
      </c>
      <c r="AC468">
        <f>+ABS(+O468-'Playlist o matic demo'!$AB$2)</f>
        <v>28</v>
      </c>
      <c r="AD468">
        <f>+IF(P468='Playlist o matic demo'!$AC$2,0,20)</f>
        <v>20</v>
      </c>
      <c r="AE468">
        <f>+IF(Q468='Playlist o matic demo'!$AD$2,0,20)</f>
        <v>0</v>
      </c>
      <c r="AF468">
        <f>+ABS(+R468-'Playlist o matic demo'!AE$2)</f>
        <v>10</v>
      </c>
      <c r="AG468">
        <f>+ABS(+S468-'Playlist o matic demo'!AF$2)/2</f>
        <v>24</v>
      </c>
      <c r="AH468">
        <f>+ABS(+T468-'Playlist o matic demo'!AG$2)/1.5</f>
        <v>32</v>
      </c>
      <c r="AI468">
        <f>+ABS(+U468-'Playlist o matic demo'!AH$2)/2</f>
        <v>44</v>
      </c>
      <c r="AJ468">
        <f>+ABS(+V468-'Playlist o matic demo'!AI$2)/2</f>
        <v>0</v>
      </c>
      <c r="AK468">
        <f>+ABS(+W468-'Playlist o matic demo'!AJ$2)/2</f>
        <v>12.5</v>
      </c>
      <c r="AL468">
        <f>+ABS(+X468-'Playlist o matic demo'!AK$2)/2</f>
        <v>0.5</v>
      </c>
      <c r="AN468">
        <f t="shared" si="42"/>
        <v>240</v>
      </c>
      <c r="AO468">
        <f t="shared" si="43"/>
        <v>941</v>
      </c>
      <c r="AP468">
        <f t="shared" si="47"/>
        <v>4.6610000000000304E-2</v>
      </c>
      <c r="AQ468">
        <f t="shared" si="44"/>
        <v>941.04660999999999</v>
      </c>
      <c r="AR468">
        <f t="shared" si="45"/>
        <v>941</v>
      </c>
      <c r="AS468" t="str">
        <f t="shared" si="46"/>
        <v>Frank Sinatra, B. Swanson Quartet - Let It Snow! Let It Snow! Let It Snow!</v>
      </c>
    </row>
    <row r="469" spans="1:45" x14ac:dyDescent="0.45">
      <c r="A469" t="s">
        <v>1142</v>
      </c>
      <c r="B469" t="s">
        <v>79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>
        <v>73981293</v>
      </c>
      <c r="J469">
        <v>6</v>
      </c>
      <c r="K469">
        <v>18</v>
      </c>
      <c r="L469">
        <v>1</v>
      </c>
      <c r="M469">
        <v>0</v>
      </c>
      <c r="N469">
        <v>0</v>
      </c>
      <c r="O469">
        <v>119</v>
      </c>
      <c r="P469" t="s">
        <v>92</v>
      </c>
      <c r="Q469" t="s">
        <v>46</v>
      </c>
      <c r="R469">
        <v>51</v>
      </c>
      <c r="S469">
        <v>51</v>
      </c>
      <c r="T469">
        <v>66</v>
      </c>
      <c r="U469">
        <v>67</v>
      </c>
      <c r="V469">
        <v>0</v>
      </c>
      <c r="W469">
        <v>9</v>
      </c>
      <c r="X469">
        <v>23</v>
      </c>
      <c r="Y469" t="s">
        <v>293</v>
      </c>
      <c r="Z469" t="s">
        <v>31</v>
      </c>
      <c r="AA469">
        <f>+IF(B469='Playlist o matic demo'!$V$2,50,0)</f>
        <v>0</v>
      </c>
      <c r="AB469">
        <f>+ABS(+D469-'Playlist o matic demo'!$AA$2)</f>
        <v>3</v>
      </c>
      <c r="AC469">
        <f>+ABS(+O469-'Playlist o matic demo'!$AB$2)</f>
        <v>52</v>
      </c>
      <c r="AD469">
        <f>+IF(P469='Playlist o matic demo'!$AC$2,0,20)</f>
        <v>20</v>
      </c>
      <c r="AE469">
        <f>+IF(Q469='Playlist o matic demo'!$AD$2,0,20)</f>
        <v>20</v>
      </c>
      <c r="AF469">
        <f>+ABS(+R469-'Playlist o matic demo'!AE$2)</f>
        <v>1</v>
      </c>
      <c r="AG469">
        <f>+ABS(+S469-'Playlist o matic demo'!AF$2)/2</f>
        <v>6.5</v>
      </c>
      <c r="AH469">
        <f>+ABS(+T469-'Playlist o matic demo'!AG$2)/1.5</f>
        <v>9.3333333333333339</v>
      </c>
      <c r="AI469">
        <f>+ABS(+U469-'Playlist o matic demo'!AH$2)/2</f>
        <v>33.5</v>
      </c>
      <c r="AJ469">
        <f>+ABS(+V469-'Playlist o matic demo'!AI$2)/2</f>
        <v>0</v>
      </c>
      <c r="AK469">
        <f>+ABS(+W469-'Playlist o matic demo'!AJ$2)/2</f>
        <v>0</v>
      </c>
      <c r="AL469">
        <f>+ABS(+X469-'Playlist o matic demo'!AK$2)/2</f>
        <v>8</v>
      </c>
      <c r="AN469">
        <f t="shared" si="42"/>
        <v>153.33333333333331</v>
      </c>
      <c r="AO469">
        <f t="shared" si="43"/>
        <v>526</v>
      </c>
      <c r="AP469">
        <f t="shared" si="47"/>
        <v>4.6710000000000307E-2</v>
      </c>
      <c r="AQ469">
        <f t="shared" si="44"/>
        <v>526.04670999999996</v>
      </c>
      <c r="AR469">
        <f t="shared" si="45"/>
        <v>526</v>
      </c>
      <c r="AS469" t="str">
        <f t="shared" si="46"/>
        <v>SZA - SOS</v>
      </c>
    </row>
    <row r="470" spans="1:45" x14ac:dyDescent="0.45">
      <c r="A470" t="s">
        <v>1143</v>
      </c>
      <c r="B470" t="s">
        <v>1144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>
        <v>155653938</v>
      </c>
      <c r="J470">
        <v>13</v>
      </c>
      <c r="K470">
        <v>87</v>
      </c>
      <c r="L470">
        <v>17</v>
      </c>
      <c r="M470">
        <v>0</v>
      </c>
      <c r="N470">
        <v>46</v>
      </c>
      <c r="O470">
        <v>78</v>
      </c>
      <c r="P470" t="s">
        <v>42</v>
      </c>
      <c r="Q470" t="s">
        <v>29</v>
      </c>
      <c r="R470">
        <v>67</v>
      </c>
      <c r="S470">
        <v>22</v>
      </c>
      <c r="T470">
        <v>59</v>
      </c>
      <c r="U470">
        <v>76</v>
      </c>
      <c r="V470">
        <v>1</v>
      </c>
      <c r="W470">
        <v>15</v>
      </c>
      <c r="X470">
        <v>16</v>
      </c>
      <c r="Y470" t="s">
        <v>293</v>
      </c>
      <c r="Z470" t="s">
        <v>31</v>
      </c>
      <c r="AA470">
        <f>+IF(B470='Playlist o matic demo'!$V$2,50,0)</f>
        <v>0</v>
      </c>
      <c r="AB470">
        <f>+ABS(+D470-'Playlist o matic demo'!$AA$2)</f>
        <v>3</v>
      </c>
      <c r="AC470">
        <f>+ABS(+O470-'Playlist o matic demo'!$AB$2)</f>
        <v>93</v>
      </c>
      <c r="AD470">
        <f>+IF(P470='Playlist o matic demo'!$AC$2,0,20)</f>
        <v>20</v>
      </c>
      <c r="AE470">
        <f>+IF(Q470='Playlist o matic demo'!$AD$2,0,20)</f>
        <v>0</v>
      </c>
      <c r="AF470">
        <f>+ABS(+R470-'Playlist o matic demo'!AE$2)</f>
        <v>17</v>
      </c>
      <c r="AG470">
        <f>+ABS(+S470-'Playlist o matic demo'!AF$2)/2</f>
        <v>8</v>
      </c>
      <c r="AH470">
        <f>+ABS(+T470-'Playlist o matic demo'!AG$2)/1.5</f>
        <v>14</v>
      </c>
      <c r="AI470">
        <f>+ABS(+U470-'Playlist o matic demo'!AH$2)/2</f>
        <v>38</v>
      </c>
      <c r="AJ470">
        <f>+ABS(+V470-'Playlist o matic demo'!AI$2)/2</f>
        <v>0.5</v>
      </c>
      <c r="AK470">
        <f>+ABS(+W470-'Playlist o matic demo'!AJ$2)/2</f>
        <v>3</v>
      </c>
      <c r="AL470">
        <f>+ABS(+X470-'Playlist o matic demo'!AK$2)/2</f>
        <v>4.5</v>
      </c>
      <c r="AN470">
        <f t="shared" si="42"/>
        <v>201</v>
      </c>
      <c r="AO470">
        <f t="shared" si="43"/>
        <v>870</v>
      </c>
      <c r="AP470">
        <f t="shared" si="47"/>
        <v>4.681000000000031E-2</v>
      </c>
      <c r="AQ470">
        <f t="shared" si="44"/>
        <v>870.04681000000005</v>
      </c>
      <c r="AR470">
        <f t="shared" si="45"/>
        <v>870</v>
      </c>
      <c r="AS470" t="str">
        <f t="shared" si="46"/>
        <v>SZA, Travis Scott - Open Arms (feat. Travis Scott)</v>
      </c>
    </row>
    <row r="471" spans="1:45" x14ac:dyDescent="0.45">
      <c r="A471" t="s">
        <v>1145</v>
      </c>
      <c r="B471" t="s">
        <v>1146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>
        <v>73</v>
      </c>
      <c r="K471">
        <v>79</v>
      </c>
      <c r="L471">
        <v>123</v>
      </c>
      <c r="M471">
        <v>0</v>
      </c>
      <c r="N471">
        <v>0</v>
      </c>
      <c r="O471">
        <v>96</v>
      </c>
      <c r="P471" t="s">
        <v>42</v>
      </c>
      <c r="Q471" t="s">
        <v>29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  <c r="Y471" t="s">
        <v>1147</v>
      </c>
      <c r="Z471" t="s">
        <v>31</v>
      </c>
      <c r="AA471">
        <f>+IF(B471='Playlist o matic demo'!$V$2,50,0)</f>
        <v>0</v>
      </c>
      <c r="AB471">
        <f>+ABS(+D471-'Playlist o matic demo'!$AA$2)</f>
        <v>77</v>
      </c>
      <c r="AC471">
        <f>+ABS(+O471-'Playlist o matic demo'!$AB$2)</f>
        <v>75</v>
      </c>
      <c r="AD471">
        <f>+IF(P471='Playlist o matic demo'!$AC$2,0,20)</f>
        <v>20</v>
      </c>
      <c r="AE471">
        <f>+IF(Q471='Playlist o matic demo'!$AD$2,0,20)</f>
        <v>0</v>
      </c>
      <c r="AF471">
        <f>+ABS(+R471-'Playlist o matic demo'!AE$2)</f>
        <v>27</v>
      </c>
      <c r="AG471">
        <f>+ABS(+S471-'Playlist o matic demo'!AF$2)/2</f>
        <v>9.5</v>
      </c>
      <c r="AH471">
        <f>+ABS(+T471-'Playlist o matic demo'!AG$2)/1.5</f>
        <v>36.666666666666664</v>
      </c>
      <c r="AI471">
        <f>+ABS(+U471-'Playlist o matic demo'!AH$2)/2</f>
        <v>45.5</v>
      </c>
      <c r="AJ471">
        <f>+ABS(+V471-'Playlist o matic demo'!AI$2)/2</f>
        <v>0</v>
      </c>
      <c r="AK471">
        <f>+ABS(+W471-'Playlist o matic demo'!AJ$2)/2</f>
        <v>15.5</v>
      </c>
      <c r="AL471">
        <f>+ABS(+X471-'Playlist o matic demo'!AK$2)/2</f>
        <v>2</v>
      </c>
      <c r="AN471">
        <f t="shared" si="42"/>
        <v>308.16666666666663</v>
      </c>
      <c r="AO471">
        <f t="shared" si="43"/>
        <v>953</v>
      </c>
      <c r="AP471">
        <f t="shared" si="47"/>
        <v>4.6910000000000313E-2</v>
      </c>
      <c r="AQ471">
        <f t="shared" si="44"/>
        <v>953.04691000000003</v>
      </c>
      <c r="AR471">
        <f t="shared" si="45"/>
        <v>953</v>
      </c>
      <c r="AS471" t="str">
        <f t="shared" si="46"/>
        <v>Bing Crosby, John Scott Trotter &amp; His Orchestra, Ken Darby Singers - White Christmas</v>
      </c>
    </row>
    <row r="472" spans="1:45" x14ac:dyDescent="0.45">
      <c r="A472" t="s">
        <v>1148</v>
      </c>
      <c r="B472" t="s">
        <v>1149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>
        <v>50</v>
      </c>
      <c r="K472">
        <v>0</v>
      </c>
      <c r="L472">
        <v>6</v>
      </c>
      <c r="M472">
        <v>0</v>
      </c>
      <c r="N472">
        <v>0</v>
      </c>
      <c r="O472">
        <v>180</v>
      </c>
      <c r="P472" t="s">
        <v>42</v>
      </c>
      <c r="Q472" t="s">
        <v>29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  <c r="Y472" t="s">
        <v>1150</v>
      </c>
      <c r="Z472" t="s">
        <v>31</v>
      </c>
      <c r="AA472">
        <f>+IF(B472='Playlist o matic demo'!$V$2,50,0)</f>
        <v>0</v>
      </c>
      <c r="AB472">
        <f>+ABS(+D472-'Playlist o matic demo'!$AA$2)</f>
        <v>33</v>
      </c>
      <c r="AC472">
        <f>+ABS(+O472-'Playlist o matic demo'!$AB$2)</f>
        <v>9</v>
      </c>
      <c r="AD472">
        <f>+IF(P472='Playlist o matic demo'!$AC$2,0,20)</f>
        <v>20</v>
      </c>
      <c r="AE472">
        <f>+IF(Q472='Playlist o matic demo'!$AD$2,0,20)</f>
        <v>0</v>
      </c>
      <c r="AF472">
        <f>+ABS(+R472-'Playlist o matic demo'!AE$2)</f>
        <v>1</v>
      </c>
      <c r="AG472">
        <f>+ABS(+S472-'Playlist o matic demo'!AF$2)/2</f>
        <v>24.5</v>
      </c>
      <c r="AH472">
        <f>+ABS(+T472-'Playlist o matic demo'!AG$2)/1.5</f>
        <v>14.666666666666666</v>
      </c>
      <c r="AI472">
        <f>+ABS(+U472-'Playlist o matic demo'!AH$2)/2</f>
        <v>18</v>
      </c>
      <c r="AJ472">
        <f>+ABS(+V472-'Playlist o matic demo'!AI$2)/2</f>
        <v>0</v>
      </c>
      <c r="AK472">
        <f>+ABS(+W472-'Playlist o matic demo'!AJ$2)/2</f>
        <v>4.5</v>
      </c>
      <c r="AL472">
        <f>+ABS(+X472-'Playlist o matic demo'!AK$2)/2</f>
        <v>1.5</v>
      </c>
      <c r="AN472">
        <f t="shared" si="42"/>
        <v>126.16666666666667</v>
      </c>
      <c r="AO472">
        <f t="shared" si="43"/>
        <v>299</v>
      </c>
      <c r="AP472">
        <f t="shared" si="47"/>
        <v>4.7010000000000315E-2</v>
      </c>
      <c r="AQ472">
        <f t="shared" si="44"/>
        <v>299.04701</v>
      </c>
      <c r="AR472">
        <f t="shared" si="45"/>
        <v>299</v>
      </c>
      <c r="AS472" t="str">
        <f t="shared" si="46"/>
        <v>Chris Rea - Driving Home for Christmas - 2019 Remaster</v>
      </c>
    </row>
    <row r="473" spans="1:45" x14ac:dyDescent="0.45">
      <c r="A473" t="s">
        <v>1151</v>
      </c>
      <c r="B473" t="s">
        <v>1152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>
        <v>121</v>
      </c>
      <c r="K473">
        <v>58</v>
      </c>
      <c r="L473">
        <v>212</v>
      </c>
      <c r="M473">
        <v>0</v>
      </c>
      <c r="N473">
        <v>0</v>
      </c>
      <c r="O473">
        <v>126</v>
      </c>
      <c r="P473" t="s">
        <v>288</v>
      </c>
      <c r="Q473" t="s">
        <v>29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  <c r="Y473" t="s">
        <v>1114</v>
      </c>
      <c r="Z473" t="s">
        <v>31</v>
      </c>
      <c r="AA473">
        <f>+IF(B473='Playlist o matic demo'!$V$2,50,0)</f>
        <v>0</v>
      </c>
      <c r="AB473">
        <f>+ABS(+D473-'Playlist o matic demo'!$AA$2)</f>
        <v>56</v>
      </c>
      <c r="AC473">
        <f>+ABS(+O473-'Playlist o matic demo'!$AB$2)</f>
        <v>45</v>
      </c>
      <c r="AD473">
        <f>+IF(P473='Playlist o matic demo'!$AC$2,0,20)</f>
        <v>20</v>
      </c>
      <c r="AE473">
        <f>+IF(Q473='Playlist o matic demo'!$AD$2,0,20)</f>
        <v>0</v>
      </c>
      <c r="AF473">
        <f>+ABS(+R473-'Playlist o matic demo'!AE$2)</f>
        <v>16</v>
      </c>
      <c r="AG473">
        <f>+ABS(+S473-'Playlist o matic demo'!AF$2)/2</f>
        <v>1.5</v>
      </c>
      <c r="AH473">
        <f>+ABS(+T473-'Playlist o matic demo'!AG$2)/1.5</f>
        <v>2.6666666666666665</v>
      </c>
      <c r="AI473">
        <f>+ABS(+U473-'Playlist o matic demo'!AH$2)/2</f>
        <v>19.5</v>
      </c>
      <c r="AJ473">
        <f>+ABS(+V473-'Playlist o matic demo'!AI$2)/2</f>
        <v>0</v>
      </c>
      <c r="AK473">
        <f>+ABS(+W473-'Playlist o matic demo'!AJ$2)/2</f>
        <v>0.5</v>
      </c>
      <c r="AL473">
        <f>+ABS(+X473-'Playlist o matic demo'!AK$2)/2</f>
        <v>1</v>
      </c>
      <c r="AN473">
        <f t="shared" si="42"/>
        <v>162.16666666666666</v>
      </c>
      <c r="AO473">
        <f t="shared" si="43"/>
        <v>618</v>
      </c>
      <c r="AP473">
        <f t="shared" si="47"/>
        <v>4.7110000000000318E-2</v>
      </c>
      <c r="AQ473">
        <f t="shared" si="44"/>
        <v>618.04710999999998</v>
      </c>
      <c r="AR473">
        <f t="shared" si="45"/>
        <v>618</v>
      </c>
      <c r="AS473" t="str">
        <f t="shared" si="46"/>
        <v>Darlene Love - Christmas (Baby Please Come Home)</v>
      </c>
    </row>
    <row r="474" spans="1:45" x14ac:dyDescent="0.45">
      <c r="A474" t="s">
        <v>1153</v>
      </c>
      <c r="B474" t="s">
        <v>79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>
        <v>65362788</v>
      </c>
      <c r="J474">
        <v>3</v>
      </c>
      <c r="K474">
        <v>17</v>
      </c>
      <c r="L474">
        <v>2</v>
      </c>
      <c r="M474">
        <v>0</v>
      </c>
      <c r="N474">
        <v>0</v>
      </c>
      <c r="O474">
        <v>150</v>
      </c>
      <c r="P474" t="s">
        <v>38</v>
      </c>
      <c r="Q474" t="s">
        <v>29</v>
      </c>
      <c r="R474">
        <v>43</v>
      </c>
      <c r="S474">
        <v>42</v>
      </c>
      <c r="T474">
        <v>44</v>
      </c>
      <c r="U474">
        <v>57</v>
      </c>
      <c r="V474">
        <v>0</v>
      </c>
      <c r="W474">
        <v>15</v>
      </c>
      <c r="X474">
        <v>6</v>
      </c>
      <c r="Y474" t="s">
        <v>293</v>
      </c>
      <c r="Z474" t="s">
        <v>31</v>
      </c>
      <c r="AA474">
        <f>+IF(B474='Playlist o matic demo'!$V$2,50,0)</f>
        <v>0</v>
      </c>
      <c r="AB474">
        <f>+ABS(+D474-'Playlist o matic demo'!$AA$2)</f>
        <v>3</v>
      </c>
      <c r="AC474">
        <f>+ABS(+O474-'Playlist o matic demo'!$AB$2)</f>
        <v>21</v>
      </c>
      <c r="AD474">
        <f>+IF(P474='Playlist o matic demo'!$AC$2,0,20)</f>
        <v>20</v>
      </c>
      <c r="AE474">
        <f>+IF(Q474='Playlist o matic demo'!$AD$2,0,20)</f>
        <v>0</v>
      </c>
      <c r="AF474">
        <f>+ABS(+R474-'Playlist o matic demo'!AE$2)</f>
        <v>7</v>
      </c>
      <c r="AG474">
        <f>+ABS(+S474-'Playlist o matic demo'!AF$2)/2</f>
        <v>2</v>
      </c>
      <c r="AH474">
        <f>+ABS(+T474-'Playlist o matic demo'!AG$2)/1.5</f>
        <v>24</v>
      </c>
      <c r="AI474">
        <f>+ABS(+U474-'Playlist o matic demo'!AH$2)/2</f>
        <v>28.5</v>
      </c>
      <c r="AJ474">
        <f>+ABS(+V474-'Playlist o matic demo'!AI$2)/2</f>
        <v>0</v>
      </c>
      <c r="AK474">
        <f>+ABS(+W474-'Playlist o matic demo'!AJ$2)/2</f>
        <v>3</v>
      </c>
      <c r="AL474">
        <f>+ABS(+X474-'Playlist o matic demo'!AK$2)/2</f>
        <v>0.5</v>
      </c>
      <c r="AN474">
        <f t="shared" si="42"/>
        <v>109</v>
      </c>
      <c r="AO474">
        <f t="shared" si="43"/>
        <v>170</v>
      </c>
      <c r="AP474">
        <f t="shared" si="47"/>
        <v>4.7210000000000321E-2</v>
      </c>
      <c r="AQ474">
        <f t="shared" si="44"/>
        <v>170.04721000000001</v>
      </c>
      <c r="AR474">
        <f t="shared" si="45"/>
        <v>170</v>
      </c>
      <c r="AS474" t="str">
        <f t="shared" si="46"/>
        <v>SZA - Gone Girl</v>
      </c>
    </row>
    <row r="475" spans="1:45" x14ac:dyDescent="0.45">
      <c r="A475" t="s">
        <v>1154</v>
      </c>
      <c r="B475" t="s">
        <v>79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>
        <v>67540165</v>
      </c>
      <c r="J475">
        <v>5</v>
      </c>
      <c r="K475">
        <v>9</v>
      </c>
      <c r="L475">
        <v>1</v>
      </c>
      <c r="M475">
        <v>0</v>
      </c>
      <c r="N475">
        <v>0</v>
      </c>
      <c r="O475">
        <v>90</v>
      </c>
      <c r="P475" t="s">
        <v>62</v>
      </c>
      <c r="Q475" t="s">
        <v>29</v>
      </c>
      <c r="R475">
        <v>53</v>
      </c>
      <c r="S475">
        <v>47</v>
      </c>
      <c r="T475">
        <v>74</v>
      </c>
      <c r="U475">
        <v>9</v>
      </c>
      <c r="V475">
        <v>0</v>
      </c>
      <c r="W475">
        <v>34</v>
      </c>
      <c r="X475">
        <v>4</v>
      </c>
      <c r="Y475" t="s">
        <v>293</v>
      </c>
      <c r="Z475" t="s">
        <v>31</v>
      </c>
      <c r="AA475">
        <f>+IF(B475='Playlist o matic demo'!$V$2,50,0)</f>
        <v>0</v>
      </c>
      <c r="AB475">
        <f>+ABS(+D475-'Playlist o matic demo'!$AA$2)</f>
        <v>3</v>
      </c>
      <c r="AC475">
        <f>+ABS(+O475-'Playlist o matic demo'!$AB$2)</f>
        <v>81</v>
      </c>
      <c r="AD475">
        <f>+IF(P475='Playlist o matic demo'!$AC$2,0,20)</f>
        <v>20</v>
      </c>
      <c r="AE475">
        <f>+IF(Q475='Playlist o matic demo'!$AD$2,0,20)</f>
        <v>0</v>
      </c>
      <c r="AF475">
        <f>+ABS(+R475-'Playlist o matic demo'!AE$2)</f>
        <v>3</v>
      </c>
      <c r="AG475">
        <f>+ABS(+S475-'Playlist o matic demo'!AF$2)/2</f>
        <v>4.5</v>
      </c>
      <c r="AH475">
        <f>+ABS(+T475-'Playlist o matic demo'!AG$2)/1.5</f>
        <v>4</v>
      </c>
      <c r="AI475">
        <f>+ABS(+U475-'Playlist o matic demo'!AH$2)/2</f>
        <v>4.5</v>
      </c>
      <c r="AJ475">
        <f>+ABS(+V475-'Playlist o matic demo'!AI$2)/2</f>
        <v>0</v>
      </c>
      <c r="AK475">
        <f>+ABS(+W475-'Playlist o matic demo'!AJ$2)/2</f>
        <v>12.5</v>
      </c>
      <c r="AL475">
        <f>+ABS(+X475-'Playlist o matic demo'!AK$2)/2</f>
        <v>1.5</v>
      </c>
      <c r="AN475">
        <f t="shared" si="42"/>
        <v>134</v>
      </c>
      <c r="AO475">
        <f t="shared" si="43"/>
        <v>349</v>
      </c>
      <c r="AP475">
        <f t="shared" si="47"/>
        <v>4.7310000000000324E-2</v>
      </c>
      <c r="AQ475">
        <f t="shared" si="44"/>
        <v>349.04730999999998</v>
      </c>
      <c r="AR475">
        <f t="shared" si="45"/>
        <v>349</v>
      </c>
      <c r="AS475" t="str">
        <f t="shared" si="46"/>
        <v>SZA - F2F</v>
      </c>
    </row>
    <row r="476" spans="1:45" x14ac:dyDescent="0.45">
      <c r="A476" t="s">
        <v>1155</v>
      </c>
      <c r="B476" t="s">
        <v>79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>
        <v>62019074</v>
      </c>
      <c r="J476">
        <v>14</v>
      </c>
      <c r="K476">
        <v>22</v>
      </c>
      <c r="L476">
        <v>0</v>
      </c>
      <c r="M476">
        <v>0</v>
      </c>
      <c r="N476">
        <v>0</v>
      </c>
      <c r="O476">
        <v>160</v>
      </c>
      <c r="P476" t="s">
        <v>38</v>
      </c>
      <c r="Q476" t="s">
        <v>29</v>
      </c>
      <c r="R476">
        <v>72</v>
      </c>
      <c r="S476">
        <v>78</v>
      </c>
      <c r="T476">
        <v>68</v>
      </c>
      <c r="U476">
        <v>28</v>
      </c>
      <c r="V476">
        <v>0</v>
      </c>
      <c r="W476">
        <v>11</v>
      </c>
      <c r="X476">
        <v>12</v>
      </c>
      <c r="Y476" t="s">
        <v>293</v>
      </c>
      <c r="Z476" t="s">
        <v>31</v>
      </c>
      <c r="AA476">
        <f>+IF(B476='Playlist o matic demo'!$V$2,50,0)</f>
        <v>0</v>
      </c>
      <c r="AB476">
        <f>+ABS(+D476-'Playlist o matic demo'!$AA$2)</f>
        <v>3</v>
      </c>
      <c r="AC476">
        <f>+ABS(+O476-'Playlist o matic demo'!$AB$2)</f>
        <v>11</v>
      </c>
      <c r="AD476">
        <f>+IF(P476='Playlist o matic demo'!$AC$2,0,20)</f>
        <v>20</v>
      </c>
      <c r="AE476">
        <f>+IF(Q476='Playlist o matic demo'!$AD$2,0,20)</f>
        <v>0</v>
      </c>
      <c r="AF476">
        <f>+ABS(+R476-'Playlist o matic demo'!AE$2)</f>
        <v>22</v>
      </c>
      <c r="AG476">
        <f>+ABS(+S476-'Playlist o matic demo'!AF$2)/2</f>
        <v>20</v>
      </c>
      <c r="AH476">
        <f>+ABS(+T476-'Playlist o matic demo'!AG$2)/1.5</f>
        <v>8</v>
      </c>
      <c r="AI476">
        <f>+ABS(+U476-'Playlist o matic demo'!AH$2)/2</f>
        <v>14</v>
      </c>
      <c r="AJ476">
        <f>+ABS(+V476-'Playlist o matic demo'!AI$2)/2</f>
        <v>0</v>
      </c>
      <c r="AK476">
        <f>+ABS(+W476-'Playlist o matic demo'!AJ$2)/2</f>
        <v>1</v>
      </c>
      <c r="AL476">
        <f>+ABS(+X476-'Playlist o matic demo'!AK$2)/2</f>
        <v>2.5</v>
      </c>
      <c r="AN476">
        <f t="shared" si="42"/>
        <v>101.5</v>
      </c>
      <c r="AO476">
        <f t="shared" si="43"/>
        <v>129</v>
      </c>
      <c r="AP476">
        <f t="shared" si="47"/>
        <v>4.7410000000000327E-2</v>
      </c>
      <c r="AQ476">
        <f t="shared" si="44"/>
        <v>129.04741000000001</v>
      </c>
      <c r="AR476">
        <f t="shared" si="45"/>
        <v>130</v>
      </c>
      <c r="AS476" t="str">
        <f t="shared" si="46"/>
        <v>SZA - Notice Me</v>
      </c>
    </row>
    <row r="477" spans="1:45" x14ac:dyDescent="0.45">
      <c r="A477" t="s">
        <v>1156</v>
      </c>
      <c r="B477" t="s">
        <v>1157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>
        <v>72</v>
      </c>
      <c r="K477">
        <v>90</v>
      </c>
      <c r="L477">
        <v>141</v>
      </c>
      <c r="M477">
        <v>0</v>
      </c>
      <c r="N477">
        <v>0</v>
      </c>
      <c r="O477">
        <v>114</v>
      </c>
      <c r="Q477" t="s">
        <v>29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  <c r="Y477" t="s">
        <v>1158</v>
      </c>
      <c r="Z477" t="s">
        <v>31</v>
      </c>
      <c r="AA477">
        <f>+IF(B477='Playlist o matic demo'!$V$2,50,0)</f>
        <v>0</v>
      </c>
      <c r="AB477">
        <f>+ABS(+D477-'Playlist o matic demo'!$AA$2)</f>
        <v>2</v>
      </c>
      <c r="AC477">
        <f>+ABS(+O477-'Playlist o matic demo'!$AB$2)</f>
        <v>57</v>
      </c>
      <c r="AD477">
        <f>+IF(P477='Playlist o matic demo'!$AC$2,0,20)</f>
        <v>20</v>
      </c>
      <c r="AE477">
        <f>+IF(Q477='Playlist o matic demo'!$AD$2,0,20)</f>
        <v>0</v>
      </c>
      <c r="AF477">
        <f>+ABS(+R477-'Playlist o matic demo'!AE$2)</f>
        <v>9</v>
      </c>
      <c r="AG477">
        <f>+ABS(+S477-'Playlist o matic demo'!AF$2)/2</f>
        <v>11</v>
      </c>
      <c r="AH477">
        <f>+ABS(+T477-'Playlist o matic demo'!AG$2)/1.5</f>
        <v>9.3333333333333339</v>
      </c>
      <c r="AI477">
        <f>+ABS(+U477-'Playlist o matic demo'!AH$2)/2</f>
        <v>12</v>
      </c>
      <c r="AJ477">
        <f>+ABS(+V477-'Playlist o matic demo'!AI$2)/2</f>
        <v>0</v>
      </c>
      <c r="AK477">
        <f>+ABS(+W477-'Playlist o matic demo'!AJ$2)/2</f>
        <v>0.5</v>
      </c>
      <c r="AL477">
        <f>+ABS(+X477-'Playlist o matic demo'!AK$2)/2</f>
        <v>1.5</v>
      </c>
      <c r="AN477">
        <f t="shared" si="42"/>
        <v>122.33333333333333</v>
      </c>
      <c r="AO477">
        <f t="shared" si="43"/>
        <v>258</v>
      </c>
      <c r="AP477">
        <f t="shared" si="47"/>
        <v>4.751000000000033E-2</v>
      </c>
      <c r="AQ477">
        <f t="shared" si="44"/>
        <v>258.04750999999999</v>
      </c>
      <c r="AR477">
        <f t="shared" si="45"/>
        <v>260</v>
      </c>
      <c r="AS477" t="str">
        <f t="shared" si="46"/>
        <v>Ed Sheeran, Elton John - Merry Christmas</v>
      </c>
    </row>
    <row r="478" spans="1:45" x14ac:dyDescent="0.45">
      <c r="A478" t="s">
        <v>1159</v>
      </c>
      <c r="B478" t="s">
        <v>1160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>
        <v>89</v>
      </c>
      <c r="K478">
        <v>39</v>
      </c>
      <c r="L478">
        <v>158</v>
      </c>
      <c r="M478">
        <v>0</v>
      </c>
      <c r="N478">
        <v>0</v>
      </c>
      <c r="O478">
        <v>113</v>
      </c>
      <c r="P478" t="s">
        <v>92</v>
      </c>
      <c r="Q478" t="s">
        <v>29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  <c r="Y478" t="s">
        <v>30</v>
      </c>
      <c r="Z478" t="s">
        <v>31</v>
      </c>
      <c r="AA478">
        <f>+IF(B478='Playlist o matic demo'!$V$2,50,0)</f>
        <v>0</v>
      </c>
      <c r="AB478">
        <f>+ABS(+D478-'Playlist o matic demo'!$AA$2)</f>
        <v>61</v>
      </c>
      <c r="AC478">
        <f>+ABS(+O478-'Playlist o matic demo'!$AB$2)</f>
        <v>58</v>
      </c>
      <c r="AD478">
        <f>+IF(P478='Playlist o matic demo'!$AC$2,0,20)</f>
        <v>20</v>
      </c>
      <c r="AE478">
        <f>+IF(Q478='Playlist o matic demo'!$AD$2,0,20)</f>
        <v>0</v>
      </c>
      <c r="AF478">
        <f>+ABS(+R478-'Playlist o matic demo'!AE$2)</f>
        <v>23</v>
      </c>
      <c r="AG478">
        <f>+ABS(+S478-'Playlist o matic demo'!AF$2)/2</f>
        <v>17</v>
      </c>
      <c r="AH478">
        <f>+ABS(+T478-'Playlist o matic demo'!AG$2)/1.5</f>
        <v>32</v>
      </c>
      <c r="AI478">
        <f>+ABS(+U478-'Playlist o matic demo'!AH$2)/2</f>
        <v>38.5</v>
      </c>
      <c r="AJ478">
        <f>+ABS(+V478-'Playlist o matic demo'!AI$2)/2</f>
        <v>0</v>
      </c>
      <c r="AK478">
        <f>+ABS(+W478-'Playlist o matic demo'!AJ$2)/2</f>
        <v>3</v>
      </c>
      <c r="AL478">
        <f>+ABS(+X478-'Playlist o matic demo'!AK$2)/2</f>
        <v>1</v>
      </c>
      <c r="AN478">
        <f t="shared" si="42"/>
        <v>253.5</v>
      </c>
      <c r="AO478">
        <f t="shared" si="43"/>
        <v>947</v>
      </c>
      <c r="AP478">
        <f t="shared" si="47"/>
        <v>4.7610000000000333E-2</v>
      </c>
      <c r="AQ478">
        <f t="shared" si="44"/>
        <v>947.04760999999996</v>
      </c>
      <c r="AR478">
        <f t="shared" si="45"/>
        <v>947</v>
      </c>
      <c r="AS478" t="str">
        <f t="shared" si="46"/>
        <v>Perry Como, The Fontane Sisters, Mitchell Ayres &amp; His Orchestra - It's Beginning to Look a Lot Like Christmas (with Mitchell Ayres &amp; His Orchestra)</v>
      </c>
    </row>
    <row r="479" spans="1:45" x14ac:dyDescent="0.45">
      <c r="A479" t="s">
        <v>1161</v>
      </c>
      <c r="B479" t="s">
        <v>1162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>
        <v>115</v>
      </c>
      <c r="K479">
        <v>53</v>
      </c>
      <c r="L479">
        <v>286</v>
      </c>
      <c r="M479">
        <v>0</v>
      </c>
      <c r="N479">
        <v>0</v>
      </c>
      <c r="O479">
        <v>147</v>
      </c>
      <c r="Q479" t="s">
        <v>29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  <c r="Y479" t="s">
        <v>1163</v>
      </c>
      <c r="Z479" t="s">
        <v>31</v>
      </c>
      <c r="AA479">
        <f>+IF(B479='Playlist o matic demo'!$V$2,50,0)</f>
        <v>0</v>
      </c>
      <c r="AB479">
        <f>+ABS(+D479-'Playlist o matic demo'!$AA$2)</f>
        <v>19</v>
      </c>
      <c r="AC479">
        <f>+ABS(+O479-'Playlist o matic demo'!$AB$2)</f>
        <v>24</v>
      </c>
      <c r="AD479">
        <f>+IF(P479='Playlist o matic demo'!$AC$2,0,20)</f>
        <v>20</v>
      </c>
      <c r="AE479">
        <f>+IF(Q479='Playlist o matic demo'!$AD$2,0,20)</f>
        <v>0</v>
      </c>
      <c r="AF479">
        <f>+ABS(+R479-'Playlist o matic demo'!AE$2)</f>
        <v>17</v>
      </c>
      <c r="AG479">
        <f>+ABS(+S479-'Playlist o matic demo'!AF$2)/2</f>
        <v>15.5</v>
      </c>
      <c r="AH479">
        <f>+ABS(+T479-'Playlist o matic demo'!AG$2)/1.5</f>
        <v>5.333333333333333</v>
      </c>
      <c r="AI479">
        <f>+ABS(+U479-'Playlist o matic demo'!AH$2)/2</f>
        <v>8.5</v>
      </c>
      <c r="AJ479">
        <f>+ABS(+V479-'Playlist o matic demo'!AI$2)/2</f>
        <v>0</v>
      </c>
      <c r="AK479">
        <f>+ABS(+W479-'Playlist o matic demo'!AJ$2)/2</f>
        <v>5</v>
      </c>
      <c r="AL479">
        <f>+ABS(+X479-'Playlist o matic demo'!AK$2)/2</f>
        <v>2</v>
      </c>
      <c r="AN479">
        <f t="shared" si="42"/>
        <v>116.33333333333333</v>
      </c>
      <c r="AO479">
        <f t="shared" si="43"/>
        <v>214</v>
      </c>
      <c r="AP479">
        <f t="shared" si="47"/>
        <v>4.7710000000000335E-2</v>
      </c>
      <c r="AQ479">
        <f t="shared" si="44"/>
        <v>214.04771</v>
      </c>
      <c r="AR479">
        <f t="shared" si="45"/>
        <v>216</v>
      </c>
      <c r="AS479" t="str">
        <f t="shared" si="46"/>
        <v>Britney Spears - My Only Wish (This Year)</v>
      </c>
    </row>
    <row r="480" spans="1:45" x14ac:dyDescent="0.45">
      <c r="A480" t="s">
        <v>1164</v>
      </c>
      <c r="B480" t="s">
        <v>1165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>
        <v>136689549</v>
      </c>
      <c r="J480">
        <v>10</v>
      </c>
      <c r="K480">
        <v>6</v>
      </c>
      <c r="L480">
        <v>7</v>
      </c>
      <c r="M480">
        <v>1</v>
      </c>
      <c r="N480">
        <v>9</v>
      </c>
      <c r="O480">
        <v>100</v>
      </c>
      <c r="P480" t="s">
        <v>28</v>
      </c>
      <c r="Q480" t="s">
        <v>46</v>
      </c>
      <c r="R480">
        <v>70</v>
      </c>
      <c r="S480">
        <v>92</v>
      </c>
      <c r="T480">
        <v>59</v>
      </c>
      <c r="U480">
        <v>3</v>
      </c>
      <c r="V480">
        <v>0</v>
      </c>
      <c r="W480">
        <v>10</v>
      </c>
      <c r="X480">
        <v>3</v>
      </c>
      <c r="Y480" t="s">
        <v>30</v>
      </c>
      <c r="Z480" t="s">
        <v>31</v>
      </c>
      <c r="AA480">
        <f>+IF(B480='Playlist o matic demo'!$V$2,50,0)</f>
        <v>0</v>
      </c>
      <c r="AB480">
        <f>+ABS(+D480-'Playlist o matic demo'!$AA$2)</f>
        <v>3</v>
      </c>
      <c r="AC480">
        <f>+ABS(+O480-'Playlist o matic demo'!$AB$2)</f>
        <v>71</v>
      </c>
      <c r="AD480">
        <f>+IF(P480='Playlist o matic demo'!$AC$2,0,20)</f>
        <v>20</v>
      </c>
      <c r="AE480">
        <f>+IF(Q480='Playlist o matic demo'!$AD$2,0,20)</f>
        <v>20</v>
      </c>
      <c r="AF480">
        <f>+ABS(+R480-'Playlist o matic demo'!AE$2)</f>
        <v>20</v>
      </c>
      <c r="AG480">
        <f>+ABS(+S480-'Playlist o matic demo'!AF$2)/2</f>
        <v>27</v>
      </c>
      <c r="AH480">
        <f>+ABS(+T480-'Playlist o matic demo'!AG$2)/1.5</f>
        <v>14</v>
      </c>
      <c r="AI480">
        <f>+ABS(+U480-'Playlist o matic demo'!AH$2)/2</f>
        <v>1.5</v>
      </c>
      <c r="AJ480">
        <f>+ABS(+V480-'Playlist o matic demo'!AI$2)/2</f>
        <v>0</v>
      </c>
      <c r="AK480">
        <f>+ABS(+W480-'Playlist o matic demo'!AJ$2)/2</f>
        <v>0.5</v>
      </c>
      <c r="AL480">
        <f>+ABS(+X480-'Playlist o matic demo'!AK$2)/2</f>
        <v>2</v>
      </c>
      <c r="AN480">
        <f t="shared" si="42"/>
        <v>179</v>
      </c>
      <c r="AO480">
        <f t="shared" si="43"/>
        <v>762</v>
      </c>
      <c r="AP480">
        <f t="shared" si="47"/>
        <v>4.7810000000000338E-2</v>
      </c>
      <c r="AQ480">
        <f t="shared" si="44"/>
        <v>762.04781000000003</v>
      </c>
      <c r="AR480">
        <f t="shared" si="45"/>
        <v>763</v>
      </c>
      <c r="AS480" t="str">
        <f t="shared" si="46"/>
        <v>Mabel Matiz, Mert Demir - Antidepresan</v>
      </c>
    </row>
    <row r="481" spans="1:45" x14ac:dyDescent="0.45">
      <c r="A481" t="s">
        <v>1166</v>
      </c>
      <c r="B481" t="s">
        <v>1167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>
        <v>135611421</v>
      </c>
      <c r="J481">
        <v>2</v>
      </c>
      <c r="K481">
        <v>74</v>
      </c>
      <c r="L481">
        <v>14</v>
      </c>
      <c r="M481">
        <v>0</v>
      </c>
      <c r="N481">
        <v>2</v>
      </c>
      <c r="O481">
        <v>155</v>
      </c>
      <c r="P481" t="s">
        <v>80</v>
      </c>
      <c r="Q481" t="s">
        <v>29</v>
      </c>
      <c r="R481">
        <v>49</v>
      </c>
      <c r="S481">
        <v>42</v>
      </c>
      <c r="T481">
        <v>77</v>
      </c>
      <c r="U481">
        <v>3</v>
      </c>
      <c r="V481">
        <v>0</v>
      </c>
      <c r="W481">
        <v>12</v>
      </c>
      <c r="X481">
        <v>9</v>
      </c>
      <c r="Y481" t="s">
        <v>1168</v>
      </c>
      <c r="Z481" t="s">
        <v>31</v>
      </c>
      <c r="AA481">
        <f>+IF(B481='Playlist o matic demo'!$V$2,50,0)</f>
        <v>0</v>
      </c>
      <c r="AB481">
        <f>+ABS(+D481-'Playlist o matic demo'!$AA$2)</f>
        <v>3</v>
      </c>
      <c r="AC481">
        <f>+ABS(+O481-'Playlist o matic demo'!$AB$2)</f>
        <v>16</v>
      </c>
      <c r="AD481">
        <f>+IF(P481='Playlist o matic demo'!$AC$2,0,20)</f>
        <v>20</v>
      </c>
      <c r="AE481">
        <f>+IF(Q481='Playlist o matic demo'!$AD$2,0,20)</f>
        <v>0</v>
      </c>
      <c r="AF481">
        <f>+ABS(+R481-'Playlist o matic demo'!AE$2)</f>
        <v>1</v>
      </c>
      <c r="AG481">
        <f>+ABS(+S481-'Playlist o matic demo'!AF$2)/2</f>
        <v>2</v>
      </c>
      <c r="AH481">
        <f>+ABS(+T481-'Playlist o matic demo'!AG$2)/1.5</f>
        <v>2</v>
      </c>
      <c r="AI481">
        <f>+ABS(+U481-'Playlist o matic demo'!AH$2)/2</f>
        <v>1.5</v>
      </c>
      <c r="AJ481">
        <f>+ABS(+V481-'Playlist o matic demo'!AI$2)/2</f>
        <v>0</v>
      </c>
      <c r="AK481">
        <f>+ABS(+W481-'Playlist o matic demo'!AJ$2)/2</f>
        <v>1.5</v>
      </c>
      <c r="AL481">
        <f>+ABS(+X481-'Playlist o matic demo'!AK$2)/2</f>
        <v>1</v>
      </c>
      <c r="AN481">
        <f t="shared" si="42"/>
        <v>48</v>
      </c>
      <c r="AO481">
        <f t="shared" si="43"/>
        <v>4</v>
      </c>
      <c r="AP481">
        <f t="shared" si="47"/>
        <v>4.7910000000000341E-2</v>
      </c>
      <c r="AQ481">
        <f t="shared" si="44"/>
        <v>4.0479099999999999</v>
      </c>
      <c r="AR481">
        <f t="shared" si="45"/>
        <v>4</v>
      </c>
      <c r="AS481" t="str">
        <f t="shared" si="46"/>
        <v>RM - Wild Flower (with youjeen)</v>
      </c>
    </row>
    <row r="482" spans="1:45" x14ac:dyDescent="0.45">
      <c r="A482" t="s">
        <v>1169</v>
      </c>
      <c r="B482" t="s">
        <v>79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>
        <v>356709897</v>
      </c>
      <c r="J482">
        <v>66</v>
      </c>
      <c r="K482">
        <v>96</v>
      </c>
      <c r="L482">
        <v>43</v>
      </c>
      <c r="M482">
        <v>0</v>
      </c>
      <c r="N482">
        <v>0</v>
      </c>
      <c r="O482">
        <v>107</v>
      </c>
      <c r="P482" t="s">
        <v>92</v>
      </c>
      <c r="Q482" t="s">
        <v>46</v>
      </c>
      <c r="R482">
        <v>54</v>
      </c>
      <c r="S482">
        <v>41</v>
      </c>
      <c r="T482">
        <v>39</v>
      </c>
      <c r="U482">
        <v>51</v>
      </c>
      <c r="V482">
        <v>0</v>
      </c>
      <c r="W482">
        <v>11</v>
      </c>
      <c r="X482">
        <v>16</v>
      </c>
      <c r="Y482" t="s">
        <v>293</v>
      </c>
      <c r="Z482" t="s">
        <v>31</v>
      </c>
      <c r="AA482">
        <f>+IF(B482='Playlist o matic demo'!$V$2,50,0)</f>
        <v>0</v>
      </c>
      <c r="AB482">
        <f>+ABS(+D482-'Playlist o matic demo'!$AA$2)</f>
        <v>2</v>
      </c>
      <c r="AC482">
        <f>+ABS(+O482-'Playlist o matic demo'!$AB$2)</f>
        <v>64</v>
      </c>
      <c r="AD482">
        <f>+IF(P482='Playlist o matic demo'!$AC$2,0,20)</f>
        <v>20</v>
      </c>
      <c r="AE482">
        <f>+IF(Q482='Playlist o matic demo'!$AD$2,0,20)</f>
        <v>20</v>
      </c>
      <c r="AF482">
        <f>+ABS(+R482-'Playlist o matic demo'!AE$2)</f>
        <v>4</v>
      </c>
      <c r="AG482">
        <f>+ABS(+S482-'Playlist o matic demo'!AF$2)/2</f>
        <v>1.5</v>
      </c>
      <c r="AH482">
        <f>+ABS(+T482-'Playlist o matic demo'!AG$2)/1.5</f>
        <v>27.333333333333332</v>
      </c>
      <c r="AI482">
        <f>+ABS(+U482-'Playlist o matic demo'!AH$2)/2</f>
        <v>25.5</v>
      </c>
      <c r="AJ482">
        <f>+ABS(+V482-'Playlist o matic demo'!AI$2)/2</f>
        <v>0</v>
      </c>
      <c r="AK482">
        <f>+ABS(+W482-'Playlist o matic demo'!AJ$2)/2</f>
        <v>1</v>
      </c>
      <c r="AL482">
        <f>+ABS(+X482-'Playlist o matic demo'!AK$2)/2</f>
        <v>4.5</v>
      </c>
      <c r="AN482">
        <f t="shared" si="42"/>
        <v>169.83333333333334</v>
      </c>
      <c r="AO482">
        <f t="shared" si="43"/>
        <v>687</v>
      </c>
      <c r="AP482">
        <f t="shared" si="47"/>
        <v>4.8010000000000344E-2</v>
      </c>
      <c r="AQ482">
        <f t="shared" si="44"/>
        <v>687.04800999999998</v>
      </c>
      <c r="AR482">
        <f t="shared" si="45"/>
        <v>687</v>
      </c>
      <c r="AS482" t="str">
        <f t="shared" si="46"/>
        <v>SZA - I Hate U</v>
      </c>
    </row>
    <row r="483" spans="1:45" x14ac:dyDescent="0.45">
      <c r="A483" t="s">
        <v>1170</v>
      </c>
      <c r="B483" t="s">
        <v>1171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>
        <v>110649992</v>
      </c>
      <c r="J483">
        <v>3</v>
      </c>
      <c r="K483">
        <v>7</v>
      </c>
      <c r="L483">
        <v>10</v>
      </c>
      <c r="M483">
        <v>0</v>
      </c>
      <c r="N483">
        <v>0</v>
      </c>
      <c r="O483">
        <v>112</v>
      </c>
      <c r="P483" t="s">
        <v>80</v>
      </c>
      <c r="Q483" t="s">
        <v>29</v>
      </c>
      <c r="R483">
        <v>80</v>
      </c>
      <c r="S483">
        <v>15</v>
      </c>
      <c r="T483">
        <v>54</v>
      </c>
      <c r="U483">
        <v>9</v>
      </c>
      <c r="V483">
        <v>0</v>
      </c>
      <c r="W483">
        <v>38</v>
      </c>
      <c r="X483">
        <v>5</v>
      </c>
      <c r="Y483" t="s">
        <v>30</v>
      </c>
      <c r="Z483" t="s">
        <v>31</v>
      </c>
      <c r="AA483">
        <f>+IF(B483='Playlist o matic demo'!$V$2,50,0)</f>
        <v>0</v>
      </c>
      <c r="AB483">
        <f>+ABS(+D483-'Playlist o matic demo'!$AA$2)</f>
        <v>3</v>
      </c>
      <c r="AC483">
        <f>+ABS(+O483-'Playlist o matic demo'!$AB$2)</f>
        <v>59</v>
      </c>
      <c r="AD483">
        <f>+IF(P483='Playlist o matic demo'!$AC$2,0,20)</f>
        <v>20</v>
      </c>
      <c r="AE483">
        <f>+IF(Q483='Playlist o matic demo'!$AD$2,0,20)</f>
        <v>0</v>
      </c>
      <c r="AF483">
        <f>+ABS(+R483-'Playlist o matic demo'!AE$2)</f>
        <v>30</v>
      </c>
      <c r="AG483">
        <f>+ABS(+S483-'Playlist o matic demo'!AF$2)/2</f>
        <v>11.5</v>
      </c>
      <c r="AH483">
        <f>+ABS(+T483-'Playlist o matic demo'!AG$2)/1.5</f>
        <v>17.333333333333332</v>
      </c>
      <c r="AI483">
        <f>+ABS(+U483-'Playlist o matic demo'!AH$2)/2</f>
        <v>4.5</v>
      </c>
      <c r="AJ483">
        <f>+ABS(+V483-'Playlist o matic demo'!AI$2)/2</f>
        <v>0</v>
      </c>
      <c r="AK483">
        <f>+ABS(+W483-'Playlist o matic demo'!AJ$2)/2</f>
        <v>14.5</v>
      </c>
      <c r="AL483">
        <f>+ABS(+X483-'Playlist o matic demo'!AK$2)/2</f>
        <v>1</v>
      </c>
      <c r="AN483">
        <f t="shared" si="42"/>
        <v>160.83333333333334</v>
      </c>
      <c r="AO483">
        <f t="shared" si="43"/>
        <v>606</v>
      </c>
      <c r="AP483">
        <f t="shared" si="47"/>
        <v>4.8110000000000347E-2</v>
      </c>
      <c r="AQ483">
        <f t="shared" si="44"/>
        <v>606.04810999999995</v>
      </c>
      <c r="AR483">
        <f t="shared" si="45"/>
        <v>606</v>
      </c>
      <c r="AS483" t="str">
        <f t="shared" si="46"/>
        <v>Travis Scott, Metro Boomin - Raindrops (Insane) [with Travis Scott]</v>
      </c>
    </row>
    <row r="484" spans="1:45" x14ac:dyDescent="0.45">
      <c r="A484" t="s">
        <v>861</v>
      </c>
      <c r="B484" t="s">
        <v>862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>
        <v>301869854</v>
      </c>
      <c r="J484">
        <v>1</v>
      </c>
      <c r="K484">
        <v>0</v>
      </c>
      <c r="L484">
        <v>18</v>
      </c>
      <c r="M484">
        <v>0</v>
      </c>
      <c r="N484">
        <v>24</v>
      </c>
      <c r="O484">
        <v>166</v>
      </c>
      <c r="P484" t="s">
        <v>34</v>
      </c>
      <c r="Q484" t="s">
        <v>29</v>
      </c>
      <c r="R484">
        <v>70</v>
      </c>
      <c r="S484">
        <v>57</v>
      </c>
      <c r="T484">
        <v>57</v>
      </c>
      <c r="U484">
        <v>9</v>
      </c>
      <c r="V484">
        <v>20</v>
      </c>
      <c r="W484">
        <v>11</v>
      </c>
      <c r="X484">
        <v>7</v>
      </c>
      <c r="Y484" t="s">
        <v>863</v>
      </c>
      <c r="Z484" t="s">
        <v>31</v>
      </c>
      <c r="AA484">
        <f>+IF(B484='Playlist o matic demo'!$V$2,50,0)</f>
        <v>0</v>
      </c>
      <c r="AB484">
        <f>+ABS(+D484-'Playlist o matic demo'!$AA$2)</f>
        <v>3</v>
      </c>
      <c r="AC484">
        <f>+ABS(+O484-'Playlist o matic demo'!$AB$2)</f>
        <v>5</v>
      </c>
      <c r="AD484">
        <f>+IF(P484='Playlist o matic demo'!$AC$2,0,20)</f>
        <v>0</v>
      </c>
      <c r="AE484">
        <f>+IF(Q484='Playlist o matic demo'!$AD$2,0,20)</f>
        <v>0</v>
      </c>
      <c r="AF484">
        <f>+ABS(+R484-'Playlist o matic demo'!AE$2)</f>
        <v>20</v>
      </c>
      <c r="AG484">
        <f>+ABS(+S484-'Playlist o matic demo'!AF$2)/2</f>
        <v>9.5</v>
      </c>
      <c r="AH484">
        <f>+ABS(+T484-'Playlist o matic demo'!AG$2)/1.5</f>
        <v>15.333333333333334</v>
      </c>
      <c r="AI484">
        <f>+ABS(+U484-'Playlist o matic demo'!AH$2)/2</f>
        <v>4.5</v>
      </c>
      <c r="AJ484">
        <f>+ABS(+V484-'Playlist o matic demo'!AI$2)/2</f>
        <v>10</v>
      </c>
      <c r="AK484">
        <f>+ABS(+W484-'Playlist o matic demo'!AJ$2)/2</f>
        <v>1</v>
      </c>
      <c r="AL484">
        <f>+ABS(+X484-'Playlist o matic demo'!AK$2)/2</f>
        <v>0</v>
      </c>
      <c r="AN484">
        <f t="shared" si="42"/>
        <v>68.333333333333343</v>
      </c>
      <c r="AO484">
        <f t="shared" si="43"/>
        <v>23</v>
      </c>
      <c r="AP484">
        <f t="shared" si="47"/>
        <v>4.821000000000035E-2</v>
      </c>
      <c r="AQ484">
        <f t="shared" si="44"/>
        <v>23.048210000000001</v>
      </c>
      <c r="AR484">
        <f t="shared" si="45"/>
        <v>23</v>
      </c>
      <c r="AS484" t="str">
        <f t="shared" si="46"/>
        <v>ThxSoMch - SPIT IN MY FACE!</v>
      </c>
    </row>
    <row r="485" spans="1:45" x14ac:dyDescent="0.45">
      <c r="A485" t="s">
        <v>1172</v>
      </c>
      <c r="B485" t="s">
        <v>1126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>
        <v>65</v>
      </c>
      <c r="K485">
        <v>39</v>
      </c>
      <c r="L485">
        <v>41</v>
      </c>
      <c r="M485">
        <v>0</v>
      </c>
      <c r="N485">
        <v>0</v>
      </c>
      <c r="O485">
        <v>107</v>
      </c>
      <c r="P485" t="s">
        <v>65</v>
      </c>
      <c r="Q485" t="s">
        <v>46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  <c r="Y485" t="s">
        <v>1173</v>
      </c>
      <c r="Z485" t="s">
        <v>31</v>
      </c>
      <c r="AA485">
        <f>+IF(B485='Playlist o matic demo'!$V$2,50,0)</f>
        <v>0</v>
      </c>
      <c r="AB485">
        <f>+ABS(+D485-'Playlist o matic demo'!$AA$2)</f>
        <v>60</v>
      </c>
      <c r="AC485">
        <f>+ABS(+O485-'Playlist o matic demo'!$AB$2)</f>
        <v>64</v>
      </c>
      <c r="AD485">
        <f>+IF(P485='Playlist o matic demo'!$AC$2,0,20)</f>
        <v>20</v>
      </c>
      <c r="AE485">
        <f>+IF(Q485='Playlist o matic demo'!$AD$2,0,20)</f>
        <v>20</v>
      </c>
      <c r="AF485">
        <f>+ABS(+R485-'Playlist o matic demo'!AE$2)</f>
        <v>19</v>
      </c>
      <c r="AG485">
        <f>+ABS(+S485-'Playlist o matic demo'!AF$2)/2</f>
        <v>29</v>
      </c>
      <c r="AH485">
        <f>+ABS(+T485-'Playlist o matic demo'!AG$2)/1.5</f>
        <v>29.333333333333332</v>
      </c>
      <c r="AI485">
        <f>+ABS(+U485-'Playlist o matic demo'!AH$2)/2</f>
        <v>40.5</v>
      </c>
      <c r="AJ485">
        <f>+ABS(+V485-'Playlist o matic demo'!AI$2)/2</f>
        <v>0</v>
      </c>
      <c r="AK485">
        <f>+ABS(+W485-'Playlist o matic demo'!AJ$2)/2</f>
        <v>0.5</v>
      </c>
      <c r="AL485">
        <f>+ABS(+X485-'Playlist o matic demo'!AK$2)/2</f>
        <v>1.5</v>
      </c>
      <c r="AN485">
        <f t="shared" si="42"/>
        <v>283.83333333333337</v>
      </c>
      <c r="AO485">
        <f t="shared" si="43"/>
        <v>951</v>
      </c>
      <c r="AP485">
        <f t="shared" si="47"/>
        <v>4.8310000000000353E-2</v>
      </c>
      <c r="AQ485">
        <f t="shared" si="44"/>
        <v>951.04831000000001</v>
      </c>
      <c r="AR485">
        <f t="shared" si="45"/>
        <v>951</v>
      </c>
      <c r="AS485" t="str">
        <f t="shared" si="46"/>
        <v>Nat King Cole - Deck The Hall - Remastered 1999</v>
      </c>
    </row>
    <row r="486" spans="1:45" x14ac:dyDescent="0.45">
      <c r="A486" t="s">
        <v>1174</v>
      </c>
      <c r="B486" t="s">
        <v>79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>
        <v>57144458</v>
      </c>
      <c r="J486">
        <v>6</v>
      </c>
      <c r="K486">
        <v>11</v>
      </c>
      <c r="L486">
        <v>3</v>
      </c>
      <c r="M486">
        <v>0</v>
      </c>
      <c r="N486">
        <v>0</v>
      </c>
      <c r="O486">
        <v>81</v>
      </c>
      <c r="P486" t="s">
        <v>80</v>
      </c>
      <c r="Q486" t="s">
        <v>29</v>
      </c>
      <c r="R486">
        <v>47</v>
      </c>
      <c r="S486">
        <v>33</v>
      </c>
      <c r="T486">
        <v>68</v>
      </c>
      <c r="U486">
        <v>24</v>
      </c>
      <c r="V486">
        <v>0</v>
      </c>
      <c r="W486">
        <v>22</v>
      </c>
      <c r="X486">
        <v>38</v>
      </c>
      <c r="Y486" t="s">
        <v>293</v>
      </c>
      <c r="Z486" t="s">
        <v>31</v>
      </c>
      <c r="AA486">
        <f>+IF(B486='Playlist o matic demo'!$V$2,50,0)</f>
        <v>0</v>
      </c>
      <c r="AB486">
        <f>+ABS(+D486-'Playlist o matic demo'!$AA$2)</f>
        <v>3</v>
      </c>
      <c r="AC486">
        <f>+ABS(+O486-'Playlist o matic demo'!$AB$2)</f>
        <v>90</v>
      </c>
      <c r="AD486">
        <f>+IF(P486='Playlist o matic demo'!$AC$2,0,20)</f>
        <v>20</v>
      </c>
      <c r="AE486">
        <f>+IF(Q486='Playlist o matic demo'!$AD$2,0,20)</f>
        <v>0</v>
      </c>
      <c r="AF486">
        <f>+ABS(+R486-'Playlist o matic demo'!AE$2)</f>
        <v>3</v>
      </c>
      <c r="AG486">
        <f>+ABS(+S486-'Playlist o matic demo'!AF$2)/2</f>
        <v>2.5</v>
      </c>
      <c r="AH486">
        <f>+ABS(+T486-'Playlist o matic demo'!AG$2)/1.5</f>
        <v>8</v>
      </c>
      <c r="AI486">
        <f>+ABS(+U486-'Playlist o matic demo'!AH$2)/2</f>
        <v>12</v>
      </c>
      <c r="AJ486">
        <f>+ABS(+V486-'Playlist o matic demo'!AI$2)/2</f>
        <v>0</v>
      </c>
      <c r="AK486">
        <f>+ABS(+W486-'Playlist o matic demo'!AJ$2)/2</f>
        <v>6.5</v>
      </c>
      <c r="AL486">
        <f>+ABS(+X486-'Playlist o matic demo'!AK$2)/2</f>
        <v>15.5</v>
      </c>
      <c r="AN486">
        <f t="shared" si="42"/>
        <v>160.5</v>
      </c>
      <c r="AO486">
        <f t="shared" si="43"/>
        <v>602</v>
      </c>
      <c r="AP486">
        <f t="shared" si="47"/>
        <v>4.8410000000000356E-2</v>
      </c>
      <c r="AQ486">
        <f t="shared" si="44"/>
        <v>602.04840999999999</v>
      </c>
      <c r="AR486">
        <f t="shared" si="45"/>
        <v>603</v>
      </c>
      <c r="AS486" t="str">
        <f t="shared" si="46"/>
        <v>SZA - Smoking on my Ex Pack</v>
      </c>
    </row>
    <row r="487" spans="1:45" x14ac:dyDescent="0.45">
      <c r="A487" t="s">
        <v>1175</v>
      </c>
      <c r="B487" t="s">
        <v>79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>
        <v>56870689</v>
      </c>
      <c r="J487">
        <v>2</v>
      </c>
      <c r="K487">
        <v>14</v>
      </c>
      <c r="L487">
        <v>2</v>
      </c>
      <c r="M487">
        <v>0</v>
      </c>
      <c r="N487">
        <v>0</v>
      </c>
      <c r="O487">
        <v>150</v>
      </c>
      <c r="P487" t="s">
        <v>34</v>
      </c>
      <c r="Q487" t="s">
        <v>29</v>
      </c>
      <c r="R487">
        <v>79</v>
      </c>
      <c r="S487">
        <v>77</v>
      </c>
      <c r="T487">
        <v>46</v>
      </c>
      <c r="U487">
        <v>5</v>
      </c>
      <c r="V487">
        <v>0</v>
      </c>
      <c r="W487">
        <v>11</v>
      </c>
      <c r="X487">
        <v>7</v>
      </c>
      <c r="Y487" t="s">
        <v>293</v>
      </c>
      <c r="Z487" t="s">
        <v>31</v>
      </c>
      <c r="AA487">
        <f>+IF(B487='Playlist o matic demo'!$V$2,50,0)</f>
        <v>0</v>
      </c>
      <c r="AB487">
        <f>+ABS(+D487-'Playlist o matic demo'!$AA$2)</f>
        <v>3</v>
      </c>
      <c r="AC487">
        <f>+ABS(+O487-'Playlist o matic demo'!$AB$2)</f>
        <v>21</v>
      </c>
      <c r="AD487">
        <f>+IF(P487='Playlist o matic demo'!$AC$2,0,20)</f>
        <v>0</v>
      </c>
      <c r="AE487">
        <f>+IF(Q487='Playlist o matic demo'!$AD$2,0,20)</f>
        <v>0</v>
      </c>
      <c r="AF487">
        <f>+ABS(+R487-'Playlist o matic demo'!AE$2)</f>
        <v>29</v>
      </c>
      <c r="AG487">
        <f>+ABS(+S487-'Playlist o matic demo'!AF$2)/2</f>
        <v>19.5</v>
      </c>
      <c r="AH487">
        <f>+ABS(+T487-'Playlist o matic demo'!AG$2)/1.5</f>
        <v>22.666666666666668</v>
      </c>
      <c r="AI487">
        <f>+ABS(+U487-'Playlist o matic demo'!AH$2)/2</f>
        <v>2.5</v>
      </c>
      <c r="AJ487">
        <f>+ABS(+V487-'Playlist o matic demo'!AI$2)/2</f>
        <v>0</v>
      </c>
      <c r="AK487">
        <f>+ABS(+W487-'Playlist o matic demo'!AJ$2)/2</f>
        <v>1</v>
      </c>
      <c r="AL487">
        <f>+ABS(+X487-'Playlist o matic demo'!AK$2)/2</f>
        <v>0</v>
      </c>
      <c r="AN487">
        <f t="shared" si="42"/>
        <v>98.666666666666671</v>
      </c>
      <c r="AO487">
        <f t="shared" si="43"/>
        <v>118</v>
      </c>
      <c r="AP487">
        <f t="shared" si="47"/>
        <v>4.8510000000000358E-2</v>
      </c>
      <c r="AQ487">
        <f t="shared" si="44"/>
        <v>118.04851000000001</v>
      </c>
      <c r="AR487">
        <f t="shared" si="45"/>
        <v>119</v>
      </c>
      <c r="AS487" t="str">
        <f t="shared" si="46"/>
        <v>SZA - Conceited</v>
      </c>
    </row>
    <row r="488" spans="1:45" x14ac:dyDescent="0.45">
      <c r="A488" t="s">
        <v>1176</v>
      </c>
      <c r="B488" t="s">
        <v>1177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>
        <v>323437194</v>
      </c>
      <c r="J488">
        <v>33</v>
      </c>
      <c r="K488">
        <v>57</v>
      </c>
      <c r="L488">
        <v>30</v>
      </c>
      <c r="M488">
        <v>0</v>
      </c>
      <c r="N488">
        <v>11</v>
      </c>
      <c r="O488">
        <v>110</v>
      </c>
      <c r="P488" t="s">
        <v>42</v>
      </c>
      <c r="Q488" t="s">
        <v>29</v>
      </c>
      <c r="R488">
        <v>66</v>
      </c>
      <c r="S488">
        <v>19</v>
      </c>
      <c r="T488">
        <v>32</v>
      </c>
      <c r="U488">
        <v>69</v>
      </c>
      <c r="V488">
        <v>0</v>
      </c>
      <c r="W488">
        <v>12</v>
      </c>
      <c r="X488">
        <v>4</v>
      </c>
      <c r="Y488" t="s">
        <v>546</v>
      </c>
      <c r="Z488" t="s">
        <v>31</v>
      </c>
      <c r="AA488">
        <f>+IF(B488='Playlist o matic demo'!$V$2,50,0)</f>
        <v>0</v>
      </c>
      <c r="AB488">
        <f>+ABS(+D488-'Playlist o matic demo'!$AA$2)</f>
        <v>3</v>
      </c>
      <c r="AC488">
        <f>+ABS(+O488-'Playlist o matic demo'!$AB$2)</f>
        <v>61</v>
      </c>
      <c r="AD488">
        <f>+IF(P488='Playlist o matic demo'!$AC$2,0,20)</f>
        <v>20</v>
      </c>
      <c r="AE488">
        <f>+IF(Q488='Playlist o matic demo'!$AD$2,0,20)</f>
        <v>0</v>
      </c>
      <c r="AF488">
        <f>+ABS(+R488-'Playlist o matic demo'!AE$2)</f>
        <v>16</v>
      </c>
      <c r="AG488">
        <f>+ABS(+S488-'Playlist o matic demo'!AF$2)/2</f>
        <v>9.5</v>
      </c>
      <c r="AH488">
        <f>+ABS(+T488-'Playlist o matic demo'!AG$2)/1.5</f>
        <v>32</v>
      </c>
      <c r="AI488">
        <f>+ABS(+U488-'Playlist o matic demo'!AH$2)/2</f>
        <v>34.5</v>
      </c>
      <c r="AJ488">
        <f>+ABS(+V488-'Playlist o matic demo'!AI$2)/2</f>
        <v>0</v>
      </c>
      <c r="AK488">
        <f>+ABS(+W488-'Playlist o matic demo'!AJ$2)/2</f>
        <v>1.5</v>
      </c>
      <c r="AL488">
        <f>+ABS(+X488-'Playlist o matic demo'!AK$2)/2</f>
        <v>1.5</v>
      </c>
      <c r="AN488">
        <f t="shared" si="42"/>
        <v>179</v>
      </c>
      <c r="AO488">
        <f t="shared" si="43"/>
        <v>762</v>
      </c>
      <c r="AP488">
        <f t="shared" si="47"/>
        <v>4.8610000000000361E-2</v>
      </c>
      <c r="AQ488">
        <f t="shared" si="44"/>
        <v>762.04861000000005</v>
      </c>
      <c r="AR488">
        <f t="shared" si="45"/>
        <v>764</v>
      </c>
      <c r="AS488" t="str">
        <f t="shared" si="46"/>
        <v>Taylor Swift, Lana Del Rey - Snow On The Beach (feat. Lana Del Rey)</v>
      </c>
    </row>
    <row r="489" spans="1:45" x14ac:dyDescent="0.45">
      <c r="A489" t="s">
        <v>1178</v>
      </c>
      <c r="B489" t="s">
        <v>41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>
        <v>317726339</v>
      </c>
      <c r="J489">
        <v>12</v>
      </c>
      <c r="K489">
        <v>16</v>
      </c>
      <c r="L489">
        <v>14</v>
      </c>
      <c r="M489">
        <v>0</v>
      </c>
      <c r="N489">
        <v>0</v>
      </c>
      <c r="O489">
        <v>108</v>
      </c>
      <c r="P489" t="s">
        <v>92</v>
      </c>
      <c r="Q489" t="s">
        <v>29</v>
      </c>
      <c r="R489">
        <v>64</v>
      </c>
      <c r="S489">
        <v>4</v>
      </c>
      <c r="T489">
        <v>40</v>
      </c>
      <c r="U489">
        <v>6</v>
      </c>
      <c r="V489">
        <v>0</v>
      </c>
      <c r="W489">
        <v>10</v>
      </c>
      <c r="X489">
        <v>6</v>
      </c>
      <c r="Y489" t="s">
        <v>131</v>
      </c>
      <c r="Z489" t="s">
        <v>31</v>
      </c>
      <c r="AA489">
        <f>+IF(B489='Playlist o matic demo'!$V$2,50,0)</f>
        <v>0</v>
      </c>
      <c r="AB489">
        <f>+ABS(+D489-'Playlist o matic demo'!$AA$2)</f>
        <v>3</v>
      </c>
      <c r="AC489">
        <f>+ABS(+O489-'Playlist o matic demo'!$AB$2)</f>
        <v>63</v>
      </c>
      <c r="AD489">
        <f>+IF(P489='Playlist o matic demo'!$AC$2,0,20)</f>
        <v>20</v>
      </c>
      <c r="AE489">
        <f>+IF(Q489='Playlist o matic demo'!$AD$2,0,20)</f>
        <v>0</v>
      </c>
      <c r="AF489">
        <f>+ABS(+R489-'Playlist o matic demo'!AE$2)</f>
        <v>14</v>
      </c>
      <c r="AG489">
        <f>+ABS(+S489-'Playlist o matic demo'!AF$2)/2</f>
        <v>17</v>
      </c>
      <c r="AH489">
        <f>+ABS(+T489-'Playlist o matic demo'!AG$2)/1.5</f>
        <v>26.666666666666668</v>
      </c>
      <c r="AI489">
        <f>+ABS(+U489-'Playlist o matic demo'!AH$2)/2</f>
        <v>3</v>
      </c>
      <c r="AJ489">
        <f>+ABS(+V489-'Playlist o matic demo'!AI$2)/2</f>
        <v>0</v>
      </c>
      <c r="AK489">
        <f>+ABS(+W489-'Playlist o matic demo'!AJ$2)/2</f>
        <v>0.5</v>
      </c>
      <c r="AL489">
        <f>+ABS(+X489-'Playlist o matic demo'!AK$2)/2</f>
        <v>0.5</v>
      </c>
      <c r="AN489">
        <f t="shared" si="42"/>
        <v>147.66666666666666</v>
      </c>
      <c r="AO489">
        <f t="shared" si="43"/>
        <v>473</v>
      </c>
      <c r="AP489">
        <f t="shared" si="47"/>
        <v>4.8710000000000364E-2</v>
      </c>
      <c r="AQ489">
        <f t="shared" si="44"/>
        <v>473.04871000000003</v>
      </c>
      <c r="AR489">
        <f t="shared" si="45"/>
        <v>474</v>
      </c>
      <c r="AS489" t="str">
        <f t="shared" si="46"/>
        <v>Taylor Swift - Maroon</v>
      </c>
    </row>
    <row r="490" spans="1:45" x14ac:dyDescent="0.45">
      <c r="A490" t="s">
        <v>1179</v>
      </c>
      <c r="B490" t="s">
        <v>1180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>
        <v>116144341</v>
      </c>
      <c r="J490">
        <v>21</v>
      </c>
      <c r="K490">
        <v>0</v>
      </c>
      <c r="L490">
        <v>44</v>
      </c>
      <c r="M490">
        <v>0</v>
      </c>
      <c r="N490">
        <v>0</v>
      </c>
      <c r="O490">
        <v>130</v>
      </c>
      <c r="P490" t="s">
        <v>130</v>
      </c>
      <c r="Q490" t="s">
        <v>46</v>
      </c>
      <c r="R490">
        <v>89</v>
      </c>
      <c r="S490">
        <v>48</v>
      </c>
      <c r="T490">
        <v>74</v>
      </c>
      <c r="U490">
        <v>30</v>
      </c>
      <c r="V490">
        <v>0</v>
      </c>
      <c r="W490">
        <v>7</v>
      </c>
      <c r="X490">
        <v>36</v>
      </c>
      <c r="Y490" t="s">
        <v>30</v>
      </c>
      <c r="Z490" t="s">
        <v>31</v>
      </c>
      <c r="AA490">
        <f>+IF(B490='Playlist o matic demo'!$V$2,50,0)</f>
        <v>0</v>
      </c>
      <c r="AB490">
        <f>+ABS(+D490-'Playlist o matic demo'!$AA$2)</f>
        <v>3</v>
      </c>
      <c r="AC490">
        <f>+ABS(+O490-'Playlist o matic demo'!$AB$2)</f>
        <v>41</v>
      </c>
      <c r="AD490">
        <f>+IF(P490='Playlist o matic demo'!$AC$2,0,20)</f>
        <v>20</v>
      </c>
      <c r="AE490">
        <f>+IF(Q490='Playlist o matic demo'!$AD$2,0,20)</f>
        <v>20</v>
      </c>
      <c r="AF490">
        <f>+ABS(+R490-'Playlist o matic demo'!AE$2)</f>
        <v>39</v>
      </c>
      <c r="AG490">
        <f>+ABS(+S490-'Playlist o matic demo'!AF$2)/2</f>
        <v>5</v>
      </c>
      <c r="AH490">
        <f>+ABS(+T490-'Playlist o matic demo'!AG$2)/1.5</f>
        <v>4</v>
      </c>
      <c r="AI490">
        <f>+ABS(+U490-'Playlist o matic demo'!AH$2)/2</f>
        <v>15</v>
      </c>
      <c r="AJ490">
        <f>+ABS(+V490-'Playlist o matic demo'!AI$2)/2</f>
        <v>0</v>
      </c>
      <c r="AK490">
        <f>+ABS(+W490-'Playlist o matic demo'!AJ$2)/2</f>
        <v>1</v>
      </c>
      <c r="AL490">
        <f>+ABS(+X490-'Playlist o matic demo'!AK$2)/2</f>
        <v>14.5</v>
      </c>
      <c r="AN490">
        <f t="shared" si="42"/>
        <v>162.5</v>
      </c>
      <c r="AO490">
        <f t="shared" si="43"/>
        <v>622</v>
      </c>
      <c r="AP490">
        <f t="shared" si="47"/>
        <v>4.8810000000000367E-2</v>
      </c>
      <c r="AQ490">
        <f t="shared" si="44"/>
        <v>622.04881</v>
      </c>
      <c r="AR490">
        <f t="shared" si="45"/>
        <v>623</v>
      </c>
      <c r="AS490" t="str">
        <f t="shared" si="46"/>
        <v>Dj LK da EscÃ¯Â¿Â½Ã¯Â¿Â½cia, Tchakabum, mc jhenny, M - TubarÃ¯Â¿Â½Ã¯Â¿Â½o Te</v>
      </c>
    </row>
    <row r="491" spans="1:45" x14ac:dyDescent="0.45">
      <c r="A491" t="s">
        <v>1181</v>
      </c>
      <c r="B491" t="s">
        <v>41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>
        <v>328207708</v>
      </c>
      <c r="J491">
        <v>39</v>
      </c>
      <c r="K491">
        <v>35</v>
      </c>
      <c r="L491">
        <v>22</v>
      </c>
      <c r="M491">
        <v>2</v>
      </c>
      <c r="N491">
        <v>0</v>
      </c>
      <c r="O491">
        <v>164</v>
      </c>
      <c r="P491" t="s">
        <v>92</v>
      </c>
      <c r="Q491" t="s">
        <v>29</v>
      </c>
      <c r="R491">
        <v>70</v>
      </c>
      <c r="S491">
        <v>39</v>
      </c>
      <c r="T491">
        <v>56</v>
      </c>
      <c r="U491">
        <v>6</v>
      </c>
      <c r="V491">
        <v>0</v>
      </c>
      <c r="W491">
        <v>9</v>
      </c>
      <c r="X491">
        <v>7</v>
      </c>
      <c r="Y491" t="s">
        <v>131</v>
      </c>
      <c r="Z491" t="s">
        <v>31</v>
      </c>
      <c r="AA491">
        <f>+IF(B491='Playlist o matic demo'!$V$2,50,0)</f>
        <v>0</v>
      </c>
      <c r="AB491">
        <f>+ABS(+D491-'Playlist o matic demo'!$AA$2)</f>
        <v>3</v>
      </c>
      <c r="AC491">
        <f>+ABS(+O491-'Playlist o matic demo'!$AB$2)</f>
        <v>7</v>
      </c>
      <c r="AD491">
        <f>+IF(P491='Playlist o matic demo'!$AC$2,0,20)</f>
        <v>20</v>
      </c>
      <c r="AE491">
        <f>+IF(Q491='Playlist o matic demo'!$AD$2,0,20)</f>
        <v>0</v>
      </c>
      <c r="AF491">
        <f>+ABS(+R491-'Playlist o matic demo'!AE$2)</f>
        <v>20</v>
      </c>
      <c r="AG491">
        <f>+ABS(+S491-'Playlist o matic demo'!AF$2)/2</f>
        <v>0.5</v>
      </c>
      <c r="AH491">
        <f>+ABS(+T491-'Playlist o matic demo'!AG$2)/1.5</f>
        <v>16</v>
      </c>
      <c r="AI491">
        <f>+ABS(+U491-'Playlist o matic demo'!AH$2)/2</f>
        <v>3</v>
      </c>
      <c r="AJ491">
        <f>+ABS(+V491-'Playlist o matic demo'!AI$2)/2</f>
        <v>0</v>
      </c>
      <c r="AK491">
        <f>+ABS(+W491-'Playlist o matic demo'!AJ$2)/2</f>
        <v>0</v>
      </c>
      <c r="AL491">
        <f>+ABS(+X491-'Playlist o matic demo'!AK$2)/2</f>
        <v>0</v>
      </c>
      <c r="AN491">
        <f t="shared" si="42"/>
        <v>69.5</v>
      </c>
      <c r="AO491">
        <f t="shared" si="43"/>
        <v>25</v>
      </c>
      <c r="AP491">
        <f t="shared" si="47"/>
        <v>4.891000000000037E-2</v>
      </c>
      <c r="AQ491">
        <f t="shared" si="44"/>
        <v>25.048909999999999</v>
      </c>
      <c r="AR491">
        <f t="shared" si="45"/>
        <v>26</v>
      </c>
      <c r="AS491" t="str">
        <f t="shared" si="46"/>
        <v>Taylor Swift - Bejeweled</v>
      </c>
    </row>
    <row r="492" spans="1:45" x14ac:dyDescent="0.45">
      <c r="A492" t="s">
        <v>1182</v>
      </c>
      <c r="B492" t="s">
        <v>1183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>
        <v>608228647</v>
      </c>
      <c r="J492">
        <v>27</v>
      </c>
      <c r="K492">
        <v>77</v>
      </c>
      <c r="L492">
        <v>22</v>
      </c>
      <c r="M492">
        <v>2</v>
      </c>
      <c r="N492">
        <v>0</v>
      </c>
      <c r="O492">
        <v>114</v>
      </c>
      <c r="P492" t="s">
        <v>28</v>
      </c>
      <c r="Q492" t="s">
        <v>46</v>
      </c>
      <c r="R492">
        <v>80</v>
      </c>
      <c r="S492">
        <v>42</v>
      </c>
      <c r="T492">
        <v>68</v>
      </c>
      <c r="U492">
        <v>2</v>
      </c>
      <c r="V492">
        <v>0</v>
      </c>
      <c r="W492">
        <v>66</v>
      </c>
      <c r="X492">
        <v>4</v>
      </c>
      <c r="Y492" t="s">
        <v>624</v>
      </c>
      <c r="Z492" t="s">
        <v>31</v>
      </c>
      <c r="AA492">
        <f>+IF(B492='Playlist o matic demo'!$V$2,50,0)</f>
        <v>0</v>
      </c>
      <c r="AB492">
        <f>+ABS(+D492-'Playlist o matic demo'!$AA$2)</f>
        <v>3</v>
      </c>
      <c r="AC492">
        <f>+ABS(+O492-'Playlist o matic demo'!$AB$2)</f>
        <v>57</v>
      </c>
      <c r="AD492">
        <f>+IF(P492='Playlist o matic demo'!$AC$2,0,20)</f>
        <v>20</v>
      </c>
      <c r="AE492">
        <f>+IF(Q492='Playlist o matic demo'!$AD$2,0,20)</f>
        <v>20</v>
      </c>
      <c r="AF492">
        <f>+ABS(+R492-'Playlist o matic demo'!AE$2)</f>
        <v>30</v>
      </c>
      <c r="AG492">
        <f>+ABS(+S492-'Playlist o matic demo'!AF$2)/2</f>
        <v>2</v>
      </c>
      <c r="AH492">
        <f>+ABS(+T492-'Playlist o matic demo'!AG$2)/1.5</f>
        <v>8</v>
      </c>
      <c r="AI492">
        <f>+ABS(+U492-'Playlist o matic demo'!AH$2)/2</f>
        <v>1</v>
      </c>
      <c r="AJ492">
        <f>+ABS(+V492-'Playlist o matic demo'!AI$2)/2</f>
        <v>0</v>
      </c>
      <c r="AK492">
        <f>+ABS(+W492-'Playlist o matic demo'!AJ$2)/2</f>
        <v>28.5</v>
      </c>
      <c r="AL492">
        <f>+ABS(+X492-'Playlist o matic demo'!AK$2)/2</f>
        <v>1.5</v>
      </c>
      <c r="AN492">
        <f t="shared" si="42"/>
        <v>171</v>
      </c>
      <c r="AO492">
        <f t="shared" si="43"/>
        <v>695</v>
      </c>
      <c r="AP492">
        <f t="shared" si="47"/>
        <v>4.9010000000000373E-2</v>
      </c>
      <c r="AQ492">
        <f t="shared" si="44"/>
        <v>695.04900999999995</v>
      </c>
      <c r="AR492">
        <f t="shared" si="45"/>
        <v>695</v>
      </c>
      <c r="AS492" t="str">
        <f t="shared" si="46"/>
        <v>Bad Bunny, Jhay Cortez - Tarot</v>
      </c>
    </row>
    <row r="493" spans="1:45" x14ac:dyDescent="0.45">
      <c r="A493" t="s">
        <v>1184</v>
      </c>
      <c r="B493" t="s">
        <v>1185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>
        <v>108</v>
      </c>
      <c r="K493">
        <v>56</v>
      </c>
      <c r="L493">
        <v>30</v>
      </c>
      <c r="M493">
        <v>0</v>
      </c>
      <c r="N493">
        <v>0</v>
      </c>
      <c r="O493">
        <v>93</v>
      </c>
      <c r="P493" t="s">
        <v>38</v>
      </c>
      <c r="Q493" t="s">
        <v>29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  <c r="Y493" t="s">
        <v>1186</v>
      </c>
      <c r="Z493" t="s">
        <v>31</v>
      </c>
      <c r="AA493">
        <f>+IF(B493='Playlist o matic demo'!$V$2,50,0)</f>
        <v>0</v>
      </c>
      <c r="AB493">
        <f>+ABS(+D493-'Playlist o matic demo'!$AA$2)</f>
        <v>14</v>
      </c>
      <c r="AC493">
        <f>+ABS(+O493-'Playlist o matic demo'!$AB$2)</f>
        <v>78</v>
      </c>
      <c r="AD493">
        <f>+IF(P493='Playlist o matic demo'!$AC$2,0,20)</f>
        <v>20</v>
      </c>
      <c r="AE493">
        <f>+IF(Q493='Playlist o matic demo'!$AD$2,0,20)</f>
        <v>0</v>
      </c>
      <c r="AF493">
        <f>+ABS(+R493-'Playlist o matic demo'!AE$2)</f>
        <v>13</v>
      </c>
      <c r="AG493">
        <f>+ABS(+S493-'Playlist o matic demo'!AF$2)/2</f>
        <v>27.5</v>
      </c>
      <c r="AH493">
        <f>+ABS(+T493-'Playlist o matic demo'!AG$2)/1.5</f>
        <v>5.333333333333333</v>
      </c>
      <c r="AI493">
        <f>+ABS(+U493-'Playlist o matic demo'!AH$2)/2</f>
        <v>0.5</v>
      </c>
      <c r="AJ493">
        <f>+ABS(+V493-'Playlist o matic demo'!AI$2)/2</f>
        <v>0</v>
      </c>
      <c r="AK493">
        <f>+ABS(+W493-'Playlist o matic demo'!AJ$2)/2</f>
        <v>1.5</v>
      </c>
      <c r="AL493">
        <f>+ABS(+X493-'Playlist o matic demo'!AK$2)/2</f>
        <v>1.5</v>
      </c>
      <c r="AN493">
        <f t="shared" si="42"/>
        <v>161.33333333333334</v>
      </c>
      <c r="AO493">
        <f t="shared" si="43"/>
        <v>609</v>
      </c>
      <c r="AP493">
        <f t="shared" si="47"/>
        <v>4.9110000000000376E-2</v>
      </c>
      <c r="AQ493">
        <f t="shared" si="44"/>
        <v>609.04911000000004</v>
      </c>
      <c r="AR493">
        <f t="shared" si="45"/>
        <v>609</v>
      </c>
      <c r="AS493" t="str">
        <f t="shared" si="46"/>
        <v>Gwen Stefani, Blake Shelton - You Make It Feel Like Christmas (feat. Blake Shelton)</v>
      </c>
    </row>
    <row r="494" spans="1:45" x14ac:dyDescent="0.45">
      <c r="A494" t="s">
        <v>1187</v>
      </c>
      <c r="B494" t="s">
        <v>1188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>
        <v>809306935</v>
      </c>
      <c r="J494">
        <v>83</v>
      </c>
      <c r="K494">
        <v>58</v>
      </c>
      <c r="L494">
        <v>128</v>
      </c>
      <c r="M494">
        <v>7</v>
      </c>
      <c r="N494">
        <v>0</v>
      </c>
      <c r="O494">
        <v>90</v>
      </c>
      <c r="P494" t="s">
        <v>34</v>
      </c>
      <c r="Q494" t="s">
        <v>46</v>
      </c>
      <c r="R494">
        <v>87</v>
      </c>
      <c r="S494">
        <v>51</v>
      </c>
      <c r="T494">
        <v>69</v>
      </c>
      <c r="U494">
        <v>36</v>
      </c>
      <c r="V494">
        <v>0</v>
      </c>
      <c r="W494">
        <v>9</v>
      </c>
      <c r="X494">
        <v>8</v>
      </c>
      <c r="Y494" t="s">
        <v>30</v>
      </c>
      <c r="Z494" t="s">
        <v>31</v>
      </c>
      <c r="AA494">
        <f>+IF(B494='Playlist o matic demo'!$V$2,50,0)</f>
        <v>0</v>
      </c>
      <c r="AB494">
        <f>+ABS(+D494-'Playlist o matic demo'!$AA$2)</f>
        <v>2</v>
      </c>
      <c r="AC494">
        <f>+ABS(+O494-'Playlist o matic demo'!$AB$2)</f>
        <v>81</v>
      </c>
      <c r="AD494">
        <f>+IF(P494='Playlist o matic demo'!$AC$2,0,20)</f>
        <v>0</v>
      </c>
      <c r="AE494">
        <f>+IF(Q494='Playlist o matic demo'!$AD$2,0,20)</f>
        <v>20</v>
      </c>
      <c r="AF494">
        <f>+ABS(+R494-'Playlist o matic demo'!AE$2)</f>
        <v>37</v>
      </c>
      <c r="AG494">
        <f>+ABS(+S494-'Playlist o matic demo'!AF$2)/2</f>
        <v>6.5</v>
      </c>
      <c r="AH494">
        <f>+ABS(+T494-'Playlist o matic demo'!AG$2)/1.5</f>
        <v>7.333333333333333</v>
      </c>
      <c r="AI494">
        <f>+ABS(+U494-'Playlist o matic demo'!AH$2)/2</f>
        <v>18</v>
      </c>
      <c r="AJ494">
        <f>+ABS(+V494-'Playlist o matic demo'!AI$2)/2</f>
        <v>0</v>
      </c>
      <c r="AK494">
        <f>+ABS(+W494-'Playlist o matic demo'!AJ$2)/2</f>
        <v>0</v>
      </c>
      <c r="AL494">
        <f>+ABS(+X494-'Playlist o matic demo'!AK$2)/2</f>
        <v>0.5</v>
      </c>
      <c r="AN494">
        <f t="shared" si="42"/>
        <v>172.33333333333334</v>
      </c>
      <c r="AO494">
        <f t="shared" si="43"/>
        <v>703</v>
      </c>
      <c r="AP494">
        <f t="shared" si="47"/>
        <v>4.9210000000000378E-2</v>
      </c>
      <c r="AQ494">
        <f t="shared" si="44"/>
        <v>703.04921000000002</v>
      </c>
      <c r="AR494">
        <f t="shared" si="45"/>
        <v>703</v>
      </c>
      <c r="AS494" t="str">
        <f t="shared" si="46"/>
        <v>Chencho Corleone, Rauw Alejandro - Desesperados</v>
      </c>
    </row>
    <row r="495" spans="1:45" x14ac:dyDescent="0.45">
      <c r="A495" t="s">
        <v>1189</v>
      </c>
      <c r="B495" t="s">
        <v>79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>
        <v>49262961</v>
      </c>
      <c r="J495">
        <v>0</v>
      </c>
      <c r="K495">
        <v>9</v>
      </c>
      <c r="L495">
        <v>2</v>
      </c>
      <c r="M495">
        <v>0</v>
      </c>
      <c r="N495">
        <v>0</v>
      </c>
      <c r="O495">
        <v>128</v>
      </c>
      <c r="P495" t="s">
        <v>28</v>
      </c>
      <c r="Q495" t="s">
        <v>29</v>
      </c>
      <c r="R495">
        <v>45</v>
      </c>
      <c r="S495">
        <v>35</v>
      </c>
      <c r="T495">
        <v>68</v>
      </c>
      <c r="U495">
        <v>78</v>
      </c>
      <c r="V495">
        <v>0</v>
      </c>
      <c r="W495">
        <v>39</v>
      </c>
      <c r="X495">
        <v>8</v>
      </c>
      <c r="Y495" t="s">
        <v>293</v>
      </c>
      <c r="Z495" t="s">
        <v>31</v>
      </c>
      <c r="AA495">
        <f>+IF(B495='Playlist o matic demo'!$V$2,50,0)</f>
        <v>0</v>
      </c>
      <c r="AB495">
        <f>+ABS(+D495-'Playlist o matic demo'!$AA$2)</f>
        <v>3</v>
      </c>
      <c r="AC495">
        <f>+ABS(+O495-'Playlist o matic demo'!$AB$2)</f>
        <v>43</v>
      </c>
      <c r="AD495">
        <f>+IF(P495='Playlist o matic demo'!$AC$2,0,20)</f>
        <v>20</v>
      </c>
      <c r="AE495">
        <f>+IF(Q495='Playlist o matic demo'!$AD$2,0,20)</f>
        <v>0</v>
      </c>
      <c r="AF495">
        <f>+ABS(+R495-'Playlist o matic demo'!AE$2)</f>
        <v>5</v>
      </c>
      <c r="AG495">
        <f>+ABS(+S495-'Playlist o matic demo'!AF$2)/2</f>
        <v>1.5</v>
      </c>
      <c r="AH495">
        <f>+ABS(+T495-'Playlist o matic demo'!AG$2)/1.5</f>
        <v>8</v>
      </c>
      <c r="AI495">
        <f>+ABS(+U495-'Playlist o matic demo'!AH$2)/2</f>
        <v>39</v>
      </c>
      <c r="AJ495">
        <f>+ABS(+V495-'Playlist o matic demo'!AI$2)/2</f>
        <v>0</v>
      </c>
      <c r="AK495">
        <f>+ABS(+W495-'Playlist o matic demo'!AJ$2)/2</f>
        <v>15</v>
      </c>
      <c r="AL495">
        <f>+ABS(+X495-'Playlist o matic demo'!AK$2)/2</f>
        <v>0.5</v>
      </c>
      <c r="AN495">
        <f t="shared" si="42"/>
        <v>135</v>
      </c>
      <c r="AO495">
        <f t="shared" si="43"/>
        <v>355</v>
      </c>
      <c r="AP495">
        <f t="shared" si="47"/>
        <v>4.9310000000000381E-2</v>
      </c>
      <c r="AQ495">
        <f t="shared" si="44"/>
        <v>355.04930999999999</v>
      </c>
      <c r="AR495">
        <f t="shared" si="45"/>
        <v>357</v>
      </c>
      <c r="AS495" t="str">
        <f t="shared" si="46"/>
        <v>SZA - Too Late</v>
      </c>
    </row>
    <row r="496" spans="1:45" x14ac:dyDescent="0.45">
      <c r="A496" t="s">
        <v>1190</v>
      </c>
      <c r="B496" t="s">
        <v>1191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>
        <v>614555082</v>
      </c>
      <c r="J496">
        <v>38</v>
      </c>
      <c r="K496">
        <v>64</v>
      </c>
      <c r="L496">
        <v>37</v>
      </c>
      <c r="M496">
        <v>3</v>
      </c>
      <c r="N496">
        <v>36</v>
      </c>
      <c r="O496">
        <v>97</v>
      </c>
      <c r="P496" t="s">
        <v>42</v>
      </c>
      <c r="Q496" t="s">
        <v>29</v>
      </c>
      <c r="R496">
        <v>83</v>
      </c>
      <c r="S496">
        <v>47</v>
      </c>
      <c r="T496">
        <v>80</v>
      </c>
      <c r="U496">
        <v>2</v>
      </c>
      <c r="V496">
        <v>0</v>
      </c>
      <c r="W496">
        <v>24</v>
      </c>
      <c r="X496">
        <v>9</v>
      </c>
      <c r="Y496" t="s">
        <v>624</v>
      </c>
      <c r="Z496" t="s">
        <v>31</v>
      </c>
      <c r="AA496">
        <f>+IF(B496='Playlist o matic demo'!$V$2,50,0)</f>
        <v>0</v>
      </c>
      <c r="AB496">
        <f>+ABS(+D496-'Playlist o matic demo'!$AA$2)</f>
        <v>3</v>
      </c>
      <c r="AC496">
        <f>+ABS(+O496-'Playlist o matic demo'!$AB$2)</f>
        <v>74</v>
      </c>
      <c r="AD496">
        <f>+IF(P496='Playlist o matic demo'!$AC$2,0,20)</f>
        <v>20</v>
      </c>
      <c r="AE496">
        <f>+IF(Q496='Playlist o matic demo'!$AD$2,0,20)</f>
        <v>0</v>
      </c>
      <c r="AF496">
        <f>+ABS(+R496-'Playlist o matic demo'!AE$2)</f>
        <v>33</v>
      </c>
      <c r="AG496">
        <f>+ABS(+S496-'Playlist o matic demo'!AF$2)/2</f>
        <v>4.5</v>
      </c>
      <c r="AH496">
        <f>+ABS(+T496-'Playlist o matic demo'!AG$2)/1.5</f>
        <v>0</v>
      </c>
      <c r="AI496">
        <f>+ABS(+U496-'Playlist o matic demo'!AH$2)/2</f>
        <v>1</v>
      </c>
      <c r="AJ496">
        <f>+ABS(+V496-'Playlist o matic demo'!AI$2)/2</f>
        <v>0</v>
      </c>
      <c r="AK496">
        <f>+ABS(+W496-'Playlist o matic demo'!AJ$2)/2</f>
        <v>7.5</v>
      </c>
      <c r="AL496">
        <f>+ABS(+X496-'Playlist o matic demo'!AK$2)/2</f>
        <v>1</v>
      </c>
      <c r="AN496">
        <f t="shared" si="42"/>
        <v>144</v>
      </c>
      <c r="AO496">
        <f t="shared" si="43"/>
        <v>433</v>
      </c>
      <c r="AP496">
        <f t="shared" si="47"/>
        <v>4.9410000000000384E-2</v>
      </c>
      <c r="AQ496">
        <f t="shared" si="44"/>
        <v>433.04941000000002</v>
      </c>
      <c r="AR496">
        <f t="shared" si="45"/>
        <v>434</v>
      </c>
      <c r="AS496" t="str">
        <f t="shared" si="46"/>
        <v>Bad Bunny, Rauw Alejandro - Party</v>
      </c>
    </row>
    <row r="497" spans="1:45" x14ac:dyDescent="0.45">
      <c r="A497" t="s">
        <v>1192</v>
      </c>
      <c r="B497" t="s">
        <v>1193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>
        <v>120</v>
      </c>
      <c r="K497">
        <v>30</v>
      </c>
      <c r="L497">
        <v>52</v>
      </c>
      <c r="M497">
        <v>0</v>
      </c>
      <c r="N497">
        <v>1</v>
      </c>
      <c r="O497">
        <v>152</v>
      </c>
      <c r="P497" t="s">
        <v>92</v>
      </c>
      <c r="Q497" t="s">
        <v>46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  <c r="Y497" t="s">
        <v>1194</v>
      </c>
      <c r="Z497" t="s">
        <v>31</v>
      </c>
      <c r="AA497">
        <f>+IF(B497='Playlist o matic demo'!$V$2,50,0)</f>
        <v>0</v>
      </c>
      <c r="AB497">
        <f>+ABS(+D497-'Playlist o matic demo'!$AA$2)</f>
        <v>61</v>
      </c>
      <c r="AC497">
        <f>+ABS(+O497-'Playlist o matic demo'!$AB$2)</f>
        <v>19</v>
      </c>
      <c r="AD497">
        <f>+IF(P497='Playlist o matic demo'!$AC$2,0,20)</f>
        <v>20</v>
      </c>
      <c r="AE497">
        <f>+IF(Q497='Playlist o matic demo'!$AD$2,0,20)</f>
        <v>20</v>
      </c>
      <c r="AF497">
        <f>+ABS(+R497-'Playlist o matic demo'!AE$2)</f>
        <v>19</v>
      </c>
      <c r="AG497">
        <f>+ABS(+S497-'Playlist o matic demo'!AF$2)/2</f>
        <v>28</v>
      </c>
      <c r="AH497">
        <f>+ABS(+T497-'Playlist o matic demo'!AG$2)/1.5</f>
        <v>6</v>
      </c>
      <c r="AI497">
        <f>+ABS(+U497-'Playlist o matic demo'!AH$2)/2</f>
        <v>39.5</v>
      </c>
      <c r="AJ497">
        <f>+ABS(+V497-'Playlist o matic demo'!AI$2)/2</f>
        <v>0</v>
      </c>
      <c r="AK497">
        <f>+ABS(+W497-'Playlist o matic demo'!AJ$2)/2</f>
        <v>1</v>
      </c>
      <c r="AL497">
        <f>+ABS(+X497-'Playlist o matic demo'!AK$2)/2</f>
        <v>0.5</v>
      </c>
      <c r="AN497">
        <f t="shared" si="42"/>
        <v>214</v>
      </c>
      <c r="AO497">
        <f t="shared" si="43"/>
        <v>912</v>
      </c>
      <c r="AP497">
        <f t="shared" si="47"/>
        <v>4.9510000000000387E-2</v>
      </c>
      <c r="AQ497">
        <f t="shared" si="44"/>
        <v>912.04951000000005</v>
      </c>
      <c r="AR497">
        <f t="shared" si="45"/>
        <v>912</v>
      </c>
      <c r="AS497" t="str">
        <f t="shared" si="46"/>
        <v>Chuck Berry - Run Rudolph Run - Single Version</v>
      </c>
    </row>
    <row r="498" spans="1:45" x14ac:dyDescent="0.45">
      <c r="A498" t="s">
        <v>1195</v>
      </c>
      <c r="B498" t="s">
        <v>1196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>
        <v>32</v>
      </c>
      <c r="K498">
        <v>3</v>
      </c>
      <c r="L498">
        <v>65</v>
      </c>
      <c r="M498">
        <v>0</v>
      </c>
      <c r="N498">
        <v>0</v>
      </c>
      <c r="O498">
        <v>175</v>
      </c>
      <c r="P498" t="s">
        <v>80</v>
      </c>
      <c r="Q498" t="s">
        <v>29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  <c r="Y498" t="s">
        <v>1197</v>
      </c>
      <c r="Z498" t="s">
        <v>31</v>
      </c>
      <c r="AA498">
        <f>+IF(B498='Playlist o matic demo'!$V$2,50,0)</f>
        <v>0</v>
      </c>
      <c r="AB498">
        <f>+ABS(+D498-'Playlist o matic demo'!$AA$2)</f>
        <v>62</v>
      </c>
      <c r="AC498">
        <f>+ABS(+O498-'Playlist o matic demo'!$AB$2)</f>
        <v>4</v>
      </c>
      <c r="AD498">
        <f>+IF(P498='Playlist o matic demo'!$AC$2,0,20)</f>
        <v>20</v>
      </c>
      <c r="AE498">
        <f>+IF(Q498='Playlist o matic demo'!$AD$2,0,20)</f>
        <v>0</v>
      </c>
      <c r="AF498">
        <f>+ABS(+R498-'Playlist o matic demo'!AE$2)</f>
        <v>1</v>
      </c>
      <c r="AG498">
        <f>+ABS(+S498-'Playlist o matic demo'!AF$2)/2</f>
        <v>28</v>
      </c>
      <c r="AH498">
        <f>+ABS(+T498-'Playlist o matic demo'!AG$2)/1.5</f>
        <v>30.666666666666668</v>
      </c>
      <c r="AI498">
        <f>+ABS(+U498-'Playlist o matic demo'!AH$2)/2</f>
        <v>36.5</v>
      </c>
      <c r="AJ498">
        <f>+ABS(+V498-'Playlist o matic demo'!AI$2)/2</f>
        <v>0</v>
      </c>
      <c r="AK498">
        <f>+ABS(+W498-'Playlist o matic demo'!AJ$2)/2</f>
        <v>0.5</v>
      </c>
      <c r="AL498">
        <f>+ABS(+X498-'Playlist o matic demo'!AK$2)/2</f>
        <v>1</v>
      </c>
      <c r="AN498">
        <f t="shared" si="42"/>
        <v>183.66666666666666</v>
      </c>
      <c r="AO498">
        <f t="shared" si="43"/>
        <v>787</v>
      </c>
      <c r="AP498">
        <f t="shared" si="47"/>
        <v>4.961000000000039E-2</v>
      </c>
      <c r="AQ498">
        <f t="shared" si="44"/>
        <v>787.04961000000003</v>
      </c>
      <c r="AR498">
        <f t="shared" si="45"/>
        <v>787</v>
      </c>
      <c r="AS498" t="str">
        <f t="shared" si="46"/>
        <v>Frank Sinatra - Jingle Bells - Remastered 1999</v>
      </c>
    </row>
    <row r="499" spans="1:45" x14ac:dyDescent="0.45">
      <c r="A499" t="s">
        <v>1198</v>
      </c>
      <c r="B499" t="s">
        <v>79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>
        <v>51641685</v>
      </c>
      <c r="J499">
        <v>2</v>
      </c>
      <c r="K499">
        <v>15</v>
      </c>
      <c r="L499">
        <v>1</v>
      </c>
      <c r="M499">
        <v>0</v>
      </c>
      <c r="N499">
        <v>0</v>
      </c>
      <c r="O499">
        <v>116</v>
      </c>
      <c r="P499" t="s">
        <v>62</v>
      </c>
      <c r="Q499" t="s">
        <v>29</v>
      </c>
      <c r="R499">
        <v>61</v>
      </c>
      <c r="S499">
        <v>48</v>
      </c>
      <c r="T499">
        <v>55</v>
      </c>
      <c r="U499">
        <v>67</v>
      </c>
      <c r="V499">
        <v>0</v>
      </c>
      <c r="W499">
        <v>16</v>
      </c>
      <c r="X499">
        <v>8</v>
      </c>
      <c r="Y499" t="s">
        <v>293</v>
      </c>
      <c r="Z499" t="s">
        <v>31</v>
      </c>
      <c r="AA499">
        <f>+IF(B499='Playlist o matic demo'!$V$2,50,0)</f>
        <v>0</v>
      </c>
      <c r="AB499">
        <f>+ABS(+D499-'Playlist o matic demo'!$AA$2)</f>
        <v>3</v>
      </c>
      <c r="AC499">
        <f>+ABS(+O499-'Playlist o matic demo'!$AB$2)</f>
        <v>55</v>
      </c>
      <c r="AD499">
        <f>+IF(P499='Playlist o matic demo'!$AC$2,0,20)</f>
        <v>20</v>
      </c>
      <c r="AE499">
        <f>+IF(Q499='Playlist o matic demo'!$AD$2,0,20)</f>
        <v>0</v>
      </c>
      <c r="AF499">
        <f>+ABS(+R499-'Playlist o matic demo'!AE$2)</f>
        <v>11</v>
      </c>
      <c r="AG499">
        <f>+ABS(+S499-'Playlist o matic demo'!AF$2)/2</f>
        <v>5</v>
      </c>
      <c r="AH499">
        <f>+ABS(+T499-'Playlist o matic demo'!AG$2)/1.5</f>
        <v>16.666666666666668</v>
      </c>
      <c r="AI499">
        <f>+ABS(+U499-'Playlist o matic demo'!AH$2)/2</f>
        <v>33.5</v>
      </c>
      <c r="AJ499">
        <f>+ABS(+V499-'Playlist o matic demo'!AI$2)/2</f>
        <v>0</v>
      </c>
      <c r="AK499">
        <f>+ABS(+W499-'Playlist o matic demo'!AJ$2)/2</f>
        <v>3.5</v>
      </c>
      <c r="AL499">
        <f>+ABS(+X499-'Playlist o matic demo'!AK$2)/2</f>
        <v>0.5</v>
      </c>
      <c r="AN499">
        <f t="shared" si="42"/>
        <v>148.16666666666669</v>
      </c>
      <c r="AO499">
        <f t="shared" si="43"/>
        <v>482</v>
      </c>
      <c r="AP499">
        <f t="shared" si="47"/>
        <v>4.9710000000000393E-2</v>
      </c>
      <c r="AQ499">
        <f t="shared" si="44"/>
        <v>482.04971</v>
      </c>
      <c r="AR499">
        <f t="shared" si="45"/>
        <v>483</v>
      </c>
      <c r="AS499" t="str">
        <f t="shared" si="46"/>
        <v>SZA - Far</v>
      </c>
    </row>
    <row r="500" spans="1:45" x14ac:dyDescent="0.45">
      <c r="A500" t="s">
        <v>1199</v>
      </c>
      <c r="B500" t="s">
        <v>1200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>
        <v>78139948</v>
      </c>
      <c r="J500">
        <v>2</v>
      </c>
      <c r="K500">
        <v>2</v>
      </c>
      <c r="L500">
        <v>6</v>
      </c>
      <c r="M500">
        <v>0</v>
      </c>
      <c r="N500">
        <v>2</v>
      </c>
      <c r="O500">
        <v>80</v>
      </c>
      <c r="P500" t="s">
        <v>38</v>
      </c>
      <c r="Q500" t="s">
        <v>46</v>
      </c>
      <c r="R500">
        <v>33</v>
      </c>
      <c r="S500">
        <v>51</v>
      </c>
      <c r="T500">
        <v>59</v>
      </c>
      <c r="U500">
        <v>76</v>
      </c>
      <c r="V500">
        <v>0</v>
      </c>
      <c r="W500">
        <v>44</v>
      </c>
      <c r="X500">
        <v>6</v>
      </c>
      <c r="Y500" t="s">
        <v>30</v>
      </c>
      <c r="Z500" t="s">
        <v>31</v>
      </c>
      <c r="AA500">
        <f>+IF(B500='Playlist o matic demo'!$V$2,50,0)</f>
        <v>0</v>
      </c>
      <c r="AB500">
        <f>+ABS(+D500-'Playlist o matic demo'!$AA$2)</f>
        <v>3</v>
      </c>
      <c r="AC500">
        <f>+ABS(+O500-'Playlist o matic demo'!$AB$2)</f>
        <v>91</v>
      </c>
      <c r="AD500">
        <f>+IF(P500='Playlist o matic demo'!$AC$2,0,20)</f>
        <v>20</v>
      </c>
      <c r="AE500">
        <f>+IF(Q500='Playlist o matic demo'!$AD$2,0,20)</f>
        <v>20</v>
      </c>
      <c r="AF500">
        <f>+ABS(+R500-'Playlist o matic demo'!AE$2)</f>
        <v>17</v>
      </c>
      <c r="AG500">
        <f>+ABS(+S500-'Playlist o matic demo'!AF$2)/2</f>
        <v>6.5</v>
      </c>
      <c r="AH500">
        <f>+ABS(+T500-'Playlist o matic demo'!AG$2)/1.5</f>
        <v>14</v>
      </c>
      <c r="AI500">
        <f>+ABS(+U500-'Playlist o matic demo'!AH$2)/2</f>
        <v>38</v>
      </c>
      <c r="AJ500">
        <f>+ABS(+V500-'Playlist o matic demo'!AI$2)/2</f>
        <v>0</v>
      </c>
      <c r="AK500">
        <f>+ABS(+W500-'Playlist o matic demo'!AJ$2)/2</f>
        <v>17.5</v>
      </c>
      <c r="AL500">
        <f>+ABS(+X500-'Playlist o matic demo'!AK$2)/2</f>
        <v>0.5</v>
      </c>
      <c r="AN500">
        <f t="shared" si="42"/>
        <v>227.5</v>
      </c>
      <c r="AO500">
        <f t="shared" si="43"/>
        <v>925</v>
      </c>
      <c r="AP500">
        <f t="shared" si="47"/>
        <v>4.9810000000000396E-2</v>
      </c>
      <c r="AQ500">
        <f t="shared" si="44"/>
        <v>925.04980999999998</v>
      </c>
      <c r="AR500">
        <f t="shared" si="45"/>
        <v>925</v>
      </c>
      <c r="AS500" t="str">
        <f t="shared" si="46"/>
        <v>John Legend, Metro Boomin - On Time (with John Legend)</v>
      </c>
    </row>
    <row r="501" spans="1:45" x14ac:dyDescent="0.45">
      <c r="A501" t="s">
        <v>1201</v>
      </c>
      <c r="B501" t="s">
        <v>1202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>
        <v>322336177</v>
      </c>
      <c r="J501">
        <v>39</v>
      </c>
      <c r="K501">
        <v>50</v>
      </c>
      <c r="L501">
        <v>57</v>
      </c>
      <c r="M501">
        <v>3</v>
      </c>
      <c r="N501">
        <v>1</v>
      </c>
      <c r="O501">
        <v>93</v>
      </c>
      <c r="P501" t="s">
        <v>28</v>
      </c>
      <c r="Q501" t="s">
        <v>46</v>
      </c>
      <c r="R501">
        <v>63</v>
      </c>
      <c r="S501">
        <v>34</v>
      </c>
      <c r="T501">
        <v>86</v>
      </c>
      <c r="U501">
        <v>26</v>
      </c>
      <c r="V501">
        <v>0</v>
      </c>
      <c r="W501">
        <v>21</v>
      </c>
      <c r="X501">
        <v>39</v>
      </c>
      <c r="Y501" t="s">
        <v>30</v>
      </c>
      <c r="Z501" t="s">
        <v>31</v>
      </c>
      <c r="AA501">
        <f>+IF(B501='Playlist o matic demo'!$V$2,50,0)</f>
        <v>0</v>
      </c>
      <c r="AB501">
        <f>+ABS(+D501-'Playlist o matic demo'!$AA$2)</f>
        <v>3</v>
      </c>
      <c r="AC501">
        <f>+ABS(+O501-'Playlist o matic demo'!$AB$2)</f>
        <v>78</v>
      </c>
      <c r="AD501">
        <f>+IF(P501='Playlist o matic demo'!$AC$2,0,20)</f>
        <v>20</v>
      </c>
      <c r="AE501">
        <f>+IF(Q501='Playlist o matic demo'!$AD$2,0,20)</f>
        <v>20</v>
      </c>
      <c r="AF501">
        <f>+ABS(+R501-'Playlist o matic demo'!AE$2)</f>
        <v>13</v>
      </c>
      <c r="AG501">
        <f>+ABS(+S501-'Playlist o matic demo'!AF$2)/2</f>
        <v>2</v>
      </c>
      <c r="AH501">
        <f>+ABS(+T501-'Playlist o matic demo'!AG$2)/1.5</f>
        <v>4</v>
      </c>
      <c r="AI501">
        <f>+ABS(+U501-'Playlist o matic demo'!AH$2)/2</f>
        <v>13</v>
      </c>
      <c r="AJ501">
        <f>+ABS(+V501-'Playlist o matic demo'!AI$2)/2</f>
        <v>0</v>
      </c>
      <c r="AK501">
        <f>+ABS(+W501-'Playlist o matic demo'!AJ$2)/2</f>
        <v>6</v>
      </c>
      <c r="AL501">
        <f>+ABS(+X501-'Playlist o matic demo'!AK$2)/2</f>
        <v>16</v>
      </c>
      <c r="AN501">
        <f t="shared" si="42"/>
        <v>175</v>
      </c>
      <c r="AO501">
        <f t="shared" si="43"/>
        <v>727</v>
      </c>
      <c r="AP501">
        <f t="shared" si="47"/>
        <v>4.9910000000000398E-2</v>
      </c>
      <c r="AQ501">
        <f t="shared" si="44"/>
        <v>727.04990999999995</v>
      </c>
      <c r="AR501">
        <f t="shared" si="45"/>
        <v>729</v>
      </c>
      <c r="AS501" t="str">
        <f t="shared" si="46"/>
        <v>Maldy, Karol G - GATÃ¯Â¿Â½Ã¯Â¿Â½</v>
      </c>
    </row>
    <row r="502" spans="1:45" x14ac:dyDescent="0.45">
      <c r="A502" t="s">
        <v>1203</v>
      </c>
      <c r="B502" t="s">
        <v>1204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>
        <v>1007612429</v>
      </c>
      <c r="J502">
        <v>170</v>
      </c>
      <c r="K502">
        <v>12</v>
      </c>
      <c r="L502">
        <v>575</v>
      </c>
      <c r="M502">
        <v>18</v>
      </c>
      <c r="O502">
        <v>122</v>
      </c>
      <c r="P502" t="s">
        <v>130</v>
      </c>
      <c r="Q502" t="s">
        <v>29</v>
      </c>
      <c r="R502">
        <v>70</v>
      </c>
      <c r="S502">
        <v>42</v>
      </c>
      <c r="T502">
        <v>54</v>
      </c>
      <c r="U502">
        <v>30</v>
      </c>
      <c r="V502">
        <v>0</v>
      </c>
      <c r="W502">
        <v>37</v>
      </c>
      <c r="X502">
        <v>5</v>
      </c>
      <c r="Y502" t="s">
        <v>30</v>
      </c>
      <c r="Z502" t="s">
        <v>31</v>
      </c>
      <c r="AA502">
        <f>+IF(B502='Playlist o matic demo'!$V$2,50,0)</f>
        <v>0</v>
      </c>
      <c r="AB502">
        <f>+ABS(+D502-'Playlist o matic demo'!$AA$2)</f>
        <v>2</v>
      </c>
      <c r="AC502">
        <f>+ABS(+O502-'Playlist o matic demo'!$AB$2)</f>
        <v>49</v>
      </c>
      <c r="AD502">
        <f>+IF(P502='Playlist o matic demo'!$AC$2,0,20)</f>
        <v>20</v>
      </c>
      <c r="AE502">
        <f>+IF(Q502='Playlist o matic demo'!$AD$2,0,20)</f>
        <v>0</v>
      </c>
      <c r="AF502">
        <f>+ABS(+R502-'Playlist o matic demo'!AE$2)</f>
        <v>20</v>
      </c>
      <c r="AG502">
        <f>+ABS(+S502-'Playlist o matic demo'!AF$2)/2</f>
        <v>2</v>
      </c>
      <c r="AH502">
        <f>+ABS(+T502-'Playlist o matic demo'!AG$2)/1.5</f>
        <v>17.333333333333332</v>
      </c>
      <c r="AI502">
        <f>+ABS(+U502-'Playlist o matic demo'!AH$2)/2</f>
        <v>15</v>
      </c>
      <c r="AJ502">
        <f>+ABS(+V502-'Playlist o matic demo'!AI$2)/2</f>
        <v>0</v>
      </c>
      <c r="AK502">
        <f>+ABS(+W502-'Playlist o matic demo'!AJ$2)/2</f>
        <v>14</v>
      </c>
      <c r="AL502">
        <f>+ABS(+X502-'Playlist o matic demo'!AK$2)/2</f>
        <v>1</v>
      </c>
      <c r="AN502">
        <f t="shared" si="42"/>
        <v>140.33333333333331</v>
      </c>
      <c r="AO502">
        <f t="shared" si="43"/>
        <v>406</v>
      </c>
      <c r="AP502">
        <f t="shared" si="47"/>
        <v>5.0010000000000401E-2</v>
      </c>
      <c r="AQ502">
        <f t="shared" si="44"/>
        <v>406.05000999999999</v>
      </c>
      <c r="AR502">
        <f t="shared" si="45"/>
        <v>406</v>
      </c>
      <c r="AS502" t="str">
        <f t="shared" si="46"/>
        <v>Gayle - Ã½Ã½Ã½abcdefu</v>
      </c>
    </row>
    <row r="503" spans="1:45" x14ac:dyDescent="0.45">
      <c r="A503" t="s">
        <v>1205</v>
      </c>
      <c r="B503" t="s">
        <v>164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>
        <v>326792833</v>
      </c>
      <c r="J503">
        <v>81</v>
      </c>
      <c r="K503">
        <v>77</v>
      </c>
      <c r="L503">
        <v>133</v>
      </c>
      <c r="M503">
        <v>0</v>
      </c>
      <c r="O503">
        <v>122</v>
      </c>
      <c r="P503" t="s">
        <v>92</v>
      </c>
      <c r="Q503" t="s">
        <v>29</v>
      </c>
      <c r="R503">
        <v>70</v>
      </c>
      <c r="S503">
        <v>91</v>
      </c>
      <c r="T503">
        <v>79</v>
      </c>
      <c r="U503">
        <v>3</v>
      </c>
      <c r="V503">
        <v>0</v>
      </c>
      <c r="W503">
        <v>7</v>
      </c>
      <c r="X503">
        <v>10</v>
      </c>
      <c r="Y503" t="s">
        <v>1206</v>
      </c>
      <c r="Z503" t="s">
        <v>31</v>
      </c>
      <c r="AA503">
        <f>+IF(B503='Playlist o matic demo'!$V$2,50,0)</f>
        <v>50</v>
      </c>
      <c r="AB503">
        <f>+ABS(+D503-'Playlist o matic demo'!$AA$2)</f>
        <v>3</v>
      </c>
      <c r="AC503">
        <f>+ABS(+O503-'Playlist o matic demo'!$AB$2)</f>
        <v>49</v>
      </c>
      <c r="AD503">
        <f>+IF(P503='Playlist o matic demo'!$AC$2,0,20)</f>
        <v>20</v>
      </c>
      <c r="AE503">
        <f>+IF(Q503='Playlist o matic demo'!$AD$2,0,20)</f>
        <v>0</v>
      </c>
      <c r="AF503">
        <f>+ABS(+R503-'Playlist o matic demo'!AE$2)</f>
        <v>20</v>
      </c>
      <c r="AG503">
        <f>+ABS(+S503-'Playlist o matic demo'!AF$2)/2</f>
        <v>26.5</v>
      </c>
      <c r="AH503">
        <f>+ABS(+T503-'Playlist o matic demo'!AG$2)/1.5</f>
        <v>0.66666666666666663</v>
      </c>
      <c r="AI503">
        <f>+ABS(+U503-'Playlist o matic demo'!AH$2)/2</f>
        <v>1.5</v>
      </c>
      <c r="AJ503">
        <f>+ABS(+V503-'Playlist o matic demo'!AI$2)/2</f>
        <v>0</v>
      </c>
      <c r="AK503">
        <f>+ABS(+W503-'Playlist o matic demo'!AJ$2)/2</f>
        <v>1</v>
      </c>
      <c r="AL503">
        <f>+ABS(+X503-'Playlist o matic demo'!AK$2)/2</f>
        <v>1.5</v>
      </c>
      <c r="AN503">
        <f t="shared" si="42"/>
        <v>173.16666666666666</v>
      </c>
      <c r="AO503">
        <f t="shared" si="43"/>
        <v>708</v>
      </c>
      <c r="AP503">
        <f t="shared" si="47"/>
        <v>5.0110000000000404E-2</v>
      </c>
      <c r="AQ503">
        <f t="shared" si="44"/>
        <v>708.05011000000002</v>
      </c>
      <c r="AR503">
        <f t="shared" si="45"/>
        <v>708</v>
      </c>
      <c r="AS503" t="str">
        <f t="shared" si="46"/>
        <v>The Weeknd - Sacrifice</v>
      </c>
    </row>
    <row r="504" spans="1:45" x14ac:dyDescent="0.45">
      <c r="A504" t="s">
        <v>1207</v>
      </c>
      <c r="B504" t="s">
        <v>164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>
        <v>391251368</v>
      </c>
      <c r="J504">
        <v>13</v>
      </c>
      <c r="K504">
        <v>89</v>
      </c>
      <c r="L504">
        <v>34</v>
      </c>
      <c r="M504">
        <v>0</v>
      </c>
      <c r="N504">
        <v>3</v>
      </c>
      <c r="O504">
        <v>135</v>
      </c>
      <c r="P504" t="s">
        <v>42</v>
      </c>
      <c r="Q504" t="s">
        <v>46</v>
      </c>
      <c r="R504">
        <v>70</v>
      </c>
      <c r="S504">
        <v>60</v>
      </c>
      <c r="T504">
        <v>58</v>
      </c>
      <c r="U504">
        <v>4</v>
      </c>
      <c r="V504">
        <v>0</v>
      </c>
      <c r="W504">
        <v>16</v>
      </c>
      <c r="X504">
        <v>3</v>
      </c>
      <c r="Y504" t="s">
        <v>1208</v>
      </c>
      <c r="Z504" t="s">
        <v>31</v>
      </c>
      <c r="AA504">
        <f>+IF(B504='Playlist o matic demo'!$V$2,50,0)</f>
        <v>50</v>
      </c>
      <c r="AB504">
        <f>+ABS(+D504-'Playlist o matic demo'!$AA$2)</f>
        <v>3</v>
      </c>
      <c r="AC504">
        <f>+ABS(+O504-'Playlist o matic demo'!$AB$2)</f>
        <v>36</v>
      </c>
      <c r="AD504">
        <f>+IF(P504='Playlist o matic demo'!$AC$2,0,20)</f>
        <v>20</v>
      </c>
      <c r="AE504">
        <f>+IF(Q504='Playlist o matic demo'!$AD$2,0,20)</f>
        <v>20</v>
      </c>
      <c r="AF504">
        <f>+ABS(+R504-'Playlist o matic demo'!AE$2)</f>
        <v>20</v>
      </c>
      <c r="AG504">
        <f>+ABS(+S504-'Playlist o matic demo'!AF$2)/2</f>
        <v>11</v>
      </c>
      <c r="AH504">
        <f>+ABS(+T504-'Playlist o matic demo'!AG$2)/1.5</f>
        <v>14.666666666666666</v>
      </c>
      <c r="AI504">
        <f>+ABS(+U504-'Playlist o matic demo'!AH$2)/2</f>
        <v>2</v>
      </c>
      <c r="AJ504">
        <f>+ABS(+V504-'Playlist o matic demo'!AI$2)/2</f>
        <v>0</v>
      </c>
      <c r="AK504">
        <f>+ABS(+W504-'Playlist o matic demo'!AJ$2)/2</f>
        <v>3.5</v>
      </c>
      <c r="AL504">
        <f>+ABS(+X504-'Playlist o matic demo'!AK$2)/2</f>
        <v>2</v>
      </c>
      <c r="AN504">
        <f t="shared" si="42"/>
        <v>182.16666666666666</v>
      </c>
      <c r="AO504">
        <f t="shared" si="43"/>
        <v>774</v>
      </c>
      <c r="AP504">
        <f t="shared" si="47"/>
        <v>5.0210000000000407E-2</v>
      </c>
      <c r="AQ504">
        <f t="shared" si="44"/>
        <v>774.05020999999999</v>
      </c>
      <c r="AR504">
        <f t="shared" si="45"/>
        <v>774</v>
      </c>
      <c r="AS504" t="str">
        <f t="shared" si="46"/>
        <v>The Weeknd - Is There Someone Else?</v>
      </c>
    </row>
    <row r="505" spans="1:45" x14ac:dyDescent="0.45">
      <c r="A505" t="s">
        <v>1209</v>
      </c>
      <c r="B505" t="s">
        <v>1210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>
        <v>349585590</v>
      </c>
      <c r="J505">
        <v>65</v>
      </c>
      <c r="K505">
        <v>7</v>
      </c>
      <c r="L505">
        <v>70</v>
      </c>
      <c r="M505">
        <v>16</v>
      </c>
      <c r="N505">
        <v>6</v>
      </c>
      <c r="O505">
        <v>109</v>
      </c>
      <c r="P505" t="s">
        <v>38</v>
      </c>
      <c r="Q505" t="s">
        <v>29</v>
      </c>
      <c r="R505">
        <v>60</v>
      </c>
      <c r="S505">
        <v>45</v>
      </c>
      <c r="T505">
        <v>47</v>
      </c>
      <c r="U505">
        <v>62</v>
      </c>
      <c r="V505">
        <v>0</v>
      </c>
      <c r="W505">
        <v>31</v>
      </c>
      <c r="X505">
        <v>5</v>
      </c>
      <c r="Y505" t="s">
        <v>1211</v>
      </c>
      <c r="Z505" t="s">
        <v>31</v>
      </c>
      <c r="AA505">
        <f>+IF(B505='Playlist o matic demo'!$V$2,50,0)</f>
        <v>0</v>
      </c>
      <c r="AB505">
        <f>+ABS(+D505-'Playlist o matic demo'!$AA$2)</f>
        <v>3</v>
      </c>
      <c r="AC505">
        <f>+ABS(+O505-'Playlist o matic demo'!$AB$2)</f>
        <v>62</v>
      </c>
      <c r="AD505">
        <f>+IF(P505='Playlist o matic demo'!$AC$2,0,20)</f>
        <v>20</v>
      </c>
      <c r="AE505">
        <f>+IF(Q505='Playlist o matic demo'!$AD$2,0,20)</f>
        <v>0</v>
      </c>
      <c r="AF505">
        <f>+ABS(+R505-'Playlist o matic demo'!AE$2)</f>
        <v>10</v>
      </c>
      <c r="AG505">
        <f>+ABS(+S505-'Playlist o matic demo'!AF$2)/2</f>
        <v>3.5</v>
      </c>
      <c r="AH505">
        <f>+ABS(+T505-'Playlist o matic demo'!AG$2)/1.5</f>
        <v>22</v>
      </c>
      <c r="AI505">
        <f>+ABS(+U505-'Playlist o matic demo'!AH$2)/2</f>
        <v>31</v>
      </c>
      <c r="AJ505">
        <f>+ABS(+V505-'Playlist o matic demo'!AI$2)/2</f>
        <v>0</v>
      </c>
      <c r="AK505">
        <f>+ABS(+W505-'Playlist o matic demo'!AJ$2)/2</f>
        <v>11</v>
      </c>
      <c r="AL505">
        <f>+ABS(+X505-'Playlist o matic demo'!AK$2)/2</f>
        <v>1</v>
      </c>
      <c r="AN505">
        <f t="shared" si="42"/>
        <v>163.5</v>
      </c>
      <c r="AO505">
        <f t="shared" si="43"/>
        <v>632</v>
      </c>
      <c r="AP505">
        <f t="shared" si="47"/>
        <v>5.031000000000041E-2</v>
      </c>
      <c r="AQ505">
        <f t="shared" si="44"/>
        <v>632.05030999999997</v>
      </c>
      <c r="AR505">
        <f t="shared" si="45"/>
        <v>632</v>
      </c>
      <c r="AS505" t="str">
        <f t="shared" si="46"/>
        <v>Lauren Spencer Smith, Lauren Spencer Smith, Lauren Spencer Smith - Fingers Crossed</v>
      </c>
    </row>
    <row r="506" spans="1:45" x14ac:dyDescent="0.45">
      <c r="A506" t="s">
        <v>1212</v>
      </c>
      <c r="B506" t="s">
        <v>164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>
        <v>339659802</v>
      </c>
      <c r="J506">
        <v>49</v>
      </c>
      <c r="K506">
        <v>88</v>
      </c>
      <c r="L506">
        <v>62</v>
      </c>
      <c r="M506">
        <v>0</v>
      </c>
      <c r="O506">
        <v>93</v>
      </c>
      <c r="Q506" t="s">
        <v>46</v>
      </c>
      <c r="R506">
        <v>65</v>
      </c>
      <c r="S506">
        <v>82</v>
      </c>
      <c r="T506">
        <v>74</v>
      </c>
      <c r="U506">
        <v>27</v>
      </c>
      <c r="V506">
        <v>0</v>
      </c>
      <c r="W506">
        <v>32</v>
      </c>
      <c r="X506">
        <v>5</v>
      </c>
      <c r="Y506" t="s">
        <v>1208</v>
      </c>
      <c r="Z506" t="s">
        <v>31</v>
      </c>
      <c r="AA506">
        <f>+IF(B506='Playlist o matic demo'!$V$2,50,0)</f>
        <v>50</v>
      </c>
      <c r="AB506">
        <f>+ABS(+D506-'Playlist o matic demo'!$AA$2)</f>
        <v>3</v>
      </c>
      <c r="AC506">
        <f>+ABS(+O506-'Playlist o matic demo'!$AB$2)</f>
        <v>78</v>
      </c>
      <c r="AD506">
        <f>+IF(P506='Playlist o matic demo'!$AC$2,0,20)</f>
        <v>20</v>
      </c>
      <c r="AE506">
        <f>+IF(Q506='Playlist o matic demo'!$AD$2,0,20)</f>
        <v>20</v>
      </c>
      <c r="AF506">
        <f>+ABS(+R506-'Playlist o matic demo'!AE$2)</f>
        <v>15</v>
      </c>
      <c r="AG506">
        <f>+ABS(+S506-'Playlist o matic demo'!AF$2)/2</f>
        <v>22</v>
      </c>
      <c r="AH506">
        <f>+ABS(+T506-'Playlist o matic demo'!AG$2)/1.5</f>
        <v>4</v>
      </c>
      <c r="AI506">
        <f>+ABS(+U506-'Playlist o matic demo'!AH$2)/2</f>
        <v>13.5</v>
      </c>
      <c r="AJ506">
        <f>+ABS(+V506-'Playlist o matic demo'!AI$2)/2</f>
        <v>0</v>
      </c>
      <c r="AK506">
        <f>+ABS(+W506-'Playlist o matic demo'!AJ$2)/2</f>
        <v>11.5</v>
      </c>
      <c r="AL506">
        <f>+ABS(+X506-'Playlist o matic demo'!AK$2)/2</f>
        <v>1</v>
      </c>
      <c r="AN506">
        <f t="shared" si="42"/>
        <v>238</v>
      </c>
      <c r="AO506">
        <f t="shared" si="43"/>
        <v>939</v>
      </c>
      <c r="AP506">
        <f t="shared" si="47"/>
        <v>5.0410000000000413E-2</v>
      </c>
      <c r="AQ506">
        <f t="shared" si="44"/>
        <v>939.05041000000006</v>
      </c>
      <c r="AR506">
        <f t="shared" si="45"/>
        <v>939</v>
      </c>
      <c r="AS506" t="str">
        <f t="shared" si="46"/>
        <v>The Weeknd - Out of Time</v>
      </c>
    </row>
    <row r="507" spans="1:45" x14ac:dyDescent="0.45">
      <c r="A507" t="s">
        <v>1213</v>
      </c>
      <c r="B507" t="s">
        <v>1214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>
        <v>674772936</v>
      </c>
      <c r="J507">
        <v>183</v>
      </c>
      <c r="K507">
        <v>63</v>
      </c>
      <c r="L507">
        <v>465</v>
      </c>
      <c r="M507">
        <v>0</v>
      </c>
      <c r="N507">
        <v>11</v>
      </c>
      <c r="O507">
        <v>125</v>
      </c>
      <c r="P507" t="s">
        <v>28</v>
      </c>
      <c r="Q507" t="s">
        <v>46</v>
      </c>
      <c r="R507">
        <v>85</v>
      </c>
      <c r="S507">
        <v>64</v>
      </c>
      <c r="T507">
        <v>81</v>
      </c>
      <c r="U507">
        <v>2</v>
      </c>
      <c r="V507">
        <v>5</v>
      </c>
      <c r="W507">
        <v>7</v>
      </c>
      <c r="X507">
        <v>9</v>
      </c>
      <c r="Y507" t="s">
        <v>30</v>
      </c>
      <c r="Z507" t="s">
        <v>31</v>
      </c>
      <c r="AA507">
        <f>+IF(B507='Playlist o matic demo'!$V$2,50,0)</f>
        <v>0</v>
      </c>
      <c r="AB507">
        <f>+ABS(+D507-'Playlist o matic demo'!$AA$2)</f>
        <v>2</v>
      </c>
      <c r="AC507">
        <f>+ABS(+O507-'Playlist o matic demo'!$AB$2)</f>
        <v>46</v>
      </c>
      <c r="AD507">
        <f>+IF(P507='Playlist o matic demo'!$AC$2,0,20)</f>
        <v>20</v>
      </c>
      <c r="AE507">
        <f>+IF(Q507='Playlist o matic demo'!$AD$2,0,20)</f>
        <v>20</v>
      </c>
      <c r="AF507">
        <f>+ABS(+R507-'Playlist o matic demo'!AE$2)</f>
        <v>35</v>
      </c>
      <c r="AG507">
        <f>+ABS(+S507-'Playlist o matic demo'!AF$2)/2</f>
        <v>13</v>
      </c>
      <c r="AH507">
        <f>+ABS(+T507-'Playlist o matic demo'!AG$2)/1.5</f>
        <v>0.66666666666666663</v>
      </c>
      <c r="AI507">
        <f>+ABS(+U507-'Playlist o matic demo'!AH$2)/2</f>
        <v>1</v>
      </c>
      <c r="AJ507">
        <f>+ABS(+V507-'Playlist o matic demo'!AI$2)/2</f>
        <v>2.5</v>
      </c>
      <c r="AK507">
        <f>+ABS(+W507-'Playlist o matic demo'!AJ$2)/2</f>
        <v>1</v>
      </c>
      <c r="AL507">
        <f>+ABS(+X507-'Playlist o matic demo'!AK$2)/2</f>
        <v>1</v>
      </c>
      <c r="AN507">
        <f t="shared" si="42"/>
        <v>142.16666666666666</v>
      </c>
      <c r="AO507">
        <f t="shared" si="43"/>
        <v>418</v>
      </c>
      <c r="AP507">
        <f t="shared" si="47"/>
        <v>5.0510000000000416E-2</v>
      </c>
      <c r="AQ507">
        <f t="shared" si="44"/>
        <v>418.05050999999997</v>
      </c>
      <c r="AR507">
        <f t="shared" si="45"/>
        <v>419</v>
      </c>
      <c r="AS507" t="str">
        <f t="shared" si="46"/>
        <v>Cherish, ACRAZE - Do It To It</v>
      </c>
    </row>
    <row r="508" spans="1:45" x14ac:dyDescent="0.45">
      <c r="A508" t="s">
        <v>1215</v>
      </c>
      <c r="B508" t="s">
        <v>1216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>
        <v>432719968</v>
      </c>
      <c r="J508">
        <v>95</v>
      </c>
      <c r="K508">
        <v>89</v>
      </c>
      <c r="L508">
        <v>44</v>
      </c>
      <c r="M508">
        <v>0</v>
      </c>
      <c r="O508">
        <v>206</v>
      </c>
      <c r="Q508" t="s">
        <v>46</v>
      </c>
      <c r="R508">
        <v>58</v>
      </c>
      <c r="S508">
        <v>83</v>
      </c>
      <c r="T508">
        <v>45</v>
      </c>
      <c r="U508">
        <v>36</v>
      </c>
      <c r="V508">
        <v>0</v>
      </c>
      <c r="W508">
        <v>11</v>
      </c>
      <c r="X508">
        <v>8</v>
      </c>
      <c r="Y508" t="s">
        <v>30</v>
      </c>
      <c r="Z508" t="s">
        <v>31</v>
      </c>
      <c r="AA508">
        <f>+IF(B508='Playlist o matic demo'!$V$2,50,0)</f>
        <v>0</v>
      </c>
      <c r="AB508">
        <f>+ABS(+D508-'Playlist o matic demo'!$AA$2)</f>
        <v>2</v>
      </c>
      <c r="AC508">
        <f>+ABS(+O508-'Playlist o matic demo'!$AB$2)</f>
        <v>35</v>
      </c>
      <c r="AD508">
        <f>+IF(P508='Playlist o matic demo'!$AC$2,0,20)</f>
        <v>20</v>
      </c>
      <c r="AE508">
        <f>+IF(Q508='Playlist o matic demo'!$AD$2,0,20)</f>
        <v>20</v>
      </c>
      <c r="AF508">
        <f>+ABS(+R508-'Playlist o matic demo'!AE$2)</f>
        <v>8</v>
      </c>
      <c r="AG508">
        <f>+ABS(+S508-'Playlist o matic demo'!AF$2)/2</f>
        <v>22.5</v>
      </c>
      <c r="AH508">
        <f>+ABS(+T508-'Playlist o matic demo'!AG$2)/1.5</f>
        <v>23.333333333333332</v>
      </c>
      <c r="AI508">
        <f>+ABS(+U508-'Playlist o matic demo'!AH$2)/2</f>
        <v>18</v>
      </c>
      <c r="AJ508">
        <f>+ABS(+V508-'Playlist o matic demo'!AI$2)/2</f>
        <v>0</v>
      </c>
      <c r="AK508">
        <f>+ABS(+W508-'Playlist o matic demo'!AJ$2)/2</f>
        <v>1</v>
      </c>
      <c r="AL508">
        <f>+ABS(+X508-'Playlist o matic demo'!AK$2)/2</f>
        <v>0.5</v>
      </c>
      <c r="AN508">
        <f t="shared" si="42"/>
        <v>150.33333333333334</v>
      </c>
      <c r="AO508">
        <f t="shared" si="43"/>
        <v>503</v>
      </c>
      <c r="AP508">
        <f t="shared" si="47"/>
        <v>5.0610000000000419E-2</v>
      </c>
      <c r="AQ508">
        <f t="shared" si="44"/>
        <v>503.05061000000001</v>
      </c>
      <c r="AR508">
        <f t="shared" si="45"/>
        <v>503</v>
      </c>
      <c r="AS508" t="str">
        <f t="shared" si="46"/>
        <v>Adassa, Mauro Castillo, Stephanie Beatriz, Encanto - Cast, Rhenzy Feliz, Diane Guerrero, Carolina Gaitan - We Don't Talk About Bruno</v>
      </c>
    </row>
    <row r="509" spans="1:45" x14ac:dyDescent="0.45">
      <c r="A509" t="s">
        <v>1217</v>
      </c>
      <c r="B509" t="s">
        <v>1218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>
        <v>1309887447</v>
      </c>
      <c r="J509">
        <v>252</v>
      </c>
      <c r="K509">
        <v>109</v>
      </c>
      <c r="L509">
        <v>965</v>
      </c>
      <c r="M509">
        <v>20</v>
      </c>
      <c r="O509">
        <v>130</v>
      </c>
      <c r="P509" t="s">
        <v>92</v>
      </c>
      <c r="Q509" t="s">
        <v>29</v>
      </c>
      <c r="R509">
        <v>76</v>
      </c>
      <c r="S509">
        <v>44</v>
      </c>
      <c r="T509">
        <v>77</v>
      </c>
      <c r="U509">
        <v>1</v>
      </c>
      <c r="V509">
        <v>0</v>
      </c>
      <c r="W509">
        <v>13</v>
      </c>
      <c r="X509">
        <v>3</v>
      </c>
      <c r="Y509" t="s">
        <v>1219</v>
      </c>
      <c r="Z509" t="s">
        <v>31</v>
      </c>
      <c r="AA509">
        <f>+IF(B509='Playlist o matic demo'!$V$2,50,0)</f>
        <v>0</v>
      </c>
      <c r="AB509">
        <f>+ABS(+D509-'Playlist o matic demo'!$AA$2)</f>
        <v>2</v>
      </c>
      <c r="AC509">
        <f>+ABS(+O509-'Playlist o matic demo'!$AB$2)</f>
        <v>41</v>
      </c>
      <c r="AD509">
        <f>+IF(P509='Playlist o matic demo'!$AC$2,0,20)</f>
        <v>20</v>
      </c>
      <c r="AE509">
        <f>+IF(Q509='Playlist o matic demo'!$AD$2,0,20)</f>
        <v>0</v>
      </c>
      <c r="AF509">
        <f>+ABS(+R509-'Playlist o matic demo'!AE$2)</f>
        <v>26</v>
      </c>
      <c r="AG509">
        <f>+ABS(+S509-'Playlist o matic demo'!AF$2)/2</f>
        <v>3</v>
      </c>
      <c r="AH509">
        <f>+ABS(+T509-'Playlist o matic demo'!AG$2)/1.5</f>
        <v>2</v>
      </c>
      <c r="AI509">
        <f>+ABS(+U509-'Playlist o matic demo'!AH$2)/2</f>
        <v>0.5</v>
      </c>
      <c r="AJ509">
        <f>+ABS(+V509-'Playlist o matic demo'!AI$2)/2</f>
        <v>0</v>
      </c>
      <c r="AK509">
        <f>+ABS(+W509-'Playlist o matic demo'!AJ$2)/2</f>
        <v>2</v>
      </c>
      <c r="AL509">
        <f>+ABS(+X509-'Playlist o matic demo'!AK$2)/2</f>
        <v>2</v>
      </c>
      <c r="AN509">
        <f t="shared" si="42"/>
        <v>98.5</v>
      </c>
      <c r="AO509">
        <f t="shared" si="43"/>
        <v>117</v>
      </c>
      <c r="AP509">
        <f t="shared" si="47"/>
        <v>5.0710000000000421E-2</v>
      </c>
      <c r="AQ509">
        <f t="shared" si="44"/>
        <v>117.05071</v>
      </c>
      <c r="AR509">
        <f t="shared" si="45"/>
        <v>117</v>
      </c>
      <c r="AS509" t="str">
        <f t="shared" si="46"/>
        <v>Farruko - Pepas</v>
      </c>
    </row>
    <row r="510" spans="1:45" x14ac:dyDescent="0.45">
      <c r="A510" t="s">
        <v>1220</v>
      </c>
      <c r="B510" t="s">
        <v>164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>
        <v>119238316</v>
      </c>
      <c r="J510">
        <v>7</v>
      </c>
      <c r="K510">
        <v>47</v>
      </c>
      <c r="L510">
        <v>15</v>
      </c>
      <c r="M510">
        <v>0</v>
      </c>
      <c r="N510">
        <v>0</v>
      </c>
      <c r="O510">
        <v>121</v>
      </c>
      <c r="P510" t="s">
        <v>92</v>
      </c>
      <c r="Q510" t="s">
        <v>46</v>
      </c>
      <c r="R510">
        <v>80</v>
      </c>
      <c r="S510">
        <v>62</v>
      </c>
      <c r="T510">
        <v>51</v>
      </c>
      <c r="U510">
        <v>2</v>
      </c>
      <c r="V510">
        <v>0</v>
      </c>
      <c r="W510">
        <v>9</v>
      </c>
      <c r="X510">
        <v>8</v>
      </c>
      <c r="Y510" t="s">
        <v>1208</v>
      </c>
      <c r="Z510" t="s">
        <v>31</v>
      </c>
      <c r="AA510">
        <f>+IF(B510='Playlist o matic demo'!$V$2,50,0)</f>
        <v>50</v>
      </c>
      <c r="AB510">
        <f>+ABS(+D510-'Playlist o matic demo'!$AA$2)</f>
        <v>3</v>
      </c>
      <c r="AC510">
        <f>+ABS(+O510-'Playlist o matic demo'!$AB$2)</f>
        <v>50</v>
      </c>
      <c r="AD510">
        <f>+IF(P510='Playlist o matic demo'!$AC$2,0,20)</f>
        <v>20</v>
      </c>
      <c r="AE510">
        <f>+IF(Q510='Playlist o matic demo'!$AD$2,0,20)</f>
        <v>20</v>
      </c>
      <c r="AF510">
        <f>+ABS(+R510-'Playlist o matic demo'!AE$2)</f>
        <v>30</v>
      </c>
      <c r="AG510">
        <f>+ABS(+S510-'Playlist o matic demo'!AF$2)/2</f>
        <v>12</v>
      </c>
      <c r="AH510">
        <f>+ABS(+T510-'Playlist o matic demo'!AG$2)/1.5</f>
        <v>19.333333333333332</v>
      </c>
      <c r="AI510">
        <f>+ABS(+U510-'Playlist o matic demo'!AH$2)/2</f>
        <v>1</v>
      </c>
      <c r="AJ510">
        <f>+ABS(+V510-'Playlist o matic demo'!AI$2)/2</f>
        <v>0</v>
      </c>
      <c r="AK510">
        <f>+ABS(+W510-'Playlist o matic demo'!AJ$2)/2</f>
        <v>0</v>
      </c>
      <c r="AL510">
        <f>+ABS(+X510-'Playlist o matic demo'!AK$2)/2</f>
        <v>0.5</v>
      </c>
      <c r="AN510">
        <f t="shared" si="42"/>
        <v>205.83333333333334</v>
      </c>
      <c r="AO510">
        <f t="shared" si="43"/>
        <v>884</v>
      </c>
      <c r="AP510">
        <f t="shared" si="47"/>
        <v>5.0810000000000424E-2</v>
      </c>
      <c r="AQ510">
        <f t="shared" si="44"/>
        <v>884.05080999999996</v>
      </c>
      <c r="AR510">
        <f t="shared" si="45"/>
        <v>884</v>
      </c>
      <c r="AS510" t="str">
        <f t="shared" si="46"/>
        <v>The Weeknd - How Do I Make You Love Me?</v>
      </c>
    </row>
    <row r="511" spans="1:45" x14ac:dyDescent="0.45">
      <c r="A511" t="s">
        <v>1221</v>
      </c>
      <c r="B511" t="s">
        <v>164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>
        <v>116903579</v>
      </c>
      <c r="J511">
        <v>11</v>
      </c>
      <c r="K511">
        <v>29</v>
      </c>
      <c r="L511">
        <v>14</v>
      </c>
      <c r="M511">
        <v>0</v>
      </c>
      <c r="N511">
        <v>0</v>
      </c>
      <c r="O511">
        <v>123</v>
      </c>
      <c r="P511" t="s">
        <v>65</v>
      </c>
      <c r="Q511" t="s">
        <v>46</v>
      </c>
      <c r="R511">
        <v>74</v>
      </c>
      <c r="S511">
        <v>35</v>
      </c>
      <c r="T511">
        <v>73</v>
      </c>
      <c r="U511">
        <v>0</v>
      </c>
      <c r="V511">
        <v>0</v>
      </c>
      <c r="W511">
        <v>21</v>
      </c>
      <c r="X511">
        <v>5</v>
      </c>
      <c r="Y511" t="s">
        <v>1208</v>
      </c>
      <c r="Z511" t="s">
        <v>31</v>
      </c>
      <c r="AA511">
        <f>+IF(B511='Playlist o matic demo'!$V$2,50,0)</f>
        <v>50</v>
      </c>
      <c r="AB511">
        <f>+ABS(+D511-'Playlist o matic demo'!$AA$2)</f>
        <v>3</v>
      </c>
      <c r="AC511">
        <f>+ABS(+O511-'Playlist o matic demo'!$AB$2)</f>
        <v>48</v>
      </c>
      <c r="AD511">
        <f>+IF(P511='Playlist o matic demo'!$AC$2,0,20)</f>
        <v>20</v>
      </c>
      <c r="AE511">
        <f>+IF(Q511='Playlist o matic demo'!$AD$2,0,20)</f>
        <v>20</v>
      </c>
      <c r="AF511">
        <f>+ABS(+R511-'Playlist o matic demo'!AE$2)</f>
        <v>24</v>
      </c>
      <c r="AG511">
        <f>+ABS(+S511-'Playlist o matic demo'!AF$2)/2</f>
        <v>1.5</v>
      </c>
      <c r="AH511">
        <f>+ABS(+T511-'Playlist o matic demo'!AG$2)/1.5</f>
        <v>4.666666666666667</v>
      </c>
      <c r="AI511">
        <f>+ABS(+U511-'Playlist o matic demo'!AH$2)/2</f>
        <v>0</v>
      </c>
      <c r="AJ511">
        <f>+ABS(+V511-'Playlist o matic demo'!AI$2)/2</f>
        <v>0</v>
      </c>
      <c r="AK511">
        <f>+ABS(+W511-'Playlist o matic demo'!AJ$2)/2</f>
        <v>6</v>
      </c>
      <c r="AL511">
        <f>+ABS(+X511-'Playlist o matic demo'!AK$2)/2</f>
        <v>1</v>
      </c>
      <c r="AN511">
        <f t="shared" si="42"/>
        <v>178.16666666666666</v>
      </c>
      <c r="AO511">
        <f t="shared" si="43"/>
        <v>756</v>
      </c>
      <c r="AP511">
        <f t="shared" si="47"/>
        <v>5.0910000000000427E-2</v>
      </c>
      <c r="AQ511">
        <f t="shared" si="44"/>
        <v>756.05091000000004</v>
      </c>
      <c r="AR511">
        <f t="shared" si="45"/>
        <v>756</v>
      </c>
      <c r="AS511" t="str">
        <f t="shared" si="46"/>
        <v>The Weeknd - Gasoline</v>
      </c>
    </row>
    <row r="512" spans="1:45" x14ac:dyDescent="0.45">
      <c r="A512" t="s">
        <v>1222</v>
      </c>
      <c r="B512" t="s">
        <v>1223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>
        <v>24</v>
      </c>
      <c r="K512">
        <v>0</v>
      </c>
      <c r="L512">
        <v>396</v>
      </c>
      <c r="M512">
        <v>0</v>
      </c>
      <c r="N512">
        <v>0</v>
      </c>
      <c r="O512">
        <v>122</v>
      </c>
      <c r="P512" t="s">
        <v>28</v>
      </c>
      <c r="Q512" t="s">
        <v>46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  <c r="Y512" t="s">
        <v>1224</v>
      </c>
      <c r="Z512" t="s">
        <v>31</v>
      </c>
      <c r="AA512">
        <f>+IF(B512='Playlist o matic demo'!$V$2,50,0)</f>
        <v>0</v>
      </c>
      <c r="AB512">
        <f>+ABS(+D512-'Playlist o matic demo'!$AA$2)</f>
        <v>2</v>
      </c>
      <c r="AC512">
        <f>+ABS(+O512-'Playlist o matic demo'!$AB$2)</f>
        <v>49</v>
      </c>
      <c r="AD512">
        <f>+IF(P512='Playlist o matic demo'!$AC$2,0,20)</f>
        <v>20</v>
      </c>
      <c r="AE512">
        <f>+IF(Q512='Playlist o matic demo'!$AD$2,0,20)</f>
        <v>20</v>
      </c>
      <c r="AF512">
        <f>+ABS(+R512-'Playlist o matic demo'!AE$2)</f>
        <v>17</v>
      </c>
      <c r="AG512">
        <f>+ABS(+S512-'Playlist o matic demo'!AF$2)/2</f>
        <v>6</v>
      </c>
      <c r="AH512">
        <f>+ABS(+T512-'Playlist o matic demo'!AG$2)/1.5</f>
        <v>8.6666666666666661</v>
      </c>
      <c r="AI512">
        <f>+ABS(+U512-'Playlist o matic demo'!AH$2)/2</f>
        <v>7.5</v>
      </c>
      <c r="AJ512">
        <f>+ABS(+V512-'Playlist o matic demo'!AI$2)/2</f>
        <v>0</v>
      </c>
      <c r="AK512">
        <f>+ABS(+W512-'Playlist o matic demo'!AJ$2)/2</f>
        <v>10.5</v>
      </c>
      <c r="AL512">
        <f>+ABS(+X512-'Playlist o matic demo'!AK$2)/2</f>
        <v>1.5</v>
      </c>
      <c r="AN512">
        <f t="shared" si="42"/>
        <v>142.16666666666669</v>
      </c>
      <c r="AO512">
        <f t="shared" si="43"/>
        <v>420</v>
      </c>
      <c r="AP512">
        <f t="shared" si="47"/>
        <v>5.101000000000043E-2</v>
      </c>
      <c r="AQ512">
        <f t="shared" si="44"/>
        <v>420.05101000000002</v>
      </c>
      <c r="AR512">
        <f t="shared" si="45"/>
        <v>421</v>
      </c>
      <c r="AS512" t="str">
        <f t="shared" si="46"/>
        <v>Jaymes Young - Infinity</v>
      </c>
    </row>
    <row r="513" spans="1:45" x14ac:dyDescent="0.45">
      <c r="A513" t="s">
        <v>1225</v>
      </c>
      <c r="B513" t="s">
        <v>164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>
        <v>200660871</v>
      </c>
      <c r="J513">
        <v>18</v>
      </c>
      <c r="K513">
        <v>77</v>
      </c>
      <c r="L513">
        <v>61</v>
      </c>
      <c r="M513">
        <v>0</v>
      </c>
      <c r="N513">
        <v>1</v>
      </c>
      <c r="O513">
        <v>143</v>
      </c>
      <c r="Q513" t="s">
        <v>29</v>
      </c>
      <c r="R513">
        <v>53</v>
      </c>
      <c r="S513">
        <v>50</v>
      </c>
      <c r="T513">
        <v>79</v>
      </c>
      <c r="U513">
        <v>0</v>
      </c>
      <c r="V513">
        <v>0</v>
      </c>
      <c r="W513">
        <v>8</v>
      </c>
      <c r="X513">
        <v>3</v>
      </c>
      <c r="Y513" t="s">
        <v>1226</v>
      </c>
      <c r="Z513" t="s">
        <v>31</v>
      </c>
      <c r="AA513">
        <f>+IF(B513='Playlist o matic demo'!$V$2,50,0)</f>
        <v>50</v>
      </c>
      <c r="AB513">
        <f>+ABS(+D513-'Playlist o matic demo'!$AA$2)</f>
        <v>3</v>
      </c>
      <c r="AC513">
        <f>+ABS(+O513-'Playlist o matic demo'!$AB$2)</f>
        <v>28</v>
      </c>
      <c r="AD513">
        <f>+IF(P513='Playlist o matic demo'!$AC$2,0,20)</f>
        <v>20</v>
      </c>
      <c r="AE513">
        <f>+IF(Q513='Playlist o matic demo'!$AD$2,0,20)</f>
        <v>0</v>
      </c>
      <c r="AF513">
        <f>+ABS(+R513-'Playlist o matic demo'!AE$2)</f>
        <v>3</v>
      </c>
      <c r="AG513">
        <f>+ABS(+S513-'Playlist o matic demo'!AF$2)/2</f>
        <v>6</v>
      </c>
      <c r="AH513">
        <f>+ABS(+T513-'Playlist o matic demo'!AG$2)/1.5</f>
        <v>0.66666666666666663</v>
      </c>
      <c r="AI513">
        <f>+ABS(+U513-'Playlist o matic demo'!AH$2)/2</f>
        <v>0</v>
      </c>
      <c r="AJ513">
        <f>+ABS(+V513-'Playlist o matic demo'!AI$2)/2</f>
        <v>0</v>
      </c>
      <c r="AK513">
        <f>+ABS(+W513-'Playlist o matic demo'!AJ$2)/2</f>
        <v>0.5</v>
      </c>
      <c r="AL513">
        <f>+ABS(+X513-'Playlist o matic demo'!AK$2)/2</f>
        <v>2</v>
      </c>
      <c r="AN513">
        <f t="shared" si="42"/>
        <v>113.16666666666667</v>
      </c>
      <c r="AO513">
        <f t="shared" si="43"/>
        <v>196</v>
      </c>
      <c r="AP513">
        <f t="shared" si="47"/>
        <v>5.1110000000000433E-2</v>
      </c>
      <c r="AQ513">
        <f t="shared" si="44"/>
        <v>196.05110999999999</v>
      </c>
      <c r="AR513">
        <f t="shared" si="45"/>
        <v>196</v>
      </c>
      <c r="AS513" t="str">
        <f t="shared" si="46"/>
        <v>The Weeknd - Less Than Zero</v>
      </c>
    </row>
    <row r="514" spans="1:45" x14ac:dyDescent="0.45">
      <c r="A514" t="s">
        <v>1227</v>
      </c>
      <c r="B514" t="s">
        <v>164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>
        <v>130655803</v>
      </c>
      <c r="J514">
        <v>17</v>
      </c>
      <c r="K514">
        <v>80</v>
      </c>
      <c r="L514">
        <v>38</v>
      </c>
      <c r="M514">
        <v>0</v>
      </c>
      <c r="N514">
        <v>0</v>
      </c>
      <c r="O514">
        <v>121</v>
      </c>
      <c r="P514" t="s">
        <v>173</v>
      </c>
      <c r="Q514" t="s">
        <v>46</v>
      </c>
      <c r="R514">
        <v>70</v>
      </c>
      <c r="S514">
        <v>35</v>
      </c>
      <c r="T514">
        <v>77</v>
      </c>
      <c r="U514">
        <v>1</v>
      </c>
      <c r="V514">
        <v>0</v>
      </c>
      <c r="W514">
        <v>26</v>
      </c>
      <c r="X514">
        <v>4</v>
      </c>
      <c r="Y514" t="s">
        <v>1208</v>
      </c>
      <c r="Z514" t="s">
        <v>31</v>
      </c>
      <c r="AA514">
        <f>+IF(B514='Playlist o matic demo'!$V$2,50,0)</f>
        <v>50</v>
      </c>
      <c r="AB514">
        <f>+ABS(+D514-'Playlist o matic demo'!$AA$2)</f>
        <v>2</v>
      </c>
      <c r="AC514">
        <f>+ABS(+O514-'Playlist o matic demo'!$AB$2)</f>
        <v>50</v>
      </c>
      <c r="AD514">
        <f>+IF(P514='Playlist o matic demo'!$AC$2,0,20)</f>
        <v>20</v>
      </c>
      <c r="AE514">
        <f>+IF(Q514='Playlist o matic demo'!$AD$2,0,20)</f>
        <v>20</v>
      </c>
      <c r="AF514">
        <f>+ABS(+R514-'Playlist o matic demo'!AE$2)</f>
        <v>20</v>
      </c>
      <c r="AG514">
        <f>+ABS(+S514-'Playlist o matic demo'!AF$2)/2</f>
        <v>1.5</v>
      </c>
      <c r="AH514">
        <f>+ABS(+T514-'Playlist o matic demo'!AG$2)/1.5</f>
        <v>2</v>
      </c>
      <c r="AI514">
        <f>+ABS(+U514-'Playlist o matic demo'!AH$2)/2</f>
        <v>0.5</v>
      </c>
      <c r="AJ514">
        <f>+ABS(+V514-'Playlist o matic demo'!AI$2)/2</f>
        <v>0</v>
      </c>
      <c r="AK514">
        <f>+ABS(+W514-'Playlist o matic demo'!AJ$2)/2</f>
        <v>8.5</v>
      </c>
      <c r="AL514">
        <f>+ABS(+X514-'Playlist o matic demo'!AK$2)/2</f>
        <v>1.5</v>
      </c>
      <c r="AN514">
        <f t="shared" si="42"/>
        <v>176</v>
      </c>
      <c r="AO514">
        <f t="shared" si="43"/>
        <v>733</v>
      </c>
      <c r="AP514">
        <f t="shared" si="47"/>
        <v>5.1210000000000436E-2</v>
      </c>
      <c r="AQ514">
        <f t="shared" si="44"/>
        <v>733.05120999999997</v>
      </c>
      <c r="AR514">
        <f t="shared" si="45"/>
        <v>733</v>
      </c>
      <c r="AS514" t="str">
        <f t="shared" si="46"/>
        <v>The Weeknd - Take My Breath</v>
      </c>
    </row>
    <row r="515" spans="1:45" x14ac:dyDescent="0.45">
      <c r="A515" t="s">
        <v>1228</v>
      </c>
      <c r="B515" t="s">
        <v>37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>
        <v>1887039593</v>
      </c>
      <c r="J515">
        <v>259</v>
      </c>
      <c r="K515">
        <v>55</v>
      </c>
      <c r="L515">
        <v>461</v>
      </c>
      <c r="M515">
        <v>1</v>
      </c>
      <c r="O515">
        <v>166</v>
      </c>
      <c r="P515" t="s">
        <v>65</v>
      </c>
      <c r="Q515" t="s">
        <v>46</v>
      </c>
      <c r="R515">
        <v>56</v>
      </c>
      <c r="S515">
        <v>68</v>
      </c>
      <c r="T515">
        <v>66</v>
      </c>
      <c r="U515">
        <v>28</v>
      </c>
      <c r="V515">
        <v>0</v>
      </c>
      <c r="W515">
        <v>11</v>
      </c>
      <c r="X515">
        <v>18</v>
      </c>
      <c r="Y515" t="s">
        <v>1229</v>
      </c>
      <c r="Z515" t="s">
        <v>31</v>
      </c>
      <c r="AA515">
        <f>+IF(B515='Playlist o matic demo'!$V$2,50,0)</f>
        <v>0</v>
      </c>
      <c r="AB515">
        <f>+ABS(+D515-'Playlist o matic demo'!$AA$2)</f>
        <v>2</v>
      </c>
      <c r="AC515">
        <f>+ABS(+O515-'Playlist o matic demo'!$AB$2)</f>
        <v>5</v>
      </c>
      <c r="AD515">
        <f>+IF(P515='Playlist o matic demo'!$AC$2,0,20)</f>
        <v>20</v>
      </c>
      <c r="AE515">
        <f>+IF(Q515='Playlist o matic demo'!$AD$2,0,20)</f>
        <v>20</v>
      </c>
      <c r="AF515">
        <f>+ABS(+R515-'Playlist o matic demo'!AE$2)</f>
        <v>6</v>
      </c>
      <c r="AG515">
        <f>+ABS(+S515-'Playlist o matic demo'!AF$2)/2</f>
        <v>15</v>
      </c>
      <c r="AH515">
        <f>+ABS(+T515-'Playlist o matic demo'!AG$2)/1.5</f>
        <v>9.3333333333333339</v>
      </c>
      <c r="AI515">
        <f>+ABS(+U515-'Playlist o matic demo'!AH$2)/2</f>
        <v>14</v>
      </c>
      <c r="AJ515">
        <f>+ABS(+V515-'Playlist o matic demo'!AI$2)/2</f>
        <v>0</v>
      </c>
      <c r="AK515">
        <f>+ABS(+W515-'Playlist o matic demo'!AJ$2)/2</f>
        <v>1</v>
      </c>
      <c r="AL515">
        <f>+ABS(+X515-'Playlist o matic demo'!AK$2)/2</f>
        <v>5.5</v>
      </c>
      <c r="AN515">
        <f t="shared" ref="AN515:AN578" si="48">+SUM(AA515:AL515)</f>
        <v>97.833333333333329</v>
      </c>
      <c r="AO515">
        <f t="shared" ref="AO515:AO578" si="49">+_xlfn.RANK.EQ(AN515,AN$2:AN$954,1)</f>
        <v>108</v>
      </c>
      <c r="AP515">
        <f t="shared" si="47"/>
        <v>5.1310000000000439E-2</v>
      </c>
      <c r="AQ515">
        <f t="shared" ref="AQ515:AQ578" si="50">+AO515+AP515</f>
        <v>108.05131</v>
      </c>
      <c r="AR515">
        <f t="shared" ref="AR515:AR578" si="51">+_xlfn.RANK.EQ(AQ515,AQ$2:AQ$954,1)</f>
        <v>108</v>
      </c>
      <c r="AS515" t="str">
        <f t="shared" ref="AS515:AS578" si="52">+CONCATENATE(B515," - ",A515)</f>
        <v>Olivia Rodrigo - good 4 u</v>
      </c>
    </row>
    <row r="516" spans="1:45" x14ac:dyDescent="0.45">
      <c r="A516" t="s">
        <v>1230</v>
      </c>
      <c r="B516" t="s">
        <v>1231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>
        <v>88103848</v>
      </c>
      <c r="J516">
        <v>7</v>
      </c>
      <c r="K516">
        <v>18</v>
      </c>
      <c r="L516">
        <v>7</v>
      </c>
      <c r="M516">
        <v>0</v>
      </c>
      <c r="N516">
        <v>0</v>
      </c>
      <c r="O516">
        <v>135</v>
      </c>
      <c r="P516" t="s">
        <v>34</v>
      </c>
      <c r="Q516" t="s">
        <v>29</v>
      </c>
      <c r="R516">
        <v>41</v>
      </c>
      <c r="S516">
        <v>27</v>
      </c>
      <c r="T516">
        <v>64</v>
      </c>
      <c r="U516">
        <v>36</v>
      </c>
      <c r="V516">
        <v>0</v>
      </c>
      <c r="W516">
        <v>60</v>
      </c>
      <c r="X516">
        <v>3</v>
      </c>
      <c r="Y516" t="s">
        <v>30</v>
      </c>
      <c r="Z516" t="s">
        <v>31</v>
      </c>
      <c r="AA516">
        <f>+IF(B516='Playlist o matic demo'!$V$2,50,0)</f>
        <v>0</v>
      </c>
      <c r="AB516">
        <f>+ABS(+D516-'Playlist o matic demo'!$AA$2)</f>
        <v>3</v>
      </c>
      <c r="AC516">
        <f>+ABS(+O516-'Playlist o matic demo'!$AB$2)</f>
        <v>36</v>
      </c>
      <c r="AD516">
        <f>+IF(P516='Playlist o matic demo'!$AC$2,0,20)</f>
        <v>0</v>
      </c>
      <c r="AE516">
        <f>+IF(Q516='Playlist o matic demo'!$AD$2,0,20)</f>
        <v>0</v>
      </c>
      <c r="AF516">
        <f>+ABS(+R516-'Playlist o matic demo'!AE$2)</f>
        <v>9</v>
      </c>
      <c r="AG516">
        <f>+ABS(+S516-'Playlist o matic demo'!AF$2)/2</f>
        <v>5.5</v>
      </c>
      <c r="AH516">
        <f>+ABS(+T516-'Playlist o matic demo'!AG$2)/1.5</f>
        <v>10.666666666666666</v>
      </c>
      <c r="AI516">
        <f>+ABS(+U516-'Playlist o matic demo'!AH$2)/2</f>
        <v>18</v>
      </c>
      <c r="AJ516">
        <f>+ABS(+V516-'Playlist o matic demo'!AI$2)/2</f>
        <v>0</v>
      </c>
      <c r="AK516">
        <f>+ABS(+W516-'Playlist o matic demo'!AJ$2)/2</f>
        <v>25.5</v>
      </c>
      <c r="AL516">
        <f>+ABS(+X516-'Playlist o matic demo'!AK$2)/2</f>
        <v>2</v>
      </c>
      <c r="AN516">
        <f t="shared" si="48"/>
        <v>109.66666666666667</v>
      </c>
      <c r="AO516">
        <f t="shared" si="49"/>
        <v>175</v>
      </c>
      <c r="AP516">
        <f t="shared" ref="AP516:AP579" si="53">+AP515+0.0001</f>
        <v>5.1410000000000441E-2</v>
      </c>
      <c r="AQ516">
        <f t="shared" si="50"/>
        <v>175.05141</v>
      </c>
      <c r="AR516">
        <f t="shared" si="51"/>
        <v>175</v>
      </c>
      <c r="AS516" t="str">
        <f t="shared" si="52"/>
        <v>The Weeknd, Tyler, The Creator - Here We GoÃ¯Â¿Â½Ã¯Â¿Â½Ã¯Â¿Â½ Again (feat. Tyler, the Cr</v>
      </c>
    </row>
    <row r="517" spans="1:45" x14ac:dyDescent="0.45">
      <c r="A517" t="s">
        <v>1232</v>
      </c>
      <c r="B517" t="s">
        <v>164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>
        <v>101114984</v>
      </c>
      <c r="J517">
        <v>3</v>
      </c>
      <c r="K517">
        <v>18</v>
      </c>
      <c r="L517">
        <v>14</v>
      </c>
      <c r="M517">
        <v>0</v>
      </c>
      <c r="N517">
        <v>0</v>
      </c>
      <c r="O517">
        <v>87</v>
      </c>
      <c r="P517" t="s">
        <v>130</v>
      </c>
      <c r="Q517" t="s">
        <v>46</v>
      </c>
      <c r="R517">
        <v>49</v>
      </c>
      <c r="S517">
        <v>49</v>
      </c>
      <c r="T517">
        <v>59</v>
      </c>
      <c r="U517">
        <v>44</v>
      </c>
      <c r="V517">
        <v>0</v>
      </c>
      <c r="W517">
        <v>35</v>
      </c>
      <c r="X517">
        <v>21</v>
      </c>
      <c r="Y517" t="s">
        <v>1208</v>
      </c>
      <c r="Z517" t="s">
        <v>31</v>
      </c>
      <c r="AA517">
        <f>+IF(B517='Playlist o matic demo'!$V$2,50,0)</f>
        <v>50</v>
      </c>
      <c r="AB517">
        <f>+ABS(+D517-'Playlist o matic demo'!$AA$2)</f>
        <v>3</v>
      </c>
      <c r="AC517">
        <f>+ABS(+O517-'Playlist o matic demo'!$AB$2)</f>
        <v>84</v>
      </c>
      <c r="AD517">
        <f>+IF(P517='Playlist o matic demo'!$AC$2,0,20)</f>
        <v>20</v>
      </c>
      <c r="AE517">
        <f>+IF(Q517='Playlist o matic demo'!$AD$2,0,20)</f>
        <v>20</v>
      </c>
      <c r="AF517">
        <f>+ABS(+R517-'Playlist o matic demo'!AE$2)</f>
        <v>1</v>
      </c>
      <c r="AG517">
        <f>+ABS(+S517-'Playlist o matic demo'!AF$2)/2</f>
        <v>5.5</v>
      </c>
      <c r="AH517">
        <f>+ABS(+T517-'Playlist o matic demo'!AG$2)/1.5</f>
        <v>14</v>
      </c>
      <c r="AI517">
        <f>+ABS(+U517-'Playlist o matic demo'!AH$2)/2</f>
        <v>22</v>
      </c>
      <c r="AJ517">
        <f>+ABS(+V517-'Playlist o matic demo'!AI$2)/2</f>
        <v>0</v>
      </c>
      <c r="AK517">
        <f>+ABS(+W517-'Playlist o matic demo'!AJ$2)/2</f>
        <v>13</v>
      </c>
      <c r="AL517">
        <f>+ABS(+X517-'Playlist o matic demo'!AK$2)/2</f>
        <v>7</v>
      </c>
      <c r="AN517">
        <f t="shared" si="48"/>
        <v>239.5</v>
      </c>
      <c r="AO517">
        <f t="shared" si="49"/>
        <v>940</v>
      </c>
      <c r="AP517">
        <f t="shared" si="53"/>
        <v>5.1510000000000444E-2</v>
      </c>
      <c r="AQ517">
        <f t="shared" si="50"/>
        <v>940.05151000000001</v>
      </c>
      <c r="AR517">
        <f t="shared" si="51"/>
        <v>940</v>
      </c>
      <c r="AS517" t="str">
        <f t="shared" si="52"/>
        <v>The Weeknd - Best Friends</v>
      </c>
    </row>
    <row r="518" spans="1:45" x14ac:dyDescent="0.45">
      <c r="A518" t="s">
        <v>1233</v>
      </c>
      <c r="B518" t="s">
        <v>1234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>
        <v>1575467011</v>
      </c>
      <c r="J518">
        <v>382</v>
      </c>
      <c r="K518">
        <v>65</v>
      </c>
      <c r="L518">
        <v>497</v>
      </c>
      <c r="M518">
        <v>0</v>
      </c>
      <c r="N518">
        <v>12</v>
      </c>
      <c r="O518">
        <v>111</v>
      </c>
      <c r="P518" t="s">
        <v>80</v>
      </c>
      <c r="Q518" t="s">
        <v>29</v>
      </c>
      <c r="R518">
        <v>77</v>
      </c>
      <c r="S518">
        <v>74</v>
      </c>
      <c r="T518">
        <v>66</v>
      </c>
      <c r="U518">
        <v>30</v>
      </c>
      <c r="V518">
        <v>0</v>
      </c>
      <c r="W518">
        <v>13</v>
      </c>
      <c r="X518">
        <v>3</v>
      </c>
      <c r="Y518" t="s">
        <v>30</v>
      </c>
      <c r="Z518" t="s">
        <v>31</v>
      </c>
      <c r="AA518">
        <f>+IF(B518='Playlist o matic demo'!$V$2,50,0)</f>
        <v>0</v>
      </c>
      <c r="AB518">
        <f>+ABS(+D518-'Playlist o matic demo'!$AA$2)</f>
        <v>2</v>
      </c>
      <c r="AC518">
        <f>+ABS(+O518-'Playlist o matic demo'!$AB$2)</f>
        <v>60</v>
      </c>
      <c r="AD518">
        <f>+IF(P518='Playlist o matic demo'!$AC$2,0,20)</f>
        <v>20</v>
      </c>
      <c r="AE518">
        <f>+IF(Q518='Playlist o matic demo'!$AD$2,0,20)</f>
        <v>0</v>
      </c>
      <c r="AF518">
        <f>+ABS(+R518-'Playlist o matic demo'!AE$2)</f>
        <v>27</v>
      </c>
      <c r="AG518">
        <f>+ABS(+S518-'Playlist o matic demo'!AF$2)/2</f>
        <v>18</v>
      </c>
      <c r="AH518">
        <f>+ABS(+T518-'Playlist o matic demo'!AG$2)/1.5</f>
        <v>9.3333333333333339</v>
      </c>
      <c r="AI518">
        <f>+ABS(+U518-'Playlist o matic demo'!AH$2)/2</f>
        <v>15</v>
      </c>
      <c r="AJ518">
        <f>+ABS(+V518-'Playlist o matic demo'!AI$2)/2</f>
        <v>0</v>
      </c>
      <c r="AK518">
        <f>+ABS(+W518-'Playlist o matic demo'!AJ$2)/2</f>
        <v>2</v>
      </c>
      <c r="AL518">
        <f>+ABS(+X518-'Playlist o matic demo'!AK$2)/2</f>
        <v>2</v>
      </c>
      <c r="AN518">
        <f t="shared" si="48"/>
        <v>155.33333333333334</v>
      </c>
      <c r="AO518">
        <f t="shared" si="49"/>
        <v>548</v>
      </c>
      <c r="AP518">
        <f t="shared" si="53"/>
        <v>5.1610000000000447E-2</v>
      </c>
      <c r="AQ518">
        <f t="shared" si="50"/>
        <v>548.05160999999998</v>
      </c>
      <c r="AR518">
        <f t="shared" si="51"/>
        <v>548</v>
      </c>
      <c r="AS518" t="str">
        <f t="shared" si="52"/>
        <v>SZA, Doja Cat - Kiss Me More (feat. SZA)</v>
      </c>
    </row>
    <row r="519" spans="1:45" x14ac:dyDescent="0.45">
      <c r="A519" t="s">
        <v>1235</v>
      </c>
      <c r="B519" t="s">
        <v>1236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>
        <v>91656026</v>
      </c>
      <c r="J519">
        <v>9</v>
      </c>
      <c r="K519">
        <v>10</v>
      </c>
      <c r="L519">
        <v>9</v>
      </c>
      <c r="M519">
        <v>0</v>
      </c>
      <c r="N519">
        <v>0</v>
      </c>
      <c r="O519">
        <v>110</v>
      </c>
      <c r="P519" t="s">
        <v>62</v>
      </c>
      <c r="Q519" t="s">
        <v>29</v>
      </c>
      <c r="R519">
        <v>75</v>
      </c>
      <c r="S519">
        <v>85</v>
      </c>
      <c r="T519">
        <v>84</v>
      </c>
      <c r="U519">
        <v>10</v>
      </c>
      <c r="V519">
        <v>0</v>
      </c>
      <c r="W519">
        <v>31</v>
      </c>
      <c r="X519">
        <v>19</v>
      </c>
      <c r="Y519" t="s">
        <v>1208</v>
      </c>
      <c r="Z519" t="s">
        <v>31</v>
      </c>
      <c r="AA519">
        <f>+IF(B519='Playlist o matic demo'!$V$2,50,0)</f>
        <v>0</v>
      </c>
      <c r="AB519">
        <f>+ABS(+D519-'Playlist o matic demo'!$AA$2)</f>
        <v>3</v>
      </c>
      <c r="AC519">
        <f>+ABS(+O519-'Playlist o matic demo'!$AB$2)</f>
        <v>61</v>
      </c>
      <c r="AD519">
        <f>+IF(P519='Playlist o matic demo'!$AC$2,0,20)</f>
        <v>20</v>
      </c>
      <c r="AE519">
        <f>+IF(Q519='Playlist o matic demo'!$AD$2,0,20)</f>
        <v>0</v>
      </c>
      <c r="AF519">
        <f>+ABS(+R519-'Playlist o matic demo'!AE$2)</f>
        <v>25</v>
      </c>
      <c r="AG519">
        <f>+ABS(+S519-'Playlist o matic demo'!AF$2)/2</f>
        <v>23.5</v>
      </c>
      <c r="AH519">
        <f>+ABS(+T519-'Playlist o matic demo'!AG$2)/1.5</f>
        <v>2.6666666666666665</v>
      </c>
      <c r="AI519">
        <f>+ABS(+U519-'Playlist o matic demo'!AH$2)/2</f>
        <v>5</v>
      </c>
      <c r="AJ519">
        <f>+ABS(+V519-'Playlist o matic demo'!AI$2)/2</f>
        <v>0</v>
      </c>
      <c r="AK519">
        <f>+ABS(+W519-'Playlist o matic demo'!AJ$2)/2</f>
        <v>11</v>
      </c>
      <c r="AL519">
        <f>+ABS(+X519-'Playlist o matic demo'!AK$2)/2</f>
        <v>6</v>
      </c>
      <c r="AN519">
        <f t="shared" si="48"/>
        <v>157.16666666666666</v>
      </c>
      <c r="AO519">
        <f t="shared" si="49"/>
        <v>566</v>
      </c>
      <c r="AP519">
        <f t="shared" si="53"/>
        <v>5.171000000000045E-2</v>
      </c>
      <c r="AQ519">
        <f t="shared" si="50"/>
        <v>566.05170999999996</v>
      </c>
      <c r="AR519">
        <f t="shared" si="51"/>
        <v>567</v>
      </c>
      <c r="AS519" t="str">
        <f t="shared" si="52"/>
        <v>The Weeknd, Lil Wayne - I Heard You're Married (feat. Lil Wayne)</v>
      </c>
    </row>
    <row r="520" spans="1:45" x14ac:dyDescent="0.45">
      <c r="A520" t="s">
        <v>1237</v>
      </c>
      <c r="B520" t="s">
        <v>1063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>
        <v>1042568408</v>
      </c>
      <c r="J520">
        <v>125</v>
      </c>
      <c r="K520">
        <v>36</v>
      </c>
      <c r="L520">
        <v>150</v>
      </c>
      <c r="M520">
        <v>0</v>
      </c>
      <c r="O520">
        <v>130</v>
      </c>
      <c r="P520" t="s">
        <v>34</v>
      </c>
      <c r="Q520" t="s">
        <v>29</v>
      </c>
      <c r="R520">
        <v>66</v>
      </c>
      <c r="S520">
        <v>19</v>
      </c>
      <c r="T520">
        <v>61</v>
      </c>
      <c r="U520">
        <v>30</v>
      </c>
      <c r="V520">
        <v>0</v>
      </c>
      <c r="W520">
        <v>9</v>
      </c>
      <c r="X520">
        <v>7</v>
      </c>
      <c r="Y520" t="s">
        <v>1064</v>
      </c>
      <c r="Z520" t="s">
        <v>31</v>
      </c>
      <c r="AA520">
        <f>+IF(B520='Playlist o matic demo'!$V$2,50,0)</f>
        <v>0</v>
      </c>
      <c r="AB520">
        <f>+ABS(+D520-'Playlist o matic demo'!$AA$2)</f>
        <v>2</v>
      </c>
      <c r="AC520">
        <f>+ABS(+O520-'Playlist o matic demo'!$AB$2)</f>
        <v>41</v>
      </c>
      <c r="AD520">
        <f>+IF(P520='Playlist o matic demo'!$AC$2,0,20)</f>
        <v>0</v>
      </c>
      <c r="AE520">
        <f>+IF(Q520='Playlist o matic demo'!$AD$2,0,20)</f>
        <v>0</v>
      </c>
      <c r="AF520">
        <f>+ABS(+R520-'Playlist o matic demo'!AE$2)</f>
        <v>16</v>
      </c>
      <c r="AG520">
        <f>+ABS(+S520-'Playlist o matic demo'!AF$2)/2</f>
        <v>9.5</v>
      </c>
      <c r="AH520">
        <f>+ABS(+T520-'Playlist o matic demo'!AG$2)/1.5</f>
        <v>12.666666666666666</v>
      </c>
      <c r="AI520">
        <f>+ABS(+U520-'Playlist o matic demo'!AH$2)/2</f>
        <v>15</v>
      </c>
      <c r="AJ520">
        <f>+ABS(+V520-'Playlist o matic demo'!AI$2)/2</f>
        <v>0</v>
      </c>
      <c r="AK520">
        <f>+ABS(+W520-'Playlist o matic demo'!AJ$2)/2</f>
        <v>0</v>
      </c>
      <c r="AL520">
        <f>+ABS(+X520-'Playlist o matic demo'!AK$2)/2</f>
        <v>0</v>
      </c>
      <c r="AN520">
        <f t="shared" si="48"/>
        <v>96.166666666666671</v>
      </c>
      <c r="AO520">
        <f t="shared" si="49"/>
        <v>104</v>
      </c>
      <c r="AP520">
        <f t="shared" si="53"/>
        <v>5.1810000000000453E-2</v>
      </c>
      <c r="AQ520">
        <f t="shared" si="50"/>
        <v>104.05181</v>
      </c>
      <c r="AR520">
        <f t="shared" si="51"/>
        <v>104</v>
      </c>
      <c r="AS520" t="str">
        <f t="shared" si="52"/>
        <v>Doja Cat - Need To Know</v>
      </c>
    </row>
    <row r="521" spans="1:45" x14ac:dyDescent="0.45">
      <c r="A521" t="s">
        <v>1238</v>
      </c>
      <c r="B521" t="s">
        <v>953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>
        <v>1735441776</v>
      </c>
      <c r="J521">
        <v>275</v>
      </c>
      <c r="K521">
        <v>19</v>
      </c>
      <c r="L521">
        <v>738</v>
      </c>
      <c r="M521">
        <v>0</v>
      </c>
      <c r="O521">
        <v>179</v>
      </c>
      <c r="P521" t="s">
        <v>80</v>
      </c>
      <c r="Q521" t="s">
        <v>46</v>
      </c>
      <c r="R521">
        <v>61</v>
      </c>
      <c r="S521">
        <v>76</v>
      </c>
      <c r="T521">
        <v>51</v>
      </c>
      <c r="U521">
        <v>30</v>
      </c>
      <c r="V521">
        <v>0</v>
      </c>
      <c r="W521">
        <v>38</v>
      </c>
      <c r="X521">
        <v>15</v>
      </c>
      <c r="Y521" t="s">
        <v>1239</v>
      </c>
      <c r="Z521" t="s">
        <v>31</v>
      </c>
      <c r="AA521">
        <f>+IF(B521='Playlist o matic demo'!$V$2,50,0)</f>
        <v>0</v>
      </c>
      <c r="AB521">
        <f>+ABS(+D521-'Playlist o matic demo'!$AA$2)</f>
        <v>1</v>
      </c>
      <c r="AC521">
        <f>+ABS(+O521-'Playlist o matic demo'!$AB$2)</f>
        <v>8</v>
      </c>
      <c r="AD521">
        <f>+IF(P521='Playlist o matic demo'!$AC$2,0,20)</f>
        <v>20</v>
      </c>
      <c r="AE521">
        <f>+IF(Q521='Playlist o matic demo'!$AD$2,0,20)</f>
        <v>20</v>
      </c>
      <c r="AF521">
        <f>+ABS(+R521-'Playlist o matic demo'!AE$2)</f>
        <v>11</v>
      </c>
      <c r="AG521">
        <f>+ABS(+S521-'Playlist o matic demo'!AF$2)/2</f>
        <v>19</v>
      </c>
      <c r="AH521">
        <f>+ABS(+T521-'Playlist o matic demo'!AG$2)/1.5</f>
        <v>19.333333333333332</v>
      </c>
      <c r="AI521">
        <f>+ABS(+U521-'Playlist o matic demo'!AH$2)/2</f>
        <v>15</v>
      </c>
      <c r="AJ521">
        <f>+ABS(+V521-'Playlist o matic demo'!AI$2)/2</f>
        <v>0</v>
      </c>
      <c r="AK521">
        <f>+ABS(+W521-'Playlist o matic demo'!AJ$2)/2</f>
        <v>14.5</v>
      </c>
      <c r="AL521">
        <f>+ABS(+X521-'Playlist o matic demo'!AK$2)/2</f>
        <v>4</v>
      </c>
      <c r="AN521">
        <f t="shared" si="48"/>
        <v>131.83333333333331</v>
      </c>
      <c r="AO521">
        <f t="shared" si="49"/>
        <v>329</v>
      </c>
      <c r="AP521">
        <f t="shared" si="53"/>
        <v>5.1910000000000456E-2</v>
      </c>
      <c r="AQ521">
        <f t="shared" si="50"/>
        <v>329.05191000000002</v>
      </c>
      <c r="AR521">
        <f t="shared" si="51"/>
        <v>329</v>
      </c>
      <c r="AS521" t="str">
        <f t="shared" si="52"/>
        <v>Lil Nas X - MONTERO (Call Me By Your Name)</v>
      </c>
    </row>
    <row r="522" spans="1:45" x14ac:dyDescent="0.45">
      <c r="A522" t="s">
        <v>1240</v>
      </c>
      <c r="B522" t="s">
        <v>1241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>
        <v>74</v>
      </c>
      <c r="K522">
        <v>0</v>
      </c>
      <c r="L522">
        <v>262</v>
      </c>
      <c r="M522">
        <v>14</v>
      </c>
      <c r="O522">
        <v>93</v>
      </c>
      <c r="P522" t="s">
        <v>38</v>
      </c>
      <c r="Q522" t="s">
        <v>46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  <c r="Y522" t="s">
        <v>1242</v>
      </c>
      <c r="Z522" t="s">
        <v>31</v>
      </c>
      <c r="AA522">
        <f>+IF(B522='Playlist o matic demo'!$V$2,50,0)</f>
        <v>0</v>
      </c>
      <c r="AB522">
        <f>+ABS(+D522-'Playlist o matic demo'!$AA$2)</f>
        <v>0</v>
      </c>
      <c r="AC522">
        <f>+ABS(+O522-'Playlist o matic demo'!$AB$2)</f>
        <v>78</v>
      </c>
      <c r="AD522">
        <f>+IF(P522='Playlist o matic demo'!$AC$2,0,20)</f>
        <v>20</v>
      </c>
      <c r="AE522">
        <f>+IF(Q522='Playlist o matic demo'!$AD$2,0,20)</f>
        <v>20</v>
      </c>
      <c r="AF522">
        <f>+ABS(+R522-'Playlist o matic demo'!AE$2)</f>
        <v>24</v>
      </c>
      <c r="AG522">
        <f>+ABS(+S522-'Playlist o matic demo'!AF$2)/2</f>
        <v>7.5</v>
      </c>
      <c r="AH522">
        <f>+ABS(+T522-'Playlist o matic demo'!AG$2)/1.5</f>
        <v>4.666666666666667</v>
      </c>
      <c r="AI522">
        <f>+ABS(+U522-'Playlist o matic demo'!AH$2)/2</f>
        <v>30.5</v>
      </c>
      <c r="AJ522">
        <f>+ABS(+V522-'Playlist o matic demo'!AI$2)/2</f>
        <v>0</v>
      </c>
      <c r="AK522">
        <f>+ABS(+W522-'Playlist o matic demo'!AJ$2)/2</f>
        <v>2</v>
      </c>
      <c r="AL522">
        <f>+ABS(+X522-'Playlist o matic demo'!AK$2)/2</f>
        <v>1.5</v>
      </c>
      <c r="AN522">
        <f t="shared" si="48"/>
        <v>188.16666666666666</v>
      </c>
      <c r="AO522">
        <f t="shared" si="49"/>
        <v>821</v>
      </c>
      <c r="AP522">
        <f t="shared" si="53"/>
        <v>5.2010000000000459E-2</v>
      </c>
      <c r="AQ522">
        <f t="shared" si="50"/>
        <v>821.05201</v>
      </c>
      <c r="AR522">
        <f t="shared" si="51"/>
        <v>821</v>
      </c>
      <c r="AS522" t="str">
        <f t="shared" si="52"/>
        <v>Ckay - love nwantiti (ah ah ah)</v>
      </c>
    </row>
    <row r="523" spans="1:45" x14ac:dyDescent="0.45">
      <c r="A523" t="s">
        <v>1243</v>
      </c>
      <c r="B523" t="s">
        <v>164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>
        <v>53933526</v>
      </c>
      <c r="J523">
        <v>1</v>
      </c>
      <c r="K523">
        <v>8</v>
      </c>
      <c r="L523">
        <v>6</v>
      </c>
      <c r="M523">
        <v>0</v>
      </c>
      <c r="N523">
        <v>0</v>
      </c>
      <c r="O523">
        <v>78</v>
      </c>
      <c r="P523" t="s">
        <v>42</v>
      </c>
      <c r="Q523" t="s">
        <v>46</v>
      </c>
      <c r="R523">
        <v>27</v>
      </c>
      <c r="S523">
        <v>10</v>
      </c>
      <c r="T523">
        <v>49</v>
      </c>
      <c r="U523">
        <v>62</v>
      </c>
      <c r="V523">
        <v>0</v>
      </c>
      <c r="W523">
        <v>49</v>
      </c>
      <c r="X523">
        <v>5</v>
      </c>
      <c r="Y523" t="s">
        <v>1208</v>
      </c>
      <c r="Z523" t="s">
        <v>31</v>
      </c>
      <c r="AA523">
        <f>+IF(B523='Playlist o matic demo'!$V$2,50,0)</f>
        <v>50</v>
      </c>
      <c r="AB523">
        <f>+ABS(+D523-'Playlist o matic demo'!$AA$2)</f>
        <v>3</v>
      </c>
      <c r="AC523">
        <f>+ABS(+O523-'Playlist o matic demo'!$AB$2)</f>
        <v>93</v>
      </c>
      <c r="AD523">
        <f>+IF(P523='Playlist o matic demo'!$AC$2,0,20)</f>
        <v>20</v>
      </c>
      <c r="AE523">
        <f>+IF(Q523='Playlist o matic demo'!$AD$2,0,20)</f>
        <v>20</v>
      </c>
      <c r="AF523">
        <f>+ABS(+R523-'Playlist o matic demo'!AE$2)</f>
        <v>23</v>
      </c>
      <c r="AG523">
        <f>+ABS(+S523-'Playlist o matic demo'!AF$2)/2</f>
        <v>14</v>
      </c>
      <c r="AH523">
        <f>+ABS(+T523-'Playlist o matic demo'!AG$2)/1.5</f>
        <v>20.666666666666668</v>
      </c>
      <c r="AI523">
        <f>+ABS(+U523-'Playlist o matic demo'!AH$2)/2</f>
        <v>31</v>
      </c>
      <c r="AJ523">
        <f>+ABS(+V523-'Playlist o matic demo'!AI$2)/2</f>
        <v>0</v>
      </c>
      <c r="AK523">
        <f>+ABS(+W523-'Playlist o matic demo'!AJ$2)/2</f>
        <v>20</v>
      </c>
      <c r="AL523">
        <f>+ABS(+X523-'Playlist o matic demo'!AK$2)/2</f>
        <v>1</v>
      </c>
      <c r="AN523">
        <f t="shared" si="48"/>
        <v>295.66666666666663</v>
      </c>
      <c r="AO523">
        <f t="shared" si="49"/>
        <v>952</v>
      </c>
      <c r="AP523">
        <f t="shared" si="53"/>
        <v>5.2110000000000462E-2</v>
      </c>
      <c r="AQ523">
        <f t="shared" si="50"/>
        <v>952.05210999999997</v>
      </c>
      <c r="AR523">
        <f t="shared" si="51"/>
        <v>952</v>
      </c>
      <c r="AS523" t="str">
        <f t="shared" si="52"/>
        <v>The Weeknd - Dawn FM</v>
      </c>
    </row>
    <row r="524" spans="1:45" x14ac:dyDescent="0.45">
      <c r="A524" t="s">
        <v>1244</v>
      </c>
      <c r="B524" t="s">
        <v>1245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>
        <v>267758538</v>
      </c>
      <c r="J524">
        <v>38</v>
      </c>
      <c r="K524">
        <v>48</v>
      </c>
      <c r="L524">
        <v>20</v>
      </c>
      <c r="M524">
        <v>0</v>
      </c>
      <c r="N524">
        <v>0</v>
      </c>
      <c r="O524">
        <v>180</v>
      </c>
      <c r="P524" t="s">
        <v>62</v>
      </c>
      <c r="Q524" t="s">
        <v>29</v>
      </c>
      <c r="R524">
        <v>65</v>
      </c>
      <c r="S524">
        <v>37</v>
      </c>
      <c r="T524">
        <v>58</v>
      </c>
      <c r="U524">
        <v>2</v>
      </c>
      <c r="V524">
        <v>0</v>
      </c>
      <c r="W524">
        <v>4</v>
      </c>
      <c r="X524">
        <v>31</v>
      </c>
      <c r="Y524" t="s">
        <v>1246</v>
      </c>
      <c r="Z524" t="s">
        <v>31</v>
      </c>
      <c r="AA524">
        <f>+IF(B524='Playlist o matic demo'!$V$2,50,0)</f>
        <v>0</v>
      </c>
      <c r="AB524">
        <f>+ABS(+D524-'Playlist o matic demo'!$AA$2)</f>
        <v>2</v>
      </c>
      <c r="AC524">
        <f>+ABS(+O524-'Playlist o matic demo'!$AB$2)</f>
        <v>9</v>
      </c>
      <c r="AD524">
        <f>+IF(P524='Playlist o matic demo'!$AC$2,0,20)</f>
        <v>20</v>
      </c>
      <c r="AE524">
        <f>+IF(Q524='Playlist o matic demo'!$AD$2,0,20)</f>
        <v>0</v>
      </c>
      <c r="AF524">
        <f>+ABS(+R524-'Playlist o matic demo'!AE$2)</f>
        <v>15</v>
      </c>
      <c r="AG524">
        <f>+ABS(+S524-'Playlist o matic demo'!AF$2)/2</f>
        <v>0.5</v>
      </c>
      <c r="AH524">
        <f>+ABS(+T524-'Playlist o matic demo'!AG$2)/1.5</f>
        <v>14.666666666666666</v>
      </c>
      <c r="AI524">
        <f>+ABS(+U524-'Playlist o matic demo'!AH$2)/2</f>
        <v>1</v>
      </c>
      <c r="AJ524">
        <f>+ABS(+V524-'Playlist o matic demo'!AI$2)/2</f>
        <v>0</v>
      </c>
      <c r="AK524">
        <f>+ABS(+W524-'Playlist o matic demo'!AJ$2)/2</f>
        <v>2.5</v>
      </c>
      <c r="AL524">
        <f>+ABS(+X524-'Playlist o matic demo'!AK$2)/2</f>
        <v>12</v>
      </c>
      <c r="AN524">
        <f t="shared" si="48"/>
        <v>76.666666666666657</v>
      </c>
      <c r="AO524">
        <f t="shared" si="49"/>
        <v>39</v>
      </c>
      <c r="AP524">
        <f t="shared" si="53"/>
        <v>5.2210000000000464E-2</v>
      </c>
      <c r="AQ524">
        <f t="shared" si="50"/>
        <v>39.052210000000002</v>
      </c>
      <c r="AR524">
        <f t="shared" si="51"/>
        <v>39</v>
      </c>
      <c r="AS524" t="str">
        <f t="shared" si="52"/>
        <v>Jessica Darrow - Surface Pressure</v>
      </c>
    </row>
    <row r="525" spans="1:45" x14ac:dyDescent="0.45">
      <c r="A525" t="s">
        <v>1247</v>
      </c>
      <c r="B525" t="s">
        <v>164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>
        <v>74601456</v>
      </c>
      <c r="J525">
        <v>1</v>
      </c>
      <c r="K525">
        <v>17</v>
      </c>
      <c r="L525">
        <v>11</v>
      </c>
      <c r="M525">
        <v>0</v>
      </c>
      <c r="N525">
        <v>0</v>
      </c>
      <c r="O525">
        <v>86</v>
      </c>
      <c r="P525" t="s">
        <v>42</v>
      </c>
      <c r="Q525" t="s">
        <v>46</v>
      </c>
      <c r="R525">
        <v>28</v>
      </c>
      <c r="S525">
        <v>13</v>
      </c>
      <c r="T525">
        <v>41</v>
      </c>
      <c r="U525">
        <v>50</v>
      </c>
      <c r="V525">
        <v>0</v>
      </c>
      <c r="W525">
        <v>19</v>
      </c>
      <c r="X525">
        <v>3</v>
      </c>
      <c r="Y525" t="s">
        <v>1208</v>
      </c>
      <c r="Z525" t="s">
        <v>31</v>
      </c>
      <c r="AA525">
        <f>+IF(B525='Playlist o matic demo'!$V$2,50,0)</f>
        <v>50</v>
      </c>
      <c r="AB525">
        <f>+ABS(+D525-'Playlist o matic demo'!$AA$2)</f>
        <v>3</v>
      </c>
      <c r="AC525">
        <f>+ABS(+O525-'Playlist o matic demo'!$AB$2)</f>
        <v>85</v>
      </c>
      <c r="AD525">
        <f>+IF(P525='Playlist o matic demo'!$AC$2,0,20)</f>
        <v>20</v>
      </c>
      <c r="AE525">
        <f>+IF(Q525='Playlist o matic demo'!$AD$2,0,20)</f>
        <v>20</v>
      </c>
      <c r="AF525">
        <f>+ABS(+R525-'Playlist o matic demo'!AE$2)</f>
        <v>22</v>
      </c>
      <c r="AG525">
        <f>+ABS(+S525-'Playlist o matic demo'!AF$2)/2</f>
        <v>12.5</v>
      </c>
      <c r="AH525">
        <f>+ABS(+T525-'Playlist o matic demo'!AG$2)/1.5</f>
        <v>26</v>
      </c>
      <c r="AI525">
        <f>+ABS(+U525-'Playlist o matic demo'!AH$2)/2</f>
        <v>25</v>
      </c>
      <c r="AJ525">
        <f>+ABS(+V525-'Playlist o matic demo'!AI$2)/2</f>
        <v>0</v>
      </c>
      <c r="AK525">
        <f>+ABS(+W525-'Playlist o matic demo'!AJ$2)/2</f>
        <v>5</v>
      </c>
      <c r="AL525">
        <f>+ABS(+X525-'Playlist o matic demo'!AK$2)/2</f>
        <v>2</v>
      </c>
      <c r="AN525">
        <f t="shared" si="48"/>
        <v>270.5</v>
      </c>
      <c r="AO525">
        <f t="shared" si="49"/>
        <v>950</v>
      </c>
      <c r="AP525">
        <f t="shared" si="53"/>
        <v>5.2310000000000467E-2</v>
      </c>
      <c r="AQ525">
        <f t="shared" si="50"/>
        <v>950.05231000000003</v>
      </c>
      <c r="AR525">
        <f t="shared" si="51"/>
        <v>950</v>
      </c>
      <c r="AS525" t="str">
        <f t="shared" si="52"/>
        <v>The Weeknd - Starry Eyes</v>
      </c>
    </row>
    <row r="526" spans="1:45" x14ac:dyDescent="0.45">
      <c r="A526" t="s">
        <v>1248</v>
      </c>
      <c r="B526" t="s">
        <v>953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>
        <v>920797189</v>
      </c>
      <c r="J526">
        <v>173</v>
      </c>
      <c r="K526">
        <v>7</v>
      </c>
      <c r="L526">
        <v>298</v>
      </c>
      <c r="M526">
        <v>0</v>
      </c>
      <c r="N526">
        <v>4</v>
      </c>
      <c r="O526">
        <v>88</v>
      </c>
      <c r="P526" t="s">
        <v>34</v>
      </c>
      <c r="Q526" t="s">
        <v>46</v>
      </c>
      <c r="R526">
        <v>74</v>
      </c>
      <c r="S526">
        <v>55</v>
      </c>
      <c r="T526">
        <v>85</v>
      </c>
      <c r="U526">
        <v>1</v>
      </c>
      <c r="V526">
        <v>0</v>
      </c>
      <c r="W526">
        <v>5</v>
      </c>
      <c r="X526">
        <v>22</v>
      </c>
      <c r="Y526" t="s">
        <v>1239</v>
      </c>
      <c r="Z526" t="s">
        <v>31</v>
      </c>
      <c r="AA526">
        <f>+IF(B526='Playlist o matic demo'!$V$2,50,0)</f>
        <v>0</v>
      </c>
      <c r="AB526">
        <f>+ABS(+D526-'Playlist o matic demo'!$AA$2)</f>
        <v>2</v>
      </c>
      <c r="AC526">
        <f>+ABS(+O526-'Playlist o matic demo'!$AB$2)</f>
        <v>83</v>
      </c>
      <c r="AD526">
        <f>+IF(P526='Playlist o matic demo'!$AC$2,0,20)</f>
        <v>0</v>
      </c>
      <c r="AE526">
        <f>+IF(Q526='Playlist o matic demo'!$AD$2,0,20)</f>
        <v>20</v>
      </c>
      <c r="AF526">
        <f>+ABS(+R526-'Playlist o matic demo'!AE$2)</f>
        <v>24</v>
      </c>
      <c r="AG526">
        <f>+ABS(+S526-'Playlist o matic demo'!AF$2)/2</f>
        <v>8.5</v>
      </c>
      <c r="AH526">
        <f>+ABS(+T526-'Playlist o matic demo'!AG$2)/1.5</f>
        <v>3.3333333333333335</v>
      </c>
      <c r="AI526">
        <f>+ABS(+U526-'Playlist o matic demo'!AH$2)/2</f>
        <v>0.5</v>
      </c>
      <c r="AJ526">
        <f>+ABS(+V526-'Playlist o matic demo'!AI$2)/2</f>
        <v>0</v>
      </c>
      <c r="AK526">
        <f>+ABS(+W526-'Playlist o matic demo'!AJ$2)/2</f>
        <v>2</v>
      </c>
      <c r="AL526">
        <f>+ABS(+X526-'Playlist o matic demo'!AK$2)/2</f>
        <v>7.5</v>
      </c>
      <c r="AN526">
        <f t="shared" si="48"/>
        <v>150.83333333333334</v>
      </c>
      <c r="AO526">
        <f t="shared" si="49"/>
        <v>506</v>
      </c>
      <c r="AP526">
        <f t="shared" si="53"/>
        <v>5.241000000000047E-2</v>
      </c>
      <c r="AQ526">
        <f t="shared" si="50"/>
        <v>506.05241000000001</v>
      </c>
      <c r="AR526">
        <f t="shared" si="51"/>
        <v>506</v>
      </c>
      <c r="AS526" t="str">
        <f t="shared" si="52"/>
        <v>Lil Nas X - THATS WHAT I WANT</v>
      </c>
    </row>
    <row r="527" spans="1:45" x14ac:dyDescent="0.45">
      <c r="A527" t="s">
        <v>1249</v>
      </c>
      <c r="B527" t="s">
        <v>1250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>
        <v>539595276</v>
      </c>
      <c r="J527">
        <v>68</v>
      </c>
      <c r="K527">
        <v>18</v>
      </c>
      <c r="L527">
        <v>75</v>
      </c>
      <c r="M527">
        <v>0</v>
      </c>
      <c r="N527">
        <v>1</v>
      </c>
      <c r="O527">
        <v>97</v>
      </c>
      <c r="P527" t="s">
        <v>34</v>
      </c>
      <c r="Q527" t="s">
        <v>29</v>
      </c>
      <c r="R527">
        <v>68</v>
      </c>
      <c r="S527">
        <v>72</v>
      </c>
      <c r="T527">
        <v>78</v>
      </c>
      <c r="U527">
        <v>4</v>
      </c>
      <c r="V527">
        <v>0</v>
      </c>
      <c r="W527">
        <v>7</v>
      </c>
      <c r="X527">
        <v>5</v>
      </c>
      <c r="Y527" t="s">
        <v>30</v>
      </c>
      <c r="Z527" t="s">
        <v>31</v>
      </c>
      <c r="AA527">
        <f>+IF(B527='Playlist o matic demo'!$V$2,50,0)</f>
        <v>0</v>
      </c>
      <c r="AB527">
        <f>+ABS(+D527-'Playlist o matic demo'!$AA$2)</f>
        <v>2</v>
      </c>
      <c r="AC527">
        <f>+ABS(+O527-'Playlist o matic demo'!$AB$2)</f>
        <v>74</v>
      </c>
      <c r="AD527">
        <f>+IF(P527='Playlist o matic demo'!$AC$2,0,20)</f>
        <v>0</v>
      </c>
      <c r="AE527">
        <f>+IF(Q527='Playlist o matic demo'!$AD$2,0,20)</f>
        <v>0</v>
      </c>
      <c r="AF527">
        <f>+ABS(+R527-'Playlist o matic demo'!AE$2)</f>
        <v>18</v>
      </c>
      <c r="AG527">
        <f>+ABS(+S527-'Playlist o matic demo'!AF$2)/2</f>
        <v>17</v>
      </c>
      <c r="AH527">
        <f>+ABS(+T527-'Playlist o matic demo'!AG$2)/1.5</f>
        <v>1.3333333333333333</v>
      </c>
      <c r="AI527">
        <f>+ABS(+U527-'Playlist o matic demo'!AH$2)/2</f>
        <v>2</v>
      </c>
      <c r="AJ527">
        <f>+ABS(+V527-'Playlist o matic demo'!AI$2)/2</f>
        <v>0</v>
      </c>
      <c r="AK527">
        <f>+ABS(+W527-'Playlist o matic demo'!AJ$2)/2</f>
        <v>1</v>
      </c>
      <c r="AL527">
        <f>+ABS(+X527-'Playlist o matic demo'!AK$2)/2</f>
        <v>1</v>
      </c>
      <c r="AN527">
        <f t="shared" si="48"/>
        <v>116.33333333333333</v>
      </c>
      <c r="AO527">
        <f t="shared" si="49"/>
        <v>214</v>
      </c>
      <c r="AP527">
        <f t="shared" si="53"/>
        <v>5.2510000000000473E-2</v>
      </c>
      <c r="AQ527">
        <f t="shared" si="50"/>
        <v>214.05251000000001</v>
      </c>
      <c r="AR527">
        <f t="shared" si="51"/>
        <v>217</v>
      </c>
      <c r="AS527" t="str">
        <f t="shared" si="52"/>
        <v>The Weeknd, Post Malone - One Right Now (with The Weeknd)</v>
      </c>
    </row>
    <row r="528" spans="1:45" x14ac:dyDescent="0.45">
      <c r="A528" t="s">
        <v>1251</v>
      </c>
      <c r="B528" t="s">
        <v>1252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>
        <v>183</v>
      </c>
      <c r="K528">
        <v>64</v>
      </c>
      <c r="L528">
        <v>964</v>
      </c>
      <c r="M528">
        <v>9</v>
      </c>
      <c r="N528">
        <v>75</v>
      </c>
      <c r="O528">
        <v>134</v>
      </c>
      <c r="P528" t="s">
        <v>28</v>
      </c>
      <c r="Q528" t="s">
        <v>46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  <c r="Y528" t="s">
        <v>30</v>
      </c>
      <c r="Z528" t="s">
        <v>31</v>
      </c>
      <c r="AA528">
        <f>+IF(B528='Playlist o matic demo'!$V$2,50,0)</f>
        <v>0</v>
      </c>
      <c r="AB528">
        <f>+ABS(+D528-'Playlist o matic demo'!$AA$2)</f>
        <v>2</v>
      </c>
      <c r="AC528">
        <f>+ABS(+O528-'Playlist o matic demo'!$AB$2)</f>
        <v>37</v>
      </c>
      <c r="AD528">
        <f>+IF(P528='Playlist o matic demo'!$AC$2,0,20)</f>
        <v>20</v>
      </c>
      <c r="AE528">
        <f>+IF(Q528='Playlist o matic demo'!$AD$2,0,20)</f>
        <v>20</v>
      </c>
      <c r="AF528">
        <f>+ABS(+R528-'Playlist o matic demo'!AE$2)</f>
        <v>21</v>
      </c>
      <c r="AG528">
        <f>+ABS(+S528-'Playlist o matic demo'!AF$2)/2</f>
        <v>10.5</v>
      </c>
      <c r="AH528">
        <f>+ABS(+T528-'Playlist o matic demo'!AG$2)/1.5</f>
        <v>0</v>
      </c>
      <c r="AI528">
        <f>+ABS(+U528-'Playlist o matic demo'!AH$2)/2</f>
        <v>6.5</v>
      </c>
      <c r="AJ528">
        <f>+ABS(+V528-'Playlist o matic demo'!AI$2)/2</f>
        <v>0</v>
      </c>
      <c r="AK528">
        <f>+ABS(+W528-'Playlist o matic demo'!AJ$2)/2</f>
        <v>13.5</v>
      </c>
      <c r="AL528">
        <f>+ABS(+X528-'Playlist o matic demo'!AK$2)/2</f>
        <v>1</v>
      </c>
      <c r="AN528">
        <f t="shared" si="48"/>
        <v>131.5</v>
      </c>
      <c r="AO528">
        <f t="shared" si="49"/>
        <v>327</v>
      </c>
      <c r="AP528">
        <f t="shared" si="53"/>
        <v>5.2610000000000476E-2</v>
      </c>
      <c r="AQ528">
        <f t="shared" si="50"/>
        <v>327.05261000000002</v>
      </c>
      <c r="AR528">
        <f t="shared" si="51"/>
        <v>327</v>
      </c>
      <c r="AS528" t="str">
        <f t="shared" si="52"/>
        <v>MÃ¯Â¿Â½Ã¯Â¿Â½ne - Beggin</v>
      </c>
    </row>
    <row r="529" spans="1:45" x14ac:dyDescent="0.45">
      <c r="A529" t="s">
        <v>1253</v>
      </c>
      <c r="B529" t="s">
        <v>1254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>
        <v>578207856</v>
      </c>
      <c r="J529">
        <v>67</v>
      </c>
      <c r="K529">
        <v>13</v>
      </c>
      <c r="L529">
        <v>139</v>
      </c>
      <c r="M529">
        <v>0</v>
      </c>
      <c r="N529">
        <v>40</v>
      </c>
      <c r="O529">
        <v>116</v>
      </c>
      <c r="P529" t="s">
        <v>62</v>
      </c>
      <c r="Q529" t="s">
        <v>29</v>
      </c>
      <c r="R529">
        <v>75</v>
      </c>
      <c r="S529">
        <v>36</v>
      </c>
      <c r="T529">
        <v>76</v>
      </c>
      <c r="U529">
        <v>12</v>
      </c>
      <c r="V529">
        <v>0</v>
      </c>
      <c r="W529">
        <v>10</v>
      </c>
      <c r="X529">
        <v>10</v>
      </c>
      <c r="Y529" t="s">
        <v>30</v>
      </c>
      <c r="Z529" t="s">
        <v>31</v>
      </c>
      <c r="AA529">
        <f>+IF(B529='Playlist o matic demo'!$V$2,50,0)</f>
        <v>0</v>
      </c>
      <c r="AB529">
        <f>+ABS(+D529-'Playlist o matic demo'!$AA$2)</f>
        <v>1</v>
      </c>
      <c r="AC529">
        <f>+ABS(+O529-'Playlist o matic demo'!$AB$2)</f>
        <v>55</v>
      </c>
      <c r="AD529">
        <f>+IF(P529='Playlist o matic demo'!$AC$2,0,20)</f>
        <v>20</v>
      </c>
      <c r="AE529">
        <f>+IF(Q529='Playlist o matic demo'!$AD$2,0,20)</f>
        <v>0</v>
      </c>
      <c r="AF529">
        <f>+ABS(+R529-'Playlist o matic demo'!AE$2)</f>
        <v>25</v>
      </c>
      <c r="AG529">
        <f>+ABS(+S529-'Playlist o matic demo'!AF$2)/2</f>
        <v>1</v>
      </c>
      <c r="AH529">
        <f>+ABS(+T529-'Playlist o matic demo'!AG$2)/1.5</f>
        <v>2.6666666666666665</v>
      </c>
      <c r="AI529">
        <f>+ABS(+U529-'Playlist o matic demo'!AH$2)/2</f>
        <v>6</v>
      </c>
      <c r="AJ529">
        <f>+ABS(+V529-'Playlist o matic demo'!AI$2)/2</f>
        <v>0</v>
      </c>
      <c r="AK529">
        <f>+ABS(+W529-'Playlist o matic demo'!AJ$2)/2</f>
        <v>0.5</v>
      </c>
      <c r="AL529">
        <f>+ABS(+X529-'Playlist o matic demo'!AK$2)/2</f>
        <v>1.5</v>
      </c>
      <c r="AN529">
        <f t="shared" si="48"/>
        <v>112.66666666666667</v>
      </c>
      <c r="AO529">
        <f t="shared" si="49"/>
        <v>191</v>
      </c>
      <c r="AP529">
        <f t="shared" si="53"/>
        <v>5.2710000000000479E-2</v>
      </c>
      <c r="AQ529">
        <f t="shared" si="50"/>
        <v>191.05270999999999</v>
      </c>
      <c r="AR529">
        <f t="shared" si="51"/>
        <v>191</v>
      </c>
      <c r="AS529" t="str">
        <f t="shared" si="52"/>
        <v>Aitana, zzoilo - Mon Amour - Remix</v>
      </c>
    </row>
    <row r="530" spans="1:45" x14ac:dyDescent="0.45">
      <c r="A530" t="s">
        <v>1255</v>
      </c>
      <c r="B530" t="s">
        <v>1256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>
        <v>775542072</v>
      </c>
      <c r="J530">
        <v>61</v>
      </c>
      <c r="K530">
        <v>65</v>
      </c>
      <c r="L530">
        <v>53</v>
      </c>
      <c r="M530">
        <v>6</v>
      </c>
      <c r="N530">
        <v>0</v>
      </c>
      <c r="O530">
        <v>170</v>
      </c>
      <c r="P530" t="s">
        <v>130</v>
      </c>
      <c r="Q530" t="s">
        <v>46</v>
      </c>
      <c r="R530">
        <v>64</v>
      </c>
      <c r="S530">
        <v>14</v>
      </c>
      <c r="T530">
        <v>70</v>
      </c>
      <c r="U530">
        <v>9</v>
      </c>
      <c r="V530">
        <v>0</v>
      </c>
      <c r="W530">
        <v>9</v>
      </c>
      <c r="X530">
        <v>8</v>
      </c>
      <c r="Y530" t="s">
        <v>1257</v>
      </c>
      <c r="Z530" t="s">
        <v>31</v>
      </c>
      <c r="AA530">
        <f>+IF(B530='Playlist o matic demo'!$V$2,50,0)</f>
        <v>0</v>
      </c>
      <c r="AB530">
        <f>+ABS(+D530-'Playlist o matic demo'!$AA$2)</f>
        <v>2</v>
      </c>
      <c r="AC530">
        <f>+ABS(+O530-'Playlist o matic demo'!$AB$2)</f>
        <v>1</v>
      </c>
      <c r="AD530">
        <f>+IF(P530='Playlist o matic demo'!$AC$2,0,20)</f>
        <v>20</v>
      </c>
      <c r="AE530">
        <f>+IF(Q530='Playlist o matic demo'!$AD$2,0,20)</f>
        <v>20</v>
      </c>
      <c r="AF530">
        <f>+ABS(+R530-'Playlist o matic demo'!AE$2)</f>
        <v>14</v>
      </c>
      <c r="AG530">
        <f>+ABS(+S530-'Playlist o matic demo'!AF$2)/2</f>
        <v>12</v>
      </c>
      <c r="AH530">
        <f>+ABS(+T530-'Playlist o matic demo'!AG$2)/1.5</f>
        <v>6.666666666666667</v>
      </c>
      <c r="AI530">
        <f>+ABS(+U530-'Playlist o matic demo'!AH$2)/2</f>
        <v>4.5</v>
      </c>
      <c r="AJ530">
        <f>+ABS(+V530-'Playlist o matic demo'!AI$2)/2</f>
        <v>0</v>
      </c>
      <c r="AK530">
        <f>+ABS(+W530-'Playlist o matic demo'!AJ$2)/2</f>
        <v>0</v>
      </c>
      <c r="AL530">
        <f>+ABS(+X530-'Playlist o matic demo'!AK$2)/2</f>
        <v>0.5</v>
      </c>
      <c r="AN530">
        <f t="shared" si="48"/>
        <v>80.666666666666671</v>
      </c>
      <c r="AO530">
        <f t="shared" si="49"/>
        <v>49</v>
      </c>
      <c r="AP530">
        <f t="shared" si="53"/>
        <v>5.2810000000000482E-2</v>
      </c>
      <c r="AQ530">
        <f t="shared" si="50"/>
        <v>49.052810000000001</v>
      </c>
      <c r="AR530">
        <f t="shared" si="51"/>
        <v>49</v>
      </c>
      <c r="AS530" t="str">
        <f t="shared" si="52"/>
        <v>Julieta Venegas, Bad Bunny, Tainy - Lo Siento BB:/ (with Bad Bunny &amp; Julieta Venegas)</v>
      </c>
    </row>
    <row r="531" spans="1:45" x14ac:dyDescent="0.45">
      <c r="A531" t="s">
        <v>1258</v>
      </c>
      <c r="B531" t="s">
        <v>1259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>
        <v>863625566</v>
      </c>
      <c r="J531">
        <v>44</v>
      </c>
      <c r="K531">
        <v>109</v>
      </c>
      <c r="L531">
        <v>131</v>
      </c>
      <c r="M531">
        <v>0</v>
      </c>
      <c r="O531">
        <v>140</v>
      </c>
      <c r="P531" t="s">
        <v>34</v>
      </c>
      <c r="Q531" t="s">
        <v>46</v>
      </c>
      <c r="R531">
        <v>83</v>
      </c>
      <c r="S531">
        <v>40</v>
      </c>
      <c r="T531">
        <v>55</v>
      </c>
      <c r="U531">
        <v>16</v>
      </c>
      <c r="V531">
        <v>0</v>
      </c>
      <c r="W531">
        <v>14</v>
      </c>
      <c r="X531">
        <v>23</v>
      </c>
      <c r="Y531" t="s">
        <v>1260</v>
      </c>
      <c r="Z531" t="s">
        <v>31</v>
      </c>
      <c r="AA531">
        <f>+IF(B531='Playlist o matic demo'!$V$2,50,0)</f>
        <v>0</v>
      </c>
      <c r="AB531">
        <f>+ABS(+D531-'Playlist o matic demo'!$AA$2)</f>
        <v>2</v>
      </c>
      <c r="AC531">
        <f>+ABS(+O531-'Playlist o matic demo'!$AB$2)</f>
        <v>31</v>
      </c>
      <c r="AD531">
        <f>+IF(P531='Playlist o matic demo'!$AC$2,0,20)</f>
        <v>0</v>
      </c>
      <c r="AE531">
        <f>+IF(Q531='Playlist o matic demo'!$AD$2,0,20)</f>
        <v>20</v>
      </c>
      <c r="AF531">
        <f>+ABS(+R531-'Playlist o matic demo'!AE$2)</f>
        <v>33</v>
      </c>
      <c r="AG531">
        <f>+ABS(+S531-'Playlist o matic demo'!AF$2)/2</f>
        <v>1</v>
      </c>
      <c r="AH531">
        <f>+ABS(+T531-'Playlist o matic demo'!AG$2)/1.5</f>
        <v>16.666666666666668</v>
      </c>
      <c r="AI531">
        <f>+ABS(+U531-'Playlist o matic demo'!AH$2)/2</f>
        <v>8</v>
      </c>
      <c r="AJ531">
        <f>+ABS(+V531-'Playlist o matic demo'!AI$2)/2</f>
        <v>0</v>
      </c>
      <c r="AK531">
        <f>+ABS(+W531-'Playlist o matic demo'!AJ$2)/2</f>
        <v>2.5</v>
      </c>
      <c r="AL531">
        <f>+ABS(+X531-'Playlist o matic demo'!AK$2)/2</f>
        <v>8</v>
      </c>
      <c r="AN531">
        <f t="shared" si="48"/>
        <v>122.16666666666667</v>
      </c>
      <c r="AO531">
        <f t="shared" si="49"/>
        <v>256</v>
      </c>
      <c r="AP531">
        <f t="shared" si="53"/>
        <v>5.2910000000000484E-2</v>
      </c>
      <c r="AQ531">
        <f t="shared" si="50"/>
        <v>256.05291</v>
      </c>
      <c r="AR531">
        <f t="shared" si="51"/>
        <v>257</v>
      </c>
      <c r="AS531" t="str">
        <f t="shared" si="52"/>
        <v>Lisa - MONEY</v>
      </c>
    </row>
    <row r="532" spans="1:45" x14ac:dyDescent="0.45">
      <c r="A532" t="s">
        <v>1261</v>
      </c>
      <c r="B532" t="s">
        <v>1262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>
        <v>656013912</v>
      </c>
      <c r="J532">
        <v>240</v>
      </c>
      <c r="K532">
        <v>107</v>
      </c>
      <c r="L532">
        <v>268</v>
      </c>
      <c r="M532">
        <v>0</v>
      </c>
      <c r="N532">
        <v>5</v>
      </c>
      <c r="O532">
        <v>118</v>
      </c>
      <c r="P532" t="s">
        <v>92</v>
      </c>
      <c r="Q532" t="s">
        <v>46</v>
      </c>
      <c r="R532">
        <v>75</v>
      </c>
      <c r="S532">
        <v>46</v>
      </c>
      <c r="T532">
        <v>76</v>
      </c>
      <c r="U532">
        <v>3</v>
      </c>
      <c r="V532">
        <v>0</v>
      </c>
      <c r="W532">
        <v>9</v>
      </c>
      <c r="X532">
        <v>4</v>
      </c>
      <c r="Y532" t="s">
        <v>30</v>
      </c>
      <c r="Z532" t="s">
        <v>31</v>
      </c>
      <c r="AA532">
        <f>+IF(B532='Playlist o matic demo'!$V$2,50,0)</f>
        <v>0</v>
      </c>
      <c r="AB532">
        <f>+ABS(+D532-'Playlist o matic demo'!$AA$2)</f>
        <v>2</v>
      </c>
      <c r="AC532">
        <f>+ABS(+O532-'Playlist o matic demo'!$AB$2)</f>
        <v>53</v>
      </c>
      <c r="AD532">
        <f>+IF(P532='Playlist o matic demo'!$AC$2,0,20)</f>
        <v>20</v>
      </c>
      <c r="AE532">
        <f>+IF(Q532='Playlist o matic demo'!$AD$2,0,20)</f>
        <v>20</v>
      </c>
      <c r="AF532">
        <f>+ABS(+R532-'Playlist o matic demo'!AE$2)</f>
        <v>25</v>
      </c>
      <c r="AG532">
        <f>+ABS(+S532-'Playlist o matic demo'!AF$2)/2</f>
        <v>4</v>
      </c>
      <c r="AH532">
        <f>+ABS(+T532-'Playlist o matic demo'!AG$2)/1.5</f>
        <v>2.6666666666666665</v>
      </c>
      <c r="AI532">
        <f>+ABS(+U532-'Playlist o matic demo'!AH$2)/2</f>
        <v>1.5</v>
      </c>
      <c r="AJ532">
        <f>+ABS(+V532-'Playlist o matic demo'!AI$2)/2</f>
        <v>0</v>
      </c>
      <c r="AK532">
        <f>+ABS(+W532-'Playlist o matic demo'!AJ$2)/2</f>
        <v>0</v>
      </c>
      <c r="AL532">
        <f>+ABS(+X532-'Playlist o matic demo'!AK$2)/2</f>
        <v>1.5</v>
      </c>
      <c r="AN532">
        <f t="shared" si="48"/>
        <v>129.66666666666669</v>
      </c>
      <c r="AO532">
        <f t="shared" si="49"/>
        <v>314</v>
      </c>
      <c r="AP532">
        <f t="shared" si="53"/>
        <v>5.3010000000000487E-2</v>
      </c>
      <c r="AQ532">
        <f t="shared" si="50"/>
        <v>314.05301000000003</v>
      </c>
      <c r="AR532">
        <f t="shared" si="51"/>
        <v>314</v>
      </c>
      <c r="AS532" t="str">
        <f t="shared" si="52"/>
        <v>TiÃ¯Â¿Â½Ã¯Â¿Â½sto, Ava - The Motto</v>
      </c>
    </row>
    <row r="533" spans="1:45" x14ac:dyDescent="0.45">
      <c r="A533" t="s">
        <v>1263</v>
      </c>
      <c r="B533" t="s">
        <v>86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>
        <v>1056760045</v>
      </c>
      <c r="J533">
        <v>138</v>
      </c>
      <c r="K533">
        <v>133</v>
      </c>
      <c r="L533">
        <v>283</v>
      </c>
      <c r="M533">
        <v>0</v>
      </c>
      <c r="O533">
        <v>65</v>
      </c>
      <c r="Q533" t="s">
        <v>29</v>
      </c>
      <c r="R533">
        <v>31</v>
      </c>
      <c r="S533">
        <v>31</v>
      </c>
      <c r="T533">
        <v>24</v>
      </c>
      <c r="U533">
        <v>76</v>
      </c>
      <c r="V533">
        <v>0</v>
      </c>
      <c r="W533">
        <v>14</v>
      </c>
      <c r="X533">
        <v>4</v>
      </c>
      <c r="Y533" t="s">
        <v>1264</v>
      </c>
      <c r="Z533" t="s">
        <v>31</v>
      </c>
      <c r="AA533">
        <f>+IF(B533='Playlist o matic demo'!$V$2,50,0)</f>
        <v>0</v>
      </c>
      <c r="AB533">
        <f>+ABS(+D533-'Playlist o matic demo'!$AA$2)</f>
        <v>2</v>
      </c>
      <c r="AC533">
        <f>+ABS(+O533-'Playlist o matic demo'!$AB$2)</f>
        <v>106</v>
      </c>
      <c r="AD533">
        <f>+IF(P533='Playlist o matic demo'!$AC$2,0,20)</f>
        <v>20</v>
      </c>
      <c r="AE533">
        <f>+IF(Q533='Playlist o matic demo'!$AD$2,0,20)</f>
        <v>0</v>
      </c>
      <c r="AF533">
        <f>+ABS(+R533-'Playlist o matic demo'!AE$2)</f>
        <v>19</v>
      </c>
      <c r="AG533">
        <f>+ABS(+S533-'Playlist o matic demo'!AF$2)/2</f>
        <v>3.5</v>
      </c>
      <c r="AH533">
        <f>+ABS(+T533-'Playlist o matic demo'!AG$2)/1.5</f>
        <v>37.333333333333336</v>
      </c>
      <c r="AI533">
        <f>+ABS(+U533-'Playlist o matic demo'!AH$2)/2</f>
        <v>38</v>
      </c>
      <c r="AJ533">
        <f>+ABS(+V533-'Playlist o matic demo'!AI$2)/2</f>
        <v>0</v>
      </c>
      <c r="AK533">
        <f>+ABS(+W533-'Playlist o matic demo'!AJ$2)/2</f>
        <v>2.5</v>
      </c>
      <c r="AL533">
        <f>+ABS(+X533-'Playlist o matic demo'!AK$2)/2</f>
        <v>1.5</v>
      </c>
      <c r="AN533">
        <f t="shared" si="48"/>
        <v>229.83333333333334</v>
      </c>
      <c r="AO533">
        <f t="shared" si="49"/>
        <v>926</v>
      </c>
      <c r="AP533">
        <f t="shared" si="53"/>
        <v>5.311000000000049E-2</v>
      </c>
      <c r="AQ533">
        <f t="shared" si="50"/>
        <v>926.05310999999995</v>
      </c>
      <c r="AR533">
        <f t="shared" si="51"/>
        <v>926</v>
      </c>
      <c r="AS533" t="str">
        <f t="shared" si="52"/>
        <v>Billie Eilish - Happier Than Ever</v>
      </c>
    </row>
    <row r="534" spans="1:45" x14ac:dyDescent="0.45">
      <c r="A534" t="s">
        <v>1265</v>
      </c>
      <c r="B534" t="s">
        <v>1266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>
        <v>611994237</v>
      </c>
      <c r="J534">
        <v>114</v>
      </c>
      <c r="K534">
        <v>172</v>
      </c>
      <c r="L534">
        <v>284</v>
      </c>
      <c r="M534">
        <v>2</v>
      </c>
      <c r="O534">
        <v>120</v>
      </c>
      <c r="Q534" t="s">
        <v>46</v>
      </c>
      <c r="R534">
        <v>56</v>
      </c>
      <c r="S534">
        <v>16</v>
      </c>
      <c r="T534">
        <v>67</v>
      </c>
      <c r="U534">
        <v>0</v>
      </c>
      <c r="V534">
        <v>0</v>
      </c>
      <c r="W534">
        <v>11</v>
      </c>
      <c r="X534">
        <v>4</v>
      </c>
      <c r="Y534" t="s">
        <v>30</v>
      </c>
      <c r="Z534" t="s">
        <v>31</v>
      </c>
      <c r="AA534">
        <f>+IF(B534='Playlist o matic demo'!$V$2,50,0)</f>
        <v>0</v>
      </c>
      <c r="AB534">
        <f>+ABS(+D534-'Playlist o matic demo'!$AA$2)</f>
        <v>2</v>
      </c>
      <c r="AC534">
        <f>+ABS(+O534-'Playlist o matic demo'!$AB$2)</f>
        <v>51</v>
      </c>
      <c r="AD534">
        <f>+IF(P534='Playlist o matic demo'!$AC$2,0,20)</f>
        <v>20</v>
      </c>
      <c r="AE534">
        <f>+IF(Q534='Playlist o matic demo'!$AD$2,0,20)</f>
        <v>20</v>
      </c>
      <c r="AF534">
        <f>+ABS(+R534-'Playlist o matic demo'!AE$2)</f>
        <v>6</v>
      </c>
      <c r="AG534">
        <f>+ABS(+S534-'Playlist o matic demo'!AF$2)/2</f>
        <v>11</v>
      </c>
      <c r="AH534">
        <f>+ABS(+T534-'Playlist o matic demo'!AG$2)/1.5</f>
        <v>8.6666666666666661</v>
      </c>
      <c r="AI534">
        <f>+ABS(+U534-'Playlist o matic demo'!AH$2)/2</f>
        <v>0</v>
      </c>
      <c r="AJ534">
        <f>+ABS(+V534-'Playlist o matic demo'!AI$2)/2</f>
        <v>0</v>
      </c>
      <c r="AK534">
        <f>+ABS(+W534-'Playlist o matic demo'!AJ$2)/2</f>
        <v>1</v>
      </c>
      <c r="AL534">
        <f>+ABS(+X534-'Playlist o matic demo'!AK$2)/2</f>
        <v>1.5</v>
      </c>
      <c r="AN534">
        <f t="shared" si="48"/>
        <v>121.16666666666667</v>
      </c>
      <c r="AO534">
        <f t="shared" si="49"/>
        <v>246</v>
      </c>
      <c r="AP534">
        <f t="shared" si="53"/>
        <v>5.3210000000000493E-2</v>
      </c>
      <c r="AQ534">
        <f t="shared" si="50"/>
        <v>246.05321000000001</v>
      </c>
      <c r="AR534">
        <f t="shared" si="51"/>
        <v>248</v>
      </c>
      <c r="AS534" t="str">
        <f t="shared" si="52"/>
        <v>The Weeknd, Swedish House Mafia - Moth To A Flame (with The Weeknd)</v>
      </c>
    </row>
    <row r="535" spans="1:45" x14ac:dyDescent="0.45">
      <c r="A535" t="s">
        <v>1267</v>
      </c>
      <c r="B535" t="s">
        <v>1268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>
        <v>1230855859</v>
      </c>
      <c r="J535">
        <v>85</v>
      </c>
      <c r="K535">
        <v>43</v>
      </c>
      <c r="L535">
        <v>134</v>
      </c>
      <c r="M535">
        <v>0</v>
      </c>
      <c r="O535">
        <v>176</v>
      </c>
      <c r="P535" t="s">
        <v>288</v>
      </c>
      <c r="Q535" t="s">
        <v>29</v>
      </c>
      <c r="R535">
        <v>29</v>
      </c>
      <c r="S535">
        <v>12</v>
      </c>
      <c r="T535">
        <v>33</v>
      </c>
      <c r="U535">
        <v>68</v>
      </c>
      <c r="V535">
        <v>0</v>
      </c>
      <c r="W535">
        <v>12</v>
      </c>
      <c r="X535">
        <v>5</v>
      </c>
      <c r="Y535" t="s">
        <v>30</v>
      </c>
      <c r="Z535" t="s">
        <v>31</v>
      </c>
      <c r="AA535">
        <f>+IF(B535='Playlist o matic demo'!$V$2,50,0)</f>
        <v>0</v>
      </c>
      <c r="AB535">
        <f>+ABS(+D535-'Playlist o matic demo'!$AA$2)</f>
        <v>2</v>
      </c>
      <c r="AC535">
        <f>+ABS(+O535-'Playlist o matic demo'!$AB$2)</f>
        <v>5</v>
      </c>
      <c r="AD535">
        <f>+IF(P535='Playlist o matic demo'!$AC$2,0,20)</f>
        <v>20</v>
      </c>
      <c r="AE535">
        <f>+IF(Q535='Playlist o matic demo'!$AD$2,0,20)</f>
        <v>0</v>
      </c>
      <c r="AF535">
        <f>+ABS(+R535-'Playlist o matic demo'!AE$2)</f>
        <v>21</v>
      </c>
      <c r="AG535">
        <f>+ABS(+S535-'Playlist o matic demo'!AF$2)/2</f>
        <v>13</v>
      </c>
      <c r="AH535">
        <f>+ABS(+T535-'Playlist o matic demo'!AG$2)/1.5</f>
        <v>31.333333333333332</v>
      </c>
      <c r="AI535">
        <f>+ABS(+U535-'Playlist o matic demo'!AH$2)/2</f>
        <v>34</v>
      </c>
      <c r="AJ535">
        <f>+ABS(+V535-'Playlist o matic demo'!AI$2)/2</f>
        <v>0</v>
      </c>
      <c r="AK535">
        <f>+ABS(+W535-'Playlist o matic demo'!AJ$2)/2</f>
        <v>1.5</v>
      </c>
      <c r="AL535">
        <f>+ABS(+X535-'Playlist o matic demo'!AK$2)/2</f>
        <v>1</v>
      </c>
      <c r="AN535">
        <f t="shared" si="48"/>
        <v>128.83333333333331</v>
      </c>
      <c r="AO535">
        <f t="shared" si="49"/>
        <v>311</v>
      </c>
      <c r="AP535">
        <f t="shared" si="53"/>
        <v>5.3310000000000496E-2</v>
      </c>
      <c r="AQ535">
        <f t="shared" si="50"/>
        <v>311.05331000000001</v>
      </c>
      <c r="AR535">
        <f t="shared" si="51"/>
        <v>311</v>
      </c>
      <c r="AS535" t="str">
        <f t="shared" si="52"/>
        <v>Juan Cruz Toledo, Huilen Toledo - traitor</v>
      </c>
    </row>
    <row r="536" spans="1:45" x14ac:dyDescent="0.45">
      <c r="A536" t="s">
        <v>1269</v>
      </c>
      <c r="B536" t="s">
        <v>1270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>
        <v>582981380</v>
      </c>
      <c r="J536">
        <v>34</v>
      </c>
      <c r="K536">
        <v>23</v>
      </c>
      <c r="L536">
        <v>118</v>
      </c>
      <c r="M536">
        <v>0</v>
      </c>
      <c r="O536">
        <v>180</v>
      </c>
      <c r="P536" t="s">
        <v>80</v>
      </c>
      <c r="Q536" t="s">
        <v>46</v>
      </c>
      <c r="R536">
        <v>59</v>
      </c>
      <c r="S536">
        <v>69</v>
      </c>
      <c r="T536">
        <v>61</v>
      </c>
      <c r="U536">
        <v>84</v>
      </c>
      <c r="V536">
        <v>0</v>
      </c>
      <c r="W536">
        <v>46</v>
      </c>
      <c r="X536">
        <v>36</v>
      </c>
      <c r="Y536" t="s">
        <v>1271</v>
      </c>
      <c r="Z536" t="s">
        <v>31</v>
      </c>
      <c r="AA536">
        <f>+IF(B536='Playlist o matic demo'!$V$2,50,0)</f>
        <v>0</v>
      </c>
      <c r="AB536">
        <f>+ABS(+D536-'Playlist o matic demo'!$AA$2)</f>
        <v>2</v>
      </c>
      <c r="AC536">
        <f>+ABS(+O536-'Playlist o matic demo'!$AB$2)</f>
        <v>9</v>
      </c>
      <c r="AD536">
        <f>+IF(P536='Playlist o matic demo'!$AC$2,0,20)</f>
        <v>20</v>
      </c>
      <c r="AE536">
        <f>+IF(Q536='Playlist o matic demo'!$AD$2,0,20)</f>
        <v>20</v>
      </c>
      <c r="AF536">
        <f>+ABS(+R536-'Playlist o matic demo'!AE$2)</f>
        <v>9</v>
      </c>
      <c r="AG536">
        <f>+ABS(+S536-'Playlist o matic demo'!AF$2)/2</f>
        <v>15.5</v>
      </c>
      <c r="AH536">
        <f>+ABS(+T536-'Playlist o matic demo'!AG$2)/1.5</f>
        <v>12.666666666666666</v>
      </c>
      <c r="AI536">
        <f>+ABS(+U536-'Playlist o matic demo'!AH$2)/2</f>
        <v>42</v>
      </c>
      <c r="AJ536">
        <f>+ABS(+V536-'Playlist o matic demo'!AI$2)/2</f>
        <v>0</v>
      </c>
      <c r="AK536">
        <f>+ABS(+W536-'Playlist o matic demo'!AJ$2)/2</f>
        <v>18.5</v>
      </c>
      <c r="AL536">
        <f>+ABS(+X536-'Playlist o matic demo'!AK$2)/2</f>
        <v>14.5</v>
      </c>
      <c r="AN536">
        <f t="shared" si="48"/>
        <v>163.16666666666669</v>
      </c>
      <c r="AO536">
        <f t="shared" si="49"/>
        <v>630</v>
      </c>
      <c r="AP536">
        <f t="shared" si="53"/>
        <v>5.3410000000000499E-2</v>
      </c>
      <c r="AQ536">
        <f t="shared" si="50"/>
        <v>630.05340999999999</v>
      </c>
      <c r="AR536">
        <f t="shared" si="51"/>
        <v>630</v>
      </c>
      <c r="AS536" t="str">
        <f t="shared" si="52"/>
        <v>BoyWithUke - Toxic</v>
      </c>
    </row>
    <row r="537" spans="1:45" x14ac:dyDescent="0.45">
      <c r="A537" t="s">
        <v>1272</v>
      </c>
      <c r="B537" t="s">
        <v>37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>
        <v>1858144199</v>
      </c>
      <c r="J537">
        <v>185</v>
      </c>
      <c r="K537">
        <v>61</v>
      </c>
      <c r="L537">
        <v>485</v>
      </c>
      <c r="M537">
        <v>0</v>
      </c>
      <c r="O537">
        <v>144</v>
      </c>
      <c r="P537" t="s">
        <v>173</v>
      </c>
      <c r="Q537" t="s">
        <v>29</v>
      </c>
      <c r="R537">
        <v>59</v>
      </c>
      <c r="S537">
        <v>21</v>
      </c>
      <c r="T537">
        <v>43</v>
      </c>
      <c r="U537">
        <v>76</v>
      </c>
      <c r="V537">
        <v>0</v>
      </c>
      <c r="W537">
        <v>10</v>
      </c>
      <c r="X537">
        <v>7</v>
      </c>
      <c r="Y537" t="s">
        <v>1229</v>
      </c>
      <c r="Z537" t="s">
        <v>31</v>
      </c>
      <c r="AA537">
        <f>+IF(B537='Playlist o matic demo'!$V$2,50,0)</f>
        <v>0</v>
      </c>
      <c r="AB537">
        <f>+ABS(+D537-'Playlist o matic demo'!$AA$2)</f>
        <v>2</v>
      </c>
      <c r="AC537">
        <f>+ABS(+O537-'Playlist o matic demo'!$AB$2)</f>
        <v>27</v>
      </c>
      <c r="AD537">
        <f>+IF(P537='Playlist o matic demo'!$AC$2,0,20)</f>
        <v>20</v>
      </c>
      <c r="AE537">
        <f>+IF(Q537='Playlist o matic demo'!$AD$2,0,20)</f>
        <v>0</v>
      </c>
      <c r="AF537">
        <f>+ABS(+R537-'Playlist o matic demo'!AE$2)</f>
        <v>9</v>
      </c>
      <c r="AG537">
        <f>+ABS(+S537-'Playlist o matic demo'!AF$2)/2</f>
        <v>8.5</v>
      </c>
      <c r="AH537">
        <f>+ABS(+T537-'Playlist o matic demo'!AG$2)/1.5</f>
        <v>24.666666666666668</v>
      </c>
      <c r="AI537">
        <f>+ABS(+U537-'Playlist o matic demo'!AH$2)/2</f>
        <v>38</v>
      </c>
      <c r="AJ537">
        <f>+ABS(+V537-'Playlist o matic demo'!AI$2)/2</f>
        <v>0</v>
      </c>
      <c r="AK537">
        <f>+ABS(+W537-'Playlist o matic demo'!AJ$2)/2</f>
        <v>0.5</v>
      </c>
      <c r="AL537">
        <f>+ABS(+X537-'Playlist o matic demo'!AK$2)/2</f>
        <v>0</v>
      </c>
      <c r="AN537">
        <f t="shared" si="48"/>
        <v>129.66666666666669</v>
      </c>
      <c r="AO537">
        <f t="shared" si="49"/>
        <v>314</v>
      </c>
      <c r="AP537">
        <f t="shared" si="53"/>
        <v>5.3510000000000502E-2</v>
      </c>
      <c r="AQ537">
        <f t="shared" si="50"/>
        <v>314.05351000000002</v>
      </c>
      <c r="AR537">
        <f t="shared" si="51"/>
        <v>315</v>
      </c>
      <c r="AS537" t="str">
        <f t="shared" si="52"/>
        <v>Olivia Rodrigo - drivers license</v>
      </c>
    </row>
    <row r="538" spans="1:45" x14ac:dyDescent="0.45">
      <c r="A538" t="s">
        <v>1273</v>
      </c>
      <c r="B538" t="s">
        <v>1274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>
        <v>240684449</v>
      </c>
      <c r="J538">
        <v>14</v>
      </c>
      <c r="K538">
        <v>3</v>
      </c>
      <c r="L538">
        <v>81</v>
      </c>
      <c r="M538">
        <v>0</v>
      </c>
      <c r="N538">
        <v>0</v>
      </c>
      <c r="O538">
        <v>133</v>
      </c>
      <c r="P538" t="s">
        <v>65</v>
      </c>
      <c r="Q538" t="s">
        <v>46</v>
      </c>
      <c r="R538">
        <v>82</v>
      </c>
      <c r="S538">
        <v>52</v>
      </c>
      <c r="T538">
        <v>61</v>
      </c>
      <c r="U538">
        <v>38</v>
      </c>
      <c r="V538">
        <v>0</v>
      </c>
      <c r="W538">
        <v>14</v>
      </c>
      <c r="X538">
        <v>27</v>
      </c>
      <c r="Y538" t="s">
        <v>30</v>
      </c>
      <c r="Z538" t="s">
        <v>31</v>
      </c>
      <c r="AA538">
        <f>+IF(B538='Playlist o matic demo'!$V$2,50,0)</f>
        <v>0</v>
      </c>
      <c r="AB538">
        <f>+ABS(+D538-'Playlist o matic demo'!$AA$2)</f>
        <v>2</v>
      </c>
      <c r="AC538">
        <f>+ABS(+O538-'Playlist o matic demo'!$AB$2)</f>
        <v>38</v>
      </c>
      <c r="AD538">
        <f>+IF(P538='Playlist o matic demo'!$AC$2,0,20)</f>
        <v>20</v>
      </c>
      <c r="AE538">
        <f>+IF(Q538='Playlist o matic demo'!$AD$2,0,20)</f>
        <v>20</v>
      </c>
      <c r="AF538">
        <f>+ABS(+R538-'Playlist o matic demo'!AE$2)</f>
        <v>32</v>
      </c>
      <c r="AG538">
        <f>+ABS(+S538-'Playlist o matic demo'!AF$2)/2</f>
        <v>7</v>
      </c>
      <c r="AH538">
        <f>+ABS(+T538-'Playlist o matic demo'!AG$2)/1.5</f>
        <v>12.666666666666666</v>
      </c>
      <c r="AI538">
        <f>+ABS(+U538-'Playlist o matic demo'!AH$2)/2</f>
        <v>19</v>
      </c>
      <c r="AJ538">
        <f>+ABS(+V538-'Playlist o matic demo'!AI$2)/2</f>
        <v>0</v>
      </c>
      <c r="AK538">
        <f>+ABS(+W538-'Playlist o matic demo'!AJ$2)/2</f>
        <v>2.5</v>
      </c>
      <c r="AL538">
        <f>+ABS(+X538-'Playlist o matic demo'!AK$2)/2</f>
        <v>10</v>
      </c>
      <c r="AN538">
        <f t="shared" si="48"/>
        <v>163.16666666666666</v>
      </c>
      <c r="AO538">
        <f t="shared" si="49"/>
        <v>628</v>
      </c>
      <c r="AP538">
        <f t="shared" si="53"/>
        <v>5.3610000000000504E-2</v>
      </c>
      <c r="AQ538">
        <f t="shared" si="50"/>
        <v>628.05361000000005</v>
      </c>
      <c r="AR538">
        <f t="shared" si="51"/>
        <v>628</v>
      </c>
      <c r="AS538" t="str">
        <f t="shared" si="52"/>
        <v>XamÃ¯Â¿Â½Ã¯Â¿Â½, Gustah, Neo B - MalvadÃ¯Â¿Â½Ã¯Â¿</v>
      </c>
    </row>
    <row r="539" spans="1:45" x14ac:dyDescent="0.45">
      <c r="A539" t="s">
        <v>1275</v>
      </c>
      <c r="B539" t="s">
        <v>41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>
        <v>583687007</v>
      </c>
      <c r="J539">
        <v>50</v>
      </c>
      <c r="K539">
        <v>49</v>
      </c>
      <c r="L539">
        <v>30</v>
      </c>
      <c r="M539">
        <v>1</v>
      </c>
      <c r="N539">
        <v>2</v>
      </c>
      <c r="O539">
        <v>93</v>
      </c>
      <c r="Q539" t="s">
        <v>29</v>
      </c>
      <c r="R539">
        <v>63</v>
      </c>
      <c r="S539">
        <v>21</v>
      </c>
      <c r="T539">
        <v>52</v>
      </c>
      <c r="U539">
        <v>28</v>
      </c>
      <c r="V539">
        <v>0</v>
      </c>
      <c r="W539">
        <v>9</v>
      </c>
      <c r="X539">
        <v>3</v>
      </c>
      <c r="Y539" t="s">
        <v>1276</v>
      </c>
      <c r="Z539" t="s">
        <v>31</v>
      </c>
      <c r="AA539">
        <f>+IF(B539='Playlist o matic demo'!$V$2,50,0)</f>
        <v>0</v>
      </c>
      <c r="AB539">
        <f>+ABS(+D539-'Playlist o matic demo'!$AA$2)</f>
        <v>2</v>
      </c>
      <c r="AC539">
        <f>+ABS(+O539-'Playlist o matic demo'!$AB$2)</f>
        <v>78</v>
      </c>
      <c r="AD539">
        <f>+IF(P539='Playlist o matic demo'!$AC$2,0,20)</f>
        <v>20</v>
      </c>
      <c r="AE539">
        <f>+IF(Q539='Playlist o matic demo'!$AD$2,0,20)</f>
        <v>0</v>
      </c>
      <c r="AF539">
        <f>+ABS(+R539-'Playlist o matic demo'!AE$2)</f>
        <v>13</v>
      </c>
      <c r="AG539">
        <f>+ABS(+S539-'Playlist o matic demo'!AF$2)/2</f>
        <v>8.5</v>
      </c>
      <c r="AH539">
        <f>+ABS(+T539-'Playlist o matic demo'!AG$2)/1.5</f>
        <v>18.666666666666668</v>
      </c>
      <c r="AI539">
        <f>+ABS(+U539-'Playlist o matic demo'!AH$2)/2</f>
        <v>14</v>
      </c>
      <c r="AJ539">
        <f>+ABS(+V539-'Playlist o matic demo'!AI$2)/2</f>
        <v>0</v>
      </c>
      <c r="AK539">
        <f>+ABS(+W539-'Playlist o matic demo'!AJ$2)/2</f>
        <v>0</v>
      </c>
      <c r="AL539">
        <f>+ABS(+X539-'Playlist o matic demo'!AK$2)/2</f>
        <v>2</v>
      </c>
      <c r="AN539">
        <f t="shared" si="48"/>
        <v>156.16666666666666</v>
      </c>
      <c r="AO539">
        <f t="shared" si="49"/>
        <v>555</v>
      </c>
      <c r="AP539">
        <f t="shared" si="53"/>
        <v>5.3710000000000507E-2</v>
      </c>
      <c r="AQ539">
        <f t="shared" si="50"/>
        <v>555.05371000000002</v>
      </c>
      <c r="AR539">
        <f t="shared" si="51"/>
        <v>555</v>
      </c>
      <c r="AS539" t="str">
        <f t="shared" si="52"/>
        <v>Taylor Swift - All Too Well (10 Minute Version) (Taylor's Version) (From The Vault)</v>
      </c>
    </row>
    <row r="540" spans="1:45" x14ac:dyDescent="0.45">
      <c r="A540" t="s">
        <v>1277</v>
      </c>
      <c r="B540" t="s">
        <v>164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>
        <v>63803529</v>
      </c>
      <c r="J540">
        <v>1</v>
      </c>
      <c r="K540">
        <v>5</v>
      </c>
      <c r="L540">
        <v>6</v>
      </c>
      <c r="M540">
        <v>0</v>
      </c>
      <c r="N540">
        <v>0</v>
      </c>
      <c r="O540">
        <v>122</v>
      </c>
      <c r="P540" t="s">
        <v>173</v>
      </c>
      <c r="Q540" t="s">
        <v>29</v>
      </c>
      <c r="R540">
        <v>77</v>
      </c>
      <c r="S540">
        <v>25</v>
      </c>
      <c r="T540">
        <v>62</v>
      </c>
      <c r="U540">
        <v>34</v>
      </c>
      <c r="V540">
        <v>0</v>
      </c>
      <c r="W540">
        <v>23</v>
      </c>
      <c r="X540">
        <v>3</v>
      </c>
      <c r="Y540" t="s">
        <v>30</v>
      </c>
      <c r="Z540" t="s">
        <v>31</v>
      </c>
      <c r="AA540">
        <f>+IF(B540='Playlist o matic demo'!$V$2,50,0)</f>
        <v>50</v>
      </c>
      <c r="AB540">
        <f>+ABS(+D540-'Playlist o matic demo'!$AA$2)</f>
        <v>3</v>
      </c>
      <c r="AC540">
        <f>+ABS(+O540-'Playlist o matic demo'!$AB$2)</f>
        <v>49</v>
      </c>
      <c r="AD540">
        <f>+IF(P540='Playlist o matic demo'!$AC$2,0,20)</f>
        <v>20</v>
      </c>
      <c r="AE540">
        <f>+IF(Q540='Playlist o matic demo'!$AD$2,0,20)</f>
        <v>0</v>
      </c>
      <c r="AF540">
        <f>+ABS(+R540-'Playlist o matic demo'!AE$2)</f>
        <v>27</v>
      </c>
      <c r="AG540">
        <f>+ABS(+S540-'Playlist o matic demo'!AF$2)/2</f>
        <v>6.5</v>
      </c>
      <c r="AH540">
        <f>+ABS(+T540-'Playlist o matic demo'!AG$2)/1.5</f>
        <v>12</v>
      </c>
      <c r="AI540">
        <f>+ABS(+U540-'Playlist o matic demo'!AH$2)/2</f>
        <v>17</v>
      </c>
      <c r="AJ540">
        <f>+ABS(+V540-'Playlist o matic demo'!AI$2)/2</f>
        <v>0</v>
      </c>
      <c r="AK540">
        <f>+ABS(+W540-'Playlist o matic demo'!AJ$2)/2</f>
        <v>7</v>
      </c>
      <c r="AL540">
        <f>+ABS(+X540-'Playlist o matic demo'!AK$2)/2</f>
        <v>2</v>
      </c>
      <c r="AN540">
        <f t="shared" si="48"/>
        <v>193.5</v>
      </c>
      <c r="AO540">
        <f t="shared" si="49"/>
        <v>847</v>
      </c>
      <c r="AP540">
        <f t="shared" si="53"/>
        <v>5.381000000000051E-2</v>
      </c>
      <c r="AQ540">
        <f t="shared" si="50"/>
        <v>847.05381</v>
      </c>
      <c r="AR540">
        <f t="shared" si="51"/>
        <v>847</v>
      </c>
      <c r="AS540" t="str">
        <f t="shared" si="52"/>
        <v>The Weeknd - DonÃ¯Â¿Â½Ã¯Â¿Â½Ã¯Â¿Â½t Break My</v>
      </c>
    </row>
    <row r="541" spans="1:45" x14ac:dyDescent="0.45">
      <c r="A541" t="s">
        <v>1278</v>
      </c>
      <c r="B541" t="s">
        <v>321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>
        <v>466214729</v>
      </c>
      <c r="J541">
        <v>105</v>
      </c>
      <c r="K541">
        <v>7</v>
      </c>
      <c r="L541">
        <v>199</v>
      </c>
      <c r="M541">
        <v>0</v>
      </c>
      <c r="N541">
        <v>0</v>
      </c>
      <c r="O541">
        <v>88</v>
      </c>
      <c r="P541" t="s">
        <v>34</v>
      </c>
      <c r="Q541" t="s">
        <v>29</v>
      </c>
      <c r="R541">
        <v>53</v>
      </c>
      <c r="S541">
        <v>55</v>
      </c>
      <c r="T541">
        <v>73</v>
      </c>
      <c r="U541">
        <v>9</v>
      </c>
      <c r="V541">
        <v>0</v>
      </c>
      <c r="W541">
        <v>3</v>
      </c>
      <c r="X541">
        <v>5</v>
      </c>
      <c r="Y541" t="s">
        <v>1279</v>
      </c>
      <c r="Z541" t="s">
        <v>31</v>
      </c>
      <c r="AA541">
        <f>+IF(B541='Playlist o matic demo'!$V$2,50,0)</f>
        <v>0</v>
      </c>
      <c r="AB541">
        <f>+ABS(+D541-'Playlist o matic demo'!$AA$2)</f>
        <v>2</v>
      </c>
      <c r="AC541">
        <f>+ABS(+O541-'Playlist o matic demo'!$AB$2)</f>
        <v>83</v>
      </c>
      <c r="AD541">
        <f>+IF(P541='Playlist o matic demo'!$AC$2,0,20)</f>
        <v>0</v>
      </c>
      <c r="AE541">
        <f>+IF(Q541='Playlist o matic demo'!$AD$2,0,20)</f>
        <v>0</v>
      </c>
      <c r="AF541">
        <f>+ABS(+R541-'Playlist o matic demo'!AE$2)</f>
        <v>3</v>
      </c>
      <c r="AG541">
        <f>+ABS(+S541-'Playlist o matic demo'!AF$2)/2</f>
        <v>8.5</v>
      </c>
      <c r="AH541">
        <f>+ABS(+T541-'Playlist o matic demo'!AG$2)/1.5</f>
        <v>4.666666666666667</v>
      </c>
      <c r="AI541">
        <f>+ABS(+U541-'Playlist o matic demo'!AH$2)/2</f>
        <v>4.5</v>
      </c>
      <c r="AJ541">
        <f>+ABS(+V541-'Playlist o matic demo'!AI$2)/2</f>
        <v>0</v>
      </c>
      <c r="AK541">
        <f>+ABS(+W541-'Playlist o matic demo'!AJ$2)/2</f>
        <v>3</v>
      </c>
      <c r="AL541">
        <f>+ABS(+X541-'Playlist o matic demo'!AK$2)/2</f>
        <v>1</v>
      </c>
      <c r="AN541">
        <f t="shared" si="48"/>
        <v>109.66666666666667</v>
      </c>
      <c r="AO541">
        <f t="shared" si="49"/>
        <v>175</v>
      </c>
      <c r="AP541">
        <f t="shared" si="53"/>
        <v>5.3910000000000513E-2</v>
      </c>
      <c r="AQ541">
        <f t="shared" si="50"/>
        <v>175.05391</v>
      </c>
      <c r="AR541">
        <f t="shared" si="51"/>
        <v>176</v>
      </c>
      <c r="AS541" t="str">
        <f t="shared" si="52"/>
        <v>Adele - Oh My God</v>
      </c>
    </row>
    <row r="542" spans="1:45" x14ac:dyDescent="0.45">
      <c r="A542" t="s">
        <v>1280</v>
      </c>
      <c r="B542" t="s">
        <v>1281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>
        <v>236940480</v>
      </c>
      <c r="J542">
        <v>32</v>
      </c>
      <c r="K542">
        <v>0</v>
      </c>
      <c r="L542">
        <v>12</v>
      </c>
      <c r="M542">
        <v>0</v>
      </c>
      <c r="N542">
        <v>0</v>
      </c>
      <c r="O542">
        <v>170</v>
      </c>
      <c r="P542" t="s">
        <v>38</v>
      </c>
      <c r="Q542" t="s">
        <v>46</v>
      </c>
      <c r="R542">
        <v>70</v>
      </c>
      <c r="S542">
        <v>61</v>
      </c>
      <c r="T542">
        <v>44</v>
      </c>
      <c r="U542">
        <v>40</v>
      </c>
      <c r="V542">
        <v>0</v>
      </c>
      <c r="W542">
        <v>37</v>
      </c>
      <c r="X542">
        <v>4</v>
      </c>
      <c r="Y542" t="s">
        <v>30</v>
      </c>
      <c r="Z542" t="s">
        <v>31</v>
      </c>
      <c r="AA542">
        <f>+IF(B542='Playlist o matic demo'!$V$2,50,0)</f>
        <v>0</v>
      </c>
      <c r="AB542">
        <f>+ABS(+D542-'Playlist o matic demo'!$AA$2)</f>
        <v>3</v>
      </c>
      <c r="AC542">
        <f>+ABS(+O542-'Playlist o matic demo'!$AB$2)</f>
        <v>1</v>
      </c>
      <c r="AD542">
        <f>+IF(P542='Playlist o matic demo'!$AC$2,0,20)</f>
        <v>20</v>
      </c>
      <c r="AE542">
        <f>+IF(Q542='Playlist o matic demo'!$AD$2,0,20)</f>
        <v>20</v>
      </c>
      <c r="AF542">
        <f>+ABS(+R542-'Playlist o matic demo'!AE$2)</f>
        <v>20</v>
      </c>
      <c r="AG542">
        <f>+ABS(+S542-'Playlist o matic demo'!AF$2)/2</f>
        <v>11.5</v>
      </c>
      <c r="AH542">
        <f>+ABS(+T542-'Playlist o matic demo'!AG$2)/1.5</f>
        <v>24</v>
      </c>
      <c r="AI542">
        <f>+ABS(+U542-'Playlist o matic demo'!AH$2)/2</f>
        <v>20</v>
      </c>
      <c r="AJ542">
        <f>+ABS(+V542-'Playlist o matic demo'!AI$2)/2</f>
        <v>0</v>
      </c>
      <c r="AK542">
        <f>+ABS(+W542-'Playlist o matic demo'!AJ$2)/2</f>
        <v>14</v>
      </c>
      <c r="AL542">
        <f>+ABS(+X542-'Playlist o matic demo'!AK$2)/2</f>
        <v>1.5</v>
      </c>
      <c r="AN542">
        <f t="shared" si="48"/>
        <v>135</v>
      </c>
      <c r="AO542">
        <f t="shared" si="49"/>
        <v>355</v>
      </c>
      <c r="AP542">
        <f t="shared" si="53"/>
        <v>5.4010000000000516E-2</v>
      </c>
      <c r="AQ542">
        <f t="shared" si="50"/>
        <v>355.05401000000001</v>
      </c>
      <c r="AR542">
        <f t="shared" si="51"/>
        <v>358</v>
      </c>
      <c r="AS542" t="str">
        <f t="shared" si="52"/>
        <v>Lit Killah, Maria Becerra, Tiago pzk, NICKI NICOLE - Entre Nosotros (Remix) [con Nicki Nicole]</v>
      </c>
    </row>
    <row r="543" spans="1:45" x14ac:dyDescent="0.45">
      <c r="A543" t="s">
        <v>1282</v>
      </c>
      <c r="B543" t="s">
        <v>164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>
        <v>41924466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94</v>
      </c>
      <c r="P543" t="s">
        <v>38</v>
      </c>
      <c r="Q543" t="s">
        <v>46</v>
      </c>
      <c r="R543">
        <v>46</v>
      </c>
      <c r="S543">
        <v>55</v>
      </c>
      <c r="T543">
        <v>50</v>
      </c>
      <c r="U543">
        <v>71</v>
      </c>
      <c r="V543">
        <v>0</v>
      </c>
      <c r="W543">
        <v>10</v>
      </c>
      <c r="X543">
        <v>11</v>
      </c>
      <c r="Y543" t="s">
        <v>1208</v>
      </c>
      <c r="Z543" t="s">
        <v>31</v>
      </c>
      <c r="AA543">
        <f>+IF(B543='Playlist o matic demo'!$V$2,50,0)</f>
        <v>50</v>
      </c>
      <c r="AB543">
        <f>+ABS(+D543-'Playlist o matic demo'!$AA$2)</f>
        <v>3</v>
      </c>
      <c r="AC543">
        <f>+ABS(+O543-'Playlist o matic demo'!$AB$2)</f>
        <v>77</v>
      </c>
      <c r="AD543">
        <f>+IF(P543='Playlist o matic demo'!$AC$2,0,20)</f>
        <v>20</v>
      </c>
      <c r="AE543">
        <f>+IF(Q543='Playlist o matic demo'!$AD$2,0,20)</f>
        <v>20</v>
      </c>
      <c r="AF543">
        <f>+ABS(+R543-'Playlist o matic demo'!AE$2)</f>
        <v>4</v>
      </c>
      <c r="AG543">
        <f>+ABS(+S543-'Playlist o matic demo'!AF$2)/2</f>
        <v>8.5</v>
      </c>
      <c r="AH543">
        <f>+ABS(+T543-'Playlist o matic demo'!AG$2)/1.5</f>
        <v>20</v>
      </c>
      <c r="AI543">
        <f>+ABS(+U543-'Playlist o matic demo'!AH$2)/2</f>
        <v>35.5</v>
      </c>
      <c r="AJ543">
        <f>+ABS(+V543-'Playlist o matic demo'!AI$2)/2</f>
        <v>0</v>
      </c>
      <c r="AK543">
        <f>+ABS(+W543-'Playlist o matic demo'!AJ$2)/2</f>
        <v>0.5</v>
      </c>
      <c r="AL543">
        <f>+ABS(+X543-'Playlist o matic demo'!AK$2)/2</f>
        <v>2</v>
      </c>
      <c r="AN543">
        <f t="shared" si="48"/>
        <v>240.5</v>
      </c>
      <c r="AO543">
        <f t="shared" si="49"/>
        <v>942</v>
      </c>
      <c r="AP543">
        <f t="shared" si="53"/>
        <v>5.4110000000000519E-2</v>
      </c>
      <c r="AQ543">
        <f t="shared" si="50"/>
        <v>942.05411000000004</v>
      </c>
      <c r="AR543">
        <f t="shared" si="51"/>
        <v>942</v>
      </c>
      <c r="AS543" t="str">
        <f t="shared" si="52"/>
        <v>The Weeknd - A Tale By Quincy</v>
      </c>
    </row>
    <row r="544" spans="1:45" x14ac:dyDescent="0.45">
      <c r="A544" t="s">
        <v>1283</v>
      </c>
      <c r="B544" t="s">
        <v>1284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>
        <v>225259194</v>
      </c>
      <c r="J544">
        <v>45</v>
      </c>
      <c r="K544">
        <v>0</v>
      </c>
      <c r="L544">
        <v>107</v>
      </c>
      <c r="M544">
        <v>0</v>
      </c>
      <c r="N544">
        <v>0</v>
      </c>
      <c r="O544">
        <v>170</v>
      </c>
      <c r="P544" t="s">
        <v>173</v>
      </c>
      <c r="Q544" t="s">
        <v>29</v>
      </c>
      <c r="R544">
        <v>65</v>
      </c>
      <c r="S544">
        <v>46</v>
      </c>
      <c r="T544">
        <v>47</v>
      </c>
      <c r="U544">
        <v>12</v>
      </c>
      <c r="V544">
        <v>0</v>
      </c>
      <c r="W544">
        <v>13</v>
      </c>
      <c r="X544">
        <v>16</v>
      </c>
      <c r="Y544" t="s">
        <v>1285</v>
      </c>
      <c r="Z544" t="s">
        <v>31</v>
      </c>
      <c r="AA544">
        <f>+IF(B544='Playlist o matic demo'!$V$2,50,0)</f>
        <v>0</v>
      </c>
      <c r="AB544">
        <f>+ABS(+D544-'Playlist o matic demo'!$AA$2)</f>
        <v>2</v>
      </c>
      <c r="AC544">
        <f>+ABS(+O544-'Playlist o matic demo'!$AB$2)</f>
        <v>1</v>
      </c>
      <c r="AD544">
        <f>+IF(P544='Playlist o matic demo'!$AC$2,0,20)</f>
        <v>20</v>
      </c>
      <c r="AE544">
        <f>+IF(Q544='Playlist o matic demo'!$AD$2,0,20)</f>
        <v>0</v>
      </c>
      <c r="AF544">
        <f>+ABS(+R544-'Playlist o matic demo'!AE$2)</f>
        <v>15</v>
      </c>
      <c r="AG544">
        <f>+ABS(+S544-'Playlist o matic demo'!AF$2)/2</f>
        <v>4</v>
      </c>
      <c r="AH544">
        <f>+ABS(+T544-'Playlist o matic demo'!AG$2)/1.5</f>
        <v>22</v>
      </c>
      <c r="AI544">
        <f>+ABS(+U544-'Playlist o matic demo'!AH$2)/2</f>
        <v>6</v>
      </c>
      <c r="AJ544">
        <f>+ABS(+V544-'Playlist o matic demo'!AI$2)/2</f>
        <v>0</v>
      </c>
      <c r="AK544">
        <f>+ABS(+W544-'Playlist o matic demo'!AJ$2)/2</f>
        <v>2</v>
      </c>
      <c r="AL544">
        <f>+ABS(+X544-'Playlist o matic demo'!AK$2)/2</f>
        <v>4.5</v>
      </c>
      <c r="AN544">
        <f t="shared" si="48"/>
        <v>76.5</v>
      </c>
      <c r="AO544">
        <f t="shared" si="49"/>
        <v>38</v>
      </c>
      <c r="AP544">
        <f t="shared" si="53"/>
        <v>5.4210000000000522E-2</v>
      </c>
      <c r="AQ544">
        <f t="shared" si="50"/>
        <v>38.054209999999998</v>
      </c>
      <c r="AR544">
        <f t="shared" si="51"/>
        <v>38</v>
      </c>
      <c r="AS544" t="str">
        <f t="shared" si="52"/>
        <v>Emmy Meli - I AM WOMAN</v>
      </c>
    </row>
    <row r="545" spans="1:45" x14ac:dyDescent="0.45">
      <c r="A545" t="s">
        <v>1286</v>
      </c>
      <c r="B545" t="s">
        <v>1287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>
        <v>393230256</v>
      </c>
      <c r="J545">
        <v>54</v>
      </c>
      <c r="K545">
        <v>21</v>
      </c>
      <c r="L545">
        <v>57</v>
      </c>
      <c r="M545">
        <v>1</v>
      </c>
      <c r="N545">
        <v>0</v>
      </c>
      <c r="O545">
        <v>90</v>
      </c>
      <c r="P545" t="s">
        <v>130</v>
      </c>
      <c r="Q545" t="s">
        <v>46</v>
      </c>
      <c r="R545">
        <v>79</v>
      </c>
      <c r="S545">
        <v>79</v>
      </c>
      <c r="T545">
        <v>70</v>
      </c>
      <c r="U545">
        <v>57</v>
      </c>
      <c r="V545">
        <v>0</v>
      </c>
      <c r="W545">
        <v>66</v>
      </c>
      <c r="X545">
        <v>8</v>
      </c>
      <c r="Y545" t="s">
        <v>30</v>
      </c>
      <c r="Z545" t="s">
        <v>31</v>
      </c>
      <c r="AA545">
        <f>+IF(B545='Playlist o matic demo'!$V$2,50,0)</f>
        <v>0</v>
      </c>
      <c r="AB545">
        <f>+ABS(+D545-'Playlist o matic demo'!$AA$2)</f>
        <v>2</v>
      </c>
      <c r="AC545">
        <f>+ABS(+O545-'Playlist o matic demo'!$AB$2)</f>
        <v>81</v>
      </c>
      <c r="AD545">
        <f>+IF(P545='Playlist o matic demo'!$AC$2,0,20)</f>
        <v>20</v>
      </c>
      <c r="AE545">
        <f>+IF(Q545='Playlist o matic demo'!$AD$2,0,20)</f>
        <v>20</v>
      </c>
      <c r="AF545">
        <f>+ABS(+R545-'Playlist o matic demo'!AE$2)</f>
        <v>29</v>
      </c>
      <c r="AG545">
        <f>+ABS(+S545-'Playlist o matic demo'!AF$2)/2</f>
        <v>20.5</v>
      </c>
      <c r="AH545">
        <f>+ABS(+T545-'Playlist o matic demo'!AG$2)/1.5</f>
        <v>6.666666666666667</v>
      </c>
      <c r="AI545">
        <f>+ABS(+U545-'Playlist o matic demo'!AH$2)/2</f>
        <v>28.5</v>
      </c>
      <c r="AJ545">
        <f>+ABS(+V545-'Playlist o matic demo'!AI$2)/2</f>
        <v>0</v>
      </c>
      <c r="AK545">
        <f>+ABS(+W545-'Playlist o matic demo'!AJ$2)/2</f>
        <v>28.5</v>
      </c>
      <c r="AL545">
        <f>+ABS(+X545-'Playlist o matic demo'!AK$2)/2</f>
        <v>0.5</v>
      </c>
      <c r="AN545">
        <f t="shared" si="48"/>
        <v>236.66666666666666</v>
      </c>
      <c r="AO545">
        <f t="shared" si="49"/>
        <v>938</v>
      </c>
      <c r="AP545">
        <f t="shared" si="53"/>
        <v>5.4310000000000525E-2</v>
      </c>
      <c r="AQ545">
        <f t="shared" si="50"/>
        <v>938.05430999999999</v>
      </c>
      <c r="AR545">
        <f t="shared" si="51"/>
        <v>938</v>
      </c>
      <c r="AS545" t="str">
        <f t="shared" si="52"/>
        <v>Justin Quiles, Lenny TavÃ¯Â¿Â½Ã¯Â¿Â½rez, BL - Medallo</v>
      </c>
    </row>
    <row r="546" spans="1:45" x14ac:dyDescent="0.45">
      <c r="A546" t="s">
        <v>1288</v>
      </c>
      <c r="B546" t="s">
        <v>1289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>
        <v>287201015</v>
      </c>
      <c r="J546">
        <v>56</v>
      </c>
      <c r="K546">
        <v>8</v>
      </c>
      <c r="L546">
        <v>104</v>
      </c>
      <c r="M546">
        <v>0</v>
      </c>
      <c r="N546">
        <v>10</v>
      </c>
      <c r="O546">
        <v>78</v>
      </c>
      <c r="P546" t="s">
        <v>92</v>
      </c>
      <c r="Q546" t="s">
        <v>29</v>
      </c>
      <c r="R546">
        <v>40</v>
      </c>
      <c r="S546">
        <v>7</v>
      </c>
      <c r="T546">
        <v>29</v>
      </c>
      <c r="U546">
        <v>62</v>
      </c>
      <c r="V546">
        <v>0</v>
      </c>
      <c r="W546">
        <v>9</v>
      </c>
      <c r="X546">
        <v>3</v>
      </c>
      <c r="Y546" t="s">
        <v>30</v>
      </c>
      <c r="Z546" t="s">
        <v>31</v>
      </c>
      <c r="AA546">
        <f>+IF(B546='Playlist o matic demo'!$V$2,50,0)</f>
        <v>0</v>
      </c>
      <c r="AB546">
        <f>+ABS(+D546-'Playlist o matic demo'!$AA$2)</f>
        <v>2</v>
      </c>
      <c r="AC546">
        <f>+ABS(+O546-'Playlist o matic demo'!$AB$2)</f>
        <v>93</v>
      </c>
      <c r="AD546">
        <f>+IF(P546='Playlist o matic demo'!$AC$2,0,20)</f>
        <v>20</v>
      </c>
      <c r="AE546">
        <f>+IF(Q546='Playlist o matic demo'!$AD$2,0,20)</f>
        <v>0</v>
      </c>
      <c r="AF546">
        <f>+ABS(+R546-'Playlist o matic demo'!AE$2)</f>
        <v>10</v>
      </c>
      <c r="AG546">
        <f>+ABS(+S546-'Playlist o matic demo'!AF$2)/2</f>
        <v>15.5</v>
      </c>
      <c r="AH546">
        <f>+ABS(+T546-'Playlist o matic demo'!AG$2)/1.5</f>
        <v>34</v>
      </c>
      <c r="AI546">
        <f>+ABS(+U546-'Playlist o matic demo'!AH$2)/2</f>
        <v>31</v>
      </c>
      <c r="AJ546">
        <f>+ABS(+V546-'Playlist o matic demo'!AI$2)/2</f>
        <v>0</v>
      </c>
      <c r="AK546">
        <f>+ABS(+W546-'Playlist o matic demo'!AJ$2)/2</f>
        <v>0</v>
      </c>
      <c r="AL546">
        <f>+ABS(+X546-'Playlist o matic demo'!AK$2)/2</f>
        <v>2</v>
      </c>
      <c r="AN546">
        <f t="shared" si="48"/>
        <v>207.5</v>
      </c>
      <c r="AO546">
        <f t="shared" si="49"/>
        <v>888</v>
      </c>
      <c r="AP546">
        <f t="shared" si="53"/>
        <v>5.4410000000000527E-2</v>
      </c>
      <c r="AQ546">
        <f t="shared" si="50"/>
        <v>888.05440999999996</v>
      </c>
      <c r="AR546">
        <f t="shared" si="51"/>
        <v>888</v>
      </c>
      <c r="AS546" t="str">
        <f t="shared" si="52"/>
        <v>Shawn Mendes - It'll Be Okay</v>
      </c>
    </row>
    <row r="547" spans="1:45" x14ac:dyDescent="0.45">
      <c r="A547" t="s">
        <v>1290</v>
      </c>
      <c r="B547" t="s">
        <v>232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>
        <v>33</v>
      </c>
      <c r="K547">
        <v>102</v>
      </c>
      <c r="L547">
        <v>93</v>
      </c>
      <c r="M547">
        <v>0</v>
      </c>
      <c r="N547">
        <v>30</v>
      </c>
      <c r="O547">
        <v>94</v>
      </c>
      <c r="P547" t="s">
        <v>62</v>
      </c>
      <c r="Q547" t="s">
        <v>29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  <c r="Y547" t="s">
        <v>1291</v>
      </c>
      <c r="Z547" t="s">
        <v>31</v>
      </c>
      <c r="AA547">
        <f>+IF(B547='Playlist o matic demo'!$V$2,50,0)</f>
        <v>0</v>
      </c>
      <c r="AB547">
        <f>+ABS(+D547-'Playlist o matic demo'!$AA$2)</f>
        <v>1</v>
      </c>
      <c r="AC547">
        <f>+ABS(+O547-'Playlist o matic demo'!$AB$2)</f>
        <v>77</v>
      </c>
      <c r="AD547">
        <f>+IF(P547='Playlist o matic demo'!$AC$2,0,20)</f>
        <v>20</v>
      </c>
      <c r="AE547">
        <f>+IF(Q547='Playlist o matic demo'!$AD$2,0,20)</f>
        <v>0</v>
      </c>
      <c r="AF547">
        <f>+ABS(+R547-'Playlist o matic demo'!AE$2)</f>
        <v>7</v>
      </c>
      <c r="AG547">
        <f>+ABS(+S547-'Playlist o matic demo'!AF$2)/2</f>
        <v>1</v>
      </c>
      <c r="AH547">
        <f>+ABS(+T547-'Playlist o matic demo'!AG$2)/1.5</f>
        <v>14.666666666666666</v>
      </c>
      <c r="AI547">
        <f>+ABS(+U547-'Playlist o matic demo'!AH$2)/2</f>
        <v>2.5</v>
      </c>
      <c r="AJ547">
        <f>+ABS(+V547-'Playlist o matic demo'!AI$2)/2</f>
        <v>0</v>
      </c>
      <c r="AK547">
        <f>+ABS(+W547-'Playlist o matic demo'!AJ$2)/2</f>
        <v>3</v>
      </c>
      <c r="AL547">
        <f>+ABS(+X547-'Playlist o matic demo'!AK$2)/2</f>
        <v>2</v>
      </c>
      <c r="AN547">
        <f t="shared" si="48"/>
        <v>128.16666666666669</v>
      </c>
      <c r="AO547">
        <f t="shared" si="49"/>
        <v>306</v>
      </c>
      <c r="AP547">
        <f t="shared" si="53"/>
        <v>5.451000000000053E-2</v>
      </c>
      <c r="AQ547">
        <f t="shared" si="50"/>
        <v>306.05450999999999</v>
      </c>
      <c r="AR547">
        <f t="shared" si="51"/>
        <v>307</v>
      </c>
      <c r="AS547" t="str">
        <f t="shared" si="52"/>
        <v>The Neighbourhood - Softcore</v>
      </c>
    </row>
    <row r="548" spans="1:45" x14ac:dyDescent="0.45">
      <c r="A548" t="s">
        <v>1292</v>
      </c>
      <c r="B548" t="s">
        <v>1293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>
        <v>342779426</v>
      </c>
      <c r="J548">
        <v>52</v>
      </c>
      <c r="K548">
        <v>15</v>
      </c>
      <c r="L548">
        <v>35</v>
      </c>
      <c r="M548">
        <v>0</v>
      </c>
      <c r="N548">
        <v>1</v>
      </c>
      <c r="O548">
        <v>73</v>
      </c>
      <c r="P548" t="s">
        <v>62</v>
      </c>
      <c r="Q548" t="s">
        <v>29</v>
      </c>
      <c r="R548">
        <v>83</v>
      </c>
      <c r="S548">
        <v>11</v>
      </c>
      <c r="T548">
        <v>41</v>
      </c>
      <c r="U548">
        <v>0</v>
      </c>
      <c r="V548">
        <v>0</v>
      </c>
      <c r="W548">
        <v>36</v>
      </c>
      <c r="X548">
        <v>14</v>
      </c>
      <c r="Y548" t="s">
        <v>1294</v>
      </c>
      <c r="Z548" t="s">
        <v>31</v>
      </c>
      <c r="AA548">
        <f>+IF(B548='Playlist o matic demo'!$V$2,50,0)</f>
        <v>0</v>
      </c>
      <c r="AB548">
        <f>+ABS(+D548-'Playlist o matic demo'!$AA$2)</f>
        <v>2</v>
      </c>
      <c r="AC548">
        <f>+ABS(+O548-'Playlist o matic demo'!$AB$2)</f>
        <v>98</v>
      </c>
      <c r="AD548">
        <f>+IF(P548='Playlist o matic demo'!$AC$2,0,20)</f>
        <v>20</v>
      </c>
      <c r="AE548">
        <f>+IF(Q548='Playlist o matic demo'!$AD$2,0,20)</f>
        <v>0</v>
      </c>
      <c r="AF548">
        <f>+ABS(+R548-'Playlist o matic demo'!AE$2)</f>
        <v>33</v>
      </c>
      <c r="AG548">
        <f>+ABS(+S548-'Playlist o matic demo'!AF$2)/2</f>
        <v>13.5</v>
      </c>
      <c r="AH548">
        <f>+ABS(+T548-'Playlist o matic demo'!AG$2)/1.5</f>
        <v>26</v>
      </c>
      <c r="AI548">
        <f>+ABS(+U548-'Playlist o matic demo'!AH$2)/2</f>
        <v>0</v>
      </c>
      <c r="AJ548">
        <f>+ABS(+V548-'Playlist o matic demo'!AI$2)/2</f>
        <v>0</v>
      </c>
      <c r="AK548">
        <f>+ABS(+W548-'Playlist o matic demo'!AJ$2)/2</f>
        <v>13.5</v>
      </c>
      <c r="AL548">
        <f>+ABS(+X548-'Playlist o matic demo'!AK$2)/2</f>
        <v>3.5</v>
      </c>
      <c r="AN548">
        <f t="shared" si="48"/>
        <v>209.5</v>
      </c>
      <c r="AO548">
        <f t="shared" si="49"/>
        <v>894</v>
      </c>
      <c r="AP548">
        <f t="shared" si="53"/>
        <v>5.4610000000000533E-2</v>
      </c>
      <c r="AQ548">
        <f t="shared" si="50"/>
        <v>894.05461000000003</v>
      </c>
      <c r="AR548">
        <f t="shared" si="51"/>
        <v>894</v>
      </c>
      <c r="AS548" t="str">
        <f t="shared" si="52"/>
        <v>Kodak Black - Super Gremlin</v>
      </c>
    </row>
    <row r="549" spans="1:45" x14ac:dyDescent="0.45">
      <c r="A549" t="s">
        <v>1295</v>
      </c>
      <c r="B549" t="s">
        <v>1296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>
        <v>673801126</v>
      </c>
      <c r="J549">
        <v>138</v>
      </c>
      <c r="K549">
        <v>24</v>
      </c>
      <c r="L549">
        <v>133</v>
      </c>
      <c r="M549">
        <v>0</v>
      </c>
      <c r="N549">
        <v>1</v>
      </c>
      <c r="O549">
        <v>176</v>
      </c>
      <c r="P549" t="s">
        <v>34</v>
      </c>
      <c r="Q549" t="s">
        <v>29</v>
      </c>
      <c r="R549">
        <v>73</v>
      </c>
      <c r="S549">
        <v>79</v>
      </c>
      <c r="T549">
        <v>86</v>
      </c>
      <c r="U549">
        <v>42</v>
      </c>
      <c r="V549">
        <v>0</v>
      </c>
      <c r="W549">
        <v>7</v>
      </c>
      <c r="X549">
        <v>18</v>
      </c>
      <c r="Y549" t="s">
        <v>1297</v>
      </c>
      <c r="Z549" t="s">
        <v>31</v>
      </c>
      <c r="AA549">
        <f>+IF(B549='Playlist o matic demo'!$V$2,50,0)</f>
        <v>0</v>
      </c>
      <c r="AB549">
        <f>+ABS(+D549-'Playlist o matic demo'!$AA$2)</f>
        <v>2</v>
      </c>
      <c r="AC549">
        <f>+ABS(+O549-'Playlist o matic demo'!$AB$2)</f>
        <v>5</v>
      </c>
      <c r="AD549">
        <f>+IF(P549='Playlist o matic demo'!$AC$2,0,20)</f>
        <v>0</v>
      </c>
      <c r="AE549">
        <f>+IF(Q549='Playlist o matic demo'!$AD$2,0,20)</f>
        <v>0</v>
      </c>
      <c r="AF549">
        <f>+ABS(+R549-'Playlist o matic demo'!AE$2)</f>
        <v>23</v>
      </c>
      <c r="AG549">
        <f>+ABS(+S549-'Playlist o matic demo'!AF$2)/2</f>
        <v>20.5</v>
      </c>
      <c r="AH549">
        <f>+ABS(+T549-'Playlist o matic demo'!AG$2)/1.5</f>
        <v>4</v>
      </c>
      <c r="AI549">
        <f>+ABS(+U549-'Playlist o matic demo'!AH$2)/2</f>
        <v>21</v>
      </c>
      <c r="AJ549">
        <f>+ABS(+V549-'Playlist o matic demo'!AI$2)/2</f>
        <v>0</v>
      </c>
      <c r="AK549">
        <f>+ABS(+W549-'Playlist o matic demo'!AJ$2)/2</f>
        <v>1</v>
      </c>
      <c r="AL549">
        <f>+ABS(+X549-'Playlist o matic demo'!AK$2)/2</f>
        <v>5.5</v>
      </c>
      <c r="AN549">
        <f t="shared" si="48"/>
        <v>82</v>
      </c>
      <c r="AO549">
        <f t="shared" si="49"/>
        <v>55</v>
      </c>
      <c r="AP549">
        <f t="shared" si="53"/>
        <v>5.4710000000000536E-2</v>
      </c>
      <c r="AQ549">
        <f t="shared" si="50"/>
        <v>55.05471</v>
      </c>
      <c r="AR549">
        <f t="shared" si="51"/>
        <v>56</v>
      </c>
      <c r="AS549" t="str">
        <f t="shared" si="52"/>
        <v>Aventura, Bad Bunny - VolvÃ¯Â¿</v>
      </c>
    </row>
    <row r="550" spans="1:45" x14ac:dyDescent="0.45">
      <c r="A550" t="s">
        <v>1298</v>
      </c>
      <c r="B550" t="s">
        <v>1299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>
        <v>1168642797</v>
      </c>
      <c r="J550">
        <v>188</v>
      </c>
      <c r="K550">
        <v>75</v>
      </c>
      <c r="L550">
        <v>268</v>
      </c>
      <c r="M550">
        <v>6</v>
      </c>
      <c r="N550">
        <v>16</v>
      </c>
      <c r="O550">
        <v>128</v>
      </c>
      <c r="P550" t="s">
        <v>288</v>
      </c>
      <c r="Q550" t="s">
        <v>46</v>
      </c>
      <c r="R550">
        <v>81</v>
      </c>
      <c r="S550">
        <v>57</v>
      </c>
      <c r="T550">
        <v>63</v>
      </c>
      <c r="U550">
        <v>40</v>
      </c>
      <c r="V550">
        <v>1</v>
      </c>
      <c r="W550">
        <v>10</v>
      </c>
      <c r="X550">
        <v>4</v>
      </c>
      <c r="Y550" t="s">
        <v>1300</v>
      </c>
      <c r="Z550" t="s">
        <v>31</v>
      </c>
      <c r="AA550">
        <f>+IF(B550='Playlist o matic demo'!$V$2,50,0)</f>
        <v>0</v>
      </c>
      <c r="AB550">
        <f>+ABS(+D550-'Playlist o matic demo'!$AA$2)</f>
        <v>1</v>
      </c>
      <c r="AC550">
        <f>+ABS(+O550-'Playlist o matic demo'!$AB$2)</f>
        <v>43</v>
      </c>
      <c r="AD550">
        <f>+IF(P550='Playlist o matic demo'!$AC$2,0,20)</f>
        <v>20</v>
      </c>
      <c r="AE550">
        <f>+IF(Q550='Playlist o matic demo'!$AD$2,0,20)</f>
        <v>20</v>
      </c>
      <c r="AF550">
        <f>+ABS(+R550-'Playlist o matic demo'!AE$2)</f>
        <v>31</v>
      </c>
      <c r="AG550">
        <f>+ABS(+S550-'Playlist o matic demo'!AF$2)/2</f>
        <v>9.5</v>
      </c>
      <c r="AH550">
        <f>+ABS(+T550-'Playlist o matic demo'!AG$2)/1.5</f>
        <v>11.333333333333334</v>
      </c>
      <c r="AI550">
        <f>+ABS(+U550-'Playlist o matic demo'!AH$2)/2</f>
        <v>20</v>
      </c>
      <c r="AJ550">
        <f>+ABS(+V550-'Playlist o matic demo'!AI$2)/2</f>
        <v>0.5</v>
      </c>
      <c r="AK550">
        <f>+ABS(+W550-'Playlist o matic demo'!AJ$2)/2</f>
        <v>0.5</v>
      </c>
      <c r="AL550">
        <f>+ABS(+X550-'Playlist o matic demo'!AK$2)/2</f>
        <v>1.5</v>
      </c>
      <c r="AN550">
        <f t="shared" si="48"/>
        <v>158.33333333333334</v>
      </c>
      <c r="AO550">
        <f t="shared" si="49"/>
        <v>580</v>
      </c>
      <c r="AP550">
        <f t="shared" si="53"/>
        <v>5.4810000000000539E-2</v>
      </c>
      <c r="AQ550">
        <f t="shared" si="50"/>
        <v>580.05480999999997</v>
      </c>
      <c r="AR550">
        <f t="shared" si="51"/>
        <v>582</v>
      </c>
      <c r="AS550" t="str">
        <f t="shared" si="52"/>
        <v>Rauw Alejandro - Todo De Ti</v>
      </c>
    </row>
    <row r="551" spans="1:45" x14ac:dyDescent="0.45">
      <c r="A551" t="s">
        <v>1301</v>
      </c>
      <c r="B551" t="s">
        <v>1302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>
        <v>42</v>
      </c>
      <c r="K551">
        <v>2</v>
      </c>
      <c r="L551">
        <v>57</v>
      </c>
      <c r="M551">
        <v>0</v>
      </c>
      <c r="O551">
        <v>120</v>
      </c>
      <c r="P551" t="s">
        <v>80</v>
      </c>
      <c r="Q551" t="s">
        <v>29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  <c r="Y551" t="s">
        <v>1303</v>
      </c>
      <c r="Z551" t="s">
        <v>31</v>
      </c>
      <c r="AA551">
        <f>+IF(B551='Playlist o matic demo'!$V$2,50,0)</f>
        <v>0</v>
      </c>
      <c r="AB551">
        <f>+ABS(+D551-'Playlist o matic demo'!$AA$2)</f>
        <v>0</v>
      </c>
      <c r="AC551">
        <f>+ABS(+O551-'Playlist o matic demo'!$AB$2)</f>
        <v>51</v>
      </c>
      <c r="AD551">
        <f>+IF(P551='Playlist o matic demo'!$AC$2,0,20)</f>
        <v>20</v>
      </c>
      <c r="AE551">
        <f>+IF(Q551='Playlist o matic demo'!$AD$2,0,20)</f>
        <v>0</v>
      </c>
      <c r="AF551">
        <f>+ABS(+R551-'Playlist o matic demo'!AE$2)</f>
        <v>8</v>
      </c>
      <c r="AG551">
        <f>+ABS(+S551-'Playlist o matic demo'!AF$2)/2</f>
        <v>3</v>
      </c>
      <c r="AH551">
        <f>+ABS(+T551-'Playlist o matic demo'!AG$2)/1.5</f>
        <v>13.333333333333334</v>
      </c>
      <c r="AI551">
        <f>+ABS(+U551-'Playlist o matic demo'!AH$2)/2</f>
        <v>22</v>
      </c>
      <c r="AJ551">
        <f>+ABS(+V551-'Playlist o matic demo'!AI$2)/2</f>
        <v>4.5</v>
      </c>
      <c r="AK551">
        <f>+ABS(+W551-'Playlist o matic demo'!AJ$2)/2</f>
        <v>2</v>
      </c>
      <c r="AL551">
        <f>+ABS(+X551-'Playlist o matic demo'!AK$2)/2</f>
        <v>0.5</v>
      </c>
      <c r="AN551">
        <f t="shared" si="48"/>
        <v>124.33333333333333</v>
      </c>
      <c r="AO551">
        <f t="shared" si="49"/>
        <v>285</v>
      </c>
      <c r="AP551">
        <f t="shared" si="53"/>
        <v>5.4910000000000542E-2</v>
      </c>
      <c r="AQ551">
        <f t="shared" si="50"/>
        <v>285.05491000000001</v>
      </c>
      <c r="AR551">
        <f t="shared" si="51"/>
        <v>286</v>
      </c>
      <c r="AS551" t="str">
        <f t="shared" si="52"/>
        <v>Ckay, AX'EL, Dj Yo! - Love Nwantiti - Remix</v>
      </c>
    </row>
    <row r="552" spans="1:45" x14ac:dyDescent="0.45">
      <c r="A552" t="s">
        <v>1304</v>
      </c>
      <c r="B552" t="s">
        <v>1305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>
        <v>383550148</v>
      </c>
      <c r="J552">
        <v>63</v>
      </c>
      <c r="K552">
        <v>40</v>
      </c>
      <c r="L552">
        <v>76</v>
      </c>
      <c r="M552">
        <v>0</v>
      </c>
      <c r="N552">
        <v>0</v>
      </c>
      <c r="O552">
        <v>82</v>
      </c>
      <c r="P552" t="s">
        <v>62</v>
      </c>
      <c r="Q552" t="s">
        <v>29</v>
      </c>
      <c r="R552">
        <v>63</v>
      </c>
      <c r="S552">
        <v>85</v>
      </c>
      <c r="T552">
        <v>62</v>
      </c>
      <c r="U552">
        <v>6</v>
      </c>
      <c r="V552">
        <v>0</v>
      </c>
      <c r="W552">
        <v>35</v>
      </c>
      <c r="X552">
        <v>4</v>
      </c>
      <c r="Y552" t="s">
        <v>1306</v>
      </c>
      <c r="Z552" t="s">
        <v>31</v>
      </c>
      <c r="AA552">
        <f>+IF(B552='Playlist o matic demo'!$V$2,50,0)</f>
        <v>0</v>
      </c>
      <c r="AB552">
        <f>+ABS(+D552-'Playlist o matic demo'!$AA$2)</f>
        <v>2</v>
      </c>
      <c r="AC552">
        <f>+ABS(+O552-'Playlist o matic demo'!$AB$2)</f>
        <v>89</v>
      </c>
      <c r="AD552">
        <f>+IF(P552='Playlist o matic demo'!$AC$2,0,20)</f>
        <v>20</v>
      </c>
      <c r="AE552">
        <f>+IF(Q552='Playlist o matic demo'!$AD$2,0,20)</f>
        <v>0</v>
      </c>
      <c r="AF552">
        <f>+ABS(+R552-'Playlist o matic demo'!AE$2)</f>
        <v>13</v>
      </c>
      <c r="AG552">
        <f>+ABS(+S552-'Playlist o matic demo'!AF$2)/2</f>
        <v>23.5</v>
      </c>
      <c r="AH552">
        <f>+ABS(+T552-'Playlist o matic demo'!AG$2)/1.5</f>
        <v>12</v>
      </c>
      <c r="AI552">
        <f>+ABS(+U552-'Playlist o matic demo'!AH$2)/2</f>
        <v>3</v>
      </c>
      <c r="AJ552">
        <f>+ABS(+V552-'Playlist o matic demo'!AI$2)/2</f>
        <v>0</v>
      </c>
      <c r="AK552">
        <f>+ABS(+W552-'Playlist o matic demo'!AJ$2)/2</f>
        <v>13</v>
      </c>
      <c r="AL552">
        <f>+ABS(+X552-'Playlist o matic demo'!AK$2)/2</f>
        <v>1.5</v>
      </c>
      <c r="AN552">
        <f t="shared" si="48"/>
        <v>177</v>
      </c>
      <c r="AO552">
        <f t="shared" si="49"/>
        <v>747</v>
      </c>
      <c r="AP552">
        <f t="shared" si="53"/>
        <v>5.5010000000000545E-2</v>
      </c>
      <c r="AQ552">
        <f t="shared" si="50"/>
        <v>747.05501000000004</v>
      </c>
      <c r="AR552">
        <f t="shared" si="51"/>
        <v>747</v>
      </c>
      <c r="AS552" t="str">
        <f t="shared" si="52"/>
        <v>Bruno Mars, Anderson .Paak, Silk Sonic - Smokin Out The Window</v>
      </c>
    </row>
    <row r="553" spans="1:45" x14ac:dyDescent="0.45">
      <c r="A553" t="s">
        <v>1307</v>
      </c>
      <c r="B553" t="s">
        <v>1308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>
        <v>530511203</v>
      </c>
      <c r="J553">
        <v>47</v>
      </c>
      <c r="K553">
        <v>14</v>
      </c>
      <c r="L553">
        <v>90</v>
      </c>
      <c r="M553">
        <v>0</v>
      </c>
      <c r="N553">
        <v>1</v>
      </c>
      <c r="O553">
        <v>95</v>
      </c>
      <c r="P553" t="s">
        <v>62</v>
      </c>
      <c r="Q553" t="s">
        <v>29</v>
      </c>
      <c r="R553">
        <v>77</v>
      </c>
      <c r="S553">
        <v>40</v>
      </c>
      <c r="T553">
        <v>47</v>
      </c>
      <c r="U553">
        <v>2</v>
      </c>
      <c r="V553">
        <v>0</v>
      </c>
      <c r="W553">
        <v>9</v>
      </c>
      <c r="X553">
        <v>3</v>
      </c>
      <c r="Y553" t="s">
        <v>1309</v>
      </c>
      <c r="Z553" t="s">
        <v>31</v>
      </c>
      <c r="AA553">
        <f>+IF(B553='Playlist o matic demo'!$V$2,50,0)</f>
        <v>0</v>
      </c>
      <c r="AB553">
        <f>+ABS(+D553-'Playlist o matic demo'!$AA$2)</f>
        <v>1</v>
      </c>
      <c r="AC553">
        <f>+ABS(+O553-'Playlist o matic demo'!$AB$2)</f>
        <v>76</v>
      </c>
      <c r="AD553">
        <f>+IF(P553='Playlist o matic demo'!$AC$2,0,20)</f>
        <v>20</v>
      </c>
      <c r="AE553">
        <f>+IF(Q553='Playlist o matic demo'!$AD$2,0,20)</f>
        <v>0</v>
      </c>
      <c r="AF553">
        <f>+ABS(+R553-'Playlist o matic demo'!AE$2)</f>
        <v>27</v>
      </c>
      <c r="AG553">
        <f>+ABS(+S553-'Playlist o matic demo'!AF$2)/2</f>
        <v>1</v>
      </c>
      <c r="AH553">
        <f>+ABS(+T553-'Playlist o matic demo'!AG$2)/1.5</f>
        <v>22</v>
      </c>
      <c r="AI553">
        <f>+ABS(+U553-'Playlist o matic demo'!AH$2)/2</f>
        <v>1</v>
      </c>
      <c r="AJ553">
        <f>+ABS(+V553-'Playlist o matic demo'!AI$2)/2</f>
        <v>0</v>
      </c>
      <c r="AK553">
        <f>+ABS(+W553-'Playlist o matic demo'!AJ$2)/2</f>
        <v>0</v>
      </c>
      <c r="AL553">
        <f>+ABS(+X553-'Playlist o matic demo'!AK$2)/2</f>
        <v>2</v>
      </c>
      <c r="AN553">
        <f t="shared" si="48"/>
        <v>150</v>
      </c>
      <c r="AO553">
        <f t="shared" si="49"/>
        <v>498</v>
      </c>
      <c r="AP553">
        <f t="shared" si="53"/>
        <v>5.5110000000000547E-2</v>
      </c>
      <c r="AQ553">
        <f t="shared" si="50"/>
        <v>498.05511000000001</v>
      </c>
      <c r="AR553">
        <f t="shared" si="51"/>
        <v>500</v>
      </c>
      <c r="AS553" t="str">
        <f t="shared" si="52"/>
        <v>THE ANXIETY, Willow, Tyler Cole - Meet Me At Our Spot</v>
      </c>
    </row>
    <row r="554" spans="1:45" x14ac:dyDescent="0.45">
      <c r="A554" t="s">
        <v>1310</v>
      </c>
      <c r="B554" t="s">
        <v>164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>
        <v>37307967</v>
      </c>
      <c r="J554">
        <v>0</v>
      </c>
      <c r="K554">
        <v>1</v>
      </c>
      <c r="L554">
        <v>2</v>
      </c>
      <c r="M554">
        <v>0</v>
      </c>
      <c r="N554">
        <v>0</v>
      </c>
      <c r="O554">
        <v>118</v>
      </c>
      <c r="Q554" t="s">
        <v>29</v>
      </c>
      <c r="R554">
        <v>44</v>
      </c>
      <c r="S554">
        <v>52</v>
      </c>
      <c r="T554">
        <v>94</v>
      </c>
      <c r="U554">
        <v>11</v>
      </c>
      <c r="V554">
        <v>0</v>
      </c>
      <c r="W554">
        <v>4</v>
      </c>
      <c r="X554">
        <v>29</v>
      </c>
      <c r="Y554" t="s">
        <v>1208</v>
      </c>
      <c r="Z554" t="s">
        <v>31</v>
      </c>
      <c r="AA554">
        <f>+IF(B554='Playlist o matic demo'!$V$2,50,0)</f>
        <v>50</v>
      </c>
      <c r="AB554">
        <f>+ABS(+D554-'Playlist o matic demo'!$AA$2)</f>
        <v>3</v>
      </c>
      <c r="AC554">
        <f>+ABS(+O554-'Playlist o matic demo'!$AB$2)</f>
        <v>53</v>
      </c>
      <c r="AD554">
        <f>+IF(P554='Playlist o matic demo'!$AC$2,0,20)</f>
        <v>20</v>
      </c>
      <c r="AE554">
        <f>+IF(Q554='Playlist o matic demo'!$AD$2,0,20)</f>
        <v>0</v>
      </c>
      <c r="AF554">
        <f>+ABS(+R554-'Playlist o matic demo'!AE$2)</f>
        <v>6</v>
      </c>
      <c r="AG554">
        <f>+ABS(+S554-'Playlist o matic demo'!AF$2)/2</f>
        <v>7</v>
      </c>
      <c r="AH554">
        <f>+ABS(+T554-'Playlist o matic demo'!AG$2)/1.5</f>
        <v>9.3333333333333339</v>
      </c>
      <c r="AI554">
        <f>+ABS(+U554-'Playlist o matic demo'!AH$2)/2</f>
        <v>5.5</v>
      </c>
      <c r="AJ554">
        <f>+ABS(+V554-'Playlist o matic demo'!AI$2)/2</f>
        <v>0</v>
      </c>
      <c r="AK554">
        <f>+ABS(+W554-'Playlist o matic demo'!AJ$2)/2</f>
        <v>2.5</v>
      </c>
      <c r="AL554">
        <f>+ABS(+X554-'Playlist o matic demo'!AK$2)/2</f>
        <v>11</v>
      </c>
      <c r="AN554">
        <f t="shared" si="48"/>
        <v>167.33333333333334</v>
      </c>
      <c r="AO554">
        <f t="shared" si="49"/>
        <v>659</v>
      </c>
      <c r="AP554">
        <f t="shared" si="53"/>
        <v>5.521000000000055E-2</v>
      </c>
      <c r="AQ554">
        <f t="shared" si="50"/>
        <v>659.05520999999999</v>
      </c>
      <c r="AR554">
        <f t="shared" si="51"/>
        <v>659</v>
      </c>
      <c r="AS554" t="str">
        <f t="shared" si="52"/>
        <v>The Weeknd - Every Angel is Terrifying</v>
      </c>
    </row>
    <row r="555" spans="1:45" x14ac:dyDescent="0.45">
      <c r="A555" t="s">
        <v>1311</v>
      </c>
      <c r="B555" t="s">
        <v>1312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>
        <v>510876816</v>
      </c>
      <c r="J555">
        <v>77</v>
      </c>
      <c r="K555">
        <v>31</v>
      </c>
      <c r="L555">
        <v>85</v>
      </c>
      <c r="M555">
        <v>5</v>
      </c>
      <c r="N555">
        <v>28</v>
      </c>
      <c r="O555">
        <v>123</v>
      </c>
      <c r="P555" t="s">
        <v>28</v>
      </c>
      <c r="Q555" t="s">
        <v>46</v>
      </c>
      <c r="R555">
        <v>75</v>
      </c>
      <c r="S555">
        <v>93</v>
      </c>
      <c r="T555">
        <v>86</v>
      </c>
      <c r="U555">
        <v>8</v>
      </c>
      <c r="V555">
        <v>0</v>
      </c>
      <c r="W555">
        <v>14</v>
      </c>
      <c r="X555">
        <v>3</v>
      </c>
      <c r="Y555" t="s">
        <v>1313</v>
      </c>
      <c r="Z555" t="s">
        <v>31</v>
      </c>
      <c r="AA555">
        <f>+IF(B555='Playlist o matic demo'!$V$2,50,0)</f>
        <v>0</v>
      </c>
      <c r="AB555">
        <f>+ABS(+D555-'Playlist o matic demo'!$AA$2)</f>
        <v>2</v>
      </c>
      <c r="AC555">
        <f>+ABS(+O555-'Playlist o matic demo'!$AB$2)</f>
        <v>48</v>
      </c>
      <c r="AD555">
        <f>+IF(P555='Playlist o matic demo'!$AC$2,0,20)</f>
        <v>20</v>
      </c>
      <c r="AE555">
        <f>+IF(Q555='Playlist o matic demo'!$AD$2,0,20)</f>
        <v>20</v>
      </c>
      <c r="AF555">
        <f>+ABS(+R555-'Playlist o matic demo'!AE$2)</f>
        <v>25</v>
      </c>
      <c r="AG555">
        <f>+ABS(+S555-'Playlist o matic demo'!AF$2)/2</f>
        <v>27.5</v>
      </c>
      <c r="AH555">
        <f>+ABS(+T555-'Playlist o matic demo'!AG$2)/1.5</f>
        <v>4</v>
      </c>
      <c r="AI555">
        <f>+ABS(+U555-'Playlist o matic demo'!AH$2)/2</f>
        <v>4</v>
      </c>
      <c r="AJ555">
        <f>+ABS(+V555-'Playlist o matic demo'!AI$2)/2</f>
        <v>0</v>
      </c>
      <c r="AK555">
        <f>+ABS(+W555-'Playlist o matic demo'!AJ$2)/2</f>
        <v>2.5</v>
      </c>
      <c r="AL555">
        <f>+ABS(+X555-'Playlist o matic demo'!AK$2)/2</f>
        <v>2</v>
      </c>
      <c r="AN555">
        <f t="shared" si="48"/>
        <v>155</v>
      </c>
      <c r="AO555">
        <f t="shared" si="49"/>
        <v>544</v>
      </c>
      <c r="AP555">
        <f t="shared" si="53"/>
        <v>5.5310000000000553E-2</v>
      </c>
      <c r="AQ555">
        <f t="shared" si="50"/>
        <v>544.05530999999996</v>
      </c>
      <c r="AR555">
        <f t="shared" si="51"/>
        <v>544</v>
      </c>
      <c r="AS555" t="str">
        <f t="shared" si="52"/>
        <v>Sebastian Yatra - Tacones Rojos</v>
      </c>
    </row>
    <row r="556" spans="1:45" x14ac:dyDescent="0.45">
      <c r="A556" t="s">
        <v>1314</v>
      </c>
      <c r="B556" t="s">
        <v>1315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>
        <v>1445941661</v>
      </c>
      <c r="J556">
        <v>231</v>
      </c>
      <c r="K556">
        <v>52</v>
      </c>
      <c r="L556">
        <v>612</v>
      </c>
      <c r="M556">
        <v>6</v>
      </c>
      <c r="O556">
        <v>90</v>
      </c>
      <c r="Q556" t="s">
        <v>29</v>
      </c>
      <c r="R556">
        <v>63</v>
      </c>
      <c r="S556">
        <v>49</v>
      </c>
      <c r="T556">
        <v>68</v>
      </c>
      <c r="U556">
        <v>38</v>
      </c>
      <c r="V556">
        <v>0</v>
      </c>
      <c r="W556">
        <v>42</v>
      </c>
      <c r="X556">
        <v>18</v>
      </c>
      <c r="Y556" t="s">
        <v>436</v>
      </c>
      <c r="Z556" t="s">
        <v>31</v>
      </c>
      <c r="AA556">
        <f>+IF(B556='Playlist o matic demo'!$V$2,50,0)</f>
        <v>0</v>
      </c>
      <c r="AB556">
        <f>+ABS(+D556-'Playlist o matic demo'!$AA$2)</f>
        <v>2</v>
      </c>
      <c r="AC556">
        <f>+ABS(+O556-'Playlist o matic demo'!$AB$2)</f>
        <v>81</v>
      </c>
      <c r="AD556">
        <f>+IF(P556='Playlist o matic demo'!$AC$2,0,20)</f>
        <v>20</v>
      </c>
      <c r="AE556">
        <f>+IF(Q556='Playlist o matic demo'!$AD$2,0,20)</f>
        <v>0</v>
      </c>
      <c r="AF556">
        <f>+ABS(+R556-'Playlist o matic demo'!AE$2)</f>
        <v>13</v>
      </c>
      <c r="AG556">
        <f>+ABS(+S556-'Playlist o matic demo'!AF$2)/2</f>
        <v>5.5</v>
      </c>
      <c r="AH556">
        <f>+ABS(+T556-'Playlist o matic demo'!AG$2)/1.5</f>
        <v>8</v>
      </c>
      <c r="AI556">
        <f>+ABS(+U556-'Playlist o matic demo'!AH$2)/2</f>
        <v>19</v>
      </c>
      <c r="AJ556">
        <f>+ABS(+V556-'Playlist o matic demo'!AI$2)/2</f>
        <v>0</v>
      </c>
      <c r="AK556">
        <f>+ABS(+W556-'Playlist o matic demo'!AJ$2)/2</f>
        <v>16.5</v>
      </c>
      <c r="AL556">
        <f>+ABS(+X556-'Playlist o matic demo'!AK$2)/2</f>
        <v>5.5</v>
      </c>
      <c r="AN556">
        <f t="shared" si="48"/>
        <v>170.5</v>
      </c>
      <c r="AO556">
        <f t="shared" si="49"/>
        <v>692</v>
      </c>
      <c r="AP556">
        <f t="shared" si="53"/>
        <v>5.5410000000000556E-2</v>
      </c>
      <c r="AQ556">
        <f t="shared" si="50"/>
        <v>692.05541000000005</v>
      </c>
      <c r="AR556">
        <f t="shared" si="51"/>
        <v>693</v>
      </c>
      <c r="AS556" t="str">
        <f t="shared" si="52"/>
        <v>Justin Bieber, Daniel Caesar, Giveon - Peaches (feat. Daniel Caesar &amp; Giveon)</v>
      </c>
    </row>
    <row r="557" spans="1:45" x14ac:dyDescent="0.45">
      <c r="A557" t="s">
        <v>1316</v>
      </c>
      <c r="B557" t="s">
        <v>1183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>
        <v>1763363713</v>
      </c>
      <c r="J557">
        <v>189</v>
      </c>
      <c r="K557">
        <v>166</v>
      </c>
      <c r="L557">
        <v>525</v>
      </c>
      <c r="M557">
        <v>9</v>
      </c>
      <c r="N557">
        <v>25</v>
      </c>
      <c r="O557">
        <v>110</v>
      </c>
      <c r="P557" t="s">
        <v>130</v>
      </c>
      <c r="Q557" t="s">
        <v>46</v>
      </c>
      <c r="R557">
        <v>73</v>
      </c>
      <c r="S557">
        <v>14</v>
      </c>
      <c r="T557">
        <v>57</v>
      </c>
      <c r="U557">
        <v>40</v>
      </c>
      <c r="V557">
        <v>0</v>
      </c>
      <c r="W557">
        <v>11</v>
      </c>
      <c r="X557">
        <v>5</v>
      </c>
      <c r="Y557" t="s">
        <v>1317</v>
      </c>
      <c r="Z557" t="s">
        <v>31</v>
      </c>
      <c r="AA557">
        <f>+IF(B557='Playlist o matic demo'!$V$2,50,0)</f>
        <v>0</v>
      </c>
      <c r="AB557">
        <f>+ABS(+D557-'Playlist o matic demo'!$AA$2)</f>
        <v>1</v>
      </c>
      <c r="AC557">
        <f>+ABS(+O557-'Playlist o matic demo'!$AB$2)</f>
        <v>61</v>
      </c>
      <c r="AD557">
        <f>+IF(P557='Playlist o matic demo'!$AC$2,0,20)</f>
        <v>20</v>
      </c>
      <c r="AE557">
        <f>+IF(Q557='Playlist o matic demo'!$AD$2,0,20)</f>
        <v>20</v>
      </c>
      <c r="AF557">
        <f>+ABS(+R557-'Playlist o matic demo'!AE$2)</f>
        <v>23</v>
      </c>
      <c r="AG557">
        <f>+ABS(+S557-'Playlist o matic demo'!AF$2)/2</f>
        <v>12</v>
      </c>
      <c r="AH557">
        <f>+ABS(+T557-'Playlist o matic demo'!AG$2)/1.5</f>
        <v>15.333333333333334</v>
      </c>
      <c r="AI557">
        <f>+ABS(+U557-'Playlist o matic demo'!AH$2)/2</f>
        <v>20</v>
      </c>
      <c r="AJ557">
        <f>+ABS(+V557-'Playlist o matic demo'!AI$2)/2</f>
        <v>0</v>
      </c>
      <c r="AK557">
        <f>+ABS(+W557-'Playlist o matic demo'!AJ$2)/2</f>
        <v>1</v>
      </c>
      <c r="AL557">
        <f>+ABS(+X557-'Playlist o matic demo'!AK$2)/2</f>
        <v>1</v>
      </c>
      <c r="AN557">
        <f t="shared" si="48"/>
        <v>174.33333333333334</v>
      </c>
      <c r="AO557">
        <f t="shared" si="49"/>
        <v>719</v>
      </c>
      <c r="AP557">
        <f t="shared" si="53"/>
        <v>5.5510000000000559E-2</v>
      </c>
      <c r="AQ557">
        <f t="shared" si="50"/>
        <v>719.05551000000003</v>
      </c>
      <c r="AR557">
        <f t="shared" si="51"/>
        <v>719</v>
      </c>
      <c r="AS557" t="str">
        <f t="shared" si="52"/>
        <v>Bad Bunny, Jhay Cortez - Dakiti</v>
      </c>
    </row>
    <row r="558" spans="1:45" x14ac:dyDescent="0.45">
      <c r="A558" t="s">
        <v>1318</v>
      </c>
      <c r="B558" t="s">
        <v>1319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>
        <v>374191487</v>
      </c>
      <c r="J558">
        <v>20</v>
      </c>
      <c r="K558">
        <v>4</v>
      </c>
      <c r="L558">
        <v>15</v>
      </c>
      <c r="M558">
        <v>1</v>
      </c>
      <c r="N558">
        <v>3</v>
      </c>
      <c r="O558">
        <v>96</v>
      </c>
      <c r="P558" t="s">
        <v>34</v>
      </c>
      <c r="Q558" t="s">
        <v>46</v>
      </c>
      <c r="R558">
        <v>66</v>
      </c>
      <c r="S558">
        <v>76</v>
      </c>
      <c r="T558">
        <v>82</v>
      </c>
      <c r="U558">
        <v>47</v>
      </c>
      <c r="V558">
        <v>0</v>
      </c>
      <c r="W558">
        <v>10</v>
      </c>
      <c r="X558">
        <v>32</v>
      </c>
      <c r="Y558" t="s">
        <v>1320</v>
      </c>
      <c r="Z558" t="s">
        <v>31</v>
      </c>
      <c r="AA558">
        <f>+IF(B558='Playlist o matic demo'!$V$2,50,0)</f>
        <v>0</v>
      </c>
      <c r="AB558">
        <f>+ABS(+D558-'Playlist o matic demo'!$AA$2)</f>
        <v>2</v>
      </c>
      <c r="AC558">
        <f>+ABS(+O558-'Playlist o matic demo'!$AB$2)</f>
        <v>75</v>
      </c>
      <c r="AD558">
        <f>+IF(P558='Playlist o matic demo'!$AC$2,0,20)</f>
        <v>0</v>
      </c>
      <c r="AE558">
        <f>+IF(Q558='Playlist o matic demo'!$AD$2,0,20)</f>
        <v>20</v>
      </c>
      <c r="AF558">
        <f>+ABS(+R558-'Playlist o matic demo'!AE$2)</f>
        <v>16</v>
      </c>
      <c r="AG558">
        <f>+ABS(+S558-'Playlist o matic demo'!AF$2)/2</f>
        <v>19</v>
      </c>
      <c r="AH558">
        <f>+ABS(+T558-'Playlist o matic demo'!AG$2)/1.5</f>
        <v>1.3333333333333333</v>
      </c>
      <c r="AI558">
        <f>+ABS(+U558-'Playlist o matic demo'!AH$2)/2</f>
        <v>23.5</v>
      </c>
      <c r="AJ558">
        <f>+ABS(+V558-'Playlist o matic demo'!AI$2)/2</f>
        <v>0</v>
      </c>
      <c r="AK558">
        <f>+ABS(+W558-'Playlist o matic demo'!AJ$2)/2</f>
        <v>0.5</v>
      </c>
      <c r="AL558">
        <f>+ABS(+X558-'Playlist o matic demo'!AK$2)/2</f>
        <v>12.5</v>
      </c>
      <c r="AN558">
        <f t="shared" si="48"/>
        <v>169.83333333333334</v>
      </c>
      <c r="AO558">
        <f t="shared" si="49"/>
        <v>687</v>
      </c>
      <c r="AP558">
        <f t="shared" si="53"/>
        <v>5.5610000000000562E-2</v>
      </c>
      <c r="AQ558">
        <f t="shared" si="50"/>
        <v>687.05561</v>
      </c>
      <c r="AR558">
        <f t="shared" si="51"/>
        <v>688</v>
      </c>
      <c r="AS558" t="str">
        <f t="shared" si="52"/>
        <v>Bizarrap, Tiago pzk - Tiago PZK: Bzrp Music Sessions, Vol. 48</v>
      </c>
    </row>
    <row r="559" spans="1:45" x14ac:dyDescent="0.45">
      <c r="A559" t="s">
        <v>1321</v>
      </c>
      <c r="B559" t="s">
        <v>1322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>
        <v>108809090</v>
      </c>
      <c r="J559">
        <v>41</v>
      </c>
      <c r="K559">
        <v>122</v>
      </c>
      <c r="L559">
        <v>394</v>
      </c>
      <c r="M559">
        <v>0</v>
      </c>
      <c r="N559">
        <v>2</v>
      </c>
      <c r="O559">
        <v>88</v>
      </c>
      <c r="P559" t="s">
        <v>62</v>
      </c>
      <c r="Q559" t="s">
        <v>46</v>
      </c>
      <c r="R559">
        <v>56</v>
      </c>
      <c r="S559">
        <v>58</v>
      </c>
      <c r="T559">
        <v>55</v>
      </c>
      <c r="U559">
        <v>35</v>
      </c>
      <c r="V559">
        <v>0</v>
      </c>
      <c r="W559">
        <v>23</v>
      </c>
      <c r="X559">
        <v>11</v>
      </c>
      <c r="Y559" t="s">
        <v>30</v>
      </c>
      <c r="Z559" t="s">
        <v>31</v>
      </c>
      <c r="AA559">
        <f>+IF(B559='Playlist o matic demo'!$V$2,50,0)</f>
        <v>0</v>
      </c>
      <c r="AB559">
        <f>+ABS(+D559-'Playlist o matic demo'!$AA$2)</f>
        <v>3</v>
      </c>
      <c r="AC559">
        <f>+ABS(+O559-'Playlist o matic demo'!$AB$2)</f>
        <v>83</v>
      </c>
      <c r="AD559">
        <f>+IF(P559='Playlist o matic demo'!$AC$2,0,20)</f>
        <v>20</v>
      </c>
      <c r="AE559">
        <f>+IF(Q559='Playlist o matic demo'!$AD$2,0,20)</f>
        <v>20</v>
      </c>
      <c r="AF559">
        <f>+ABS(+R559-'Playlist o matic demo'!AE$2)</f>
        <v>6</v>
      </c>
      <c r="AG559">
        <f>+ABS(+S559-'Playlist o matic demo'!AF$2)/2</f>
        <v>10</v>
      </c>
      <c r="AH559">
        <f>+ABS(+T559-'Playlist o matic demo'!AG$2)/1.5</f>
        <v>16.666666666666668</v>
      </c>
      <c r="AI559">
        <f>+ABS(+U559-'Playlist o matic demo'!AH$2)/2</f>
        <v>17.5</v>
      </c>
      <c r="AJ559">
        <f>+ABS(+V559-'Playlist o matic demo'!AI$2)/2</f>
        <v>0</v>
      </c>
      <c r="AK559">
        <f>+ABS(+W559-'Playlist o matic demo'!AJ$2)/2</f>
        <v>7</v>
      </c>
      <c r="AL559">
        <f>+ABS(+X559-'Playlist o matic demo'!AK$2)/2</f>
        <v>2</v>
      </c>
      <c r="AN559">
        <f t="shared" si="48"/>
        <v>185.16666666666666</v>
      </c>
      <c r="AO559">
        <f t="shared" si="49"/>
        <v>802</v>
      </c>
      <c r="AP559">
        <f t="shared" si="53"/>
        <v>5.5710000000000565E-2</v>
      </c>
      <c r="AQ559">
        <f t="shared" si="50"/>
        <v>802.05570999999998</v>
      </c>
      <c r="AR559">
        <f t="shared" si="51"/>
        <v>803</v>
      </c>
      <c r="AS559" t="str">
        <f t="shared" si="52"/>
        <v>Stromae - LÃ¯Â¿Â½Ã¯Â¿Â½Ã¯Â¿</v>
      </c>
    </row>
    <row r="560" spans="1:45" x14ac:dyDescent="0.45">
      <c r="A560" t="s">
        <v>1323</v>
      </c>
      <c r="B560" t="s">
        <v>1324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>
        <v>436695353</v>
      </c>
      <c r="J560">
        <v>86</v>
      </c>
      <c r="K560">
        <v>76</v>
      </c>
      <c r="L560">
        <v>59</v>
      </c>
      <c r="M560">
        <v>0</v>
      </c>
      <c r="N560">
        <v>16</v>
      </c>
      <c r="O560">
        <v>98</v>
      </c>
      <c r="P560" t="s">
        <v>42</v>
      </c>
      <c r="Q560" t="s">
        <v>46</v>
      </c>
      <c r="R560">
        <v>73</v>
      </c>
      <c r="S560">
        <v>60</v>
      </c>
      <c r="T560">
        <v>85</v>
      </c>
      <c r="U560">
        <v>17</v>
      </c>
      <c r="V560">
        <v>0</v>
      </c>
      <c r="W560">
        <v>24</v>
      </c>
      <c r="X560">
        <v>5</v>
      </c>
      <c r="Y560" t="s">
        <v>30</v>
      </c>
      <c r="Z560" t="s">
        <v>31</v>
      </c>
      <c r="AA560">
        <f>+IF(B560='Playlist o matic demo'!$V$2,50,0)</f>
        <v>0</v>
      </c>
      <c r="AB560">
        <f>+ABS(+D560-'Playlist o matic demo'!$AA$2)</f>
        <v>2</v>
      </c>
      <c r="AC560">
        <f>+ABS(+O560-'Playlist o matic demo'!$AB$2)</f>
        <v>73</v>
      </c>
      <c r="AD560">
        <f>+IF(P560='Playlist o matic demo'!$AC$2,0,20)</f>
        <v>20</v>
      </c>
      <c r="AE560">
        <f>+IF(Q560='Playlist o matic demo'!$AD$2,0,20)</f>
        <v>20</v>
      </c>
      <c r="AF560">
        <f>+ABS(+R560-'Playlist o matic demo'!AE$2)</f>
        <v>23</v>
      </c>
      <c r="AG560">
        <f>+ABS(+S560-'Playlist o matic demo'!AF$2)/2</f>
        <v>11</v>
      </c>
      <c r="AH560">
        <f>+ABS(+T560-'Playlist o matic demo'!AG$2)/1.5</f>
        <v>3.3333333333333335</v>
      </c>
      <c r="AI560">
        <f>+ABS(+U560-'Playlist o matic demo'!AH$2)/2</f>
        <v>8.5</v>
      </c>
      <c r="AJ560">
        <f>+ABS(+V560-'Playlist o matic demo'!AI$2)/2</f>
        <v>0</v>
      </c>
      <c r="AK560">
        <f>+ABS(+W560-'Playlist o matic demo'!AJ$2)/2</f>
        <v>7.5</v>
      </c>
      <c r="AL560">
        <f>+ABS(+X560-'Playlist o matic demo'!AK$2)/2</f>
        <v>1</v>
      </c>
      <c r="AN560">
        <f t="shared" si="48"/>
        <v>169.33333333333334</v>
      </c>
      <c r="AO560">
        <f t="shared" si="49"/>
        <v>680</v>
      </c>
      <c r="AP560">
        <f t="shared" si="53"/>
        <v>5.5810000000000567E-2</v>
      </c>
      <c r="AQ560">
        <f t="shared" si="50"/>
        <v>680.05580999999995</v>
      </c>
      <c r="AR560">
        <f t="shared" si="51"/>
        <v>682</v>
      </c>
      <c r="AS560" t="str">
        <f t="shared" si="52"/>
        <v>Chris Brown, Rvssian, Rauw Alejandro - NostÃ¯Â¿Â½Ã¯Â¿Â½l</v>
      </c>
    </row>
    <row r="561" spans="1:45" x14ac:dyDescent="0.45">
      <c r="A561" t="s">
        <v>1325</v>
      </c>
      <c r="B561" t="s">
        <v>1326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>
        <v>421040617</v>
      </c>
      <c r="J561">
        <v>105</v>
      </c>
      <c r="K561">
        <v>2</v>
      </c>
      <c r="L561">
        <v>73</v>
      </c>
      <c r="M561">
        <v>13</v>
      </c>
      <c r="N561">
        <v>1</v>
      </c>
      <c r="O561">
        <v>110</v>
      </c>
      <c r="Q561" t="s">
        <v>46</v>
      </c>
      <c r="R561">
        <v>72</v>
      </c>
      <c r="S561">
        <v>67</v>
      </c>
      <c r="T561">
        <v>68</v>
      </c>
      <c r="U561">
        <v>0</v>
      </c>
      <c r="V561">
        <v>0</v>
      </c>
      <c r="W561">
        <v>14</v>
      </c>
      <c r="X561">
        <v>4</v>
      </c>
      <c r="Y561" t="s">
        <v>1327</v>
      </c>
      <c r="Z561" t="s">
        <v>31</v>
      </c>
      <c r="AA561">
        <f>+IF(B561='Playlist o matic demo'!$V$2,50,0)</f>
        <v>0</v>
      </c>
      <c r="AB561">
        <f>+ABS(+D561-'Playlist o matic demo'!$AA$2)</f>
        <v>2</v>
      </c>
      <c r="AC561">
        <f>+ABS(+O561-'Playlist o matic demo'!$AB$2)</f>
        <v>61</v>
      </c>
      <c r="AD561">
        <f>+IF(P561='Playlist o matic demo'!$AC$2,0,20)</f>
        <v>20</v>
      </c>
      <c r="AE561">
        <f>+IF(Q561='Playlist o matic demo'!$AD$2,0,20)</f>
        <v>20</v>
      </c>
      <c r="AF561">
        <f>+ABS(+R561-'Playlist o matic demo'!AE$2)</f>
        <v>22</v>
      </c>
      <c r="AG561">
        <f>+ABS(+S561-'Playlist o matic demo'!AF$2)/2</f>
        <v>14.5</v>
      </c>
      <c r="AH561">
        <f>+ABS(+T561-'Playlist o matic demo'!AG$2)/1.5</f>
        <v>8</v>
      </c>
      <c r="AI561">
        <f>+ABS(+U561-'Playlist o matic demo'!AH$2)/2</f>
        <v>0</v>
      </c>
      <c r="AJ561">
        <f>+ABS(+V561-'Playlist o matic demo'!AI$2)/2</f>
        <v>0</v>
      </c>
      <c r="AK561">
        <f>+ABS(+W561-'Playlist o matic demo'!AJ$2)/2</f>
        <v>2.5</v>
      </c>
      <c r="AL561">
        <f>+ABS(+X561-'Playlist o matic demo'!AK$2)/2</f>
        <v>1.5</v>
      </c>
      <c r="AN561">
        <f t="shared" si="48"/>
        <v>151.5</v>
      </c>
      <c r="AO561">
        <f t="shared" si="49"/>
        <v>510</v>
      </c>
      <c r="AP561">
        <f t="shared" si="53"/>
        <v>5.591000000000057E-2</v>
      </c>
      <c r="AQ561">
        <f t="shared" si="50"/>
        <v>510.05590999999998</v>
      </c>
      <c r="AR561">
        <f t="shared" si="51"/>
        <v>510</v>
      </c>
      <c r="AS561" t="str">
        <f t="shared" si="52"/>
        <v>NEIKED, Mae Muller, Polo G - Better Days (NEIKED x Mae Muller x Polo G)</v>
      </c>
    </row>
    <row r="562" spans="1:45" x14ac:dyDescent="0.45">
      <c r="A562" t="s">
        <v>1328</v>
      </c>
      <c r="B562" t="s">
        <v>1329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>
        <v>501541661</v>
      </c>
      <c r="J562">
        <v>43</v>
      </c>
      <c r="K562">
        <v>15</v>
      </c>
      <c r="L562">
        <v>116</v>
      </c>
      <c r="M562">
        <v>0</v>
      </c>
      <c r="O562">
        <v>80</v>
      </c>
      <c r="Q562" t="s">
        <v>29</v>
      </c>
      <c r="R562">
        <v>70</v>
      </c>
      <c r="S562">
        <v>57</v>
      </c>
      <c r="T562">
        <v>49</v>
      </c>
      <c r="U562">
        <v>19</v>
      </c>
      <c r="V562">
        <v>0</v>
      </c>
      <c r="W562">
        <v>12</v>
      </c>
      <c r="X562">
        <v>8</v>
      </c>
      <c r="Y562" t="s">
        <v>1330</v>
      </c>
      <c r="Z562" t="s">
        <v>31</v>
      </c>
      <c r="AA562">
        <f>+IF(B562='Playlist o matic demo'!$V$2,50,0)</f>
        <v>0</v>
      </c>
      <c r="AB562">
        <f>+ABS(+D562-'Playlist o matic demo'!$AA$2)</f>
        <v>1</v>
      </c>
      <c r="AC562">
        <f>+ABS(+O562-'Playlist o matic demo'!$AB$2)</f>
        <v>91</v>
      </c>
      <c r="AD562">
        <f>+IF(P562='Playlist o matic demo'!$AC$2,0,20)</f>
        <v>20</v>
      </c>
      <c r="AE562">
        <f>+IF(Q562='Playlist o matic demo'!$AD$2,0,20)</f>
        <v>0</v>
      </c>
      <c r="AF562">
        <f>+ABS(+R562-'Playlist o matic demo'!AE$2)</f>
        <v>20</v>
      </c>
      <c r="AG562">
        <f>+ABS(+S562-'Playlist o matic demo'!AF$2)/2</f>
        <v>9.5</v>
      </c>
      <c r="AH562">
        <f>+ABS(+T562-'Playlist o matic demo'!AG$2)/1.5</f>
        <v>20.666666666666668</v>
      </c>
      <c r="AI562">
        <f>+ABS(+U562-'Playlist o matic demo'!AH$2)/2</f>
        <v>9.5</v>
      </c>
      <c r="AJ562">
        <f>+ABS(+V562-'Playlist o matic demo'!AI$2)/2</f>
        <v>0</v>
      </c>
      <c r="AK562">
        <f>+ABS(+W562-'Playlist o matic demo'!AJ$2)/2</f>
        <v>1.5</v>
      </c>
      <c r="AL562">
        <f>+ABS(+X562-'Playlist o matic demo'!AK$2)/2</f>
        <v>0.5</v>
      </c>
      <c r="AN562">
        <f t="shared" si="48"/>
        <v>173.66666666666666</v>
      </c>
      <c r="AO562">
        <f t="shared" si="49"/>
        <v>712</v>
      </c>
      <c r="AP562">
        <f t="shared" si="53"/>
        <v>5.6010000000000573E-2</v>
      </c>
      <c r="AQ562">
        <f t="shared" si="50"/>
        <v>712.05601000000001</v>
      </c>
      <c r="AR562">
        <f t="shared" si="51"/>
        <v>712</v>
      </c>
      <c r="AS562" t="str">
        <f t="shared" si="52"/>
        <v>Oliver Tree - Life Goes On</v>
      </c>
    </row>
    <row r="563" spans="1:45" x14ac:dyDescent="0.45">
      <c r="A563" t="s">
        <v>1331</v>
      </c>
      <c r="B563" t="s">
        <v>1332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>
        <v>354065229</v>
      </c>
      <c r="J563">
        <v>69</v>
      </c>
      <c r="K563">
        <v>3</v>
      </c>
      <c r="L563">
        <v>70</v>
      </c>
      <c r="M563">
        <v>0</v>
      </c>
      <c r="N563">
        <v>3</v>
      </c>
      <c r="O563">
        <v>110</v>
      </c>
      <c r="P563" t="s">
        <v>34</v>
      </c>
      <c r="Q563" t="s">
        <v>46</v>
      </c>
      <c r="R563">
        <v>86</v>
      </c>
      <c r="S563">
        <v>31</v>
      </c>
      <c r="T563">
        <v>53</v>
      </c>
      <c r="U563">
        <v>43</v>
      </c>
      <c r="V563">
        <v>0</v>
      </c>
      <c r="W563">
        <v>11</v>
      </c>
      <c r="X563">
        <v>6</v>
      </c>
      <c r="Y563" t="s">
        <v>30</v>
      </c>
      <c r="Z563" t="s">
        <v>31</v>
      </c>
      <c r="AA563">
        <f>+IF(B563='Playlist o matic demo'!$V$2,50,0)</f>
        <v>0</v>
      </c>
      <c r="AB563">
        <f>+ABS(+D563-'Playlist o matic demo'!$AA$2)</f>
        <v>2</v>
      </c>
      <c r="AC563">
        <f>+ABS(+O563-'Playlist o matic demo'!$AB$2)</f>
        <v>61</v>
      </c>
      <c r="AD563">
        <f>+IF(P563='Playlist o matic demo'!$AC$2,0,20)</f>
        <v>0</v>
      </c>
      <c r="AE563">
        <f>+IF(Q563='Playlist o matic demo'!$AD$2,0,20)</f>
        <v>20</v>
      </c>
      <c r="AF563">
        <f>+ABS(+R563-'Playlist o matic demo'!AE$2)</f>
        <v>36</v>
      </c>
      <c r="AG563">
        <f>+ABS(+S563-'Playlist o matic demo'!AF$2)/2</f>
        <v>3.5</v>
      </c>
      <c r="AH563">
        <f>+ABS(+T563-'Playlist o matic demo'!AG$2)/1.5</f>
        <v>18</v>
      </c>
      <c r="AI563">
        <f>+ABS(+U563-'Playlist o matic demo'!AH$2)/2</f>
        <v>21.5</v>
      </c>
      <c r="AJ563">
        <f>+ABS(+V563-'Playlist o matic demo'!AI$2)/2</f>
        <v>0</v>
      </c>
      <c r="AK563">
        <f>+ABS(+W563-'Playlist o matic demo'!AJ$2)/2</f>
        <v>1</v>
      </c>
      <c r="AL563">
        <f>+ABS(+X563-'Playlist o matic demo'!AK$2)/2</f>
        <v>0.5</v>
      </c>
      <c r="AN563">
        <f t="shared" si="48"/>
        <v>163.5</v>
      </c>
      <c r="AO563">
        <f t="shared" si="49"/>
        <v>632</v>
      </c>
      <c r="AP563">
        <f t="shared" si="53"/>
        <v>5.6110000000000576E-2</v>
      </c>
      <c r="AQ563">
        <f t="shared" si="50"/>
        <v>632.05610999999999</v>
      </c>
      <c r="AR563">
        <f t="shared" si="51"/>
        <v>633</v>
      </c>
      <c r="AS563" t="str">
        <f t="shared" si="52"/>
        <v>Kali Uchis, Amaarae, Moliy - Sad Girlz Luv Money Remix (feat. Kali Uchis)</v>
      </c>
    </row>
    <row r="564" spans="1:45" x14ac:dyDescent="0.45">
      <c r="A564" t="s">
        <v>1333</v>
      </c>
      <c r="B564" t="s">
        <v>297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>
        <v>1143647827</v>
      </c>
      <c r="J564">
        <v>180</v>
      </c>
      <c r="K564">
        <v>135</v>
      </c>
      <c r="L564">
        <v>223</v>
      </c>
      <c r="M564">
        <v>0</v>
      </c>
      <c r="N564">
        <v>5</v>
      </c>
      <c r="O564">
        <v>110</v>
      </c>
      <c r="P564" t="s">
        <v>80</v>
      </c>
      <c r="Q564" t="s">
        <v>29</v>
      </c>
      <c r="R564">
        <v>79</v>
      </c>
      <c r="S564">
        <v>70</v>
      </c>
      <c r="T564">
        <v>36</v>
      </c>
      <c r="U564">
        <v>0</v>
      </c>
      <c r="V564">
        <v>0</v>
      </c>
      <c r="W564">
        <v>6</v>
      </c>
      <c r="X564">
        <v>11</v>
      </c>
      <c r="Y564" t="s">
        <v>1334</v>
      </c>
      <c r="Z564" t="s">
        <v>31</v>
      </c>
      <c r="AA564">
        <f>+IF(B564='Playlist o matic demo'!$V$2,50,0)</f>
        <v>0</v>
      </c>
      <c r="AB564">
        <f>+ABS(+D564-'Playlist o matic demo'!$AA$2)</f>
        <v>2</v>
      </c>
      <c r="AC564">
        <f>+ABS(+O564-'Playlist o matic demo'!$AB$2)</f>
        <v>61</v>
      </c>
      <c r="AD564">
        <f>+IF(P564='Playlist o matic demo'!$AC$2,0,20)</f>
        <v>20</v>
      </c>
      <c r="AE564">
        <f>+IF(Q564='Playlist o matic demo'!$AD$2,0,20)</f>
        <v>0</v>
      </c>
      <c r="AF564">
        <f>+ABS(+R564-'Playlist o matic demo'!AE$2)</f>
        <v>29</v>
      </c>
      <c r="AG564">
        <f>+ABS(+S564-'Playlist o matic demo'!AF$2)/2</f>
        <v>16</v>
      </c>
      <c r="AH564">
        <f>+ABS(+T564-'Playlist o matic demo'!AG$2)/1.5</f>
        <v>29.333333333333332</v>
      </c>
      <c r="AI564">
        <f>+ABS(+U564-'Playlist o matic demo'!AH$2)/2</f>
        <v>0</v>
      </c>
      <c r="AJ564">
        <f>+ABS(+V564-'Playlist o matic demo'!AI$2)/2</f>
        <v>0</v>
      </c>
      <c r="AK564">
        <f>+ABS(+W564-'Playlist o matic demo'!AJ$2)/2</f>
        <v>1.5</v>
      </c>
      <c r="AL564">
        <f>+ABS(+X564-'Playlist o matic demo'!AK$2)/2</f>
        <v>2</v>
      </c>
      <c r="AN564">
        <f t="shared" si="48"/>
        <v>160.83333333333334</v>
      </c>
      <c r="AO564">
        <f t="shared" si="49"/>
        <v>606</v>
      </c>
      <c r="AP564">
        <f t="shared" si="53"/>
        <v>5.6210000000000579E-2</v>
      </c>
      <c r="AQ564">
        <f t="shared" si="50"/>
        <v>606.05620999999996</v>
      </c>
      <c r="AR564">
        <f t="shared" si="51"/>
        <v>607</v>
      </c>
      <c r="AS564" t="str">
        <f t="shared" si="52"/>
        <v>BTS - Butter</v>
      </c>
    </row>
    <row r="565" spans="1:45" x14ac:dyDescent="0.45">
      <c r="A565" t="s">
        <v>1335</v>
      </c>
      <c r="B565" t="s">
        <v>1336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>
        <v>311395144</v>
      </c>
      <c r="J565">
        <v>54</v>
      </c>
      <c r="K565">
        <v>28</v>
      </c>
      <c r="L565">
        <v>43</v>
      </c>
      <c r="M565">
        <v>0</v>
      </c>
      <c r="N565">
        <v>0</v>
      </c>
      <c r="O565">
        <v>78</v>
      </c>
      <c r="P565" t="s">
        <v>34</v>
      </c>
      <c r="Q565" t="s">
        <v>46</v>
      </c>
      <c r="R565">
        <v>77</v>
      </c>
      <c r="S565">
        <v>49</v>
      </c>
      <c r="T565">
        <v>42</v>
      </c>
      <c r="U565">
        <v>1</v>
      </c>
      <c r="V565">
        <v>1</v>
      </c>
      <c r="W565">
        <v>13</v>
      </c>
      <c r="X565">
        <v>19</v>
      </c>
      <c r="Y565" t="s">
        <v>30</v>
      </c>
      <c r="Z565" t="s">
        <v>31</v>
      </c>
      <c r="AA565">
        <f>+IF(B565='Playlist o matic demo'!$V$2,50,0)</f>
        <v>0</v>
      </c>
      <c r="AB565">
        <f>+ABS(+D565-'Playlist o matic demo'!$AA$2)</f>
        <v>3</v>
      </c>
      <c r="AC565">
        <f>+ABS(+O565-'Playlist o matic demo'!$AB$2)</f>
        <v>93</v>
      </c>
      <c r="AD565">
        <f>+IF(P565='Playlist o matic demo'!$AC$2,0,20)</f>
        <v>0</v>
      </c>
      <c r="AE565">
        <f>+IF(Q565='Playlist o matic demo'!$AD$2,0,20)</f>
        <v>20</v>
      </c>
      <c r="AF565">
        <f>+ABS(+R565-'Playlist o matic demo'!AE$2)</f>
        <v>27</v>
      </c>
      <c r="AG565">
        <f>+ABS(+S565-'Playlist o matic demo'!AF$2)/2</f>
        <v>5.5</v>
      </c>
      <c r="AH565">
        <f>+ABS(+T565-'Playlist o matic demo'!AG$2)/1.5</f>
        <v>25.333333333333332</v>
      </c>
      <c r="AI565">
        <f>+ABS(+U565-'Playlist o matic demo'!AH$2)/2</f>
        <v>0.5</v>
      </c>
      <c r="AJ565">
        <f>+ABS(+V565-'Playlist o matic demo'!AI$2)/2</f>
        <v>0.5</v>
      </c>
      <c r="AK565">
        <f>+ABS(+W565-'Playlist o matic demo'!AJ$2)/2</f>
        <v>2</v>
      </c>
      <c r="AL565">
        <f>+ABS(+X565-'Playlist o matic demo'!AK$2)/2</f>
        <v>6</v>
      </c>
      <c r="AN565">
        <f t="shared" si="48"/>
        <v>182.83333333333334</v>
      </c>
      <c r="AO565">
        <f t="shared" si="49"/>
        <v>776</v>
      </c>
      <c r="AP565">
        <f t="shared" si="53"/>
        <v>5.6310000000000582E-2</v>
      </c>
      <c r="AQ565">
        <f t="shared" si="50"/>
        <v>776.05631000000005</v>
      </c>
      <c r="AR565">
        <f t="shared" si="51"/>
        <v>777</v>
      </c>
      <c r="AS565" t="str">
        <f t="shared" si="52"/>
        <v>Young Thug, Future, Gunna - pushin P (feat. Young Thug)</v>
      </c>
    </row>
    <row r="566" spans="1:45" x14ac:dyDescent="0.45">
      <c r="A566" t="s">
        <v>1337</v>
      </c>
      <c r="B566" t="s">
        <v>1338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>
        <v>672656250</v>
      </c>
      <c r="J566">
        <v>83</v>
      </c>
      <c r="K566">
        <v>9</v>
      </c>
      <c r="L566">
        <v>100</v>
      </c>
      <c r="M566">
        <v>0</v>
      </c>
      <c r="N566">
        <v>4</v>
      </c>
      <c r="O566">
        <v>129</v>
      </c>
      <c r="P566" t="s">
        <v>80</v>
      </c>
      <c r="Q566" t="s">
        <v>29</v>
      </c>
      <c r="R566">
        <v>83</v>
      </c>
      <c r="S566">
        <v>44</v>
      </c>
      <c r="T566">
        <v>62</v>
      </c>
      <c r="U566">
        <v>2</v>
      </c>
      <c r="V566">
        <v>0</v>
      </c>
      <c r="W566">
        <v>8</v>
      </c>
      <c r="X566">
        <v>6</v>
      </c>
      <c r="Y566" t="s">
        <v>1064</v>
      </c>
      <c r="Z566" t="s">
        <v>31</v>
      </c>
      <c r="AA566">
        <f>+IF(B566='Playlist o matic demo'!$V$2,50,0)</f>
        <v>0</v>
      </c>
      <c r="AB566">
        <f>+ABS(+D566-'Playlist o matic demo'!$AA$2)</f>
        <v>2</v>
      </c>
      <c r="AC566">
        <f>+ABS(+O566-'Playlist o matic demo'!$AB$2)</f>
        <v>42</v>
      </c>
      <c r="AD566">
        <f>+IF(P566='Playlist o matic demo'!$AC$2,0,20)</f>
        <v>20</v>
      </c>
      <c r="AE566">
        <f>+IF(Q566='Playlist o matic demo'!$AD$2,0,20)</f>
        <v>0</v>
      </c>
      <c r="AF566">
        <f>+ABS(+R566-'Playlist o matic demo'!AE$2)</f>
        <v>33</v>
      </c>
      <c r="AG566">
        <f>+ABS(+S566-'Playlist o matic demo'!AF$2)/2</f>
        <v>3</v>
      </c>
      <c r="AH566">
        <f>+ABS(+T566-'Playlist o matic demo'!AG$2)/1.5</f>
        <v>12</v>
      </c>
      <c r="AI566">
        <f>+ABS(+U566-'Playlist o matic demo'!AH$2)/2</f>
        <v>1</v>
      </c>
      <c r="AJ566">
        <f>+ABS(+V566-'Playlist o matic demo'!AI$2)/2</f>
        <v>0</v>
      </c>
      <c r="AK566">
        <f>+ABS(+W566-'Playlist o matic demo'!AJ$2)/2</f>
        <v>0.5</v>
      </c>
      <c r="AL566">
        <f>+ABS(+X566-'Playlist o matic demo'!AK$2)/2</f>
        <v>0.5</v>
      </c>
      <c r="AN566">
        <f t="shared" si="48"/>
        <v>114</v>
      </c>
      <c r="AO566">
        <f t="shared" si="49"/>
        <v>203</v>
      </c>
      <c r="AP566">
        <f t="shared" si="53"/>
        <v>5.6410000000000585E-2</v>
      </c>
      <c r="AQ566">
        <f t="shared" si="50"/>
        <v>203.05641</v>
      </c>
      <c r="AR566">
        <f t="shared" si="51"/>
        <v>204</v>
      </c>
      <c r="AS566" t="str">
        <f t="shared" si="52"/>
        <v>Doja Cat, The Weeknd - You Right</v>
      </c>
    </row>
    <row r="567" spans="1:45" x14ac:dyDescent="0.45">
      <c r="A567" t="s">
        <v>1339</v>
      </c>
      <c r="B567" t="s">
        <v>37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>
        <v>1256880657</v>
      </c>
      <c r="J567">
        <v>117</v>
      </c>
      <c r="K567">
        <v>39</v>
      </c>
      <c r="L567">
        <v>141</v>
      </c>
      <c r="M567">
        <v>0</v>
      </c>
      <c r="N567">
        <v>46</v>
      </c>
      <c r="O567">
        <v>181</v>
      </c>
      <c r="P567" t="s">
        <v>42</v>
      </c>
      <c r="Q567" t="s">
        <v>29</v>
      </c>
      <c r="R567">
        <v>44</v>
      </c>
      <c r="S567">
        <v>22</v>
      </c>
      <c r="T567">
        <v>60</v>
      </c>
      <c r="U567">
        <v>61</v>
      </c>
      <c r="V567">
        <v>0</v>
      </c>
      <c r="W567">
        <v>42</v>
      </c>
      <c r="X567">
        <v>9</v>
      </c>
      <c r="Y567" t="s">
        <v>1229</v>
      </c>
      <c r="Z567" t="s">
        <v>31</v>
      </c>
      <c r="AA567">
        <f>+IF(B567='Playlist o matic demo'!$V$2,50,0)</f>
        <v>0</v>
      </c>
      <c r="AB567">
        <f>+ABS(+D567-'Playlist o matic demo'!$AA$2)</f>
        <v>2</v>
      </c>
      <c r="AC567">
        <f>+ABS(+O567-'Playlist o matic demo'!$AB$2)</f>
        <v>10</v>
      </c>
      <c r="AD567">
        <f>+IF(P567='Playlist o matic demo'!$AC$2,0,20)</f>
        <v>20</v>
      </c>
      <c r="AE567">
        <f>+IF(Q567='Playlist o matic demo'!$AD$2,0,20)</f>
        <v>0</v>
      </c>
      <c r="AF567">
        <f>+ABS(+R567-'Playlist o matic demo'!AE$2)</f>
        <v>6</v>
      </c>
      <c r="AG567">
        <f>+ABS(+S567-'Playlist o matic demo'!AF$2)/2</f>
        <v>8</v>
      </c>
      <c r="AH567">
        <f>+ABS(+T567-'Playlist o matic demo'!AG$2)/1.5</f>
        <v>13.333333333333334</v>
      </c>
      <c r="AI567">
        <f>+ABS(+U567-'Playlist o matic demo'!AH$2)/2</f>
        <v>30.5</v>
      </c>
      <c r="AJ567">
        <f>+ABS(+V567-'Playlist o matic demo'!AI$2)/2</f>
        <v>0</v>
      </c>
      <c r="AK567">
        <f>+ABS(+W567-'Playlist o matic demo'!AJ$2)/2</f>
        <v>16.5</v>
      </c>
      <c r="AL567">
        <f>+ABS(+X567-'Playlist o matic demo'!AK$2)/2</f>
        <v>1</v>
      </c>
      <c r="AN567">
        <f t="shared" si="48"/>
        <v>107.33333333333334</v>
      </c>
      <c r="AO567">
        <f t="shared" si="49"/>
        <v>163</v>
      </c>
      <c r="AP567">
        <f t="shared" si="53"/>
        <v>5.6510000000000588E-2</v>
      </c>
      <c r="AQ567">
        <f t="shared" si="50"/>
        <v>163.05651</v>
      </c>
      <c r="AR567">
        <f t="shared" si="51"/>
        <v>163</v>
      </c>
      <c r="AS567" t="str">
        <f t="shared" si="52"/>
        <v>Olivia Rodrigo - deja vu</v>
      </c>
    </row>
    <row r="568" spans="1:45" x14ac:dyDescent="0.45">
      <c r="A568" t="s">
        <v>1340</v>
      </c>
      <c r="B568" t="s">
        <v>297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>
        <v>1692897992</v>
      </c>
      <c r="J568">
        <v>239</v>
      </c>
      <c r="K568">
        <v>163</v>
      </c>
      <c r="L568">
        <v>583</v>
      </c>
      <c r="M568">
        <v>0</v>
      </c>
      <c r="O568">
        <v>114</v>
      </c>
      <c r="P568" t="s">
        <v>65</v>
      </c>
      <c r="Q568" t="s">
        <v>46</v>
      </c>
      <c r="R568">
        <v>75</v>
      </c>
      <c r="S568">
        <v>74</v>
      </c>
      <c r="T568">
        <v>77</v>
      </c>
      <c r="U568">
        <v>1</v>
      </c>
      <c r="V568">
        <v>0</v>
      </c>
      <c r="W568">
        <v>9</v>
      </c>
      <c r="X568">
        <v>10</v>
      </c>
      <c r="Y568" t="s">
        <v>1341</v>
      </c>
      <c r="Z568" t="s">
        <v>31</v>
      </c>
      <c r="AA568">
        <f>+IF(B568='Playlist o matic demo'!$V$2,50,0)</f>
        <v>0</v>
      </c>
      <c r="AB568">
        <f>+ABS(+D568-'Playlist o matic demo'!$AA$2)</f>
        <v>1</v>
      </c>
      <c r="AC568">
        <f>+ABS(+O568-'Playlist o matic demo'!$AB$2)</f>
        <v>57</v>
      </c>
      <c r="AD568">
        <f>+IF(P568='Playlist o matic demo'!$AC$2,0,20)</f>
        <v>20</v>
      </c>
      <c r="AE568">
        <f>+IF(Q568='Playlist o matic demo'!$AD$2,0,20)</f>
        <v>20</v>
      </c>
      <c r="AF568">
        <f>+ABS(+R568-'Playlist o matic demo'!AE$2)</f>
        <v>25</v>
      </c>
      <c r="AG568">
        <f>+ABS(+S568-'Playlist o matic demo'!AF$2)/2</f>
        <v>18</v>
      </c>
      <c r="AH568">
        <f>+ABS(+T568-'Playlist o matic demo'!AG$2)/1.5</f>
        <v>2</v>
      </c>
      <c r="AI568">
        <f>+ABS(+U568-'Playlist o matic demo'!AH$2)/2</f>
        <v>0.5</v>
      </c>
      <c r="AJ568">
        <f>+ABS(+V568-'Playlist o matic demo'!AI$2)/2</f>
        <v>0</v>
      </c>
      <c r="AK568">
        <f>+ABS(+W568-'Playlist o matic demo'!AJ$2)/2</f>
        <v>0</v>
      </c>
      <c r="AL568">
        <f>+ABS(+X568-'Playlist o matic demo'!AK$2)/2</f>
        <v>1.5</v>
      </c>
      <c r="AN568">
        <f t="shared" si="48"/>
        <v>145</v>
      </c>
      <c r="AO568">
        <f t="shared" si="49"/>
        <v>444</v>
      </c>
      <c r="AP568">
        <f t="shared" si="53"/>
        <v>5.661000000000059E-2</v>
      </c>
      <c r="AQ568">
        <f t="shared" si="50"/>
        <v>444.05660999999998</v>
      </c>
      <c r="AR568">
        <f t="shared" si="51"/>
        <v>448</v>
      </c>
      <c r="AS568" t="str">
        <f t="shared" si="52"/>
        <v>BTS - Dynamite</v>
      </c>
    </row>
    <row r="569" spans="1:45" x14ac:dyDescent="0.45">
      <c r="A569" t="s">
        <v>1342</v>
      </c>
      <c r="B569" t="s">
        <v>1343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>
        <v>245095641</v>
      </c>
      <c r="J569">
        <v>44</v>
      </c>
      <c r="K569">
        <v>0</v>
      </c>
      <c r="L569">
        <v>159</v>
      </c>
      <c r="M569">
        <v>0</v>
      </c>
      <c r="N569">
        <v>0</v>
      </c>
      <c r="O569">
        <v>144</v>
      </c>
      <c r="P569" t="s">
        <v>62</v>
      </c>
      <c r="Q569" t="s">
        <v>29</v>
      </c>
      <c r="R569">
        <v>74</v>
      </c>
      <c r="S569">
        <v>39</v>
      </c>
      <c r="T569">
        <v>65</v>
      </c>
      <c r="U569">
        <v>5</v>
      </c>
      <c r="V569">
        <v>1</v>
      </c>
      <c r="W569">
        <v>11</v>
      </c>
      <c r="X569">
        <v>35</v>
      </c>
      <c r="Y569" t="s">
        <v>1344</v>
      </c>
      <c r="Z569" t="s">
        <v>31</v>
      </c>
      <c r="AA569">
        <f>+IF(B569='Playlist o matic demo'!$V$2,50,0)</f>
        <v>0</v>
      </c>
      <c r="AB569">
        <f>+ABS(+D569-'Playlist o matic demo'!$AA$2)</f>
        <v>2</v>
      </c>
      <c r="AC569">
        <f>+ABS(+O569-'Playlist o matic demo'!$AB$2)</f>
        <v>27</v>
      </c>
      <c r="AD569">
        <f>+IF(P569='Playlist o matic demo'!$AC$2,0,20)</f>
        <v>20</v>
      </c>
      <c r="AE569">
        <f>+IF(Q569='Playlist o matic demo'!$AD$2,0,20)</f>
        <v>0</v>
      </c>
      <c r="AF569">
        <f>+ABS(+R569-'Playlist o matic demo'!AE$2)</f>
        <v>24</v>
      </c>
      <c r="AG569">
        <f>+ABS(+S569-'Playlist o matic demo'!AF$2)/2</f>
        <v>0.5</v>
      </c>
      <c r="AH569">
        <f>+ABS(+T569-'Playlist o matic demo'!AG$2)/1.5</f>
        <v>10</v>
      </c>
      <c r="AI569">
        <f>+ABS(+U569-'Playlist o matic demo'!AH$2)/2</f>
        <v>2.5</v>
      </c>
      <c r="AJ569">
        <f>+ABS(+V569-'Playlist o matic demo'!AI$2)/2</f>
        <v>0.5</v>
      </c>
      <c r="AK569">
        <f>+ABS(+W569-'Playlist o matic demo'!AJ$2)/2</f>
        <v>1</v>
      </c>
      <c r="AL569">
        <f>+ABS(+X569-'Playlist o matic demo'!AK$2)/2</f>
        <v>14</v>
      </c>
      <c r="AN569">
        <f t="shared" si="48"/>
        <v>101.5</v>
      </c>
      <c r="AO569">
        <f t="shared" si="49"/>
        <v>129</v>
      </c>
      <c r="AP569">
        <f t="shared" si="53"/>
        <v>5.6710000000000593E-2</v>
      </c>
      <c r="AQ569">
        <f t="shared" si="50"/>
        <v>129.05671000000001</v>
      </c>
      <c r="AR569">
        <f t="shared" si="51"/>
        <v>131</v>
      </c>
      <c r="AS569" t="str">
        <f t="shared" si="52"/>
        <v>Jnr Choi - TO THE MOON</v>
      </c>
    </row>
    <row r="570" spans="1:45" x14ac:dyDescent="0.45">
      <c r="A570" t="s">
        <v>1345</v>
      </c>
      <c r="B570" t="s">
        <v>741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>
        <v>110</v>
      </c>
      <c r="K570">
        <v>145</v>
      </c>
      <c r="L570">
        <v>447</v>
      </c>
      <c r="M570">
        <v>0</v>
      </c>
      <c r="N570">
        <v>46</v>
      </c>
      <c r="O570">
        <v>101</v>
      </c>
      <c r="P570" t="s">
        <v>62</v>
      </c>
      <c r="Q570" t="s">
        <v>29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  <c r="Y570" t="s">
        <v>1346</v>
      </c>
      <c r="Z570" t="s">
        <v>31</v>
      </c>
      <c r="AA570">
        <f>+IF(B570='Playlist o matic demo'!$V$2,50,0)</f>
        <v>0</v>
      </c>
      <c r="AB570">
        <f>+ABS(+D570-'Playlist o matic demo'!$AA$2)</f>
        <v>0</v>
      </c>
      <c r="AC570">
        <f>+ABS(+O570-'Playlist o matic demo'!$AB$2)</f>
        <v>70</v>
      </c>
      <c r="AD570">
        <f>+IF(P570='Playlist o matic demo'!$AC$2,0,20)</f>
        <v>20</v>
      </c>
      <c r="AE570">
        <f>+IF(Q570='Playlist o matic demo'!$AD$2,0,20)</f>
        <v>0</v>
      </c>
      <c r="AF570">
        <f>+ABS(+R570-'Playlist o matic demo'!AE$2)</f>
        <v>16</v>
      </c>
      <c r="AG570">
        <f>+ABS(+S570-'Playlist o matic demo'!AF$2)/2</f>
        <v>10</v>
      </c>
      <c r="AH570">
        <f>+ABS(+T570-'Playlist o matic demo'!AG$2)/1.5</f>
        <v>8</v>
      </c>
      <c r="AI570">
        <f>+ABS(+U570-'Playlist o matic demo'!AH$2)/2</f>
        <v>4.5</v>
      </c>
      <c r="AJ570">
        <f>+ABS(+V570-'Playlist o matic demo'!AI$2)/2</f>
        <v>0</v>
      </c>
      <c r="AK570">
        <f>+ABS(+W570-'Playlist o matic demo'!AJ$2)/2</f>
        <v>1.5</v>
      </c>
      <c r="AL570">
        <f>+ABS(+X570-'Playlist o matic demo'!AK$2)/2</f>
        <v>1.5</v>
      </c>
      <c r="AN570">
        <f t="shared" si="48"/>
        <v>131.5</v>
      </c>
      <c r="AO570">
        <f t="shared" si="49"/>
        <v>327</v>
      </c>
      <c r="AP570">
        <f t="shared" si="53"/>
        <v>5.6810000000000596E-2</v>
      </c>
      <c r="AQ570">
        <f t="shared" si="50"/>
        <v>327.05680999999998</v>
      </c>
      <c r="AR570">
        <f t="shared" si="51"/>
        <v>328</v>
      </c>
      <c r="AS570" t="str">
        <f t="shared" si="52"/>
        <v>The Weeknd, Gesaffelstein - Lost in the Fire</v>
      </c>
    </row>
    <row r="571" spans="1:45" x14ac:dyDescent="0.45">
      <c r="A571" t="s">
        <v>1347</v>
      </c>
      <c r="B571" t="s">
        <v>1348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>
        <v>261414174</v>
      </c>
      <c r="J571">
        <v>17</v>
      </c>
      <c r="K571">
        <v>5</v>
      </c>
      <c r="L571">
        <v>21</v>
      </c>
      <c r="M571">
        <v>0</v>
      </c>
      <c r="N571">
        <v>0</v>
      </c>
      <c r="O571">
        <v>84</v>
      </c>
      <c r="P571" t="s">
        <v>62</v>
      </c>
      <c r="Q571" t="s">
        <v>29</v>
      </c>
      <c r="R571">
        <v>67</v>
      </c>
      <c r="S571">
        <v>78</v>
      </c>
      <c r="T571">
        <v>63</v>
      </c>
      <c r="U571">
        <v>29</v>
      </c>
      <c r="V571">
        <v>0</v>
      </c>
      <c r="W571">
        <v>12</v>
      </c>
      <c r="X571">
        <v>5</v>
      </c>
      <c r="Y571" t="s">
        <v>30</v>
      </c>
      <c r="Z571" t="s">
        <v>31</v>
      </c>
      <c r="AA571">
        <f>+IF(B571='Playlist o matic demo'!$V$2,50,0)</f>
        <v>0</v>
      </c>
      <c r="AB571">
        <f>+ABS(+D571-'Playlist o matic demo'!$AA$2)</f>
        <v>2</v>
      </c>
      <c r="AC571">
        <f>+ABS(+O571-'Playlist o matic demo'!$AB$2)</f>
        <v>87</v>
      </c>
      <c r="AD571">
        <f>+IF(P571='Playlist o matic demo'!$AC$2,0,20)</f>
        <v>20</v>
      </c>
      <c r="AE571">
        <f>+IF(Q571='Playlist o matic demo'!$AD$2,0,20)</f>
        <v>0</v>
      </c>
      <c r="AF571">
        <f>+ABS(+R571-'Playlist o matic demo'!AE$2)</f>
        <v>17</v>
      </c>
      <c r="AG571">
        <f>+ABS(+S571-'Playlist o matic demo'!AF$2)/2</f>
        <v>20</v>
      </c>
      <c r="AH571">
        <f>+ABS(+T571-'Playlist o matic demo'!AG$2)/1.5</f>
        <v>11.333333333333334</v>
      </c>
      <c r="AI571">
        <f>+ABS(+U571-'Playlist o matic demo'!AH$2)/2</f>
        <v>14.5</v>
      </c>
      <c r="AJ571">
        <f>+ABS(+V571-'Playlist o matic demo'!AI$2)/2</f>
        <v>0</v>
      </c>
      <c r="AK571">
        <f>+ABS(+W571-'Playlist o matic demo'!AJ$2)/2</f>
        <v>1.5</v>
      </c>
      <c r="AL571">
        <f>+ABS(+X571-'Playlist o matic demo'!AK$2)/2</f>
        <v>1</v>
      </c>
      <c r="AN571">
        <f t="shared" si="48"/>
        <v>174.33333333333334</v>
      </c>
      <c r="AO571">
        <f t="shared" si="49"/>
        <v>719</v>
      </c>
      <c r="AP571">
        <f t="shared" si="53"/>
        <v>5.6910000000000599E-2</v>
      </c>
      <c r="AQ571">
        <f t="shared" si="50"/>
        <v>719.05691000000002</v>
      </c>
      <c r="AR571">
        <f t="shared" si="51"/>
        <v>720</v>
      </c>
      <c r="AS571" t="str">
        <f t="shared" si="52"/>
        <v>Trueno, Tiago pzk - Salimo de Noche</v>
      </c>
    </row>
    <row r="572" spans="1:45" x14ac:dyDescent="0.45">
      <c r="A572" t="s">
        <v>1349</v>
      </c>
      <c r="B572" t="s">
        <v>1350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>
        <v>610045621</v>
      </c>
      <c r="J572">
        <v>101</v>
      </c>
      <c r="K572">
        <v>34</v>
      </c>
      <c r="L572">
        <v>70</v>
      </c>
      <c r="M572">
        <v>1</v>
      </c>
      <c r="N572">
        <v>2</v>
      </c>
      <c r="O572">
        <v>154</v>
      </c>
      <c r="P572" t="s">
        <v>65</v>
      </c>
      <c r="Q572" t="s">
        <v>29</v>
      </c>
      <c r="R572">
        <v>66</v>
      </c>
      <c r="S572">
        <v>63</v>
      </c>
      <c r="T572">
        <v>69</v>
      </c>
      <c r="U572">
        <v>21</v>
      </c>
      <c r="V572">
        <v>0</v>
      </c>
      <c r="W572">
        <v>11</v>
      </c>
      <c r="X572">
        <v>7</v>
      </c>
      <c r="Y572" t="s">
        <v>30</v>
      </c>
      <c r="Z572" t="s">
        <v>31</v>
      </c>
      <c r="AA572">
        <f>+IF(B572='Playlist o matic demo'!$V$2,50,0)</f>
        <v>0</v>
      </c>
      <c r="AB572">
        <f>+ABS(+D572-'Playlist o matic demo'!$AA$2)</f>
        <v>2</v>
      </c>
      <c r="AC572">
        <f>+ABS(+O572-'Playlist o matic demo'!$AB$2)</f>
        <v>17</v>
      </c>
      <c r="AD572">
        <f>+IF(P572='Playlist o matic demo'!$AC$2,0,20)</f>
        <v>20</v>
      </c>
      <c r="AE572">
        <f>+IF(Q572='Playlist o matic demo'!$AD$2,0,20)</f>
        <v>0</v>
      </c>
      <c r="AF572">
        <f>+ABS(+R572-'Playlist o matic demo'!AE$2)</f>
        <v>16</v>
      </c>
      <c r="AG572">
        <f>+ABS(+S572-'Playlist o matic demo'!AF$2)/2</f>
        <v>12.5</v>
      </c>
      <c r="AH572">
        <f>+ABS(+T572-'Playlist o matic demo'!AG$2)/1.5</f>
        <v>7.333333333333333</v>
      </c>
      <c r="AI572">
        <f>+ABS(+U572-'Playlist o matic demo'!AH$2)/2</f>
        <v>10.5</v>
      </c>
      <c r="AJ572">
        <f>+ABS(+V572-'Playlist o matic demo'!AI$2)/2</f>
        <v>0</v>
      </c>
      <c r="AK572">
        <f>+ABS(+W572-'Playlist o matic demo'!AJ$2)/2</f>
        <v>1</v>
      </c>
      <c r="AL572">
        <f>+ABS(+X572-'Playlist o matic demo'!AK$2)/2</f>
        <v>0</v>
      </c>
      <c r="AN572">
        <f t="shared" si="48"/>
        <v>86.333333333333329</v>
      </c>
      <c r="AO572">
        <f t="shared" si="49"/>
        <v>69</v>
      </c>
      <c r="AP572">
        <f t="shared" si="53"/>
        <v>5.7010000000000602E-2</v>
      </c>
      <c r="AQ572">
        <f t="shared" si="50"/>
        <v>69.057010000000005</v>
      </c>
      <c r="AR572">
        <f t="shared" si="51"/>
        <v>69</v>
      </c>
      <c r="AS572" t="str">
        <f t="shared" si="52"/>
        <v>Sech, Bad Bunny, Mora - Volando - Remix</v>
      </c>
    </row>
    <row r="573" spans="1:45" x14ac:dyDescent="0.45">
      <c r="A573" t="s">
        <v>1351</v>
      </c>
      <c r="B573" t="s">
        <v>1305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>
        <v>1115880852</v>
      </c>
      <c r="J573">
        <v>237</v>
      </c>
      <c r="K573">
        <v>123</v>
      </c>
      <c r="L573">
        <v>569</v>
      </c>
      <c r="M573">
        <v>0</v>
      </c>
      <c r="N573">
        <v>10</v>
      </c>
      <c r="O573">
        <v>148</v>
      </c>
      <c r="P573" t="s">
        <v>38</v>
      </c>
      <c r="Q573" t="s">
        <v>29</v>
      </c>
      <c r="R573">
        <v>59</v>
      </c>
      <c r="S573">
        <v>72</v>
      </c>
      <c r="T573">
        <v>62</v>
      </c>
      <c r="U573">
        <v>18</v>
      </c>
      <c r="V573">
        <v>0</v>
      </c>
      <c r="W573">
        <v>9</v>
      </c>
      <c r="X573">
        <v>3</v>
      </c>
      <c r="Y573" t="s">
        <v>1306</v>
      </c>
      <c r="Z573" t="s">
        <v>31</v>
      </c>
      <c r="AA573">
        <f>+IF(B573='Playlist o matic demo'!$V$2,50,0)</f>
        <v>0</v>
      </c>
      <c r="AB573">
        <f>+ABS(+D573-'Playlist o matic demo'!$AA$2)</f>
        <v>2</v>
      </c>
      <c r="AC573">
        <f>+ABS(+O573-'Playlist o matic demo'!$AB$2)</f>
        <v>23</v>
      </c>
      <c r="AD573">
        <f>+IF(P573='Playlist o matic demo'!$AC$2,0,20)</f>
        <v>20</v>
      </c>
      <c r="AE573">
        <f>+IF(Q573='Playlist o matic demo'!$AD$2,0,20)</f>
        <v>0</v>
      </c>
      <c r="AF573">
        <f>+ABS(+R573-'Playlist o matic demo'!AE$2)</f>
        <v>9</v>
      </c>
      <c r="AG573">
        <f>+ABS(+S573-'Playlist o matic demo'!AF$2)/2</f>
        <v>17</v>
      </c>
      <c r="AH573">
        <f>+ABS(+T573-'Playlist o matic demo'!AG$2)/1.5</f>
        <v>12</v>
      </c>
      <c r="AI573">
        <f>+ABS(+U573-'Playlist o matic demo'!AH$2)/2</f>
        <v>9</v>
      </c>
      <c r="AJ573">
        <f>+ABS(+V573-'Playlist o matic demo'!AI$2)/2</f>
        <v>0</v>
      </c>
      <c r="AK573">
        <f>+ABS(+W573-'Playlist o matic demo'!AJ$2)/2</f>
        <v>0</v>
      </c>
      <c r="AL573">
        <f>+ABS(+X573-'Playlist o matic demo'!AK$2)/2</f>
        <v>2</v>
      </c>
      <c r="AN573">
        <f t="shared" si="48"/>
        <v>94</v>
      </c>
      <c r="AO573">
        <f t="shared" si="49"/>
        <v>92</v>
      </c>
      <c r="AP573">
        <f t="shared" si="53"/>
        <v>5.7110000000000605E-2</v>
      </c>
      <c r="AQ573">
        <f t="shared" si="50"/>
        <v>92.057109999999994</v>
      </c>
      <c r="AR573">
        <f t="shared" si="51"/>
        <v>92</v>
      </c>
      <c r="AS573" t="str">
        <f t="shared" si="52"/>
        <v>Bruno Mars, Anderson .Paak, Silk Sonic - Leave The Door Open</v>
      </c>
    </row>
    <row r="574" spans="1:45" x14ac:dyDescent="0.45">
      <c r="A574" t="s">
        <v>1352</v>
      </c>
      <c r="B574" t="s">
        <v>1353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>
        <v>594482982</v>
      </c>
      <c r="J574">
        <v>45</v>
      </c>
      <c r="K574">
        <v>43</v>
      </c>
      <c r="L574">
        <v>45</v>
      </c>
      <c r="M574">
        <v>0</v>
      </c>
      <c r="N574">
        <v>3</v>
      </c>
      <c r="O574">
        <v>146</v>
      </c>
      <c r="P574" t="s">
        <v>38</v>
      </c>
      <c r="Q574" t="s">
        <v>46</v>
      </c>
      <c r="R574">
        <v>85</v>
      </c>
      <c r="S574">
        <v>22</v>
      </c>
      <c r="T574">
        <v>37</v>
      </c>
      <c r="U574">
        <v>13</v>
      </c>
      <c r="V574">
        <v>0</v>
      </c>
      <c r="W574">
        <v>7</v>
      </c>
      <c r="X574">
        <v>30</v>
      </c>
      <c r="Y574" t="s">
        <v>1354</v>
      </c>
      <c r="Z574" t="s">
        <v>31</v>
      </c>
      <c r="AA574">
        <f>+IF(B574='Playlist o matic demo'!$V$2,50,0)</f>
        <v>0</v>
      </c>
      <c r="AB574">
        <f>+ABS(+D574-'Playlist o matic demo'!$AA$2)</f>
        <v>2</v>
      </c>
      <c r="AC574">
        <f>+ABS(+O574-'Playlist o matic demo'!$AB$2)</f>
        <v>25</v>
      </c>
      <c r="AD574">
        <f>+IF(P574='Playlist o matic demo'!$AC$2,0,20)</f>
        <v>20</v>
      </c>
      <c r="AE574">
        <f>+IF(Q574='Playlist o matic demo'!$AD$2,0,20)</f>
        <v>20</v>
      </c>
      <c r="AF574">
        <f>+ABS(+R574-'Playlist o matic demo'!AE$2)</f>
        <v>35</v>
      </c>
      <c r="AG574">
        <f>+ABS(+S574-'Playlist o matic demo'!AF$2)/2</f>
        <v>8</v>
      </c>
      <c r="AH574">
        <f>+ABS(+T574-'Playlist o matic demo'!AG$2)/1.5</f>
        <v>28.666666666666668</v>
      </c>
      <c r="AI574">
        <f>+ABS(+U574-'Playlist o matic demo'!AH$2)/2</f>
        <v>6.5</v>
      </c>
      <c r="AJ574">
        <f>+ABS(+V574-'Playlist o matic demo'!AI$2)/2</f>
        <v>0</v>
      </c>
      <c r="AK574">
        <f>+ABS(+W574-'Playlist o matic demo'!AJ$2)/2</f>
        <v>1</v>
      </c>
      <c r="AL574">
        <f>+ABS(+X574-'Playlist o matic demo'!AK$2)/2</f>
        <v>11.5</v>
      </c>
      <c r="AN574">
        <f t="shared" si="48"/>
        <v>157.66666666666666</v>
      </c>
      <c r="AO574">
        <f t="shared" si="49"/>
        <v>573</v>
      </c>
      <c r="AP574">
        <f t="shared" si="53"/>
        <v>5.7210000000000608E-2</v>
      </c>
      <c r="AQ574">
        <f t="shared" si="50"/>
        <v>573.05721000000005</v>
      </c>
      <c r="AR574">
        <f t="shared" si="51"/>
        <v>573</v>
      </c>
      <c r="AS574" t="str">
        <f t="shared" si="52"/>
        <v>Drake, Project Pat, 21 Savage - Knife Talk (with 21 Savage ft. Project Pat)</v>
      </c>
    </row>
    <row r="575" spans="1:45" x14ac:dyDescent="0.45">
      <c r="A575" t="s">
        <v>1355</v>
      </c>
      <c r="B575" t="s">
        <v>1356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>
        <v>566954746</v>
      </c>
      <c r="J575">
        <v>171</v>
      </c>
      <c r="K575">
        <v>51</v>
      </c>
      <c r="L575">
        <v>187</v>
      </c>
      <c r="M575">
        <v>1</v>
      </c>
      <c r="N575">
        <v>21</v>
      </c>
      <c r="O575">
        <v>120</v>
      </c>
      <c r="P575" t="s">
        <v>28</v>
      </c>
      <c r="Q575" t="s">
        <v>46</v>
      </c>
      <c r="R575">
        <v>77</v>
      </c>
      <c r="S575">
        <v>51</v>
      </c>
      <c r="T575">
        <v>79</v>
      </c>
      <c r="U575">
        <v>20</v>
      </c>
      <c r="V575">
        <v>0</v>
      </c>
      <c r="W575">
        <v>26</v>
      </c>
      <c r="X575">
        <v>6</v>
      </c>
      <c r="Y575" t="s">
        <v>30</v>
      </c>
      <c r="Z575" t="s">
        <v>31</v>
      </c>
      <c r="AA575">
        <f>+IF(B575='Playlist o matic demo'!$V$2,50,0)</f>
        <v>0</v>
      </c>
      <c r="AB575">
        <f>+ABS(+D575-'Playlist o matic demo'!$AA$2)</f>
        <v>2</v>
      </c>
      <c r="AC575">
        <f>+ABS(+O575-'Playlist o matic demo'!$AB$2)</f>
        <v>51</v>
      </c>
      <c r="AD575">
        <f>+IF(P575='Playlist o matic demo'!$AC$2,0,20)</f>
        <v>20</v>
      </c>
      <c r="AE575">
        <f>+IF(Q575='Playlist o matic demo'!$AD$2,0,20)</f>
        <v>20</v>
      </c>
      <c r="AF575">
        <f>+ABS(+R575-'Playlist o matic demo'!AE$2)</f>
        <v>27</v>
      </c>
      <c r="AG575">
        <f>+ABS(+S575-'Playlist o matic demo'!AF$2)/2</f>
        <v>6.5</v>
      </c>
      <c r="AH575">
        <f>+ABS(+T575-'Playlist o matic demo'!AG$2)/1.5</f>
        <v>0.66666666666666663</v>
      </c>
      <c r="AI575">
        <f>+ABS(+U575-'Playlist o matic demo'!AH$2)/2</f>
        <v>10</v>
      </c>
      <c r="AJ575">
        <f>+ABS(+V575-'Playlist o matic demo'!AI$2)/2</f>
        <v>0</v>
      </c>
      <c r="AK575">
        <f>+ABS(+W575-'Playlist o matic demo'!AJ$2)/2</f>
        <v>8.5</v>
      </c>
      <c r="AL575">
        <f>+ABS(+X575-'Playlist o matic demo'!AK$2)/2</f>
        <v>0.5</v>
      </c>
      <c r="AN575">
        <f t="shared" si="48"/>
        <v>146.16666666666669</v>
      </c>
      <c r="AO575">
        <f t="shared" si="49"/>
        <v>462</v>
      </c>
      <c r="AP575">
        <f t="shared" si="53"/>
        <v>5.731000000000061E-2</v>
      </c>
      <c r="AQ575">
        <f t="shared" si="50"/>
        <v>462.05730999999997</v>
      </c>
      <c r="AR575">
        <f t="shared" si="51"/>
        <v>463</v>
      </c>
      <c r="AS575" t="str">
        <f t="shared" si="52"/>
        <v>TiÃ¯Â¿Â½Ã¯Â¿Â½sto, Kar - Don't Be Shy</v>
      </c>
    </row>
    <row r="576" spans="1:45" x14ac:dyDescent="0.45">
      <c r="A576" t="s">
        <v>1357</v>
      </c>
      <c r="B576" t="s">
        <v>1358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t="s">
        <v>1359</v>
      </c>
      <c r="J576">
        <v>16</v>
      </c>
      <c r="K576">
        <v>0</v>
      </c>
      <c r="L576">
        <v>54</v>
      </c>
      <c r="M576">
        <v>0</v>
      </c>
      <c r="N576">
        <v>0</v>
      </c>
      <c r="O576">
        <v>110</v>
      </c>
      <c r="P576" t="s">
        <v>42</v>
      </c>
      <c r="Q576" t="s">
        <v>29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  <c r="Y576" t="s">
        <v>1360</v>
      </c>
      <c r="Z576" t="s">
        <v>31</v>
      </c>
      <c r="AA576">
        <f>+IF(B576='Playlist o matic demo'!$V$2,50,0)</f>
        <v>0</v>
      </c>
      <c r="AB576">
        <f>+ABS(+D576-'Playlist o matic demo'!$AA$2)</f>
        <v>49</v>
      </c>
      <c r="AC576">
        <f>+ABS(+O576-'Playlist o matic demo'!$AB$2)</f>
        <v>61</v>
      </c>
      <c r="AD576">
        <f>+IF(P576='Playlist o matic demo'!$AC$2,0,20)</f>
        <v>20</v>
      </c>
      <c r="AE576">
        <f>+IF(Q576='Playlist o matic demo'!$AD$2,0,20)</f>
        <v>0</v>
      </c>
      <c r="AF576">
        <f>+ABS(+R576-'Playlist o matic demo'!AE$2)</f>
        <v>3</v>
      </c>
      <c r="AG576">
        <f>+ABS(+S576-'Playlist o matic demo'!AF$2)/2</f>
        <v>18.5</v>
      </c>
      <c r="AH576">
        <f>+ABS(+T576-'Playlist o matic demo'!AG$2)/1.5</f>
        <v>7.333333333333333</v>
      </c>
      <c r="AI576">
        <f>+ABS(+U576-'Playlist o matic demo'!AH$2)/2</f>
        <v>3.5</v>
      </c>
      <c r="AJ576">
        <f>+ABS(+V576-'Playlist o matic demo'!AI$2)/2</f>
        <v>0</v>
      </c>
      <c r="AK576">
        <f>+ABS(+W576-'Playlist o matic demo'!AJ$2)/2</f>
        <v>4</v>
      </c>
      <c r="AL576">
        <f>+ABS(+X576-'Playlist o matic demo'!AK$2)/2</f>
        <v>2</v>
      </c>
      <c r="AN576">
        <f t="shared" si="48"/>
        <v>168.33333333333334</v>
      </c>
      <c r="AO576">
        <f t="shared" si="49"/>
        <v>670</v>
      </c>
      <c r="AP576">
        <f t="shared" si="53"/>
        <v>5.7410000000000613E-2</v>
      </c>
      <c r="AQ576">
        <f t="shared" si="50"/>
        <v>670.05741</v>
      </c>
      <c r="AR576">
        <f t="shared" si="51"/>
        <v>672</v>
      </c>
      <c r="AS576" t="str">
        <f t="shared" si="52"/>
        <v>Edison Lighthouse - Love Grows (Where My Rosemary Goes)</v>
      </c>
    </row>
    <row r="577" spans="1:45" x14ac:dyDescent="0.45">
      <c r="A577" t="s">
        <v>1361</v>
      </c>
      <c r="B577" t="s">
        <v>1362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>
        <v>374706940</v>
      </c>
      <c r="J577">
        <v>81</v>
      </c>
      <c r="K577">
        <v>93</v>
      </c>
      <c r="L577">
        <v>507</v>
      </c>
      <c r="M577">
        <v>6</v>
      </c>
      <c r="N577">
        <v>4</v>
      </c>
      <c r="O577">
        <v>136</v>
      </c>
      <c r="Q577" t="s">
        <v>46</v>
      </c>
      <c r="R577">
        <v>77</v>
      </c>
      <c r="S577">
        <v>82</v>
      </c>
      <c r="T577">
        <v>30</v>
      </c>
      <c r="U577">
        <v>95</v>
      </c>
      <c r="V577">
        <v>0</v>
      </c>
      <c r="W577">
        <v>13</v>
      </c>
      <c r="X577">
        <v>5</v>
      </c>
      <c r="Y577" t="s">
        <v>30</v>
      </c>
      <c r="Z577" t="s">
        <v>31</v>
      </c>
      <c r="AA577">
        <f>+IF(B577='Playlist o matic demo'!$V$2,50,0)</f>
        <v>0</v>
      </c>
      <c r="AB577">
        <f>+ABS(+D577-'Playlist o matic demo'!$AA$2)</f>
        <v>2</v>
      </c>
      <c r="AC577">
        <f>+ABS(+O577-'Playlist o matic demo'!$AB$2)</f>
        <v>35</v>
      </c>
      <c r="AD577">
        <f>+IF(P577='Playlist o matic demo'!$AC$2,0,20)</f>
        <v>20</v>
      </c>
      <c r="AE577">
        <f>+IF(Q577='Playlist o matic demo'!$AD$2,0,20)</f>
        <v>20</v>
      </c>
      <c r="AF577">
        <f>+ABS(+R577-'Playlist o matic demo'!AE$2)</f>
        <v>27</v>
      </c>
      <c r="AG577">
        <f>+ABS(+S577-'Playlist o matic demo'!AF$2)/2</f>
        <v>22</v>
      </c>
      <c r="AH577">
        <f>+ABS(+T577-'Playlist o matic demo'!AG$2)/1.5</f>
        <v>33.333333333333336</v>
      </c>
      <c r="AI577">
        <f>+ABS(+U577-'Playlist o matic demo'!AH$2)/2</f>
        <v>47.5</v>
      </c>
      <c r="AJ577">
        <f>+ABS(+V577-'Playlist o matic demo'!AI$2)/2</f>
        <v>0</v>
      </c>
      <c r="AK577">
        <f>+ABS(+W577-'Playlist o matic demo'!AJ$2)/2</f>
        <v>2</v>
      </c>
      <c r="AL577">
        <f>+ABS(+X577-'Playlist o matic demo'!AK$2)/2</f>
        <v>1</v>
      </c>
      <c r="AN577">
        <f t="shared" si="48"/>
        <v>209.83333333333334</v>
      </c>
      <c r="AO577">
        <f t="shared" si="49"/>
        <v>897</v>
      </c>
      <c r="AP577">
        <f t="shared" si="53"/>
        <v>5.7510000000000616E-2</v>
      </c>
      <c r="AQ577">
        <f t="shared" si="50"/>
        <v>897.05750999999998</v>
      </c>
      <c r="AR577">
        <f t="shared" si="51"/>
        <v>898</v>
      </c>
      <c r="AS577" t="str">
        <f t="shared" si="52"/>
        <v>The Weeknd, ROSALÃ¯Â¿Â½ - LA FAMA (with The Weeknd)</v>
      </c>
    </row>
    <row r="578" spans="1:45" x14ac:dyDescent="0.45">
      <c r="A578" t="s">
        <v>1363</v>
      </c>
      <c r="B578" t="s">
        <v>1364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>
        <v>184937148</v>
      </c>
      <c r="J578">
        <v>20</v>
      </c>
      <c r="K578">
        <v>38</v>
      </c>
      <c r="L578">
        <v>12</v>
      </c>
      <c r="M578">
        <v>0</v>
      </c>
      <c r="N578">
        <v>0</v>
      </c>
      <c r="O578">
        <v>141</v>
      </c>
      <c r="P578" t="s">
        <v>34</v>
      </c>
      <c r="Q578" t="s">
        <v>29</v>
      </c>
      <c r="R578">
        <v>59</v>
      </c>
      <c r="S578">
        <v>56</v>
      </c>
      <c r="T578">
        <v>63</v>
      </c>
      <c r="U578">
        <v>12</v>
      </c>
      <c r="V578">
        <v>0</v>
      </c>
      <c r="W578">
        <v>6</v>
      </c>
      <c r="X578">
        <v>36</v>
      </c>
      <c r="Y578" t="s">
        <v>30</v>
      </c>
      <c r="Z578" t="s">
        <v>31</v>
      </c>
      <c r="AA578">
        <f>+IF(B578='Playlist o matic demo'!$V$2,50,0)</f>
        <v>0</v>
      </c>
      <c r="AB578">
        <f>+ABS(+D578-'Playlist o matic demo'!$AA$2)</f>
        <v>2</v>
      </c>
      <c r="AC578">
        <f>+ABS(+O578-'Playlist o matic demo'!$AB$2)</f>
        <v>30</v>
      </c>
      <c r="AD578">
        <f>+IF(P578='Playlist o matic demo'!$AC$2,0,20)</f>
        <v>0</v>
      </c>
      <c r="AE578">
        <f>+IF(Q578='Playlist o matic demo'!$AD$2,0,20)</f>
        <v>0</v>
      </c>
      <c r="AF578">
        <f>+ABS(+R578-'Playlist o matic demo'!AE$2)</f>
        <v>9</v>
      </c>
      <c r="AG578">
        <f>+ABS(+S578-'Playlist o matic demo'!AF$2)/2</f>
        <v>9</v>
      </c>
      <c r="AH578">
        <f>+ABS(+T578-'Playlist o matic demo'!AG$2)/1.5</f>
        <v>11.333333333333334</v>
      </c>
      <c r="AI578">
        <f>+ABS(+U578-'Playlist o matic demo'!AH$2)/2</f>
        <v>6</v>
      </c>
      <c r="AJ578">
        <f>+ABS(+V578-'Playlist o matic demo'!AI$2)/2</f>
        <v>0</v>
      </c>
      <c r="AK578">
        <f>+ABS(+W578-'Playlist o matic demo'!AJ$2)/2</f>
        <v>1.5</v>
      </c>
      <c r="AL578">
        <f>+ABS(+X578-'Playlist o matic demo'!AK$2)/2</f>
        <v>14.5</v>
      </c>
      <c r="AN578">
        <f t="shared" si="48"/>
        <v>83.333333333333343</v>
      </c>
      <c r="AO578">
        <f t="shared" si="49"/>
        <v>60</v>
      </c>
      <c r="AP578">
        <f t="shared" si="53"/>
        <v>5.7610000000000619E-2</v>
      </c>
      <c r="AQ578">
        <f t="shared" si="50"/>
        <v>60.057610000000004</v>
      </c>
      <c r="AR578">
        <f t="shared" si="51"/>
        <v>60</v>
      </c>
      <c r="AS578" t="str">
        <f t="shared" si="52"/>
        <v>Olga Merediz, Stephanie Beatriz, Encanto - Cast - The Family Madrigal</v>
      </c>
    </row>
    <row r="579" spans="1:45" x14ac:dyDescent="0.45">
      <c r="A579" t="s">
        <v>1365</v>
      </c>
      <c r="B579" t="s">
        <v>164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>
        <v>31959571</v>
      </c>
      <c r="J579">
        <v>1</v>
      </c>
      <c r="K579">
        <v>1</v>
      </c>
      <c r="L579">
        <v>3</v>
      </c>
      <c r="M579">
        <v>0</v>
      </c>
      <c r="N579">
        <v>0</v>
      </c>
      <c r="O579">
        <v>108</v>
      </c>
      <c r="P579" t="s">
        <v>42</v>
      </c>
      <c r="Q579" t="s">
        <v>46</v>
      </c>
      <c r="R579">
        <v>46</v>
      </c>
      <c r="S579">
        <v>23</v>
      </c>
      <c r="T579">
        <v>48</v>
      </c>
      <c r="U579">
        <v>75</v>
      </c>
      <c r="V579">
        <v>30</v>
      </c>
      <c r="W579">
        <v>14</v>
      </c>
      <c r="X579">
        <v>4</v>
      </c>
      <c r="Y579" t="s">
        <v>1208</v>
      </c>
      <c r="Z579" t="s">
        <v>31</v>
      </c>
      <c r="AA579">
        <f>+IF(B579='Playlist o matic demo'!$V$2,50,0)</f>
        <v>50</v>
      </c>
      <c r="AB579">
        <f>+ABS(+D579-'Playlist o matic demo'!$AA$2)</f>
        <v>3</v>
      </c>
      <c r="AC579">
        <f>+ABS(+O579-'Playlist o matic demo'!$AB$2)</f>
        <v>63</v>
      </c>
      <c r="AD579">
        <f>+IF(P579='Playlist o matic demo'!$AC$2,0,20)</f>
        <v>20</v>
      </c>
      <c r="AE579">
        <f>+IF(Q579='Playlist o matic demo'!$AD$2,0,20)</f>
        <v>20</v>
      </c>
      <c r="AF579">
        <f>+ABS(+R579-'Playlist o matic demo'!AE$2)</f>
        <v>4</v>
      </c>
      <c r="AG579">
        <f>+ABS(+S579-'Playlist o matic demo'!AF$2)/2</f>
        <v>7.5</v>
      </c>
      <c r="AH579">
        <f>+ABS(+T579-'Playlist o matic demo'!AG$2)/1.5</f>
        <v>21.333333333333332</v>
      </c>
      <c r="AI579">
        <f>+ABS(+U579-'Playlist o matic demo'!AH$2)/2</f>
        <v>37.5</v>
      </c>
      <c r="AJ579">
        <f>+ABS(+V579-'Playlist o matic demo'!AI$2)/2</f>
        <v>15</v>
      </c>
      <c r="AK579">
        <f>+ABS(+W579-'Playlist o matic demo'!AJ$2)/2</f>
        <v>2.5</v>
      </c>
      <c r="AL579">
        <f>+ABS(+X579-'Playlist o matic demo'!AK$2)/2</f>
        <v>1.5</v>
      </c>
      <c r="AN579">
        <f t="shared" ref="AN579:AN642" si="54">+SUM(AA579:AL579)</f>
        <v>245.33333333333334</v>
      </c>
      <c r="AO579">
        <f t="shared" ref="AO579:AO642" si="55">+_xlfn.RANK.EQ(AN579,AN$2:AN$954,1)</f>
        <v>943</v>
      </c>
      <c r="AP579">
        <f t="shared" si="53"/>
        <v>5.7710000000000622E-2</v>
      </c>
      <c r="AQ579">
        <f t="shared" ref="AQ579:AQ642" si="56">+AO579+AP579</f>
        <v>943.05771000000004</v>
      </c>
      <c r="AR579">
        <f t="shared" ref="AR579:AR642" si="57">+_xlfn.RANK.EQ(AQ579,AQ$2:AQ$954,1)</f>
        <v>943</v>
      </c>
      <c r="AS579" t="str">
        <f t="shared" ref="AS579:AS642" si="58">+CONCATENATE(B579," - ",A579)</f>
        <v>The Weeknd - Phantom Regret by Jim</v>
      </c>
    </row>
    <row r="580" spans="1:45" x14ac:dyDescent="0.45">
      <c r="A580" t="s">
        <v>1366</v>
      </c>
      <c r="B580" t="s">
        <v>1312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>
        <v>167076418</v>
      </c>
      <c r="J580">
        <v>24</v>
      </c>
      <c r="K580">
        <v>47</v>
      </c>
      <c r="L580">
        <v>74</v>
      </c>
      <c r="M580">
        <v>0</v>
      </c>
      <c r="N580">
        <v>0</v>
      </c>
      <c r="O580">
        <v>94</v>
      </c>
      <c r="Q580" t="s">
        <v>29</v>
      </c>
      <c r="R580">
        <v>42</v>
      </c>
      <c r="S580">
        <v>47</v>
      </c>
      <c r="T580">
        <v>36</v>
      </c>
      <c r="U580">
        <v>76</v>
      </c>
      <c r="V580">
        <v>0</v>
      </c>
      <c r="W580">
        <v>9</v>
      </c>
      <c r="X580">
        <v>5</v>
      </c>
      <c r="Y580" t="s">
        <v>1246</v>
      </c>
      <c r="Z580" t="s">
        <v>31</v>
      </c>
      <c r="AA580">
        <f>+IF(B580='Playlist o matic demo'!$V$2,50,0)</f>
        <v>0</v>
      </c>
      <c r="AB580">
        <f>+ABS(+D580-'Playlist o matic demo'!$AA$2)</f>
        <v>2</v>
      </c>
      <c r="AC580">
        <f>+ABS(+O580-'Playlist o matic demo'!$AB$2)</f>
        <v>77</v>
      </c>
      <c r="AD580">
        <f>+IF(P580='Playlist o matic demo'!$AC$2,0,20)</f>
        <v>20</v>
      </c>
      <c r="AE580">
        <f>+IF(Q580='Playlist o matic demo'!$AD$2,0,20)</f>
        <v>0</v>
      </c>
      <c r="AF580">
        <f>+ABS(+R580-'Playlist o matic demo'!AE$2)</f>
        <v>8</v>
      </c>
      <c r="AG580">
        <f>+ABS(+S580-'Playlist o matic demo'!AF$2)/2</f>
        <v>4.5</v>
      </c>
      <c r="AH580">
        <f>+ABS(+T580-'Playlist o matic demo'!AG$2)/1.5</f>
        <v>29.333333333333332</v>
      </c>
      <c r="AI580">
        <f>+ABS(+U580-'Playlist o matic demo'!AH$2)/2</f>
        <v>38</v>
      </c>
      <c r="AJ580">
        <f>+ABS(+V580-'Playlist o matic demo'!AI$2)/2</f>
        <v>0</v>
      </c>
      <c r="AK580">
        <f>+ABS(+W580-'Playlist o matic demo'!AJ$2)/2</f>
        <v>0</v>
      </c>
      <c r="AL580">
        <f>+ABS(+X580-'Playlist o matic demo'!AK$2)/2</f>
        <v>1</v>
      </c>
      <c r="AN580">
        <f t="shared" si="54"/>
        <v>179.83333333333334</v>
      </c>
      <c r="AO580">
        <f t="shared" si="55"/>
        <v>767</v>
      </c>
      <c r="AP580">
        <f t="shared" ref="AP580:AP643" si="59">+AP579+0.0001</f>
        <v>5.7810000000000625E-2</v>
      </c>
      <c r="AQ580">
        <f t="shared" si="56"/>
        <v>767.05781000000002</v>
      </c>
      <c r="AR580">
        <f t="shared" si="57"/>
        <v>767</v>
      </c>
      <c r="AS580" t="str">
        <f t="shared" si="58"/>
        <v>Sebastian Yatra - Dos Oruguitas</v>
      </c>
    </row>
    <row r="581" spans="1:45" x14ac:dyDescent="0.45">
      <c r="A581" t="s">
        <v>1367</v>
      </c>
      <c r="B581" t="s">
        <v>1368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>
        <v>824420218</v>
      </c>
      <c r="J581">
        <v>23</v>
      </c>
      <c r="K581">
        <v>21</v>
      </c>
      <c r="L581">
        <v>121</v>
      </c>
      <c r="M581">
        <v>0</v>
      </c>
      <c r="N581">
        <v>13</v>
      </c>
      <c r="O581">
        <v>180</v>
      </c>
      <c r="P581" t="s">
        <v>42</v>
      </c>
      <c r="Q581" t="s">
        <v>29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  <c r="Y581" t="s">
        <v>1369</v>
      </c>
      <c r="Z581" t="s">
        <v>31</v>
      </c>
      <c r="AA581">
        <f>+IF(B581='Playlist o matic demo'!$V$2,50,0)</f>
        <v>0</v>
      </c>
      <c r="AB581">
        <f>+ABS(+D581-'Playlist o matic demo'!$AA$2)</f>
        <v>4</v>
      </c>
      <c r="AC581">
        <f>+ABS(+O581-'Playlist o matic demo'!$AB$2)</f>
        <v>9</v>
      </c>
      <c r="AD581">
        <f>+IF(P581='Playlist o matic demo'!$AC$2,0,20)</f>
        <v>20</v>
      </c>
      <c r="AE581">
        <f>+IF(Q581='Playlist o matic demo'!$AD$2,0,20)</f>
        <v>0</v>
      </c>
      <c r="AF581">
        <f>+ABS(+R581-'Playlist o matic demo'!AE$2)</f>
        <v>15</v>
      </c>
      <c r="AG581">
        <f>+ABS(+S581-'Playlist o matic demo'!AF$2)/2</f>
        <v>1.5</v>
      </c>
      <c r="AH581">
        <f>+ABS(+T581-'Playlist o matic demo'!AG$2)/1.5</f>
        <v>9.3333333333333339</v>
      </c>
      <c r="AI581">
        <f>+ABS(+U581-'Playlist o matic demo'!AH$2)/2</f>
        <v>0</v>
      </c>
      <c r="AJ581">
        <f>+ABS(+V581-'Playlist o matic demo'!AI$2)/2</f>
        <v>31.5</v>
      </c>
      <c r="AK581">
        <f>+ABS(+W581-'Playlist o matic demo'!AJ$2)/2</f>
        <v>2</v>
      </c>
      <c r="AL581">
        <f>+ABS(+X581-'Playlist o matic demo'!AK$2)/2</f>
        <v>1</v>
      </c>
      <c r="AN581">
        <f t="shared" si="54"/>
        <v>93.333333333333343</v>
      </c>
      <c r="AO581">
        <f t="shared" si="55"/>
        <v>90</v>
      </c>
      <c r="AP581">
        <f t="shared" si="59"/>
        <v>5.7910000000000628E-2</v>
      </c>
      <c r="AQ581">
        <f t="shared" si="56"/>
        <v>90.057910000000007</v>
      </c>
      <c r="AR581">
        <f t="shared" si="57"/>
        <v>90</v>
      </c>
      <c r="AS581" t="str">
        <f t="shared" si="58"/>
        <v>Surf Curse - Freaks</v>
      </c>
    </row>
    <row r="582" spans="1:45" x14ac:dyDescent="0.45">
      <c r="A582" t="s">
        <v>1370</v>
      </c>
      <c r="B582" t="s">
        <v>1371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>
        <v>363467642</v>
      </c>
      <c r="J582">
        <v>111</v>
      </c>
      <c r="K582">
        <v>5</v>
      </c>
      <c r="L582">
        <v>182</v>
      </c>
      <c r="M582">
        <v>1</v>
      </c>
      <c r="N582">
        <v>0</v>
      </c>
      <c r="O582">
        <v>122</v>
      </c>
      <c r="P582" t="s">
        <v>173</v>
      </c>
      <c r="Q582" t="s">
        <v>29</v>
      </c>
      <c r="R582">
        <v>77</v>
      </c>
      <c r="S582">
        <v>51</v>
      </c>
      <c r="T582">
        <v>79</v>
      </c>
      <c r="U582">
        <v>5</v>
      </c>
      <c r="V582">
        <v>0</v>
      </c>
      <c r="W582">
        <v>16</v>
      </c>
      <c r="X582">
        <v>5</v>
      </c>
      <c r="Y582" t="s">
        <v>1372</v>
      </c>
      <c r="Z582" t="s">
        <v>31</v>
      </c>
      <c r="AA582">
        <f>+IF(B582='Playlist o matic demo'!$V$2,50,0)</f>
        <v>0</v>
      </c>
      <c r="AB582">
        <f>+ABS(+D582-'Playlist o matic demo'!$AA$2)</f>
        <v>2</v>
      </c>
      <c r="AC582">
        <f>+ABS(+O582-'Playlist o matic demo'!$AB$2)</f>
        <v>49</v>
      </c>
      <c r="AD582">
        <f>+IF(P582='Playlist o matic demo'!$AC$2,0,20)</f>
        <v>20</v>
      </c>
      <c r="AE582">
        <f>+IF(Q582='Playlist o matic demo'!$AD$2,0,20)</f>
        <v>0</v>
      </c>
      <c r="AF582">
        <f>+ABS(+R582-'Playlist o matic demo'!AE$2)</f>
        <v>27</v>
      </c>
      <c r="AG582">
        <f>+ABS(+S582-'Playlist o matic demo'!AF$2)/2</f>
        <v>6.5</v>
      </c>
      <c r="AH582">
        <f>+ABS(+T582-'Playlist o matic demo'!AG$2)/1.5</f>
        <v>0.66666666666666663</v>
      </c>
      <c r="AI582">
        <f>+ABS(+U582-'Playlist o matic demo'!AH$2)/2</f>
        <v>2.5</v>
      </c>
      <c r="AJ582">
        <f>+ABS(+V582-'Playlist o matic demo'!AI$2)/2</f>
        <v>0</v>
      </c>
      <c r="AK582">
        <f>+ABS(+W582-'Playlist o matic demo'!AJ$2)/2</f>
        <v>3.5</v>
      </c>
      <c r="AL582">
        <f>+ABS(+X582-'Playlist o matic demo'!AK$2)/2</f>
        <v>1</v>
      </c>
      <c r="AN582">
        <f t="shared" si="54"/>
        <v>112.16666666666667</v>
      </c>
      <c r="AO582">
        <f t="shared" si="55"/>
        <v>188</v>
      </c>
      <c r="AP582">
        <f t="shared" si="59"/>
        <v>5.8010000000000631E-2</v>
      </c>
      <c r="AQ582">
        <f t="shared" si="56"/>
        <v>188.05801</v>
      </c>
      <c r="AR582">
        <f t="shared" si="57"/>
        <v>189</v>
      </c>
      <c r="AS582" t="str">
        <f t="shared" si="58"/>
        <v>Jason Derulo - Acapulco</v>
      </c>
    </row>
    <row r="583" spans="1:45" x14ac:dyDescent="0.45">
      <c r="A583" t="s">
        <v>1373</v>
      </c>
      <c r="B583" t="s">
        <v>232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>
        <v>1127468248</v>
      </c>
      <c r="J583">
        <v>42</v>
      </c>
      <c r="K583">
        <v>70</v>
      </c>
      <c r="L583">
        <v>384</v>
      </c>
      <c r="M583">
        <v>0</v>
      </c>
      <c r="N583">
        <v>3</v>
      </c>
      <c r="O583">
        <v>85</v>
      </c>
      <c r="P583" t="s">
        <v>173</v>
      </c>
      <c r="Q583" t="s">
        <v>29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  <c r="Y583" t="s">
        <v>1374</v>
      </c>
      <c r="Z583" t="s">
        <v>31</v>
      </c>
      <c r="AA583">
        <f>+IF(B583='Playlist o matic demo'!$V$2,50,0)</f>
        <v>0</v>
      </c>
      <c r="AB583">
        <f>+ABS(+D583-'Playlist o matic demo'!$AA$2)</f>
        <v>4</v>
      </c>
      <c r="AC583">
        <f>+ABS(+O583-'Playlist o matic demo'!$AB$2)</f>
        <v>86</v>
      </c>
      <c r="AD583">
        <f>+IF(P583='Playlist o matic demo'!$AC$2,0,20)</f>
        <v>20</v>
      </c>
      <c r="AE583">
        <f>+IF(Q583='Playlist o matic demo'!$AD$2,0,20)</f>
        <v>0</v>
      </c>
      <c r="AF583">
        <f>+ABS(+R583-'Playlist o matic demo'!AE$2)</f>
        <v>9</v>
      </c>
      <c r="AG583">
        <f>+ABS(+S583-'Playlist o matic demo'!AF$2)/2</f>
        <v>2.5</v>
      </c>
      <c r="AH583">
        <f>+ABS(+T583-'Playlist o matic demo'!AG$2)/1.5</f>
        <v>18.666666666666668</v>
      </c>
      <c r="AI583">
        <f>+ABS(+U583-'Playlist o matic demo'!AH$2)/2</f>
        <v>3.5</v>
      </c>
      <c r="AJ583">
        <f>+ABS(+V583-'Playlist o matic demo'!AI$2)/2</f>
        <v>7.5</v>
      </c>
      <c r="AK583">
        <f>+ABS(+W583-'Playlist o matic demo'!AJ$2)/2</f>
        <v>1.5</v>
      </c>
      <c r="AL583">
        <f>+ABS(+X583-'Playlist o matic demo'!AK$2)/2</f>
        <v>2</v>
      </c>
      <c r="AN583">
        <f t="shared" si="54"/>
        <v>154.66666666666666</v>
      </c>
      <c r="AO583">
        <f t="shared" si="55"/>
        <v>539</v>
      </c>
      <c r="AP583">
        <f t="shared" si="59"/>
        <v>5.8110000000000633E-2</v>
      </c>
      <c r="AQ583">
        <f t="shared" si="56"/>
        <v>539.05811000000006</v>
      </c>
      <c r="AR583">
        <f t="shared" si="57"/>
        <v>540</v>
      </c>
      <c r="AS583" t="str">
        <f t="shared" si="58"/>
        <v>The Neighbourhood - Daddy Issues</v>
      </c>
    </row>
    <row r="584" spans="1:45" x14ac:dyDescent="0.45">
      <c r="A584" t="s">
        <v>1375</v>
      </c>
      <c r="B584" t="s">
        <v>1376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>
        <v>60680939</v>
      </c>
      <c r="J584">
        <v>3</v>
      </c>
      <c r="K584">
        <v>0</v>
      </c>
      <c r="L584">
        <v>5</v>
      </c>
      <c r="M584">
        <v>0</v>
      </c>
      <c r="N584">
        <v>0</v>
      </c>
      <c r="O584">
        <v>148</v>
      </c>
      <c r="P584" t="s">
        <v>34</v>
      </c>
      <c r="Q584" t="s">
        <v>29</v>
      </c>
      <c r="R584">
        <v>68</v>
      </c>
      <c r="S584">
        <v>29</v>
      </c>
      <c r="T584">
        <v>73</v>
      </c>
      <c r="U584">
        <v>0</v>
      </c>
      <c r="V584">
        <v>0</v>
      </c>
      <c r="W584">
        <v>7</v>
      </c>
      <c r="X584">
        <v>7</v>
      </c>
      <c r="Y584" t="s">
        <v>30</v>
      </c>
      <c r="Z584" t="s">
        <v>31</v>
      </c>
      <c r="AA584">
        <f>+IF(B584='Playlist o matic demo'!$V$2,50,0)</f>
        <v>0</v>
      </c>
      <c r="AB584">
        <f>+ABS(+D584-'Playlist o matic demo'!$AA$2)</f>
        <v>3</v>
      </c>
      <c r="AC584">
        <f>+ABS(+O584-'Playlist o matic demo'!$AB$2)</f>
        <v>23</v>
      </c>
      <c r="AD584">
        <f>+IF(P584='Playlist o matic demo'!$AC$2,0,20)</f>
        <v>0</v>
      </c>
      <c r="AE584">
        <f>+IF(Q584='Playlist o matic demo'!$AD$2,0,20)</f>
        <v>0</v>
      </c>
      <c r="AF584">
        <f>+ABS(+R584-'Playlist o matic demo'!AE$2)</f>
        <v>18</v>
      </c>
      <c r="AG584">
        <f>+ABS(+S584-'Playlist o matic demo'!AF$2)/2</f>
        <v>4.5</v>
      </c>
      <c r="AH584">
        <f>+ABS(+T584-'Playlist o matic demo'!AG$2)/1.5</f>
        <v>4.666666666666667</v>
      </c>
      <c r="AI584">
        <f>+ABS(+U584-'Playlist o matic demo'!AH$2)/2</f>
        <v>0</v>
      </c>
      <c r="AJ584">
        <f>+ABS(+V584-'Playlist o matic demo'!AI$2)/2</f>
        <v>0</v>
      </c>
      <c r="AK584">
        <f>+ABS(+W584-'Playlist o matic demo'!AJ$2)/2</f>
        <v>1</v>
      </c>
      <c r="AL584">
        <f>+ABS(+X584-'Playlist o matic demo'!AK$2)/2</f>
        <v>0</v>
      </c>
      <c r="AN584">
        <f t="shared" si="54"/>
        <v>54.166666666666664</v>
      </c>
      <c r="AO584">
        <f t="shared" si="55"/>
        <v>13</v>
      </c>
      <c r="AP584">
        <f t="shared" si="59"/>
        <v>5.8210000000000636E-2</v>
      </c>
      <c r="AQ584">
        <f t="shared" si="56"/>
        <v>13.058210000000001</v>
      </c>
      <c r="AR584">
        <f t="shared" si="57"/>
        <v>13</v>
      </c>
      <c r="AS584" t="str">
        <f t="shared" si="58"/>
        <v>21 Savage, Gunna - thought i was playing</v>
      </c>
    </row>
    <row r="585" spans="1:45" x14ac:dyDescent="0.45">
      <c r="A585" t="s">
        <v>1377</v>
      </c>
      <c r="B585" t="s">
        <v>681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>
        <v>247737946</v>
      </c>
      <c r="J585">
        <v>17</v>
      </c>
      <c r="K585">
        <v>89</v>
      </c>
      <c r="L585">
        <v>11</v>
      </c>
      <c r="M585">
        <v>0</v>
      </c>
      <c r="N585">
        <v>0</v>
      </c>
      <c r="O585">
        <v>120</v>
      </c>
      <c r="P585" t="s">
        <v>42</v>
      </c>
      <c r="Q585" t="s">
        <v>29</v>
      </c>
      <c r="R585">
        <v>83</v>
      </c>
      <c r="S585">
        <v>59</v>
      </c>
      <c r="T585">
        <v>73</v>
      </c>
      <c r="U585">
        <v>6</v>
      </c>
      <c r="V585">
        <v>0</v>
      </c>
      <c r="W585">
        <v>5</v>
      </c>
      <c r="X585">
        <v>11</v>
      </c>
      <c r="Y585" t="s">
        <v>1378</v>
      </c>
      <c r="Z585" t="s">
        <v>31</v>
      </c>
      <c r="AA585">
        <f>+IF(B585='Playlist o matic demo'!$V$2,50,0)</f>
        <v>0</v>
      </c>
      <c r="AB585">
        <f>+ABS(+D585-'Playlist o matic demo'!$AA$2)</f>
        <v>2</v>
      </c>
      <c r="AC585">
        <f>+ABS(+O585-'Playlist o matic demo'!$AB$2)</f>
        <v>51</v>
      </c>
      <c r="AD585">
        <f>+IF(P585='Playlist o matic demo'!$AC$2,0,20)</f>
        <v>20</v>
      </c>
      <c r="AE585">
        <f>+IF(Q585='Playlist o matic demo'!$AD$2,0,20)</f>
        <v>0</v>
      </c>
      <c r="AF585">
        <f>+ABS(+R585-'Playlist o matic demo'!AE$2)</f>
        <v>33</v>
      </c>
      <c r="AG585">
        <f>+ABS(+S585-'Playlist o matic demo'!AF$2)/2</f>
        <v>10.5</v>
      </c>
      <c r="AH585">
        <f>+ABS(+T585-'Playlist o matic demo'!AG$2)/1.5</f>
        <v>4.666666666666667</v>
      </c>
      <c r="AI585">
        <f>+ABS(+U585-'Playlist o matic demo'!AH$2)/2</f>
        <v>3</v>
      </c>
      <c r="AJ585">
        <f>+ABS(+V585-'Playlist o matic demo'!AI$2)/2</f>
        <v>0</v>
      </c>
      <c r="AK585">
        <f>+ABS(+W585-'Playlist o matic demo'!AJ$2)/2</f>
        <v>2</v>
      </c>
      <c r="AL585">
        <f>+ABS(+X585-'Playlist o matic demo'!AK$2)/2</f>
        <v>2</v>
      </c>
      <c r="AN585">
        <f t="shared" si="54"/>
        <v>128.16666666666669</v>
      </c>
      <c r="AO585">
        <f t="shared" si="55"/>
        <v>306</v>
      </c>
      <c r="AP585">
        <f t="shared" si="59"/>
        <v>5.8310000000000639E-2</v>
      </c>
      <c r="AQ585">
        <f t="shared" si="56"/>
        <v>306.05831000000001</v>
      </c>
      <c r="AR585">
        <f t="shared" si="57"/>
        <v>308</v>
      </c>
      <c r="AS585" t="str">
        <f t="shared" si="58"/>
        <v>IVE - ELEVEN</v>
      </c>
    </row>
    <row r="586" spans="1:45" x14ac:dyDescent="0.45">
      <c r="A586" t="s">
        <v>1379</v>
      </c>
      <c r="B586" t="s">
        <v>1380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>
        <v>1699402402</v>
      </c>
      <c r="J586">
        <v>237</v>
      </c>
      <c r="K586">
        <v>27</v>
      </c>
      <c r="L586">
        <v>636</v>
      </c>
      <c r="M586">
        <v>0</v>
      </c>
      <c r="O586">
        <v>91</v>
      </c>
      <c r="P586" t="s">
        <v>92</v>
      </c>
      <c r="Q586" t="s">
        <v>46</v>
      </c>
      <c r="R586">
        <v>70</v>
      </c>
      <c r="S586">
        <v>76</v>
      </c>
      <c r="T586">
        <v>72</v>
      </c>
      <c r="U586">
        <v>22</v>
      </c>
      <c r="V586">
        <v>0</v>
      </c>
      <c r="W586">
        <v>27</v>
      </c>
      <c r="X586">
        <v>4</v>
      </c>
      <c r="Y586" t="s">
        <v>1381</v>
      </c>
      <c r="Z586" t="s">
        <v>31</v>
      </c>
      <c r="AA586">
        <f>+IF(B586='Playlist o matic demo'!$V$2,50,0)</f>
        <v>0</v>
      </c>
      <c r="AB586">
        <f>+ABS(+D586-'Playlist o matic demo'!$AA$2)</f>
        <v>1</v>
      </c>
      <c r="AC586">
        <f>+ABS(+O586-'Playlist o matic demo'!$AB$2)</f>
        <v>80</v>
      </c>
      <c r="AD586">
        <f>+IF(P586='Playlist o matic demo'!$AC$2,0,20)</f>
        <v>20</v>
      </c>
      <c r="AE586">
        <f>+IF(Q586='Playlist o matic demo'!$AD$2,0,20)</f>
        <v>20</v>
      </c>
      <c r="AF586">
        <f>+ABS(+R586-'Playlist o matic demo'!AE$2)</f>
        <v>20</v>
      </c>
      <c r="AG586">
        <f>+ABS(+S586-'Playlist o matic demo'!AF$2)/2</f>
        <v>19</v>
      </c>
      <c r="AH586">
        <f>+ABS(+T586-'Playlist o matic demo'!AG$2)/1.5</f>
        <v>5.333333333333333</v>
      </c>
      <c r="AI586">
        <f>+ABS(+U586-'Playlist o matic demo'!AH$2)/2</f>
        <v>11</v>
      </c>
      <c r="AJ586">
        <f>+ABS(+V586-'Playlist o matic demo'!AI$2)/2</f>
        <v>0</v>
      </c>
      <c r="AK586">
        <f>+ABS(+W586-'Playlist o matic demo'!AJ$2)/2</f>
        <v>9</v>
      </c>
      <c r="AL586">
        <f>+ABS(+X586-'Playlist o matic demo'!AK$2)/2</f>
        <v>1.5</v>
      </c>
      <c r="AN586">
        <f t="shared" si="54"/>
        <v>186.83333333333334</v>
      </c>
      <c r="AO586">
        <f t="shared" si="55"/>
        <v>813</v>
      </c>
      <c r="AP586">
        <f t="shared" si="59"/>
        <v>5.8410000000000642E-2</v>
      </c>
      <c r="AQ586">
        <f t="shared" si="56"/>
        <v>813.05840999999998</v>
      </c>
      <c r="AR586">
        <f t="shared" si="57"/>
        <v>813</v>
      </c>
      <c r="AS586" t="str">
        <f t="shared" si="58"/>
        <v>24kgoldn, Iann Dior - Mood (feat. Iann Dior)</v>
      </c>
    </row>
    <row r="587" spans="1:45" x14ac:dyDescent="0.45">
      <c r="A587" t="s">
        <v>1382</v>
      </c>
      <c r="B587" t="s">
        <v>1383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>
        <v>154797871</v>
      </c>
      <c r="J587">
        <v>13</v>
      </c>
      <c r="K587">
        <v>27</v>
      </c>
      <c r="L587">
        <v>8</v>
      </c>
      <c r="M587">
        <v>0</v>
      </c>
      <c r="N587">
        <v>0</v>
      </c>
      <c r="O587">
        <v>120</v>
      </c>
      <c r="P587" t="s">
        <v>130</v>
      </c>
      <c r="Q587" t="s">
        <v>29</v>
      </c>
      <c r="R587">
        <v>72</v>
      </c>
      <c r="S587">
        <v>54</v>
      </c>
      <c r="T587">
        <v>71</v>
      </c>
      <c r="U587">
        <v>26</v>
      </c>
      <c r="V587">
        <v>0</v>
      </c>
      <c r="W587">
        <v>10</v>
      </c>
      <c r="X587">
        <v>4</v>
      </c>
      <c r="Y587" t="s">
        <v>30</v>
      </c>
      <c r="Z587" t="s">
        <v>31</v>
      </c>
      <c r="AA587">
        <f>+IF(B587='Playlist o matic demo'!$V$2,50,0)</f>
        <v>0</v>
      </c>
      <c r="AB587">
        <f>+ABS(+D587-'Playlist o matic demo'!$AA$2)</f>
        <v>2</v>
      </c>
      <c r="AC587">
        <f>+ABS(+O587-'Playlist o matic demo'!$AB$2)</f>
        <v>51</v>
      </c>
      <c r="AD587">
        <f>+IF(P587='Playlist o matic demo'!$AC$2,0,20)</f>
        <v>20</v>
      </c>
      <c r="AE587">
        <f>+IF(Q587='Playlist o matic demo'!$AD$2,0,20)</f>
        <v>0</v>
      </c>
      <c r="AF587">
        <f>+ABS(+R587-'Playlist o matic demo'!AE$2)</f>
        <v>22</v>
      </c>
      <c r="AG587">
        <f>+ABS(+S587-'Playlist o matic demo'!AF$2)/2</f>
        <v>8</v>
      </c>
      <c r="AH587">
        <f>+ABS(+T587-'Playlist o matic demo'!AG$2)/1.5</f>
        <v>6</v>
      </c>
      <c r="AI587">
        <f>+ABS(+U587-'Playlist o matic demo'!AH$2)/2</f>
        <v>13</v>
      </c>
      <c r="AJ587">
        <f>+ABS(+V587-'Playlist o matic demo'!AI$2)/2</f>
        <v>0</v>
      </c>
      <c r="AK587">
        <f>+ABS(+W587-'Playlist o matic demo'!AJ$2)/2</f>
        <v>0.5</v>
      </c>
      <c r="AL587">
        <f>+ABS(+X587-'Playlist o matic demo'!AK$2)/2</f>
        <v>1.5</v>
      </c>
      <c r="AN587">
        <f t="shared" si="54"/>
        <v>124</v>
      </c>
      <c r="AO587">
        <f t="shared" si="55"/>
        <v>277</v>
      </c>
      <c r="AP587">
        <f t="shared" si="59"/>
        <v>5.8510000000000645E-2</v>
      </c>
      <c r="AQ587">
        <f t="shared" si="56"/>
        <v>277.05851000000001</v>
      </c>
      <c r="AR587">
        <f t="shared" si="57"/>
        <v>277</v>
      </c>
      <c r="AS587" t="str">
        <f t="shared" si="58"/>
        <v>Stephanie Beatriz, Diane Guerrero - What Else Can I Do?</v>
      </c>
    </row>
    <row r="588" spans="1:45" x14ac:dyDescent="0.45">
      <c r="A588" t="s">
        <v>1384</v>
      </c>
      <c r="B588" t="s">
        <v>1385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>
        <v>198883004</v>
      </c>
      <c r="J588">
        <v>14</v>
      </c>
      <c r="K588">
        <v>14</v>
      </c>
      <c r="L588">
        <v>24</v>
      </c>
      <c r="M588">
        <v>0</v>
      </c>
      <c r="N588">
        <v>4</v>
      </c>
      <c r="O588">
        <v>106</v>
      </c>
      <c r="Q588" t="s">
        <v>29</v>
      </c>
      <c r="R588">
        <v>86</v>
      </c>
      <c r="S588">
        <v>86</v>
      </c>
      <c r="T588">
        <v>79</v>
      </c>
      <c r="U588">
        <v>11</v>
      </c>
      <c r="V588">
        <v>0</v>
      </c>
      <c r="W588">
        <v>8</v>
      </c>
      <c r="X588">
        <v>9</v>
      </c>
      <c r="Y588" t="s">
        <v>1386</v>
      </c>
      <c r="Z588" t="s">
        <v>31</v>
      </c>
      <c r="AA588">
        <f>+IF(B588='Playlist o matic demo'!$V$2,50,0)</f>
        <v>0</v>
      </c>
      <c r="AB588">
        <f>+ABS(+D588-'Playlist o matic demo'!$AA$2)</f>
        <v>2</v>
      </c>
      <c r="AC588">
        <f>+ABS(+O588-'Playlist o matic demo'!$AB$2)</f>
        <v>65</v>
      </c>
      <c r="AD588">
        <f>+IF(P588='Playlist o matic demo'!$AC$2,0,20)</f>
        <v>20</v>
      </c>
      <c r="AE588">
        <f>+IF(Q588='Playlist o matic demo'!$AD$2,0,20)</f>
        <v>0</v>
      </c>
      <c r="AF588">
        <f>+ABS(+R588-'Playlist o matic demo'!AE$2)</f>
        <v>36</v>
      </c>
      <c r="AG588">
        <f>+ABS(+S588-'Playlist o matic demo'!AF$2)/2</f>
        <v>24</v>
      </c>
      <c r="AH588">
        <f>+ABS(+T588-'Playlist o matic demo'!AG$2)/1.5</f>
        <v>0.66666666666666663</v>
      </c>
      <c r="AI588">
        <f>+ABS(+U588-'Playlist o matic demo'!AH$2)/2</f>
        <v>5.5</v>
      </c>
      <c r="AJ588">
        <f>+ABS(+V588-'Playlist o matic demo'!AI$2)/2</f>
        <v>0</v>
      </c>
      <c r="AK588">
        <f>+ABS(+W588-'Playlist o matic demo'!AJ$2)/2</f>
        <v>0.5</v>
      </c>
      <c r="AL588">
        <f>+ABS(+X588-'Playlist o matic demo'!AK$2)/2</f>
        <v>1</v>
      </c>
      <c r="AN588">
        <f t="shared" si="54"/>
        <v>154.66666666666666</v>
      </c>
      <c r="AO588">
        <f t="shared" si="55"/>
        <v>539</v>
      </c>
      <c r="AP588">
        <f t="shared" si="59"/>
        <v>5.8610000000000648E-2</v>
      </c>
      <c r="AQ588">
        <f t="shared" si="56"/>
        <v>539.05861000000004</v>
      </c>
      <c r="AR588">
        <f t="shared" si="57"/>
        <v>541</v>
      </c>
      <c r="AS588" t="str">
        <f t="shared" si="58"/>
        <v>Trueno - DANCE CRIP</v>
      </c>
    </row>
    <row r="589" spans="1:45" x14ac:dyDescent="0.45">
      <c r="A589" t="s">
        <v>1387</v>
      </c>
      <c r="B589" t="s">
        <v>73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>
        <v>124407432</v>
      </c>
      <c r="J589">
        <v>13</v>
      </c>
      <c r="K589">
        <v>0</v>
      </c>
      <c r="L589">
        <v>32</v>
      </c>
      <c r="M589">
        <v>1</v>
      </c>
      <c r="N589">
        <v>0</v>
      </c>
      <c r="O589">
        <v>110</v>
      </c>
      <c r="P589" t="s">
        <v>173</v>
      </c>
      <c r="Q589" t="s">
        <v>29</v>
      </c>
      <c r="R589">
        <v>63</v>
      </c>
      <c r="S589">
        <v>31</v>
      </c>
      <c r="T589">
        <v>35</v>
      </c>
      <c r="U589">
        <v>93</v>
      </c>
      <c r="V589">
        <v>0</v>
      </c>
      <c r="W589">
        <v>29</v>
      </c>
      <c r="X589">
        <v>3</v>
      </c>
      <c r="Y589" t="s">
        <v>1388</v>
      </c>
      <c r="Z589" t="s">
        <v>31</v>
      </c>
      <c r="AA589">
        <f>+IF(B589='Playlist o matic demo'!$V$2,50,0)</f>
        <v>0</v>
      </c>
      <c r="AB589">
        <f>+ABS(+D589-'Playlist o matic demo'!$AA$2)</f>
        <v>3</v>
      </c>
      <c r="AC589">
        <f>+ABS(+O589-'Playlist o matic demo'!$AB$2)</f>
        <v>61</v>
      </c>
      <c r="AD589">
        <f>+IF(P589='Playlist o matic demo'!$AC$2,0,20)</f>
        <v>20</v>
      </c>
      <c r="AE589">
        <f>+IF(Q589='Playlist o matic demo'!$AD$2,0,20)</f>
        <v>0</v>
      </c>
      <c r="AF589">
        <f>+ABS(+R589-'Playlist o matic demo'!AE$2)</f>
        <v>13</v>
      </c>
      <c r="AG589">
        <f>+ABS(+S589-'Playlist o matic demo'!AF$2)/2</f>
        <v>3.5</v>
      </c>
      <c r="AH589">
        <f>+ABS(+T589-'Playlist o matic demo'!AG$2)/1.5</f>
        <v>30</v>
      </c>
      <c r="AI589">
        <f>+ABS(+U589-'Playlist o matic demo'!AH$2)/2</f>
        <v>46.5</v>
      </c>
      <c r="AJ589">
        <f>+ABS(+V589-'Playlist o matic demo'!AI$2)/2</f>
        <v>0</v>
      </c>
      <c r="AK589">
        <f>+ABS(+W589-'Playlist o matic demo'!AJ$2)/2</f>
        <v>10</v>
      </c>
      <c r="AL589">
        <f>+ABS(+X589-'Playlist o matic demo'!AK$2)/2</f>
        <v>2</v>
      </c>
      <c r="AN589">
        <f t="shared" si="54"/>
        <v>189</v>
      </c>
      <c r="AO589">
        <f t="shared" si="55"/>
        <v>828</v>
      </c>
      <c r="AP589">
        <f t="shared" si="59"/>
        <v>5.8710000000000651E-2</v>
      </c>
      <c r="AQ589">
        <f t="shared" si="56"/>
        <v>828.05871000000002</v>
      </c>
      <c r="AR589">
        <f t="shared" si="57"/>
        <v>828</v>
      </c>
      <c r="AS589" t="str">
        <f t="shared" si="58"/>
        <v>David Kushner - Miserable Man</v>
      </c>
    </row>
    <row r="590" spans="1:45" x14ac:dyDescent="0.45">
      <c r="A590" t="s">
        <v>1389</v>
      </c>
      <c r="B590" t="s">
        <v>37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>
        <v>850608354</v>
      </c>
      <c r="J590">
        <v>25</v>
      </c>
      <c r="K590">
        <v>46</v>
      </c>
      <c r="L590">
        <v>105</v>
      </c>
      <c r="M590">
        <v>0</v>
      </c>
      <c r="N590">
        <v>45</v>
      </c>
      <c r="O590">
        <v>169</v>
      </c>
      <c r="P590" t="s">
        <v>65</v>
      </c>
      <c r="Q590" t="s">
        <v>29</v>
      </c>
      <c r="R590">
        <v>39</v>
      </c>
      <c r="S590">
        <v>36</v>
      </c>
      <c r="T590">
        <v>45</v>
      </c>
      <c r="U590">
        <v>81</v>
      </c>
      <c r="V590">
        <v>0</v>
      </c>
      <c r="W590">
        <v>8</v>
      </c>
      <c r="X590">
        <v>13</v>
      </c>
      <c r="Y590" t="s">
        <v>1229</v>
      </c>
      <c r="Z590" t="s">
        <v>31</v>
      </c>
      <c r="AA590">
        <f>+IF(B590='Playlist o matic demo'!$V$2,50,0)</f>
        <v>0</v>
      </c>
      <c r="AB590">
        <f>+ABS(+D590-'Playlist o matic demo'!$AA$2)</f>
        <v>2</v>
      </c>
      <c r="AC590">
        <f>+ABS(+O590-'Playlist o matic demo'!$AB$2)</f>
        <v>2</v>
      </c>
      <c r="AD590">
        <f>+IF(P590='Playlist o matic demo'!$AC$2,0,20)</f>
        <v>20</v>
      </c>
      <c r="AE590">
        <f>+IF(Q590='Playlist o matic demo'!$AD$2,0,20)</f>
        <v>0</v>
      </c>
      <c r="AF590">
        <f>+ABS(+R590-'Playlist o matic demo'!AE$2)</f>
        <v>11</v>
      </c>
      <c r="AG590">
        <f>+ABS(+S590-'Playlist o matic demo'!AF$2)/2</f>
        <v>1</v>
      </c>
      <c r="AH590">
        <f>+ABS(+T590-'Playlist o matic demo'!AG$2)/1.5</f>
        <v>23.333333333333332</v>
      </c>
      <c r="AI590">
        <f>+ABS(+U590-'Playlist o matic demo'!AH$2)/2</f>
        <v>40.5</v>
      </c>
      <c r="AJ590">
        <f>+ABS(+V590-'Playlist o matic demo'!AI$2)/2</f>
        <v>0</v>
      </c>
      <c r="AK590">
        <f>+ABS(+W590-'Playlist o matic demo'!AJ$2)/2</f>
        <v>0.5</v>
      </c>
      <c r="AL590">
        <f>+ABS(+X590-'Playlist o matic demo'!AK$2)/2</f>
        <v>3</v>
      </c>
      <c r="AN590">
        <f t="shared" si="54"/>
        <v>103.33333333333333</v>
      </c>
      <c r="AO590">
        <f t="shared" si="55"/>
        <v>136</v>
      </c>
      <c r="AP590">
        <f t="shared" si="59"/>
        <v>5.8810000000000653E-2</v>
      </c>
      <c r="AQ590">
        <f t="shared" si="56"/>
        <v>136.05880999999999</v>
      </c>
      <c r="AR590">
        <f t="shared" si="57"/>
        <v>137</v>
      </c>
      <c r="AS590" t="str">
        <f t="shared" si="58"/>
        <v>Olivia Rodrigo - happier</v>
      </c>
    </row>
    <row r="591" spans="1:45" x14ac:dyDescent="0.45">
      <c r="A591" t="s">
        <v>1390</v>
      </c>
      <c r="B591" t="s">
        <v>1391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>
        <v>376333030</v>
      </c>
      <c r="J591">
        <v>24</v>
      </c>
      <c r="K591">
        <v>6</v>
      </c>
      <c r="L591">
        <v>105</v>
      </c>
      <c r="M591">
        <v>0</v>
      </c>
      <c r="N591">
        <v>0</v>
      </c>
      <c r="O591">
        <v>118</v>
      </c>
      <c r="P591" t="s">
        <v>34</v>
      </c>
      <c r="Q591" t="s">
        <v>29</v>
      </c>
      <c r="R591">
        <v>80</v>
      </c>
      <c r="S591">
        <v>21</v>
      </c>
      <c r="T591">
        <v>55</v>
      </c>
      <c r="U591">
        <v>1</v>
      </c>
      <c r="V591">
        <v>0</v>
      </c>
      <c r="W591">
        <v>26</v>
      </c>
      <c r="X591">
        <v>17</v>
      </c>
      <c r="Y591" t="s">
        <v>1392</v>
      </c>
      <c r="Z591" t="s">
        <v>31</v>
      </c>
      <c r="AA591">
        <f>+IF(B591='Playlist o matic demo'!$V$2,50,0)</f>
        <v>0</v>
      </c>
      <c r="AB591">
        <f>+ABS(+D591-'Playlist o matic demo'!$AA$2)</f>
        <v>2</v>
      </c>
      <c r="AC591">
        <f>+ABS(+O591-'Playlist o matic demo'!$AB$2)</f>
        <v>53</v>
      </c>
      <c r="AD591">
        <f>+IF(P591='Playlist o matic demo'!$AC$2,0,20)</f>
        <v>0</v>
      </c>
      <c r="AE591">
        <f>+IF(Q591='Playlist o matic demo'!$AD$2,0,20)</f>
        <v>0</v>
      </c>
      <c r="AF591">
        <f>+ABS(+R591-'Playlist o matic demo'!AE$2)</f>
        <v>30</v>
      </c>
      <c r="AG591">
        <f>+ABS(+S591-'Playlist o matic demo'!AF$2)/2</f>
        <v>8.5</v>
      </c>
      <c r="AH591">
        <f>+ABS(+T591-'Playlist o matic demo'!AG$2)/1.5</f>
        <v>16.666666666666668</v>
      </c>
      <c r="AI591">
        <f>+ABS(+U591-'Playlist o matic demo'!AH$2)/2</f>
        <v>0.5</v>
      </c>
      <c r="AJ591">
        <f>+ABS(+V591-'Playlist o matic demo'!AI$2)/2</f>
        <v>0</v>
      </c>
      <c r="AK591">
        <f>+ABS(+W591-'Playlist o matic demo'!AJ$2)/2</f>
        <v>8.5</v>
      </c>
      <c r="AL591">
        <f>+ABS(+X591-'Playlist o matic demo'!AK$2)/2</f>
        <v>5</v>
      </c>
      <c r="AN591">
        <f t="shared" si="54"/>
        <v>124.16666666666667</v>
      </c>
      <c r="AO591">
        <f t="shared" si="55"/>
        <v>280</v>
      </c>
      <c r="AP591">
        <f t="shared" si="59"/>
        <v>5.8910000000000656E-2</v>
      </c>
      <c r="AQ591">
        <f t="shared" si="56"/>
        <v>280.05891000000003</v>
      </c>
      <c r="AR591">
        <f t="shared" si="57"/>
        <v>282</v>
      </c>
      <c r="AS591" t="str">
        <f t="shared" si="58"/>
        <v>Kanye West - Praise God</v>
      </c>
    </row>
    <row r="592" spans="1:45" x14ac:dyDescent="0.45">
      <c r="A592" t="s">
        <v>1393</v>
      </c>
      <c r="B592" t="s">
        <v>1063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>
        <v>516784627</v>
      </c>
      <c r="J592">
        <v>43</v>
      </c>
      <c r="K592">
        <v>19</v>
      </c>
      <c r="L592">
        <v>73</v>
      </c>
      <c r="M592">
        <v>12</v>
      </c>
      <c r="N592">
        <v>0</v>
      </c>
      <c r="O592">
        <v>92</v>
      </c>
      <c r="P592" t="s">
        <v>80</v>
      </c>
      <c r="Q592" t="s">
        <v>46</v>
      </c>
      <c r="R592">
        <v>91</v>
      </c>
      <c r="S592">
        <v>79</v>
      </c>
      <c r="T592">
        <v>66</v>
      </c>
      <c r="U592">
        <v>32</v>
      </c>
      <c r="V592">
        <v>0</v>
      </c>
      <c r="W592">
        <v>9</v>
      </c>
      <c r="X592">
        <v>16</v>
      </c>
      <c r="Y592" t="s">
        <v>1064</v>
      </c>
      <c r="Z592" t="s">
        <v>31</v>
      </c>
      <c r="AA592">
        <f>+IF(B592='Playlist o matic demo'!$V$2,50,0)</f>
        <v>0</v>
      </c>
      <c r="AB592">
        <f>+ABS(+D592-'Playlist o matic demo'!$AA$2)</f>
        <v>2</v>
      </c>
      <c r="AC592">
        <f>+ABS(+O592-'Playlist o matic demo'!$AB$2)</f>
        <v>79</v>
      </c>
      <c r="AD592">
        <f>+IF(P592='Playlist o matic demo'!$AC$2,0,20)</f>
        <v>20</v>
      </c>
      <c r="AE592">
        <f>+IF(Q592='Playlist o matic demo'!$AD$2,0,20)</f>
        <v>20</v>
      </c>
      <c r="AF592">
        <f>+ABS(+R592-'Playlist o matic demo'!AE$2)</f>
        <v>41</v>
      </c>
      <c r="AG592">
        <f>+ABS(+S592-'Playlist o matic demo'!AF$2)/2</f>
        <v>20.5</v>
      </c>
      <c r="AH592">
        <f>+ABS(+T592-'Playlist o matic demo'!AG$2)/1.5</f>
        <v>9.3333333333333339</v>
      </c>
      <c r="AI592">
        <f>+ABS(+U592-'Playlist o matic demo'!AH$2)/2</f>
        <v>16</v>
      </c>
      <c r="AJ592">
        <f>+ABS(+V592-'Playlist o matic demo'!AI$2)/2</f>
        <v>0</v>
      </c>
      <c r="AK592">
        <f>+ABS(+W592-'Playlist o matic demo'!AJ$2)/2</f>
        <v>0</v>
      </c>
      <c r="AL592">
        <f>+ABS(+X592-'Playlist o matic demo'!AK$2)/2</f>
        <v>4.5</v>
      </c>
      <c r="AN592">
        <f t="shared" si="54"/>
        <v>212.33333333333334</v>
      </c>
      <c r="AO592">
        <f t="shared" si="55"/>
        <v>905</v>
      </c>
      <c r="AP592">
        <f t="shared" si="59"/>
        <v>5.9010000000000659E-2</v>
      </c>
      <c r="AQ592">
        <f t="shared" si="56"/>
        <v>905.05900999999994</v>
      </c>
      <c r="AR592">
        <f t="shared" si="57"/>
        <v>905</v>
      </c>
      <c r="AS592" t="str">
        <f t="shared" si="58"/>
        <v>Doja Cat - Get Into It (Yuh)</v>
      </c>
    </row>
    <row r="593" spans="1:45" x14ac:dyDescent="0.45">
      <c r="A593" t="s">
        <v>1394</v>
      </c>
      <c r="B593" t="s">
        <v>265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>
        <v>1608045237</v>
      </c>
      <c r="J593">
        <v>205</v>
      </c>
      <c r="K593">
        <v>130</v>
      </c>
      <c r="L593">
        <v>625</v>
      </c>
      <c r="M593">
        <v>0</v>
      </c>
      <c r="N593">
        <v>25</v>
      </c>
      <c r="O593">
        <v>112</v>
      </c>
      <c r="P593" t="s">
        <v>288</v>
      </c>
      <c r="Q593" t="s">
        <v>29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  <c r="Y593" t="s">
        <v>1395</v>
      </c>
      <c r="Z593" t="s">
        <v>31</v>
      </c>
      <c r="AA593">
        <f>+IF(B593='Playlist o matic demo'!$V$2,50,0)</f>
        <v>0</v>
      </c>
      <c r="AB593">
        <f>+ABS(+D593-'Playlist o matic demo'!$AA$2)</f>
        <v>0</v>
      </c>
      <c r="AC593">
        <f>+ABS(+O593-'Playlist o matic demo'!$AB$2)</f>
        <v>59</v>
      </c>
      <c r="AD593">
        <f>+IF(P593='Playlist o matic demo'!$AC$2,0,20)</f>
        <v>20</v>
      </c>
      <c r="AE593">
        <f>+IF(Q593='Playlist o matic demo'!$AD$2,0,20)</f>
        <v>0</v>
      </c>
      <c r="AF593">
        <f>+ABS(+R593-'Playlist o matic demo'!AE$2)</f>
        <v>5</v>
      </c>
      <c r="AG593">
        <f>+ABS(+S593-'Playlist o matic demo'!AF$2)/2</f>
        <v>9.5</v>
      </c>
      <c r="AH593">
        <f>+ABS(+T593-'Playlist o matic demo'!AG$2)/1.5</f>
        <v>13.333333333333334</v>
      </c>
      <c r="AI593">
        <f>+ABS(+U593-'Playlist o matic demo'!AH$2)/2</f>
        <v>31.5</v>
      </c>
      <c r="AJ593">
        <f>+ABS(+V593-'Playlist o matic demo'!AI$2)/2</f>
        <v>0</v>
      </c>
      <c r="AK593">
        <f>+ABS(+W593-'Playlist o matic demo'!AJ$2)/2</f>
        <v>0</v>
      </c>
      <c r="AL593">
        <f>+ABS(+X593-'Playlist o matic demo'!AK$2)/2</f>
        <v>0.5</v>
      </c>
      <c r="AN593">
        <f t="shared" si="54"/>
        <v>138.83333333333331</v>
      </c>
      <c r="AO593">
        <f t="shared" si="55"/>
        <v>394</v>
      </c>
      <c r="AP593">
        <f t="shared" si="59"/>
        <v>5.9110000000000662E-2</v>
      </c>
      <c r="AQ593">
        <f t="shared" si="56"/>
        <v>394.05910999999998</v>
      </c>
      <c r="AR593">
        <f t="shared" si="57"/>
        <v>394</v>
      </c>
      <c r="AS593" t="str">
        <f t="shared" si="58"/>
        <v>Lewis Capaldi - Before You Go</v>
      </c>
    </row>
    <row r="594" spans="1:45" x14ac:dyDescent="0.45">
      <c r="A594" t="s">
        <v>1396</v>
      </c>
      <c r="B594" t="s">
        <v>1397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>
        <v>506778838</v>
      </c>
      <c r="J594">
        <v>25</v>
      </c>
      <c r="K594">
        <v>3</v>
      </c>
      <c r="L594">
        <v>52</v>
      </c>
      <c r="M594">
        <v>0</v>
      </c>
      <c r="N594">
        <v>1</v>
      </c>
      <c r="O594">
        <v>140</v>
      </c>
      <c r="P594" t="s">
        <v>62</v>
      </c>
      <c r="Q594" t="s">
        <v>29</v>
      </c>
      <c r="R594">
        <v>79</v>
      </c>
      <c r="S594">
        <v>56</v>
      </c>
      <c r="T594">
        <v>91</v>
      </c>
      <c r="U594">
        <v>26</v>
      </c>
      <c r="V594">
        <v>0</v>
      </c>
      <c r="W594">
        <v>13</v>
      </c>
      <c r="X594">
        <v>21</v>
      </c>
      <c r="Y594" t="s">
        <v>1398</v>
      </c>
      <c r="Z594" t="s">
        <v>31</v>
      </c>
      <c r="AA594">
        <f>+IF(B594='Playlist o matic demo'!$V$2,50,0)</f>
        <v>0</v>
      </c>
      <c r="AB594">
        <f>+ABS(+D594-'Playlist o matic demo'!$AA$2)</f>
        <v>1</v>
      </c>
      <c r="AC594">
        <f>+ABS(+O594-'Playlist o matic demo'!$AB$2)</f>
        <v>31</v>
      </c>
      <c r="AD594">
        <f>+IF(P594='Playlist o matic demo'!$AC$2,0,20)</f>
        <v>20</v>
      </c>
      <c r="AE594">
        <f>+IF(Q594='Playlist o matic demo'!$AD$2,0,20)</f>
        <v>0</v>
      </c>
      <c r="AF594">
        <f>+ABS(+R594-'Playlist o matic demo'!AE$2)</f>
        <v>29</v>
      </c>
      <c r="AG594">
        <f>+ABS(+S594-'Playlist o matic demo'!AF$2)/2</f>
        <v>9</v>
      </c>
      <c r="AH594">
        <f>+ABS(+T594-'Playlist o matic demo'!AG$2)/1.5</f>
        <v>7.333333333333333</v>
      </c>
      <c r="AI594">
        <f>+ABS(+U594-'Playlist o matic demo'!AH$2)/2</f>
        <v>13</v>
      </c>
      <c r="AJ594">
        <f>+ABS(+V594-'Playlist o matic demo'!AI$2)/2</f>
        <v>0</v>
      </c>
      <c r="AK594">
        <f>+ABS(+W594-'Playlist o matic demo'!AJ$2)/2</f>
        <v>2</v>
      </c>
      <c r="AL594">
        <f>+ABS(+X594-'Playlist o matic demo'!AK$2)/2</f>
        <v>7</v>
      </c>
      <c r="AN594">
        <f t="shared" si="54"/>
        <v>119.33333333333333</v>
      </c>
      <c r="AO594">
        <f t="shared" si="55"/>
        <v>233</v>
      </c>
      <c r="AP594">
        <f t="shared" si="59"/>
        <v>5.9210000000000665E-2</v>
      </c>
      <c r="AQ594">
        <f t="shared" si="56"/>
        <v>233.05921000000001</v>
      </c>
      <c r="AR594">
        <f t="shared" si="57"/>
        <v>233</v>
      </c>
      <c r="AS594" t="str">
        <f t="shared" si="58"/>
        <v>Playboi Carti - Sky</v>
      </c>
    </row>
    <row r="595" spans="1:45" x14ac:dyDescent="0.45">
      <c r="A595" t="s">
        <v>1399</v>
      </c>
      <c r="B595" t="s">
        <v>321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>
        <v>1472799873</v>
      </c>
      <c r="J595">
        <v>195</v>
      </c>
      <c r="K595">
        <v>125</v>
      </c>
      <c r="L595" s="1">
        <v>6280</v>
      </c>
      <c r="M595">
        <v>2</v>
      </c>
      <c r="N595">
        <v>78</v>
      </c>
      <c r="O595">
        <v>105</v>
      </c>
      <c r="P595" t="s">
        <v>80</v>
      </c>
      <c r="Q595" t="s">
        <v>29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  <c r="Y595" t="s">
        <v>322</v>
      </c>
      <c r="Z595" t="s">
        <v>31</v>
      </c>
      <c r="AA595">
        <f>+IF(B595='Playlist o matic demo'!$V$2,50,0)</f>
        <v>0</v>
      </c>
      <c r="AB595">
        <f>+ABS(+D595-'Playlist o matic demo'!$AA$2)</f>
        <v>9</v>
      </c>
      <c r="AC595">
        <f>+ABS(+O595-'Playlist o matic demo'!$AB$2)</f>
        <v>66</v>
      </c>
      <c r="AD595">
        <f>+IF(P595='Playlist o matic demo'!$AC$2,0,20)</f>
        <v>20</v>
      </c>
      <c r="AE595">
        <f>+IF(Q595='Playlist o matic demo'!$AD$2,0,20)</f>
        <v>0</v>
      </c>
      <c r="AF595">
        <f>+ABS(+R595-'Playlist o matic demo'!AE$2)</f>
        <v>23</v>
      </c>
      <c r="AG595">
        <f>+ABS(+S595-'Playlist o matic demo'!AF$2)/2</f>
        <v>7</v>
      </c>
      <c r="AH595">
        <f>+ABS(+T595-'Playlist o matic demo'!AG$2)/1.5</f>
        <v>2.6666666666666665</v>
      </c>
      <c r="AI595">
        <f>+ABS(+U595-'Playlist o matic demo'!AH$2)/2</f>
        <v>6.5</v>
      </c>
      <c r="AJ595">
        <f>+ABS(+V595-'Playlist o matic demo'!AI$2)/2</f>
        <v>0</v>
      </c>
      <c r="AK595">
        <f>+ABS(+W595-'Playlist o matic demo'!AJ$2)/2</f>
        <v>2</v>
      </c>
      <c r="AL595">
        <f>+ABS(+X595-'Playlist o matic demo'!AK$2)/2</f>
        <v>2</v>
      </c>
      <c r="AN595">
        <f t="shared" si="54"/>
        <v>138.16666666666669</v>
      </c>
      <c r="AO595">
        <f t="shared" si="55"/>
        <v>386</v>
      </c>
      <c r="AP595">
        <f t="shared" si="59"/>
        <v>5.9310000000000668E-2</v>
      </c>
      <c r="AQ595">
        <f t="shared" si="56"/>
        <v>386.05930999999998</v>
      </c>
      <c r="AR595">
        <f t="shared" si="57"/>
        <v>388</v>
      </c>
      <c r="AS595" t="str">
        <f t="shared" si="58"/>
        <v>Adele - Rolling in the Deep</v>
      </c>
    </row>
    <row r="596" spans="1:45" x14ac:dyDescent="0.45">
      <c r="A596" t="s">
        <v>1400</v>
      </c>
      <c r="B596" t="s">
        <v>1401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>
        <v>513643924</v>
      </c>
      <c r="J596">
        <v>103</v>
      </c>
      <c r="K596">
        <v>76</v>
      </c>
      <c r="L596">
        <v>100</v>
      </c>
      <c r="M596">
        <v>1</v>
      </c>
      <c r="N596">
        <v>1</v>
      </c>
      <c r="O596">
        <v>178</v>
      </c>
      <c r="P596" t="s">
        <v>38</v>
      </c>
      <c r="Q596" t="s">
        <v>29</v>
      </c>
      <c r="R596">
        <v>76</v>
      </c>
      <c r="S596">
        <v>63</v>
      </c>
      <c r="T596">
        <v>77</v>
      </c>
      <c r="U596">
        <v>14</v>
      </c>
      <c r="V596">
        <v>0</v>
      </c>
      <c r="W596">
        <v>15</v>
      </c>
      <c r="X596">
        <v>22</v>
      </c>
      <c r="Y596" t="s">
        <v>1402</v>
      </c>
      <c r="Z596" t="s">
        <v>31</v>
      </c>
      <c r="AA596">
        <f>+IF(B596='Playlist o matic demo'!$V$2,50,0)</f>
        <v>0</v>
      </c>
      <c r="AB596">
        <f>+ABS(+D596-'Playlist o matic demo'!$AA$2)</f>
        <v>2</v>
      </c>
      <c r="AC596">
        <f>+ABS(+O596-'Playlist o matic demo'!$AB$2)</f>
        <v>7</v>
      </c>
      <c r="AD596">
        <f>+IF(P596='Playlist o matic demo'!$AC$2,0,20)</f>
        <v>20</v>
      </c>
      <c r="AE596">
        <f>+IF(Q596='Playlist o matic demo'!$AD$2,0,20)</f>
        <v>0</v>
      </c>
      <c r="AF596">
        <f>+ABS(+R596-'Playlist o matic demo'!AE$2)</f>
        <v>26</v>
      </c>
      <c r="AG596">
        <f>+ABS(+S596-'Playlist o matic demo'!AF$2)/2</f>
        <v>12.5</v>
      </c>
      <c r="AH596">
        <f>+ABS(+T596-'Playlist o matic demo'!AG$2)/1.5</f>
        <v>2</v>
      </c>
      <c r="AI596">
        <f>+ABS(+U596-'Playlist o matic demo'!AH$2)/2</f>
        <v>7</v>
      </c>
      <c r="AJ596">
        <f>+ABS(+V596-'Playlist o matic demo'!AI$2)/2</f>
        <v>0</v>
      </c>
      <c r="AK596">
        <f>+ABS(+W596-'Playlist o matic demo'!AJ$2)/2</f>
        <v>3</v>
      </c>
      <c r="AL596">
        <f>+ABS(+X596-'Playlist o matic demo'!AK$2)/2</f>
        <v>7.5</v>
      </c>
      <c r="AN596">
        <f t="shared" si="54"/>
        <v>87</v>
      </c>
      <c r="AO596">
        <f t="shared" si="55"/>
        <v>72</v>
      </c>
      <c r="AP596">
        <f t="shared" si="59"/>
        <v>5.9410000000000671E-2</v>
      </c>
      <c r="AQ596">
        <f t="shared" si="56"/>
        <v>72.05941</v>
      </c>
      <c r="AR596">
        <f t="shared" si="57"/>
        <v>73</v>
      </c>
      <c r="AS596" t="str">
        <f t="shared" si="58"/>
        <v>Maluma - Sobrio</v>
      </c>
    </row>
    <row r="597" spans="1:45" x14ac:dyDescent="0.45">
      <c r="A597" t="s">
        <v>1403</v>
      </c>
      <c r="B597" t="s">
        <v>1404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>
        <v>261286503</v>
      </c>
      <c r="J597">
        <v>60</v>
      </c>
      <c r="K597">
        <v>17</v>
      </c>
      <c r="L597">
        <v>154</v>
      </c>
      <c r="M597">
        <v>0</v>
      </c>
      <c r="N597">
        <v>22</v>
      </c>
      <c r="O597">
        <v>108</v>
      </c>
      <c r="P597" t="s">
        <v>92</v>
      </c>
      <c r="Q597" t="s">
        <v>46</v>
      </c>
      <c r="R597">
        <v>96</v>
      </c>
      <c r="S597">
        <v>71</v>
      </c>
      <c r="T597">
        <v>42</v>
      </c>
      <c r="U597">
        <v>57</v>
      </c>
      <c r="V597">
        <v>0</v>
      </c>
      <c r="W597">
        <v>8</v>
      </c>
      <c r="X597">
        <v>9</v>
      </c>
      <c r="Y597" t="s">
        <v>30</v>
      </c>
      <c r="Z597" t="s">
        <v>31</v>
      </c>
      <c r="AA597">
        <f>+IF(B597='Playlist o matic demo'!$V$2,50,0)</f>
        <v>0</v>
      </c>
      <c r="AB597">
        <f>+ABS(+D597-'Playlist o matic demo'!$AA$2)</f>
        <v>2</v>
      </c>
      <c r="AC597">
        <f>+ABS(+O597-'Playlist o matic demo'!$AB$2)</f>
        <v>63</v>
      </c>
      <c r="AD597">
        <f>+IF(P597='Playlist o matic demo'!$AC$2,0,20)</f>
        <v>20</v>
      </c>
      <c r="AE597">
        <f>+IF(Q597='Playlist o matic demo'!$AD$2,0,20)</f>
        <v>20</v>
      </c>
      <c r="AF597">
        <f>+ABS(+R597-'Playlist o matic demo'!AE$2)</f>
        <v>46</v>
      </c>
      <c r="AG597">
        <f>+ABS(+S597-'Playlist o matic demo'!AF$2)/2</f>
        <v>16.5</v>
      </c>
      <c r="AH597">
        <f>+ABS(+T597-'Playlist o matic demo'!AG$2)/1.5</f>
        <v>25.333333333333332</v>
      </c>
      <c r="AI597">
        <f>+ABS(+U597-'Playlist o matic demo'!AH$2)/2</f>
        <v>28.5</v>
      </c>
      <c r="AJ597">
        <f>+ABS(+V597-'Playlist o matic demo'!AI$2)/2</f>
        <v>0</v>
      </c>
      <c r="AK597">
        <f>+ABS(+W597-'Playlist o matic demo'!AJ$2)/2</f>
        <v>0.5</v>
      </c>
      <c r="AL597">
        <f>+ABS(+X597-'Playlist o matic demo'!AK$2)/2</f>
        <v>1</v>
      </c>
      <c r="AN597">
        <f t="shared" si="54"/>
        <v>222.83333333333334</v>
      </c>
      <c r="AO597">
        <f t="shared" si="55"/>
        <v>922</v>
      </c>
      <c r="AP597">
        <f t="shared" si="59"/>
        <v>5.9510000000000673E-2</v>
      </c>
      <c r="AQ597">
        <f t="shared" si="56"/>
        <v>922.05951000000005</v>
      </c>
      <c r="AR597">
        <f t="shared" si="57"/>
        <v>923</v>
      </c>
      <c r="AS597" t="str">
        <f t="shared" si="58"/>
        <v>Ed Sheeran, Fireboy DML - Peru</v>
      </c>
    </row>
    <row r="598" spans="1:45" x14ac:dyDescent="0.45">
      <c r="A598" t="s">
        <v>1405</v>
      </c>
      <c r="B598" t="s">
        <v>37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>
        <v>783706581</v>
      </c>
      <c r="J598">
        <v>20</v>
      </c>
      <c r="K598">
        <v>21</v>
      </c>
      <c r="L598">
        <v>99</v>
      </c>
      <c r="M598">
        <v>0</v>
      </c>
      <c r="N598">
        <v>7</v>
      </c>
      <c r="O598">
        <v>173</v>
      </c>
      <c r="P598" t="s">
        <v>42</v>
      </c>
      <c r="Q598" t="s">
        <v>29</v>
      </c>
      <c r="R598">
        <v>40</v>
      </c>
      <c r="S598">
        <v>19</v>
      </c>
      <c r="T598">
        <v>29</v>
      </c>
      <c r="U598">
        <v>86</v>
      </c>
      <c r="V598">
        <v>0</v>
      </c>
      <c r="W598">
        <v>34</v>
      </c>
      <c r="X598">
        <v>4</v>
      </c>
      <c r="Y598" t="s">
        <v>1229</v>
      </c>
      <c r="Z598" t="s">
        <v>31</v>
      </c>
      <c r="AA598">
        <f>+IF(B598='Playlist o matic demo'!$V$2,50,0)</f>
        <v>0</v>
      </c>
      <c r="AB598">
        <f>+ABS(+D598-'Playlist o matic demo'!$AA$2)</f>
        <v>2</v>
      </c>
      <c r="AC598">
        <f>+ABS(+O598-'Playlist o matic demo'!$AB$2)</f>
        <v>2</v>
      </c>
      <c r="AD598">
        <f>+IF(P598='Playlist o matic demo'!$AC$2,0,20)</f>
        <v>20</v>
      </c>
      <c r="AE598">
        <f>+IF(Q598='Playlist o matic demo'!$AD$2,0,20)</f>
        <v>0</v>
      </c>
      <c r="AF598">
        <f>+ABS(+R598-'Playlist o matic demo'!AE$2)</f>
        <v>10</v>
      </c>
      <c r="AG598">
        <f>+ABS(+S598-'Playlist o matic demo'!AF$2)/2</f>
        <v>9.5</v>
      </c>
      <c r="AH598">
        <f>+ABS(+T598-'Playlist o matic demo'!AG$2)/1.5</f>
        <v>34</v>
      </c>
      <c r="AI598">
        <f>+ABS(+U598-'Playlist o matic demo'!AH$2)/2</f>
        <v>43</v>
      </c>
      <c r="AJ598">
        <f>+ABS(+V598-'Playlist o matic demo'!AI$2)/2</f>
        <v>0</v>
      </c>
      <c r="AK598">
        <f>+ABS(+W598-'Playlist o matic demo'!AJ$2)/2</f>
        <v>12.5</v>
      </c>
      <c r="AL598">
        <f>+ABS(+X598-'Playlist o matic demo'!AK$2)/2</f>
        <v>1.5</v>
      </c>
      <c r="AN598">
        <f t="shared" si="54"/>
        <v>134.5</v>
      </c>
      <c r="AO598">
        <f t="shared" si="55"/>
        <v>352</v>
      </c>
      <c r="AP598">
        <f t="shared" si="59"/>
        <v>5.9610000000000676E-2</v>
      </c>
      <c r="AQ598">
        <f t="shared" si="56"/>
        <v>352.05961000000002</v>
      </c>
      <c r="AR598">
        <f t="shared" si="57"/>
        <v>353</v>
      </c>
      <c r="AS598" t="str">
        <f t="shared" si="58"/>
        <v>Olivia Rodrigo - favorite crime</v>
      </c>
    </row>
    <row r="599" spans="1:45" x14ac:dyDescent="0.45">
      <c r="A599" t="s">
        <v>1406</v>
      </c>
      <c r="B599" t="s">
        <v>1407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>
        <v>422691058</v>
      </c>
      <c r="J599">
        <v>54</v>
      </c>
      <c r="K599">
        <v>16</v>
      </c>
      <c r="L599">
        <v>259</v>
      </c>
      <c r="M599">
        <v>0</v>
      </c>
      <c r="N599">
        <v>13</v>
      </c>
      <c r="O599">
        <v>101</v>
      </c>
      <c r="P599" t="s">
        <v>34</v>
      </c>
      <c r="Q599" t="s">
        <v>29</v>
      </c>
      <c r="R599">
        <v>67</v>
      </c>
      <c r="S599">
        <v>40</v>
      </c>
      <c r="T599">
        <v>90</v>
      </c>
      <c r="U599">
        <v>3</v>
      </c>
      <c r="V599">
        <v>0</v>
      </c>
      <c r="W599">
        <v>34</v>
      </c>
      <c r="X599">
        <v>6</v>
      </c>
      <c r="Y599" t="s">
        <v>30</v>
      </c>
      <c r="Z599" t="s">
        <v>31</v>
      </c>
      <c r="AA599">
        <f>+IF(B599='Playlist o matic demo'!$V$2,50,0)</f>
        <v>0</v>
      </c>
      <c r="AB599">
        <f>+ABS(+D599-'Playlist o matic demo'!$AA$2)</f>
        <v>2</v>
      </c>
      <c r="AC599">
        <f>+ABS(+O599-'Playlist o matic demo'!$AB$2)</f>
        <v>70</v>
      </c>
      <c r="AD599">
        <f>+IF(P599='Playlist o matic demo'!$AC$2,0,20)</f>
        <v>0</v>
      </c>
      <c r="AE599">
        <f>+IF(Q599='Playlist o matic demo'!$AD$2,0,20)</f>
        <v>0</v>
      </c>
      <c r="AF599">
        <f>+ABS(+R599-'Playlist o matic demo'!AE$2)</f>
        <v>17</v>
      </c>
      <c r="AG599">
        <f>+ABS(+S599-'Playlist o matic demo'!AF$2)/2</f>
        <v>1</v>
      </c>
      <c r="AH599">
        <f>+ABS(+T599-'Playlist o matic demo'!AG$2)/1.5</f>
        <v>6.666666666666667</v>
      </c>
      <c r="AI599">
        <f>+ABS(+U599-'Playlist o matic demo'!AH$2)/2</f>
        <v>1.5</v>
      </c>
      <c r="AJ599">
        <f>+ABS(+V599-'Playlist o matic demo'!AI$2)/2</f>
        <v>0</v>
      </c>
      <c r="AK599">
        <f>+ABS(+W599-'Playlist o matic demo'!AJ$2)/2</f>
        <v>12.5</v>
      </c>
      <c r="AL599">
        <f>+ABS(+X599-'Playlist o matic demo'!AK$2)/2</f>
        <v>0.5</v>
      </c>
      <c r="AN599">
        <f t="shared" si="54"/>
        <v>111.16666666666667</v>
      </c>
      <c r="AO599">
        <f t="shared" si="55"/>
        <v>186</v>
      </c>
      <c r="AP599">
        <f t="shared" si="59"/>
        <v>5.9710000000000679E-2</v>
      </c>
      <c r="AQ599">
        <f t="shared" si="56"/>
        <v>186.05971</v>
      </c>
      <c r="AR599">
        <f t="shared" si="57"/>
        <v>186</v>
      </c>
      <c r="AS599" t="str">
        <f t="shared" si="58"/>
        <v>Prezioso, Gabry Ponte, LUM!X - Thunder</v>
      </c>
    </row>
    <row r="600" spans="1:45" x14ac:dyDescent="0.45">
      <c r="A600" t="s">
        <v>1408</v>
      </c>
      <c r="B600" t="s">
        <v>1409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>
        <v>1062345656</v>
      </c>
      <c r="J600">
        <v>255</v>
      </c>
      <c r="K600">
        <v>32</v>
      </c>
      <c r="L600">
        <v>582</v>
      </c>
      <c r="M600">
        <v>0</v>
      </c>
      <c r="N600">
        <v>14</v>
      </c>
      <c r="O600">
        <v>120</v>
      </c>
      <c r="P600" t="s">
        <v>80</v>
      </c>
      <c r="Q600" t="s">
        <v>46</v>
      </c>
      <c r="R600">
        <v>80</v>
      </c>
      <c r="S600">
        <v>24</v>
      </c>
      <c r="T600">
        <v>62</v>
      </c>
      <c r="U600">
        <v>41</v>
      </c>
      <c r="V600">
        <v>2</v>
      </c>
      <c r="W600">
        <v>11</v>
      </c>
      <c r="X600">
        <v>23</v>
      </c>
      <c r="Y600" t="s">
        <v>30</v>
      </c>
      <c r="Z600" t="s">
        <v>31</v>
      </c>
      <c r="AA600">
        <f>+IF(B600='Playlist o matic demo'!$V$2,50,0)</f>
        <v>0</v>
      </c>
      <c r="AB600">
        <f>+ABS(+D600-'Playlist o matic demo'!$AA$2)</f>
        <v>1</v>
      </c>
      <c r="AC600">
        <f>+ABS(+O600-'Playlist o matic demo'!$AB$2)</f>
        <v>51</v>
      </c>
      <c r="AD600">
        <f>+IF(P600='Playlist o matic demo'!$AC$2,0,20)</f>
        <v>20</v>
      </c>
      <c r="AE600">
        <f>+IF(Q600='Playlist o matic demo'!$AD$2,0,20)</f>
        <v>20</v>
      </c>
      <c r="AF600">
        <f>+ABS(+R600-'Playlist o matic demo'!AE$2)</f>
        <v>30</v>
      </c>
      <c r="AG600">
        <f>+ABS(+S600-'Playlist o matic demo'!AF$2)/2</f>
        <v>7</v>
      </c>
      <c r="AH600">
        <f>+ABS(+T600-'Playlist o matic demo'!AG$2)/1.5</f>
        <v>12</v>
      </c>
      <c r="AI600">
        <f>+ABS(+U600-'Playlist o matic demo'!AH$2)/2</f>
        <v>20.5</v>
      </c>
      <c r="AJ600">
        <f>+ABS(+V600-'Playlist o matic demo'!AI$2)/2</f>
        <v>1</v>
      </c>
      <c r="AK600">
        <f>+ABS(+W600-'Playlist o matic demo'!AJ$2)/2</f>
        <v>1</v>
      </c>
      <c r="AL600">
        <f>+ABS(+X600-'Playlist o matic demo'!AK$2)/2</f>
        <v>8</v>
      </c>
      <c r="AN600">
        <f t="shared" si="54"/>
        <v>171.5</v>
      </c>
      <c r="AO600">
        <f t="shared" si="55"/>
        <v>696</v>
      </c>
      <c r="AP600">
        <f t="shared" si="59"/>
        <v>5.9810000000000682E-2</v>
      </c>
      <c r="AQ600">
        <f t="shared" si="56"/>
        <v>696.05980999999997</v>
      </c>
      <c r="AR600">
        <f t="shared" si="57"/>
        <v>698</v>
      </c>
      <c r="AS600" t="str">
        <f t="shared" si="58"/>
        <v>TiÃ¯Â¿Â½Ã¯Â¿ - The Business</v>
      </c>
    </row>
    <row r="601" spans="1:45" x14ac:dyDescent="0.45">
      <c r="A601" t="s">
        <v>1410</v>
      </c>
      <c r="B601" t="s">
        <v>1094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>
        <v>1252563873</v>
      </c>
      <c r="J601">
        <v>175</v>
      </c>
      <c r="K601">
        <v>55</v>
      </c>
      <c r="L601">
        <v>95</v>
      </c>
      <c r="M601">
        <v>0</v>
      </c>
      <c r="N601">
        <v>2</v>
      </c>
      <c r="O601">
        <v>144</v>
      </c>
      <c r="Q601" t="s">
        <v>29</v>
      </c>
      <c r="R601">
        <v>73</v>
      </c>
      <c r="S601">
        <v>66</v>
      </c>
      <c r="T601">
        <v>80</v>
      </c>
      <c r="U601">
        <v>44</v>
      </c>
      <c r="V601">
        <v>0</v>
      </c>
      <c r="W601">
        <v>9</v>
      </c>
      <c r="X601">
        <v>12</v>
      </c>
      <c r="Y601" t="s">
        <v>1411</v>
      </c>
      <c r="Z601" t="s">
        <v>31</v>
      </c>
      <c r="AA601">
        <f>+IF(B601='Playlist o matic demo'!$V$2,50,0)</f>
        <v>0</v>
      </c>
      <c r="AB601">
        <f>+ABS(+D601-'Playlist o matic demo'!$AA$2)</f>
        <v>1</v>
      </c>
      <c r="AC601">
        <f>+ABS(+O601-'Playlist o matic demo'!$AB$2)</f>
        <v>27</v>
      </c>
      <c r="AD601">
        <f>+IF(P601='Playlist o matic demo'!$AC$2,0,20)</f>
        <v>20</v>
      </c>
      <c r="AE601">
        <f>+IF(Q601='Playlist o matic demo'!$AD$2,0,20)</f>
        <v>0</v>
      </c>
      <c r="AF601">
        <f>+ABS(+R601-'Playlist o matic demo'!AE$2)</f>
        <v>23</v>
      </c>
      <c r="AG601">
        <f>+ABS(+S601-'Playlist o matic demo'!AF$2)/2</f>
        <v>14</v>
      </c>
      <c r="AH601">
        <f>+ABS(+T601-'Playlist o matic demo'!AG$2)/1.5</f>
        <v>0</v>
      </c>
      <c r="AI601">
        <f>+ABS(+U601-'Playlist o matic demo'!AH$2)/2</f>
        <v>22</v>
      </c>
      <c r="AJ601">
        <f>+ABS(+V601-'Playlist o matic demo'!AI$2)/2</f>
        <v>0</v>
      </c>
      <c r="AK601">
        <f>+ABS(+W601-'Playlist o matic demo'!AJ$2)/2</f>
        <v>0</v>
      </c>
      <c r="AL601">
        <f>+ABS(+X601-'Playlist o matic demo'!AK$2)/2</f>
        <v>2.5</v>
      </c>
      <c r="AN601">
        <f t="shared" si="54"/>
        <v>109.5</v>
      </c>
      <c r="AO601">
        <f t="shared" si="55"/>
        <v>174</v>
      </c>
      <c r="AP601">
        <f t="shared" si="59"/>
        <v>5.9910000000000685E-2</v>
      </c>
      <c r="AQ601">
        <f t="shared" si="56"/>
        <v>174.05991</v>
      </c>
      <c r="AR601">
        <f t="shared" si="57"/>
        <v>174</v>
      </c>
      <c r="AS601" t="str">
        <f t="shared" si="58"/>
        <v>Ariana Grande - positions</v>
      </c>
    </row>
    <row r="602" spans="1:45" x14ac:dyDescent="0.45">
      <c r="A602" t="s">
        <v>1412</v>
      </c>
      <c r="B602" t="s">
        <v>1252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>
        <v>851070493</v>
      </c>
      <c r="J602">
        <v>65</v>
      </c>
      <c r="K602">
        <v>88</v>
      </c>
      <c r="L602">
        <v>434</v>
      </c>
      <c r="M602">
        <v>3</v>
      </c>
      <c r="N602">
        <v>13</v>
      </c>
      <c r="O602">
        <v>133</v>
      </c>
      <c r="P602" t="s">
        <v>34</v>
      </c>
      <c r="Q602" t="s">
        <v>29</v>
      </c>
      <c r="R602">
        <v>75</v>
      </c>
      <c r="S602">
        <v>96</v>
      </c>
      <c r="T602">
        <v>61</v>
      </c>
      <c r="U602">
        <v>0</v>
      </c>
      <c r="V602">
        <v>0</v>
      </c>
      <c r="W602">
        <v>18</v>
      </c>
      <c r="X602">
        <v>4</v>
      </c>
      <c r="Y602" t="s">
        <v>30</v>
      </c>
      <c r="Z602" t="s">
        <v>31</v>
      </c>
      <c r="AA602">
        <f>+IF(B602='Playlist o matic demo'!$V$2,50,0)</f>
        <v>0</v>
      </c>
      <c r="AB602">
        <f>+ABS(+D602-'Playlist o matic demo'!$AA$2)</f>
        <v>2</v>
      </c>
      <c r="AC602">
        <f>+ABS(+O602-'Playlist o matic demo'!$AB$2)</f>
        <v>38</v>
      </c>
      <c r="AD602">
        <f>+IF(P602='Playlist o matic demo'!$AC$2,0,20)</f>
        <v>0</v>
      </c>
      <c r="AE602">
        <f>+IF(Q602='Playlist o matic demo'!$AD$2,0,20)</f>
        <v>0</v>
      </c>
      <c r="AF602">
        <f>+ABS(+R602-'Playlist o matic demo'!AE$2)</f>
        <v>25</v>
      </c>
      <c r="AG602">
        <f>+ABS(+S602-'Playlist o matic demo'!AF$2)/2</f>
        <v>29</v>
      </c>
      <c r="AH602">
        <f>+ABS(+T602-'Playlist o matic demo'!AG$2)/1.5</f>
        <v>12.666666666666666</v>
      </c>
      <c r="AI602">
        <f>+ABS(+U602-'Playlist o matic demo'!AH$2)/2</f>
        <v>0</v>
      </c>
      <c r="AJ602">
        <f>+ABS(+V602-'Playlist o matic demo'!AI$2)/2</f>
        <v>0</v>
      </c>
      <c r="AK602">
        <f>+ABS(+W602-'Playlist o matic demo'!AJ$2)/2</f>
        <v>4.5</v>
      </c>
      <c r="AL602">
        <f>+ABS(+X602-'Playlist o matic demo'!AK$2)/2</f>
        <v>1.5</v>
      </c>
      <c r="AN602">
        <f t="shared" si="54"/>
        <v>112.66666666666667</v>
      </c>
      <c r="AO602">
        <f t="shared" si="55"/>
        <v>191</v>
      </c>
      <c r="AP602">
        <f t="shared" si="59"/>
        <v>6.0010000000000688E-2</v>
      </c>
      <c r="AQ602">
        <f t="shared" si="56"/>
        <v>191.06001000000001</v>
      </c>
      <c r="AR602">
        <f t="shared" si="57"/>
        <v>192</v>
      </c>
      <c r="AS602" t="str">
        <f t="shared" si="58"/>
        <v>MÃ¯Â¿Â½Ã¯Â¿Â½ne - I WANNA BE YOUR SLAVE</v>
      </c>
    </row>
    <row r="603" spans="1:45" x14ac:dyDescent="0.45">
      <c r="A603" t="s">
        <v>1413</v>
      </c>
      <c r="B603" t="s">
        <v>1414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>
        <v>263894529</v>
      </c>
      <c r="J603">
        <v>7</v>
      </c>
      <c r="K603">
        <v>3</v>
      </c>
      <c r="L603">
        <v>89</v>
      </c>
      <c r="M603">
        <v>0</v>
      </c>
      <c r="N603">
        <v>0</v>
      </c>
      <c r="O603">
        <v>158</v>
      </c>
      <c r="P603" t="s">
        <v>80</v>
      </c>
      <c r="Q603" t="s">
        <v>46</v>
      </c>
      <c r="R603">
        <v>46</v>
      </c>
      <c r="S603">
        <v>62</v>
      </c>
      <c r="T603">
        <v>83</v>
      </c>
      <c r="U603">
        <v>53</v>
      </c>
      <c r="V603">
        <v>0</v>
      </c>
      <c r="W603">
        <v>97</v>
      </c>
      <c r="X603">
        <v>28</v>
      </c>
      <c r="Y603" t="s">
        <v>30</v>
      </c>
      <c r="Z603" t="s">
        <v>31</v>
      </c>
      <c r="AA603">
        <f>+IF(B603='Playlist o matic demo'!$V$2,50,0)</f>
        <v>0</v>
      </c>
      <c r="AB603">
        <f>+ABS(+D603-'Playlist o matic demo'!$AA$2)</f>
        <v>2</v>
      </c>
      <c r="AC603">
        <f>+ABS(+O603-'Playlist o matic demo'!$AB$2)</f>
        <v>13</v>
      </c>
      <c r="AD603">
        <f>+IF(P603='Playlist o matic demo'!$AC$2,0,20)</f>
        <v>20</v>
      </c>
      <c r="AE603">
        <f>+IF(Q603='Playlist o matic demo'!$AD$2,0,20)</f>
        <v>20</v>
      </c>
      <c r="AF603">
        <f>+ABS(+R603-'Playlist o matic demo'!AE$2)</f>
        <v>4</v>
      </c>
      <c r="AG603">
        <f>+ABS(+S603-'Playlist o matic demo'!AF$2)/2</f>
        <v>12</v>
      </c>
      <c r="AH603">
        <f>+ABS(+T603-'Playlist o matic demo'!AG$2)/1.5</f>
        <v>2</v>
      </c>
      <c r="AI603">
        <f>+ABS(+U603-'Playlist o matic demo'!AH$2)/2</f>
        <v>26.5</v>
      </c>
      <c r="AJ603">
        <f>+ABS(+V603-'Playlist o matic demo'!AI$2)/2</f>
        <v>0</v>
      </c>
      <c r="AK603">
        <f>+ABS(+W603-'Playlist o matic demo'!AJ$2)/2</f>
        <v>44</v>
      </c>
      <c r="AL603">
        <f>+ABS(+X603-'Playlist o matic demo'!AK$2)/2</f>
        <v>10.5</v>
      </c>
      <c r="AN603">
        <f t="shared" si="54"/>
        <v>154</v>
      </c>
      <c r="AO603">
        <f t="shared" si="55"/>
        <v>532</v>
      </c>
      <c r="AP603">
        <f t="shared" si="59"/>
        <v>6.0110000000000691E-2</v>
      </c>
      <c r="AQ603">
        <f t="shared" si="56"/>
        <v>532.06011000000001</v>
      </c>
      <c r="AR603">
        <f t="shared" si="57"/>
        <v>536</v>
      </c>
      <c r="AS603" t="str">
        <f t="shared" si="58"/>
        <v xml:space="preserve">MarÃ¯Â¿Â½Ã¯Â¿Â½lia MendonÃ¯Â¿Â½Ã¯Â¿Â½a, George Henrique &amp; - Vai LÃ¯Â¿Â½Ã¯Â¿Â½ Em Casa </v>
      </c>
    </row>
    <row r="604" spans="1:45" x14ac:dyDescent="0.45">
      <c r="A604" t="s">
        <v>1415</v>
      </c>
      <c r="B604" t="s">
        <v>1416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>
        <v>345903614</v>
      </c>
      <c r="J604">
        <v>20</v>
      </c>
      <c r="K604">
        <v>99</v>
      </c>
      <c r="L604">
        <v>44</v>
      </c>
      <c r="M604">
        <v>0</v>
      </c>
      <c r="N604">
        <v>2</v>
      </c>
      <c r="O604">
        <v>120</v>
      </c>
      <c r="P604" t="s">
        <v>42</v>
      </c>
      <c r="Q604" t="s">
        <v>29</v>
      </c>
      <c r="R604">
        <v>81</v>
      </c>
      <c r="S604">
        <v>92</v>
      </c>
      <c r="T604">
        <v>90</v>
      </c>
      <c r="U604">
        <v>9</v>
      </c>
      <c r="V604">
        <v>0</v>
      </c>
      <c r="W604">
        <v>8</v>
      </c>
      <c r="X604">
        <v>7</v>
      </c>
      <c r="Y604" t="s">
        <v>1417</v>
      </c>
      <c r="Z604" t="s">
        <v>31</v>
      </c>
      <c r="AA604">
        <f>+IF(B604='Playlist o matic demo'!$V$2,50,0)</f>
        <v>0</v>
      </c>
      <c r="AB604">
        <f>+ABS(+D604-'Playlist o matic demo'!$AA$2)</f>
        <v>2</v>
      </c>
      <c r="AC604">
        <f>+ABS(+O604-'Playlist o matic demo'!$AB$2)</f>
        <v>51</v>
      </c>
      <c r="AD604">
        <f>+IF(P604='Playlist o matic demo'!$AC$2,0,20)</f>
        <v>20</v>
      </c>
      <c r="AE604">
        <f>+IF(Q604='Playlist o matic demo'!$AD$2,0,20)</f>
        <v>0</v>
      </c>
      <c r="AF604">
        <f>+ABS(+R604-'Playlist o matic demo'!AE$2)</f>
        <v>31</v>
      </c>
      <c r="AG604">
        <f>+ABS(+S604-'Playlist o matic demo'!AF$2)/2</f>
        <v>27</v>
      </c>
      <c r="AH604">
        <f>+ABS(+T604-'Playlist o matic demo'!AG$2)/1.5</f>
        <v>6.666666666666667</v>
      </c>
      <c r="AI604">
        <f>+ABS(+U604-'Playlist o matic demo'!AH$2)/2</f>
        <v>4.5</v>
      </c>
      <c r="AJ604">
        <f>+ABS(+V604-'Playlist o matic demo'!AI$2)/2</f>
        <v>0</v>
      </c>
      <c r="AK604">
        <f>+ABS(+W604-'Playlist o matic demo'!AJ$2)/2</f>
        <v>0.5</v>
      </c>
      <c r="AL604">
        <f>+ABS(+X604-'Playlist o matic demo'!AK$2)/2</f>
        <v>0</v>
      </c>
      <c r="AN604">
        <f t="shared" si="54"/>
        <v>142.66666666666666</v>
      </c>
      <c r="AO604">
        <f t="shared" si="55"/>
        <v>425</v>
      </c>
      <c r="AP604">
        <f t="shared" si="59"/>
        <v>6.0210000000000694E-2</v>
      </c>
      <c r="AQ604">
        <f t="shared" si="56"/>
        <v>425.06020999999998</v>
      </c>
      <c r="AR604">
        <f t="shared" si="57"/>
        <v>425</v>
      </c>
      <c r="AS604" t="str">
        <f t="shared" si="58"/>
        <v>TWICE - The Feels</v>
      </c>
    </row>
    <row r="605" spans="1:45" x14ac:dyDescent="0.45">
      <c r="A605" t="s">
        <v>1418</v>
      </c>
      <c r="B605" t="s">
        <v>1419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>
        <v>951637566</v>
      </c>
      <c r="J605">
        <v>111</v>
      </c>
      <c r="K605">
        <v>127</v>
      </c>
      <c r="L605">
        <v>210</v>
      </c>
      <c r="M605">
        <v>0</v>
      </c>
      <c r="N605">
        <v>37</v>
      </c>
      <c r="O605">
        <v>129</v>
      </c>
      <c r="Q605" t="s">
        <v>29</v>
      </c>
      <c r="R605">
        <v>61</v>
      </c>
      <c r="S605">
        <v>59</v>
      </c>
      <c r="T605">
        <v>46</v>
      </c>
      <c r="U605">
        <v>56</v>
      </c>
      <c r="V605">
        <v>0</v>
      </c>
      <c r="W605">
        <v>13</v>
      </c>
      <c r="X605">
        <v>5</v>
      </c>
      <c r="Y605" t="s">
        <v>1420</v>
      </c>
      <c r="Z605" t="s">
        <v>31</v>
      </c>
      <c r="AA605">
        <f>+IF(B605='Playlist o matic demo'!$V$2,50,0)</f>
        <v>0</v>
      </c>
      <c r="AB605">
        <f>+ABS(+D605-'Playlist o matic demo'!$AA$2)</f>
        <v>1</v>
      </c>
      <c r="AC605">
        <f>+ABS(+O605-'Playlist o matic demo'!$AB$2)</f>
        <v>42</v>
      </c>
      <c r="AD605">
        <f>+IF(P605='Playlist o matic demo'!$AC$2,0,20)</f>
        <v>20</v>
      </c>
      <c r="AE605">
        <f>+IF(Q605='Playlist o matic demo'!$AD$2,0,20)</f>
        <v>0</v>
      </c>
      <c r="AF605">
        <f>+ABS(+R605-'Playlist o matic demo'!AE$2)</f>
        <v>11</v>
      </c>
      <c r="AG605">
        <f>+ABS(+S605-'Playlist o matic demo'!AF$2)/2</f>
        <v>10.5</v>
      </c>
      <c r="AH605">
        <f>+ABS(+T605-'Playlist o matic demo'!AG$2)/1.5</f>
        <v>22.666666666666668</v>
      </c>
      <c r="AI605">
        <f>+ABS(+U605-'Playlist o matic demo'!AH$2)/2</f>
        <v>28</v>
      </c>
      <c r="AJ605">
        <f>+ABS(+V605-'Playlist o matic demo'!AI$2)/2</f>
        <v>0</v>
      </c>
      <c r="AK605">
        <f>+ABS(+W605-'Playlist o matic demo'!AJ$2)/2</f>
        <v>2</v>
      </c>
      <c r="AL605">
        <f>+ABS(+X605-'Playlist o matic demo'!AK$2)/2</f>
        <v>1</v>
      </c>
      <c r="AN605">
        <f t="shared" si="54"/>
        <v>138.16666666666669</v>
      </c>
      <c r="AO605">
        <f t="shared" si="55"/>
        <v>386</v>
      </c>
      <c r="AP605">
        <f t="shared" si="59"/>
        <v>6.0310000000000696E-2</v>
      </c>
      <c r="AQ605">
        <f t="shared" si="56"/>
        <v>386.06031000000002</v>
      </c>
      <c r="AR605">
        <f t="shared" si="57"/>
        <v>389</v>
      </c>
      <c r="AS605" t="str">
        <f t="shared" si="58"/>
        <v>Giveon - HEARTBREAK ANNIVERSARY</v>
      </c>
    </row>
    <row r="606" spans="1:45" x14ac:dyDescent="0.45">
      <c r="A606" t="s">
        <v>1421</v>
      </c>
      <c r="B606" t="s">
        <v>1422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>
        <v>956865266</v>
      </c>
      <c r="J606">
        <v>92</v>
      </c>
      <c r="K606">
        <v>127</v>
      </c>
      <c r="L606" s="1">
        <v>1219</v>
      </c>
      <c r="M606">
        <v>0</v>
      </c>
      <c r="N606">
        <v>62</v>
      </c>
      <c r="O606">
        <v>102</v>
      </c>
      <c r="P606" t="s">
        <v>92</v>
      </c>
      <c r="Q606" t="s">
        <v>29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  <c r="Y606" t="s">
        <v>1423</v>
      </c>
      <c r="Z606" t="s">
        <v>31</v>
      </c>
      <c r="AA606">
        <f>+IF(B606='Playlist o matic demo'!$V$2,50,0)</f>
        <v>0</v>
      </c>
      <c r="AB606">
        <f>+ABS(+D606-'Playlist o matic demo'!$AA$2)</f>
        <v>3</v>
      </c>
      <c r="AC606">
        <f>+ABS(+O606-'Playlist o matic demo'!$AB$2)</f>
        <v>69</v>
      </c>
      <c r="AD606">
        <f>+IF(P606='Playlist o matic demo'!$AC$2,0,20)</f>
        <v>20</v>
      </c>
      <c r="AE606">
        <f>+IF(Q606='Playlist o matic demo'!$AD$2,0,20)</f>
        <v>0</v>
      </c>
      <c r="AF606">
        <f>+ABS(+R606-'Playlist o matic demo'!AE$2)</f>
        <v>24</v>
      </c>
      <c r="AG606">
        <f>+ABS(+S606-'Playlist o matic demo'!AF$2)/2</f>
        <v>3.5</v>
      </c>
      <c r="AH606">
        <f>+ABS(+T606-'Playlist o matic demo'!AG$2)/1.5</f>
        <v>6</v>
      </c>
      <c r="AI606">
        <f>+ABS(+U606-'Playlist o matic demo'!AH$2)/2</f>
        <v>2.5</v>
      </c>
      <c r="AJ606">
        <f>+ABS(+V606-'Playlist o matic demo'!AI$2)/2</f>
        <v>0</v>
      </c>
      <c r="AK606">
        <f>+ABS(+W606-'Playlist o matic demo'!AJ$2)/2</f>
        <v>8.5</v>
      </c>
      <c r="AL606">
        <f>+ABS(+X606-'Playlist o matic demo'!AK$2)/2</f>
        <v>3</v>
      </c>
      <c r="AN606">
        <f t="shared" si="54"/>
        <v>139.5</v>
      </c>
      <c r="AO606">
        <f t="shared" si="55"/>
        <v>397</v>
      </c>
      <c r="AP606">
        <f t="shared" si="59"/>
        <v>6.0410000000000699E-2</v>
      </c>
      <c r="AQ606">
        <f t="shared" si="56"/>
        <v>397.06040999999999</v>
      </c>
      <c r="AR606">
        <f t="shared" si="57"/>
        <v>398</v>
      </c>
      <c r="AS606" t="str">
        <f t="shared" si="58"/>
        <v>Sean Paul, Dua Lipa - No Lie</v>
      </c>
    </row>
    <row r="607" spans="1:45" x14ac:dyDescent="0.45">
      <c r="A607" t="s">
        <v>1424</v>
      </c>
      <c r="B607" t="s">
        <v>1425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>
        <v>427486004</v>
      </c>
      <c r="J607">
        <v>122</v>
      </c>
      <c r="K607">
        <v>11</v>
      </c>
      <c r="L607">
        <v>201</v>
      </c>
      <c r="M607">
        <v>0</v>
      </c>
      <c r="N607">
        <v>1</v>
      </c>
      <c r="O607">
        <v>124</v>
      </c>
      <c r="P607" t="s">
        <v>80</v>
      </c>
      <c r="Q607" t="s">
        <v>46</v>
      </c>
      <c r="R607">
        <v>79</v>
      </c>
      <c r="S607">
        <v>79</v>
      </c>
      <c r="T607">
        <v>84</v>
      </c>
      <c r="U607">
        <v>2</v>
      </c>
      <c r="V607">
        <v>0</v>
      </c>
      <c r="W607">
        <v>5</v>
      </c>
      <c r="X607">
        <v>5</v>
      </c>
      <c r="Y607" t="s">
        <v>1426</v>
      </c>
      <c r="Z607" t="s">
        <v>31</v>
      </c>
      <c r="AA607">
        <f>+IF(B607='Playlist o matic demo'!$V$2,50,0)</f>
        <v>0</v>
      </c>
      <c r="AB607">
        <f>+ABS(+D607-'Playlist o matic demo'!$AA$2)</f>
        <v>2</v>
      </c>
      <c r="AC607">
        <f>+ABS(+O607-'Playlist o matic demo'!$AB$2)</f>
        <v>47</v>
      </c>
      <c r="AD607">
        <f>+IF(P607='Playlist o matic demo'!$AC$2,0,20)</f>
        <v>20</v>
      </c>
      <c r="AE607">
        <f>+IF(Q607='Playlist o matic demo'!$AD$2,0,20)</f>
        <v>20</v>
      </c>
      <c r="AF607">
        <f>+ABS(+R607-'Playlist o matic demo'!AE$2)</f>
        <v>29</v>
      </c>
      <c r="AG607">
        <f>+ABS(+S607-'Playlist o matic demo'!AF$2)/2</f>
        <v>20.5</v>
      </c>
      <c r="AH607">
        <f>+ABS(+T607-'Playlist o matic demo'!AG$2)/1.5</f>
        <v>2.6666666666666665</v>
      </c>
      <c r="AI607">
        <f>+ABS(+U607-'Playlist o matic demo'!AH$2)/2</f>
        <v>1</v>
      </c>
      <c r="AJ607">
        <f>+ABS(+V607-'Playlist o matic demo'!AI$2)/2</f>
        <v>0</v>
      </c>
      <c r="AK607">
        <f>+ABS(+W607-'Playlist o matic demo'!AJ$2)/2</f>
        <v>2</v>
      </c>
      <c r="AL607">
        <f>+ABS(+X607-'Playlist o matic demo'!AK$2)/2</f>
        <v>1</v>
      </c>
      <c r="AN607">
        <f t="shared" si="54"/>
        <v>145.16666666666666</v>
      </c>
      <c r="AO607">
        <f t="shared" si="55"/>
        <v>450</v>
      </c>
      <c r="AP607">
        <f t="shared" si="59"/>
        <v>6.0510000000000702E-2</v>
      </c>
      <c r="AQ607">
        <f t="shared" si="56"/>
        <v>450.06051000000002</v>
      </c>
      <c r="AR607">
        <f t="shared" si="57"/>
        <v>450</v>
      </c>
      <c r="AS607" t="str">
        <f t="shared" si="58"/>
        <v>Charli XCX, Jax Jones, Joel Corry, Saweetie - OUT OUT (feat. Charli XCX &amp; Saweetie)</v>
      </c>
    </row>
    <row r="608" spans="1:45" x14ac:dyDescent="0.45">
      <c r="A608" t="s">
        <v>1427</v>
      </c>
      <c r="B608" t="s">
        <v>1428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>
        <v>156658366</v>
      </c>
      <c r="J608">
        <v>4</v>
      </c>
      <c r="K608">
        <v>2</v>
      </c>
      <c r="L608">
        <v>50</v>
      </c>
      <c r="M608">
        <v>0</v>
      </c>
      <c r="N608">
        <v>0</v>
      </c>
      <c r="O608">
        <v>90</v>
      </c>
      <c r="P608" t="s">
        <v>130</v>
      </c>
      <c r="Q608" t="s">
        <v>46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  <c r="Y608" t="s">
        <v>1429</v>
      </c>
      <c r="Z608" t="s">
        <v>31</v>
      </c>
      <c r="AA608">
        <f>+IF(B608='Playlist o matic demo'!$V$2,50,0)</f>
        <v>0</v>
      </c>
      <c r="AB608">
        <f>+ABS(+D608-'Playlist o matic demo'!$AA$2)</f>
        <v>3</v>
      </c>
      <c r="AC608">
        <f>+ABS(+O608-'Playlist o matic demo'!$AB$2)</f>
        <v>81</v>
      </c>
      <c r="AD608">
        <f>+IF(P608='Playlist o matic demo'!$AC$2,0,20)</f>
        <v>20</v>
      </c>
      <c r="AE608">
        <f>+IF(Q608='Playlist o matic demo'!$AD$2,0,20)</f>
        <v>20</v>
      </c>
      <c r="AF608">
        <f>+ABS(+R608-'Playlist o matic demo'!AE$2)</f>
        <v>23</v>
      </c>
      <c r="AG608">
        <f>+ABS(+S608-'Playlist o matic demo'!AF$2)/2</f>
        <v>3.5</v>
      </c>
      <c r="AH608">
        <f>+ABS(+T608-'Playlist o matic demo'!AG$2)/1.5</f>
        <v>23.333333333333332</v>
      </c>
      <c r="AI608">
        <f>+ABS(+U608-'Playlist o matic demo'!AH$2)/2</f>
        <v>42.5</v>
      </c>
      <c r="AJ608">
        <f>+ABS(+V608-'Playlist o matic demo'!AI$2)/2</f>
        <v>12</v>
      </c>
      <c r="AK608">
        <f>+ABS(+W608-'Playlist o matic demo'!AJ$2)/2</f>
        <v>1</v>
      </c>
      <c r="AL608">
        <f>+ABS(+X608-'Playlist o matic demo'!AK$2)/2</f>
        <v>2</v>
      </c>
      <c r="AN608">
        <f t="shared" si="54"/>
        <v>231.33333333333334</v>
      </c>
      <c r="AO608">
        <f t="shared" si="55"/>
        <v>927</v>
      </c>
      <c r="AP608">
        <f t="shared" si="59"/>
        <v>6.0610000000000705E-2</v>
      </c>
      <c r="AQ608">
        <f t="shared" si="56"/>
        <v>927.06061</v>
      </c>
      <c r="AR608">
        <f t="shared" si="57"/>
        <v>927</v>
      </c>
      <c r="AS608" t="str">
        <f t="shared" si="58"/>
        <v>SALES - Pope Is a Rockstar</v>
      </c>
    </row>
    <row r="609" spans="1:45" x14ac:dyDescent="0.45">
      <c r="A609">
        <v>2055</v>
      </c>
      <c r="B609" t="s">
        <v>1430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>
        <v>624515457</v>
      </c>
      <c r="J609">
        <v>29</v>
      </c>
      <c r="K609">
        <v>0</v>
      </c>
      <c r="L609">
        <v>44</v>
      </c>
      <c r="M609">
        <v>0</v>
      </c>
      <c r="N609">
        <v>0</v>
      </c>
      <c r="O609">
        <v>161</v>
      </c>
      <c r="P609" t="s">
        <v>65</v>
      </c>
      <c r="Q609" t="s">
        <v>46</v>
      </c>
      <c r="R609">
        <v>78</v>
      </c>
      <c r="S609">
        <v>65</v>
      </c>
      <c r="T609">
        <v>52</v>
      </c>
      <c r="U609">
        <v>46</v>
      </c>
      <c r="V609">
        <v>0</v>
      </c>
      <c r="W609">
        <v>12</v>
      </c>
      <c r="X609">
        <v>31</v>
      </c>
      <c r="Y609" t="s">
        <v>1431</v>
      </c>
      <c r="Z609" t="s">
        <v>31</v>
      </c>
      <c r="AA609">
        <f>+IF(B609='Playlist o matic demo'!$V$2,50,0)</f>
        <v>0</v>
      </c>
      <c r="AB609">
        <f>+ABS(+D609-'Playlist o matic demo'!$AA$2)</f>
        <v>2</v>
      </c>
      <c r="AC609">
        <f>+ABS(+O609-'Playlist o matic demo'!$AB$2)</f>
        <v>10</v>
      </c>
      <c r="AD609">
        <f>+IF(P609='Playlist o matic demo'!$AC$2,0,20)</f>
        <v>20</v>
      </c>
      <c r="AE609">
        <f>+IF(Q609='Playlist o matic demo'!$AD$2,0,20)</f>
        <v>20</v>
      </c>
      <c r="AF609">
        <f>+ABS(+R609-'Playlist o matic demo'!AE$2)</f>
        <v>28</v>
      </c>
      <c r="AG609">
        <f>+ABS(+S609-'Playlist o matic demo'!AF$2)/2</f>
        <v>13.5</v>
      </c>
      <c r="AH609">
        <f>+ABS(+T609-'Playlist o matic demo'!AG$2)/1.5</f>
        <v>18.666666666666668</v>
      </c>
      <c r="AI609">
        <f>+ABS(+U609-'Playlist o matic demo'!AH$2)/2</f>
        <v>23</v>
      </c>
      <c r="AJ609">
        <f>+ABS(+V609-'Playlist o matic demo'!AI$2)/2</f>
        <v>0</v>
      </c>
      <c r="AK609">
        <f>+ABS(+W609-'Playlist o matic demo'!AJ$2)/2</f>
        <v>1.5</v>
      </c>
      <c r="AL609">
        <f>+ABS(+X609-'Playlist o matic demo'!AK$2)/2</f>
        <v>12</v>
      </c>
      <c r="AN609">
        <f t="shared" si="54"/>
        <v>148.66666666666669</v>
      </c>
      <c r="AO609">
        <f t="shared" si="55"/>
        <v>488</v>
      </c>
      <c r="AP609">
        <f t="shared" si="59"/>
        <v>6.0710000000000708E-2</v>
      </c>
      <c r="AQ609">
        <f t="shared" si="56"/>
        <v>488.06071000000003</v>
      </c>
      <c r="AR609">
        <f t="shared" si="57"/>
        <v>489</v>
      </c>
      <c r="AS609" t="str">
        <f t="shared" si="58"/>
        <v>Sleepy hallow - 2055</v>
      </c>
    </row>
    <row r="610" spans="1:45" x14ac:dyDescent="0.45">
      <c r="A610" t="s">
        <v>1432</v>
      </c>
      <c r="B610" t="s">
        <v>86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>
        <v>777765388</v>
      </c>
      <c r="J610">
        <v>39</v>
      </c>
      <c r="K610">
        <v>45</v>
      </c>
      <c r="L610">
        <v>250</v>
      </c>
      <c r="M610">
        <v>0</v>
      </c>
      <c r="N610">
        <v>0</v>
      </c>
      <c r="O610">
        <v>120</v>
      </c>
      <c r="P610" t="s">
        <v>92</v>
      </c>
      <c r="Q610" t="s">
        <v>29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  <c r="Y610" t="s">
        <v>1433</v>
      </c>
      <c r="Z610" t="s">
        <v>31</v>
      </c>
      <c r="AA610">
        <f>+IF(B610='Playlist o matic demo'!$V$2,50,0)</f>
        <v>0</v>
      </c>
      <c r="AB610">
        <f>+ABS(+D610-'Playlist o matic demo'!$AA$2)</f>
        <v>2</v>
      </c>
      <c r="AC610">
        <f>+ABS(+O610-'Playlist o matic demo'!$AB$2)</f>
        <v>51</v>
      </c>
      <c r="AD610">
        <f>+IF(P610='Playlist o matic demo'!$AC$2,0,20)</f>
        <v>20</v>
      </c>
      <c r="AE610">
        <f>+IF(Q610='Playlist o matic demo'!$AD$2,0,20)</f>
        <v>0</v>
      </c>
      <c r="AF610">
        <f>+ABS(+R610-'Playlist o matic demo'!AE$2)</f>
        <v>10</v>
      </c>
      <c r="AG610">
        <f>+ABS(+S610-'Playlist o matic demo'!AF$2)/2</f>
        <v>13.5</v>
      </c>
      <c r="AH610">
        <f>+ABS(+T610-'Playlist o matic demo'!AG$2)/1.5</f>
        <v>31.333333333333332</v>
      </c>
      <c r="AI610">
        <f>+ABS(+U610-'Playlist o matic demo'!AH$2)/2</f>
        <v>45</v>
      </c>
      <c r="AJ610">
        <f>+ABS(+V610-'Playlist o matic demo'!AI$2)/2</f>
        <v>0</v>
      </c>
      <c r="AK610">
        <f>+ABS(+W610-'Playlist o matic demo'!AJ$2)/2</f>
        <v>0.5</v>
      </c>
      <c r="AL610">
        <f>+ABS(+X610-'Playlist o matic demo'!AK$2)/2</f>
        <v>1</v>
      </c>
      <c r="AN610">
        <f t="shared" si="54"/>
        <v>174.33333333333331</v>
      </c>
      <c r="AO610">
        <f t="shared" si="55"/>
        <v>717</v>
      </c>
      <c r="AP610">
        <f t="shared" si="59"/>
        <v>6.0810000000000711E-2</v>
      </c>
      <c r="AQ610">
        <f t="shared" si="56"/>
        <v>717.06080999999995</v>
      </c>
      <c r="AR610">
        <f t="shared" si="57"/>
        <v>718</v>
      </c>
      <c r="AS610" t="str">
        <f t="shared" si="58"/>
        <v>Billie Eilish - Bored</v>
      </c>
    </row>
    <row r="611" spans="1:45" x14ac:dyDescent="0.45">
      <c r="A611" t="s">
        <v>1434</v>
      </c>
      <c r="B611" t="s">
        <v>86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>
        <v>412795151</v>
      </c>
      <c r="J611">
        <v>19</v>
      </c>
      <c r="K611">
        <v>0</v>
      </c>
      <c r="L611">
        <v>38</v>
      </c>
      <c r="M611">
        <v>0</v>
      </c>
      <c r="N611">
        <v>0</v>
      </c>
      <c r="O611">
        <v>81</v>
      </c>
      <c r="Q611" t="s">
        <v>29</v>
      </c>
      <c r="R611">
        <v>45</v>
      </c>
      <c r="S611">
        <v>12</v>
      </c>
      <c r="T611">
        <v>57</v>
      </c>
      <c r="U611">
        <v>7</v>
      </c>
      <c r="V611">
        <v>0</v>
      </c>
      <c r="W611">
        <v>23</v>
      </c>
      <c r="X611">
        <v>3</v>
      </c>
      <c r="Y611" t="s">
        <v>1435</v>
      </c>
      <c r="Z611" t="s">
        <v>31</v>
      </c>
      <c r="AA611">
        <f>+IF(B611='Playlist o matic demo'!$V$2,50,0)</f>
        <v>0</v>
      </c>
      <c r="AB611">
        <f>+ABS(+D611-'Playlist o matic demo'!$AA$2)</f>
        <v>2</v>
      </c>
      <c r="AC611">
        <f>+ABS(+O611-'Playlist o matic demo'!$AB$2)</f>
        <v>90</v>
      </c>
      <c r="AD611">
        <f>+IF(P611='Playlist o matic demo'!$AC$2,0,20)</f>
        <v>20</v>
      </c>
      <c r="AE611">
        <f>+IF(Q611='Playlist o matic demo'!$AD$2,0,20)</f>
        <v>0</v>
      </c>
      <c r="AF611">
        <f>+ABS(+R611-'Playlist o matic demo'!AE$2)</f>
        <v>5</v>
      </c>
      <c r="AG611">
        <f>+ABS(+S611-'Playlist o matic demo'!AF$2)/2</f>
        <v>13</v>
      </c>
      <c r="AH611">
        <f>+ABS(+T611-'Playlist o matic demo'!AG$2)/1.5</f>
        <v>15.333333333333334</v>
      </c>
      <c r="AI611">
        <f>+ABS(+U611-'Playlist o matic demo'!AH$2)/2</f>
        <v>3.5</v>
      </c>
      <c r="AJ611">
        <f>+ABS(+V611-'Playlist o matic demo'!AI$2)/2</f>
        <v>0</v>
      </c>
      <c r="AK611">
        <f>+ABS(+W611-'Playlist o matic demo'!AJ$2)/2</f>
        <v>7</v>
      </c>
      <c r="AL611">
        <f>+ABS(+X611-'Playlist o matic demo'!AK$2)/2</f>
        <v>2</v>
      </c>
      <c r="AN611">
        <f t="shared" si="54"/>
        <v>157.83333333333334</v>
      </c>
      <c r="AO611">
        <f t="shared" si="55"/>
        <v>574</v>
      </c>
      <c r="AP611">
        <f t="shared" si="59"/>
        <v>6.0910000000000714E-2</v>
      </c>
      <c r="AQ611">
        <f t="shared" si="56"/>
        <v>574.06091000000004</v>
      </c>
      <c r="AR611">
        <f t="shared" si="57"/>
        <v>574</v>
      </c>
      <c r="AS611" t="str">
        <f t="shared" si="58"/>
        <v>Billie Eilish - Happier Than Ever - Edit</v>
      </c>
    </row>
    <row r="612" spans="1:45" x14ac:dyDescent="0.45">
      <c r="A612" t="s">
        <v>1436</v>
      </c>
      <c r="B612" t="s">
        <v>1437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>
        <v>1138474110</v>
      </c>
      <c r="J612">
        <v>146</v>
      </c>
      <c r="K612">
        <v>18</v>
      </c>
      <c r="L612">
        <v>478</v>
      </c>
      <c r="M612">
        <v>0</v>
      </c>
      <c r="N612">
        <v>7</v>
      </c>
      <c r="O612">
        <v>150</v>
      </c>
      <c r="P612" t="s">
        <v>130</v>
      </c>
      <c r="Q612" t="s">
        <v>46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  <c r="Y612" t="s">
        <v>1438</v>
      </c>
      <c r="Z612" t="s">
        <v>31</v>
      </c>
      <c r="AA612">
        <f>+IF(B612='Playlist o matic demo'!$V$2,50,0)</f>
        <v>0</v>
      </c>
      <c r="AB612">
        <f>+ABS(+D612-'Playlist o matic demo'!$AA$2)</f>
        <v>0</v>
      </c>
      <c r="AC612">
        <f>+ABS(+O612-'Playlist o matic demo'!$AB$2)</f>
        <v>21</v>
      </c>
      <c r="AD612">
        <f>+IF(P612='Playlist o matic demo'!$AC$2,0,20)</f>
        <v>20</v>
      </c>
      <c r="AE612">
        <f>+IF(Q612='Playlist o matic demo'!$AD$2,0,20)</f>
        <v>20</v>
      </c>
      <c r="AF612">
        <f>+ABS(+R612-'Playlist o matic demo'!AE$2)</f>
        <v>28</v>
      </c>
      <c r="AG612">
        <f>+ABS(+S612-'Playlist o matic demo'!AF$2)/2</f>
        <v>4.5</v>
      </c>
      <c r="AH612">
        <f>+ABS(+T612-'Playlist o matic demo'!AG$2)/1.5</f>
        <v>6.666666666666667</v>
      </c>
      <c r="AI612">
        <f>+ABS(+U612-'Playlist o matic demo'!AH$2)/2</f>
        <v>9</v>
      </c>
      <c r="AJ612">
        <f>+ABS(+V612-'Playlist o matic demo'!AI$2)/2</f>
        <v>0</v>
      </c>
      <c r="AK612">
        <f>+ABS(+W612-'Playlist o matic demo'!AJ$2)/2</f>
        <v>3</v>
      </c>
      <c r="AL612">
        <f>+ABS(+X612-'Playlist o matic demo'!AK$2)/2</f>
        <v>1</v>
      </c>
      <c r="AN612">
        <f t="shared" si="54"/>
        <v>113.16666666666667</v>
      </c>
      <c r="AO612">
        <f t="shared" si="55"/>
        <v>196</v>
      </c>
      <c r="AP612">
        <f t="shared" si="59"/>
        <v>6.1010000000000716E-2</v>
      </c>
      <c r="AQ612">
        <f t="shared" si="56"/>
        <v>196.06101000000001</v>
      </c>
      <c r="AR612">
        <f t="shared" si="57"/>
        <v>197</v>
      </c>
      <c r="AS612" t="str">
        <f t="shared" si="58"/>
        <v>Masked Wolf - Astronaut In The Ocean</v>
      </c>
    </row>
    <row r="613" spans="1:45" x14ac:dyDescent="0.45">
      <c r="A613" t="s">
        <v>1439</v>
      </c>
      <c r="B613" t="s">
        <v>1440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>
        <v>355219175</v>
      </c>
      <c r="J613">
        <v>101</v>
      </c>
      <c r="K613">
        <v>12</v>
      </c>
      <c r="L613">
        <v>38</v>
      </c>
      <c r="M613">
        <v>0</v>
      </c>
      <c r="N613">
        <v>0</v>
      </c>
      <c r="O613">
        <v>105</v>
      </c>
      <c r="P613" t="s">
        <v>80</v>
      </c>
      <c r="Q613" t="s">
        <v>29</v>
      </c>
      <c r="R613">
        <v>76</v>
      </c>
      <c r="S613">
        <v>58</v>
      </c>
      <c r="T613">
        <v>84</v>
      </c>
      <c r="U613">
        <v>10</v>
      </c>
      <c r="V613">
        <v>0</v>
      </c>
      <c r="W613">
        <v>13</v>
      </c>
      <c r="X613">
        <v>10</v>
      </c>
      <c r="Y613" t="s">
        <v>30</v>
      </c>
      <c r="Z613" t="s">
        <v>31</v>
      </c>
      <c r="AA613">
        <f>+IF(B613='Playlist o matic demo'!$V$2,50,0)</f>
        <v>0</v>
      </c>
      <c r="AB613">
        <f>+ABS(+D613-'Playlist o matic demo'!$AA$2)</f>
        <v>2</v>
      </c>
      <c r="AC613">
        <f>+ABS(+O613-'Playlist o matic demo'!$AB$2)</f>
        <v>66</v>
      </c>
      <c r="AD613">
        <f>+IF(P613='Playlist o matic demo'!$AC$2,0,20)</f>
        <v>20</v>
      </c>
      <c r="AE613">
        <f>+IF(Q613='Playlist o matic demo'!$AD$2,0,20)</f>
        <v>0</v>
      </c>
      <c r="AF613">
        <f>+ABS(+R613-'Playlist o matic demo'!AE$2)</f>
        <v>26</v>
      </c>
      <c r="AG613">
        <f>+ABS(+S613-'Playlist o matic demo'!AF$2)/2</f>
        <v>10</v>
      </c>
      <c r="AH613">
        <f>+ABS(+T613-'Playlist o matic demo'!AG$2)/1.5</f>
        <v>2.6666666666666665</v>
      </c>
      <c r="AI613">
        <f>+ABS(+U613-'Playlist o matic demo'!AH$2)/2</f>
        <v>5</v>
      </c>
      <c r="AJ613">
        <f>+ABS(+V613-'Playlist o matic demo'!AI$2)/2</f>
        <v>0</v>
      </c>
      <c r="AK613">
        <f>+ABS(+W613-'Playlist o matic demo'!AJ$2)/2</f>
        <v>2</v>
      </c>
      <c r="AL613">
        <f>+ABS(+X613-'Playlist o matic demo'!AK$2)/2</f>
        <v>1.5</v>
      </c>
      <c r="AN613">
        <f t="shared" si="54"/>
        <v>135.16666666666669</v>
      </c>
      <c r="AO613">
        <f t="shared" si="55"/>
        <v>359</v>
      </c>
      <c r="AP613">
        <f t="shared" si="59"/>
        <v>6.1110000000000719E-2</v>
      </c>
      <c r="AQ613">
        <f t="shared" si="56"/>
        <v>359.06110999999999</v>
      </c>
      <c r="AR613">
        <f t="shared" si="57"/>
        <v>360</v>
      </c>
      <c r="AS613" t="str">
        <f t="shared" si="58"/>
        <v>Anuel Aa, Jhay Cortez - Ley Seca</v>
      </c>
    </row>
    <row r="614" spans="1:45" x14ac:dyDescent="0.45">
      <c r="A614" t="s">
        <v>1441</v>
      </c>
      <c r="B614" t="s">
        <v>1442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>
        <v>290228626</v>
      </c>
      <c r="J614">
        <v>30</v>
      </c>
      <c r="K614">
        <v>2</v>
      </c>
      <c r="L614">
        <v>5</v>
      </c>
      <c r="M614">
        <v>0</v>
      </c>
      <c r="N614">
        <v>6</v>
      </c>
      <c r="O614">
        <v>79</v>
      </c>
      <c r="P614" t="s">
        <v>65</v>
      </c>
      <c r="Q614" t="s">
        <v>29</v>
      </c>
      <c r="R614">
        <v>63</v>
      </c>
      <c r="S614">
        <v>76</v>
      </c>
      <c r="T614">
        <v>67</v>
      </c>
      <c r="U614">
        <v>38</v>
      </c>
      <c r="V614">
        <v>0</v>
      </c>
      <c r="W614">
        <v>6</v>
      </c>
      <c r="X614">
        <v>4</v>
      </c>
      <c r="Y614" t="s">
        <v>1443</v>
      </c>
      <c r="Z614" t="s">
        <v>31</v>
      </c>
      <c r="AA614">
        <f>+IF(B614='Playlist o matic demo'!$V$2,50,0)</f>
        <v>0</v>
      </c>
      <c r="AB614">
        <f>+ABS(+D614-'Playlist o matic demo'!$AA$2)</f>
        <v>2</v>
      </c>
      <c r="AC614">
        <f>+ABS(+O614-'Playlist o matic demo'!$AB$2)</f>
        <v>92</v>
      </c>
      <c r="AD614">
        <f>+IF(P614='Playlist o matic demo'!$AC$2,0,20)</f>
        <v>20</v>
      </c>
      <c r="AE614">
        <f>+IF(Q614='Playlist o matic demo'!$AD$2,0,20)</f>
        <v>0</v>
      </c>
      <c r="AF614">
        <f>+ABS(+R614-'Playlist o matic demo'!AE$2)</f>
        <v>13</v>
      </c>
      <c r="AG614">
        <f>+ABS(+S614-'Playlist o matic demo'!AF$2)/2</f>
        <v>19</v>
      </c>
      <c r="AH614">
        <f>+ABS(+T614-'Playlist o matic demo'!AG$2)/1.5</f>
        <v>8.6666666666666661</v>
      </c>
      <c r="AI614">
        <f>+ABS(+U614-'Playlist o matic demo'!AH$2)/2</f>
        <v>19</v>
      </c>
      <c r="AJ614">
        <f>+ABS(+V614-'Playlist o matic demo'!AI$2)/2</f>
        <v>0</v>
      </c>
      <c r="AK614">
        <f>+ABS(+W614-'Playlist o matic demo'!AJ$2)/2</f>
        <v>1.5</v>
      </c>
      <c r="AL614">
        <f>+ABS(+X614-'Playlist o matic demo'!AK$2)/2</f>
        <v>1.5</v>
      </c>
      <c r="AN614">
        <f t="shared" si="54"/>
        <v>176.66666666666666</v>
      </c>
      <c r="AO614">
        <f t="shared" si="55"/>
        <v>740</v>
      </c>
      <c r="AP614">
        <f t="shared" si="59"/>
        <v>6.1210000000000722E-2</v>
      </c>
      <c r="AQ614">
        <f t="shared" si="56"/>
        <v>740.06120999999996</v>
      </c>
      <c r="AR614">
        <f t="shared" si="57"/>
        <v>741</v>
      </c>
      <c r="AS614" t="str">
        <f t="shared" si="58"/>
        <v>NIKI - Every Summertime</v>
      </c>
    </row>
    <row r="615" spans="1:45" x14ac:dyDescent="0.45">
      <c r="A615" t="s">
        <v>1444</v>
      </c>
      <c r="B615" t="s">
        <v>425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>
        <v>1062956628</v>
      </c>
      <c r="J615">
        <v>5</v>
      </c>
      <c r="K615">
        <v>0</v>
      </c>
      <c r="L615">
        <v>862</v>
      </c>
      <c r="M615">
        <v>0</v>
      </c>
      <c r="N615">
        <v>0</v>
      </c>
      <c r="O615">
        <v>146</v>
      </c>
      <c r="P615" t="s">
        <v>34</v>
      </c>
      <c r="Q615" t="s">
        <v>46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  <c r="Y615" t="s">
        <v>504</v>
      </c>
      <c r="Z615" t="s">
        <v>31</v>
      </c>
      <c r="AA615">
        <f>+IF(B615='Playlist o matic demo'!$V$2,50,0)</f>
        <v>0</v>
      </c>
      <c r="AB615">
        <f>+ABS(+D615-'Playlist o matic demo'!$AA$2)</f>
        <v>9</v>
      </c>
      <c r="AC615">
        <f>+ABS(+O615-'Playlist o matic demo'!$AB$2)</f>
        <v>25</v>
      </c>
      <c r="AD615">
        <f>+IF(P615='Playlist o matic demo'!$AC$2,0,20)</f>
        <v>0</v>
      </c>
      <c r="AE615">
        <f>+IF(Q615='Playlist o matic demo'!$AD$2,0,20)</f>
        <v>20</v>
      </c>
      <c r="AF615">
        <f>+ABS(+R615-'Playlist o matic demo'!AE$2)</f>
        <v>2</v>
      </c>
      <c r="AG615">
        <f>+ABS(+S615-'Playlist o matic demo'!AF$2)/2</f>
        <v>15.5</v>
      </c>
      <c r="AH615">
        <f>+ABS(+T615-'Playlist o matic demo'!AG$2)/1.5</f>
        <v>12.666666666666666</v>
      </c>
      <c r="AI615">
        <f>+ABS(+U615-'Playlist o matic demo'!AH$2)/2</f>
        <v>25.5</v>
      </c>
      <c r="AJ615">
        <f>+ABS(+V615-'Playlist o matic demo'!AI$2)/2</f>
        <v>0</v>
      </c>
      <c r="AK615">
        <f>+ABS(+W615-'Playlist o matic demo'!AJ$2)/2</f>
        <v>1</v>
      </c>
      <c r="AL615">
        <f>+ABS(+X615-'Playlist o matic demo'!AK$2)/2</f>
        <v>2</v>
      </c>
      <c r="AN615">
        <f t="shared" si="54"/>
        <v>112.66666666666667</v>
      </c>
      <c r="AO615">
        <f t="shared" si="55"/>
        <v>191</v>
      </c>
      <c r="AP615">
        <f t="shared" si="59"/>
        <v>6.1310000000000725E-2</v>
      </c>
      <c r="AQ615">
        <f t="shared" si="56"/>
        <v>191.06130999999999</v>
      </c>
      <c r="AR615">
        <f t="shared" si="57"/>
        <v>193</v>
      </c>
      <c r="AS615" t="str">
        <f t="shared" si="58"/>
        <v>Bruno Mars - Talking To The Moon</v>
      </c>
    </row>
    <row r="616" spans="1:45" x14ac:dyDescent="0.45">
      <c r="A616" t="s">
        <v>1445</v>
      </c>
      <c r="B616" t="s">
        <v>1446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>
        <v>1180094974</v>
      </c>
      <c r="J616">
        <v>167</v>
      </c>
      <c r="K616">
        <v>19</v>
      </c>
      <c r="L616">
        <v>318</v>
      </c>
      <c r="M616">
        <v>0</v>
      </c>
      <c r="N616">
        <v>1</v>
      </c>
      <c r="O616">
        <v>124</v>
      </c>
      <c r="P616" t="s">
        <v>130</v>
      </c>
      <c r="Q616" t="s">
        <v>29</v>
      </c>
      <c r="R616">
        <v>64</v>
      </c>
      <c r="S616">
        <v>8</v>
      </c>
      <c r="T616">
        <v>37</v>
      </c>
      <c r="U616">
        <v>79</v>
      </c>
      <c r="V616">
        <v>0</v>
      </c>
      <c r="W616">
        <v>9</v>
      </c>
      <c r="X616">
        <v>5</v>
      </c>
      <c r="Y616" t="s">
        <v>1447</v>
      </c>
      <c r="Z616" t="s">
        <v>31</v>
      </c>
      <c r="AA616">
        <f>+IF(B616='Playlist o matic demo'!$V$2,50,0)</f>
        <v>0</v>
      </c>
      <c r="AB616">
        <f>+ABS(+D616-'Playlist o matic demo'!$AA$2)</f>
        <v>1</v>
      </c>
      <c r="AC616">
        <f>+ABS(+O616-'Playlist o matic demo'!$AB$2)</f>
        <v>47</v>
      </c>
      <c r="AD616">
        <f>+IF(P616='Playlist o matic demo'!$AC$2,0,20)</f>
        <v>20</v>
      </c>
      <c r="AE616">
        <f>+IF(Q616='Playlist o matic demo'!$AD$2,0,20)</f>
        <v>0</v>
      </c>
      <c r="AF616">
        <f>+ABS(+R616-'Playlist o matic demo'!AE$2)</f>
        <v>14</v>
      </c>
      <c r="AG616">
        <f>+ABS(+S616-'Playlist o matic demo'!AF$2)/2</f>
        <v>15</v>
      </c>
      <c r="AH616">
        <f>+ABS(+T616-'Playlist o matic demo'!AG$2)/1.5</f>
        <v>28.666666666666668</v>
      </c>
      <c r="AI616">
        <f>+ABS(+U616-'Playlist o matic demo'!AH$2)/2</f>
        <v>39.5</v>
      </c>
      <c r="AJ616">
        <f>+ABS(+V616-'Playlist o matic demo'!AI$2)/2</f>
        <v>0</v>
      </c>
      <c r="AK616">
        <f>+ABS(+W616-'Playlist o matic demo'!AJ$2)/2</f>
        <v>0</v>
      </c>
      <c r="AL616">
        <f>+ABS(+X616-'Playlist o matic demo'!AK$2)/2</f>
        <v>1</v>
      </c>
      <c r="AN616">
        <f t="shared" si="54"/>
        <v>166.16666666666669</v>
      </c>
      <c r="AO616">
        <f t="shared" si="55"/>
        <v>651</v>
      </c>
      <c r="AP616">
        <f t="shared" si="59"/>
        <v>6.1410000000000728E-2</v>
      </c>
      <c r="AQ616">
        <f t="shared" si="56"/>
        <v>651.06141000000002</v>
      </c>
      <c r="AR616">
        <f t="shared" si="57"/>
        <v>651</v>
      </c>
      <c r="AS616" t="str">
        <f t="shared" si="58"/>
        <v>Tate McRae - you broke me first</v>
      </c>
    </row>
    <row r="617" spans="1:45" x14ac:dyDescent="0.45">
      <c r="A617" t="s">
        <v>1448</v>
      </c>
      <c r="B617" t="s">
        <v>1449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>
        <v>1456081449</v>
      </c>
      <c r="J617">
        <v>92</v>
      </c>
      <c r="K617">
        <v>122</v>
      </c>
      <c r="L617" s="1">
        <v>1282</v>
      </c>
      <c r="M617">
        <v>0</v>
      </c>
      <c r="N617">
        <v>55</v>
      </c>
      <c r="O617">
        <v>126</v>
      </c>
      <c r="P617" t="s">
        <v>65</v>
      </c>
      <c r="Q617" t="s">
        <v>29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  <c r="Y617" t="s">
        <v>1450</v>
      </c>
      <c r="Z617" t="s">
        <v>31</v>
      </c>
      <c r="AA617">
        <f>+IF(B617='Playlist o matic demo'!$V$2,50,0)</f>
        <v>0</v>
      </c>
      <c r="AB617">
        <f>+ABS(+D617-'Playlist o matic demo'!$AA$2)</f>
        <v>5</v>
      </c>
      <c r="AC617">
        <f>+ABS(+O617-'Playlist o matic demo'!$AB$2)</f>
        <v>45</v>
      </c>
      <c r="AD617">
        <f>+IF(P617='Playlist o matic demo'!$AC$2,0,20)</f>
        <v>20</v>
      </c>
      <c r="AE617">
        <f>+IF(Q617='Playlist o matic demo'!$AD$2,0,20)</f>
        <v>0</v>
      </c>
      <c r="AF617">
        <f>+ABS(+R617-'Playlist o matic demo'!AE$2)</f>
        <v>3</v>
      </c>
      <c r="AG617">
        <f>+ABS(+S617-'Playlist o matic demo'!AF$2)/2</f>
        <v>14</v>
      </c>
      <c r="AH617">
        <f>+ABS(+T617-'Playlist o matic demo'!AG$2)/1.5</f>
        <v>3.3333333333333335</v>
      </c>
      <c r="AI617">
        <f>+ABS(+U617-'Playlist o matic demo'!AH$2)/2</f>
        <v>1</v>
      </c>
      <c r="AJ617">
        <f>+ABS(+V617-'Playlist o matic demo'!AI$2)/2</f>
        <v>0</v>
      </c>
      <c r="AK617">
        <f>+ABS(+W617-'Playlist o matic demo'!AJ$2)/2</f>
        <v>7.5</v>
      </c>
      <c r="AL617">
        <f>+ABS(+X617-'Playlist o matic demo'!AK$2)/2</f>
        <v>1.5</v>
      </c>
      <c r="AN617">
        <f t="shared" si="54"/>
        <v>100.33333333333333</v>
      </c>
      <c r="AO617">
        <f t="shared" si="55"/>
        <v>125</v>
      </c>
      <c r="AP617">
        <f t="shared" si="59"/>
        <v>6.1510000000000731E-2</v>
      </c>
      <c r="AQ617">
        <f t="shared" si="56"/>
        <v>125.06151</v>
      </c>
      <c r="AR617">
        <f t="shared" si="57"/>
        <v>125</v>
      </c>
      <c r="AS617" t="str">
        <f t="shared" si="58"/>
        <v>Avicii - The Nights</v>
      </c>
    </row>
    <row r="618" spans="1:45" x14ac:dyDescent="0.45">
      <c r="A618" t="s">
        <v>1227</v>
      </c>
      <c r="B618" t="s">
        <v>164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>
        <v>432702334</v>
      </c>
      <c r="J618">
        <v>174</v>
      </c>
      <c r="K618">
        <v>73</v>
      </c>
      <c r="L618">
        <v>344</v>
      </c>
      <c r="M618">
        <v>0</v>
      </c>
      <c r="N618">
        <v>0</v>
      </c>
      <c r="O618">
        <v>121</v>
      </c>
      <c r="P618" t="s">
        <v>80</v>
      </c>
      <c r="Q618" t="s">
        <v>29</v>
      </c>
      <c r="R618">
        <v>75</v>
      </c>
      <c r="S618">
        <v>53</v>
      </c>
      <c r="T618">
        <v>74</v>
      </c>
      <c r="U618">
        <v>2</v>
      </c>
      <c r="V618">
        <v>0</v>
      </c>
      <c r="W618">
        <v>11</v>
      </c>
      <c r="X618">
        <v>5</v>
      </c>
      <c r="Y618" t="s">
        <v>1208</v>
      </c>
      <c r="Z618" t="s">
        <v>31</v>
      </c>
      <c r="AA618">
        <f>+IF(B618='Playlist o matic demo'!$V$2,50,0)</f>
        <v>50</v>
      </c>
      <c r="AB618">
        <f>+ABS(+D618-'Playlist o matic demo'!$AA$2)</f>
        <v>2</v>
      </c>
      <c r="AC618">
        <f>+ABS(+O618-'Playlist o matic demo'!$AB$2)</f>
        <v>50</v>
      </c>
      <c r="AD618">
        <f>+IF(P618='Playlist o matic demo'!$AC$2,0,20)</f>
        <v>20</v>
      </c>
      <c r="AE618">
        <f>+IF(Q618='Playlist o matic demo'!$AD$2,0,20)</f>
        <v>0</v>
      </c>
      <c r="AF618">
        <f>+ABS(+R618-'Playlist o matic demo'!AE$2)</f>
        <v>25</v>
      </c>
      <c r="AG618">
        <f>+ABS(+S618-'Playlist o matic demo'!AF$2)/2</f>
        <v>7.5</v>
      </c>
      <c r="AH618">
        <f>+ABS(+T618-'Playlist o matic demo'!AG$2)/1.5</f>
        <v>4</v>
      </c>
      <c r="AI618">
        <f>+ABS(+U618-'Playlist o matic demo'!AH$2)/2</f>
        <v>1</v>
      </c>
      <c r="AJ618">
        <f>+ABS(+V618-'Playlist o matic demo'!AI$2)/2</f>
        <v>0</v>
      </c>
      <c r="AK618">
        <f>+ABS(+W618-'Playlist o matic demo'!AJ$2)/2</f>
        <v>1</v>
      </c>
      <c r="AL618">
        <f>+ABS(+X618-'Playlist o matic demo'!AK$2)/2</f>
        <v>1</v>
      </c>
      <c r="AN618">
        <f t="shared" si="54"/>
        <v>161.5</v>
      </c>
      <c r="AO618">
        <f t="shared" si="55"/>
        <v>611</v>
      </c>
      <c r="AP618">
        <f t="shared" si="59"/>
        <v>6.1610000000000734E-2</v>
      </c>
      <c r="AQ618">
        <f t="shared" si="56"/>
        <v>611.06160999999997</v>
      </c>
      <c r="AR618">
        <f t="shared" si="57"/>
        <v>612</v>
      </c>
      <c r="AS618" t="str">
        <f t="shared" si="58"/>
        <v>The Weeknd - Take My Breath</v>
      </c>
    </row>
    <row r="619" spans="1:45" x14ac:dyDescent="0.45">
      <c r="A619" t="s">
        <v>1451</v>
      </c>
      <c r="B619" t="s">
        <v>1452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>
        <v>489945871</v>
      </c>
      <c r="J619">
        <v>144</v>
      </c>
      <c r="K619">
        <v>30</v>
      </c>
      <c r="L619">
        <v>86</v>
      </c>
      <c r="M619">
        <v>0</v>
      </c>
      <c r="N619">
        <v>0</v>
      </c>
      <c r="O619">
        <v>136</v>
      </c>
      <c r="P619" t="s">
        <v>28</v>
      </c>
      <c r="Q619" t="s">
        <v>46</v>
      </c>
      <c r="R619">
        <v>80</v>
      </c>
      <c r="S619">
        <v>33</v>
      </c>
      <c r="T619">
        <v>60</v>
      </c>
      <c r="U619">
        <v>0</v>
      </c>
      <c r="V619">
        <v>0</v>
      </c>
      <c r="W619">
        <v>32</v>
      </c>
      <c r="X619">
        <v>14</v>
      </c>
      <c r="Y619" t="s">
        <v>1354</v>
      </c>
      <c r="Z619" t="s">
        <v>31</v>
      </c>
      <c r="AA619">
        <f>+IF(B619='Playlist o matic demo'!$V$2,50,0)</f>
        <v>0</v>
      </c>
      <c r="AB619">
        <f>+ABS(+D619-'Playlist o matic demo'!$AA$2)</f>
        <v>2</v>
      </c>
      <c r="AC619">
        <f>+ABS(+O619-'Playlist o matic demo'!$AB$2)</f>
        <v>35</v>
      </c>
      <c r="AD619">
        <f>+IF(P619='Playlist o matic demo'!$AC$2,0,20)</f>
        <v>20</v>
      </c>
      <c r="AE619">
        <f>+IF(Q619='Playlist o matic demo'!$AD$2,0,20)</f>
        <v>20</v>
      </c>
      <c r="AF619">
        <f>+ABS(+R619-'Playlist o matic demo'!AE$2)</f>
        <v>30</v>
      </c>
      <c r="AG619">
        <f>+ABS(+S619-'Playlist o matic demo'!AF$2)/2</f>
        <v>2.5</v>
      </c>
      <c r="AH619">
        <f>+ABS(+T619-'Playlist o matic demo'!AG$2)/1.5</f>
        <v>13.333333333333334</v>
      </c>
      <c r="AI619">
        <f>+ABS(+U619-'Playlist o matic demo'!AH$2)/2</f>
        <v>0</v>
      </c>
      <c r="AJ619">
        <f>+ABS(+V619-'Playlist o matic demo'!AI$2)/2</f>
        <v>0</v>
      </c>
      <c r="AK619">
        <f>+ABS(+W619-'Playlist o matic demo'!AJ$2)/2</f>
        <v>11.5</v>
      </c>
      <c r="AL619">
        <f>+ABS(+X619-'Playlist o matic demo'!AK$2)/2</f>
        <v>3.5</v>
      </c>
      <c r="AN619">
        <f t="shared" si="54"/>
        <v>137.83333333333331</v>
      </c>
      <c r="AO619">
        <f t="shared" si="55"/>
        <v>378</v>
      </c>
      <c r="AP619">
        <f t="shared" si="59"/>
        <v>6.1710000000000736E-2</v>
      </c>
      <c r="AQ619">
        <f t="shared" si="56"/>
        <v>378.06171000000001</v>
      </c>
      <c r="AR619">
        <f t="shared" si="57"/>
        <v>380</v>
      </c>
      <c r="AS619" t="str">
        <f t="shared" si="58"/>
        <v>Drake, Future, Young Thug - Way 2 Sexy (with Future &amp; Young Thug)</v>
      </c>
    </row>
    <row r="620" spans="1:45" x14ac:dyDescent="0.45">
      <c r="A620" t="s">
        <v>1453</v>
      </c>
      <c r="B620" t="s">
        <v>1299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>
        <v>465959382</v>
      </c>
      <c r="J620">
        <v>36</v>
      </c>
      <c r="K620">
        <v>82</v>
      </c>
      <c r="L620">
        <v>39</v>
      </c>
      <c r="M620">
        <v>0</v>
      </c>
      <c r="N620">
        <v>5</v>
      </c>
      <c r="O620">
        <v>102</v>
      </c>
      <c r="P620" t="s">
        <v>42</v>
      </c>
      <c r="Q620" t="s">
        <v>46</v>
      </c>
      <c r="R620">
        <v>77</v>
      </c>
      <c r="S620">
        <v>26</v>
      </c>
      <c r="T620">
        <v>63</v>
      </c>
      <c r="U620">
        <v>58</v>
      </c>
      <c r="V620">
        <v>0</v>
      </c>
      <c r="W620">
        <v>11</v>
      </c>
      <c r="X620">
        <v>5</v>
      </c>
      <c r="Y620" t="s">
        <v>30</v>
      </c>
      <c r="Z620" t="s">
        <v>31</v>
      </c>
      <c r="AA620">
        <f>+IF(B620='Playlist o matic demo'!$V$2,50,0)</f>
        <v>0</v>
      </c>
      <c r="AB620">
        <f>+ABS(+D620-'Playlist o matic demo'!$AA$2)</f>
        <v>2</v>
      </c>
      <c r="AC620">
        <f>+ABS(+O620-'Playlist o matic demo'!$AB$2)</f>
        <v>69</v>
      </c>
      <c r="AD620">
        <f>+IF(P620='Playlist o matic demo'!$AC$2,0,20)</f>
        <v>20</v>
      </c>
      <c r="AE620">
        <f>+IF(Q620='Playlist o matic demo'!$AD$2,0,20)</f>
        <v>20</v>
      </c>
      <c r="AF620">
        <f>+ABS(+R620-'Playlist o matic demo'!AE$2)</f>
        <v>27</v>
      </c>
      <c r="AG620">
        <f>+ABS(+S620-'Playlist o matic demo'!AF$2)/2</f>
        <v>6</v>
      </c>
      <c r="AH620">
        <f>+ABS(+T620-'Playlist o matic demo'!AG$2)/1.5</f>
        <v>11.333333333333334</v>
      </c>
      <c r="AI620">
        <f>+ABS(+U620-'Playlist o matic demo'!AH$2)/2</f>
        <v>29</v>
      </c>
      <c r="AJ620">
        <f>+ABS(+V620-'Playlist o matic demo'!AI$2)/2</f>
        <v>0</v>
      </c>
      <c r="AK620">
        <f>+ABS(+W620-'Playlist o matic demo'!AJ$2)/2</f>
        <v>1</v>
      </c>
      <c r="AL620">
        <f>+ABS(+X620-'Playlist o matic demo'!AK$2)/2</f>
        <v>1</v>
      </c>
      <c r="AN620">
        <f t="shared" si="54"/>
        <v>186.33333333333334</v>
      </c>
      <c r="AO620">
        <f t="shared" si="55"/>
        <v>809</v>
      </c>
      <c r="AP620">
        <f t="shared" si="59"/>
        <v>6.1810000000000739E-2</v>
      </c>
      <c r="AQ620">
        <f t="shared" si="56"/>
        <v>809.06181000000004</v>
      </c>
      <c r="AR620">
        <f t="shared" si="57"/>
        <v>810</v>
      </c>
      <c r="AS620" t="str">
        <f t="shared" si="58"/>
        <v>Rauw Alejandro - CÃ¯Â¿Â½Ã¯Â¿Â½</v>
      </c>
    </row>
    <row r="621" spans="1:45" x14ac:dyDescent="0.45">
      <c r="A621" t="s">
        <v>1454</v>
      </c>
      <c r="B621" t="s">
        <v>1455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>
        <v>1223481149</v>
      </c>
      <c r="J621">
        <v>8</v>
      </c>
      <c r="K621">
        <v>8</v>
      </c>
      <c r="L621">
        <v>8</v>
      </c>
      <c r="M621">
        <v>2</v>
      </c>
      <c r="N621">
        <v>0</v>
      </c>
      <c r="O621">
        <v>77</v>
      </c>
      <c r="P621" t="s">
        <v>92</v>
      </c>
      <c r="Q621" t="s">
        <v>29</v>
      </c>
      <c r="R621">
        <v>73</v>
      </c>
      <c r="S621">
        <v>54</v>
      </c>
      <c r="T621">
        <v>74</v>
      </c>
      <c r="U621">
        <v>23</v>
      </c>
      <c r="V621">
        <v>0</v>
      </c>
      <c r="W621">
        <v>41</v>
      </c>
      <c r="X621">
        <v>23</v>
      </c>
      <c r="Y621" t="s">
        <v>319</v>
      </c>
      <c r="Z621" t="s">
        <v>31</v>
      </c>
      <c r="AA621">
        <f>+IF(B621='Playlist o matic demo'!$V$2,50,0)</f>
        <v>0</v>
      </c>
      <c r="AB621">
        <f>+ABS(+D621-'Playlist o matic demo'!$AA$2)</f>
        <v>2</v>
      </c>
      <c r="AC621">
        <f>+ABS(+O621-'Playlist o matic demo'!$AB$2)</f>
        <v>94</v>
      </c>
      <c r="AD621">
        <f>+IF(P621='Playlist o matic demo'!$AC$2,0,20)</f>
        <v>20</v>
      </c>
      <c r="AE621">
        <f>+IF(Q621='Playlist o matic demo'!$AD$2,0,20)</f>
        <v>0</v>
      </c>
      <c r="AF621">
        <f>+ABS(+R621-'Playlist o matic demo'!AE$2)</f>
        <v>23</v>
      </c>
      <c r="AG621">
        <f>+ABS(+S621-'Playlist o matic demo'!AF$2)/2</f>
        <v>8</v>
      </c>
      <c r="AH621">
        <f>+ABS(+T621-'Playlist o matic demo'!AG$2)/1.5</f>
        <v>4</v>
      </c>
      <c r="AI621">
        <f>+ABS(+U621-'Playlist o matic demo'!AH$2)/2</f>
        <v>11.5</v>
      </c>
      <c r="AJ621">
        <f>+ABS(+V621-'Playlist o matic demo'!AI$2)/2</f>
        <v>0</v>
      </c>
      <c r="AK621">
        <f>+ABS(+W621-'Playlist o matic demo'!AJ$2)/2</f>
        <v>16</v>
      </c>
      <c r="AL621">
        <f>+ABS(+X621-'Playlist o matic demo'!AK$2)/2</f>
        <v>8</v>
      </c>
      <c r="AN621">
        <f t="shared" si="54"/>
        <v>186.5</v>
      </c>
      <c r="AO621">
        <f t="shared" si="55"/>
        <v>811</v>
      </c>
      <c r="AP621">
        <f t="shared" si="59"/>
        <v>6.1910000000000742E-2</v>
      </c>
      <c r="AQ621">
        <f t="shared" si="56"/>
        <v>811.06191000000001</v>
      </c>
      <c r="AR621">
        <f t="shared" si="57"/>
        <v>811</v>
      </c>
      <c r="AS621" t="str">
        <f t="shared" si="58"/>
        <v>Imagine Dragons, League of Legends, Arcane - Enemy - from the series Arcane League of Legends</v>
      </c>
    </row>
    <row r="622" spans="1:45" x14ac:dyDescent="0.45">
      <c r="A622" t="s">
        <v>1456</v>
      </c>
      <c r="B622" t="s">
        <v>1457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>
        <v>2864791672</v>
      </c>
      <c r="J622">
        <v>533</v>
      </c>
      <c r="K622">
        <v>167</v>
      </c>
      <c r="L622" s="1">
        <v>3595</v>
      </c>
      <c r="M622">
        <v>6</v>
      </c>
      <c r="O622">
        <v>98</v>
      </c>
      <c r="P622" t="s">
        <v>65</v>
      </c>
      <c r="Q622" t="s">
        <v>46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  <c r="Y622" t="s">
        <v>1458</v>
      </c>
      <c r="Z622" t="s">
        <v>31</v>
      </c>
      <c r="AA622">
        <f>+IF(B622='Playlist o matic demo'!$V$2,50,0)</f>
        <v>0</v>
      </c>
      <c r="AB622">
        <f>+ABS(+D622-'Playlist o matic demo'!$AA$2)</f>
        <v>0</v>
      </c>
      <c r="AC622">
        <f>+ABS(+O622-'Playlist o matic demo'!$AB$2)</f>
        <v>73</v>
      </c>
      <c r="AD622">
        <f>+IF(P622='Playlist o matic demo'!$AC$2,0,20)</f>
        <v>20</v>
      </c>
      <c r="AE622">
        <f>+IF(Q622='Playlist o matic demo'!$AD$2,0,20)</f>
        <v>20</v>
      </c>
      <c r="AF622">
        <f>+ABS(+R622-'Playlist o matic demo'!AE$2)</f>
        <v>32</v>
      </c>
      <c r="AG622">
        <f>+ABS(+S622-'Playlist o matic demo'!AF$2)/2</f>
        <v>8</v>
      </c>
      <c r="AH622">
        <f>+ABS(+T622-'Playlist o matic demo'!AG$2)/1.5</f>
        <v>14</v>
      </c>
      <c r="AI622">
        <f>+ABS(+U622-'Playlist o matic demo'!AH$2)/2</f>
        <v>34.5</v>
      </c>
      <c r="AJ622">
        <f>+ABS(+V622-'Playlist o matic demo'!AI$2)/2</f>
        <v>0</v>
      </c>
      <c r="AK622">
        <f>+ABS(+W622-'Playlist o matic demo'!AJ$2)/2</f>
        <v>4.5</v>
      </c>
      <c r="AL622">
        <f>+ABS(+X622-'Playlist o matic demo'!AK$2)/2</f>
        <v>1.5</v>
      </c>
      <c r="AN622">
        <f t="shared" si="54"/>
        <v>207.5</v>
      </c>
      <c r="AO622">
        <f t="shared" si="55"/>
        <v>888</v>
      </c>
      <c r="AP622">
        <f t="shared" si="59"/>
        <v>6.2010000000000745E-2</v>
      </c>
      <c r="AQ622">
        <f t="shared" si="56"/>
        <v>888.06200999999999</v>
      </c>
      <c r="AR622">
        <f t="shared" si="57"/>
        <v>889</v>
      </c>
      <c r="AS622" t="str">
        <f t="shared" si="58"/>
        <v>Tones and I - Dance Monkey</v>
      </c>
    </row>
    <row r="623" spans="1:45" x14ac:dyDescent="0.45">
      <c r="A623" t="s">
        <v>1459</v>
      </c>
      <c r="B623" t="s">
        <v>1460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>
        <v>2288695111</v>
      </c>
      <c r="J623">
        <v>188</v>
      </c>
      <c r="K623">
        <v>34</v>
      </c>
      <c r="L623">
        <v>710</v>
      </c>
      <c r="M623">
        <v>0</v>
      </c>
      <c r="N623">
        <v>5</v>
      </c>
      <c r="O623">
        <v>84</v>
      </c>
      <c r="P623" t="s">
        <v>28</v>
      </c>
      <c r="Q623" t="s">
        <v>46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  <c r="Y623" t="s">
        <v>1461</v>
      </c>
      <c r="Z623" t="s">
        <v>31</v>
      </c>
      <c r="AA623">
        <f>+IF(B623='Playlist o matic demo'!$V$2,50,0)</f>
        <v>0</v>
      </c>
      <c r="AB623">
        <f>+ABS(+D623-'Playlist o matic demo'!$AA$2)</f>
        <v>2</v>
      </c>
      <c r="AC623">
        <f>+ABS(+O623-'Playlist o matic demo'!$AB$2)</f>
        <v>87</v>
      </c>
      <c r="AD623">
        <f>+IF(P623='Playlist o matic demo'!$AC$2,0,20)</f>
        <v>20</v>
      </c>
      <c r="AE623">
        <f>+IF(Q623='Playlist o matic demo'!$AD$2,0,20)</f>
        <v>20</v>
      </c>
      <c r="AF623">
        <f>+ABS(+R623-'Playlist o matic demo'!AE$2)</f>
        <v>6</v>
      </c>
      <c r="AG623">
        <f>+ABS(+S623-'Playlist o matic demo'!AF$2)/2</f>
        <v>8</v>
      </c>
      <c r="AH623">
        <f>+ABS(+T623-'Playlist o matic demo'!AG$2)/1.5</f>
        <v>21.333333333333332</v>
      </c>
      <c r="AI623">
        <f>+ABS(+U623-'Playlist o matic demo'!AH$2)/2</f>
        <v>19</v>
      </c>
      <c r="AJ623">
        <f>+ABS(+V623-'Playlist o matic demo'!AI$2)/2</f>
        <v>0</v>
      </c>
      <c r="AK623">
        <f>+ABS(+W623-'Playlist o matic demo'!AJ$2)/2</f>
        <v>12</v>
      </c>
      <c r="AL623">
        <f>+ABS(+X623-'Playlist o matic demo'!AK$2)/2</f>
        <v>8.5</v>
      </c>
      <c r="AN623">
        <f t="shared" si="54"/>
        <v>203.83333333333334</v>
      </c>
      <c r="AO623">
        <f t="shared" si="55"/>
        <v>878</v>
      </c>
      <c r="AP623">
        <f t="shared" si="59"/>
        <v>6.2110000000000748E-2</v>
      </c>
      <c r="AQ623">
        <f t="shared" si="56"/>
        <v>878.06210999999996</v>
      </c>
      <c r="AR623">
        <f t="shared" si="57"/>
        <v>878</v>
      </c>
      <c r="AS623" t="str">
        <f t="shared" si="58"/>
        <v>Juice WRLD - Lucid Dreams</v>
      </c>
    </row>
    <row r="624" spans="1:45" x14ac:dyDescent="0.45">
      <c r="A624" t="s">
        <v>1462</v>
      </c>
      <c r="B624" t="s">
        <v>1463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>
        <v>720825549</v>
      </c>
      <c r="J624">
        <v>92</v>
      </c>
      <c r="K624">
        <v>34</v>
      </c>
      <c r="L624">
        <v>131</v>
      </c>
      <c r="M624">
        <v>0</v>
      </c>
      <c r="N624">
        <v>0</v>
      </c>
      <c r="O624">
        <v>102</v>
      </c>
      <c r="P624" t="s">
        <v>80</v>
      </c>
      <c r="Q624" t="s">
        <v>29</v>
      </c>
      <c r="R624">
        <v>89</v>
      </c>
      <c r="S624">
        <v>77</v>
      </c>
      <c r="T624">
        <v>82</v>
      </c>
      <c r="U624">
        <v>3</v>
      </c>
      <c r="V624">
        <v>0</v>
      </c>
      <c r="W624">
        <v>17</v>
      </c>
      <c r="X624">
        <v>11</v>
      </c>
      <c r="Y624" t="s">
        <v>30</v>
      </c>
      <c r="Z624" t="s">
        <v>31</v>
      </c>
      <c r="AA624">
        <f>+IF(B624='Playlist o matic demo'!$V$2,50,0)</f>
        <v>0</v>
      </c>
      <c r="AB624">
        <f>+ABS(+D624-'Playlist o matic demo'!$AA$2)</f>
        <v>2</v>
      </c>
      <c r="AC624">
        <f>+ABS(+O624-'Playlist o matic demo'!$AB$2)</f>
        <v>69</v>
      </c>
      <c r="AD624">
        <f>+IF(P624='Playlist o matic demo'!$AC$2,0,20)</f>
        <v>20</v>
      </c>
      <c r="AE624">
        <f>+IF(Q624='Playlist o matic demo'!$AD$2,0,20)</f>
        <v>0</v>
      </c>
      <c r="AF624">
        <f>+ABS(+R624-'Playlist o matic demo'!AE$2)</f>
        <v>39</v>
      </c>
      <c r="AG624">
        <f>+ABS(+S624-'Playlist o matic demo'!AF$2)/2</f>
        <v>19.5</v>
      </c>
      <c r="AH624">
        <f>+ABS(+T624-'Playlist o matic demo'!AG$2)/1.5</f>
        <v>1.3333333333333333</v>
      </c>
      <c r="AI624">
        <f>+ABS(+U624-'Playlist o matic demo'!AH$2)/2</f>
        <v>1.5</v>
      </c>
      <c r="AJ624">
        <f>+ABS(+V624-'Playlist o matic demo'!AI$2)/2</f>
        <v>0</v>
      </c>
      <c r="AK624">
        <f>+ABS(+W624-'Playlist o matic demo'!AJ$2)/2</f>
        <v>4</v>
      </c>
      <c r="AL624">
        <f>+ABS(+X624-'Playlist o matic demo'!AK$2)/2</f>
        <v>2</v>
      </c>
      <c r="AN624">
        <f t="shared" si="54"/>
        <v>158.33333333333334</v>
      </c>
      <c r="AO624">
        <f t="shared" si="55"/>
        <v>580</v>
      </c>
      <c r="AP624">
        <f t="shared" si="59"/>
        <v>6.2210000000000751E-2</v>
      </c>
      <c r="AQ624">
        <f t="shared" si="56"/>
        <v>580.06221000000005</v>
      </c>
      <c r="AR624">
        <f t="shared" si="57"/>
        <v>583</v>
      </c>
      <c r="AS624" t="str">
        <f t="shared" si="58"/>
        <v>J Balvin, Maria Becerra - QuÃ¯Â¿Â½Ã¯Â¿Â½ MÃ¯Â¿Â½Ã¯Â¿</v>
      </c>
    </row>
    <row r="625" spans="1:45" x14ac:dyDescent="0.45">
      <c r="A625" t="s">
        <v>1464</v>
      </c>
      <c r="B625" t="s">
        <v>1465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>
        <v>2086124197</v>
      </c>
      <c r="J625">
        <v>308</v>
      </c>
      <c r="K625">
        <v>118</v>
      </c>
      <c r="L625" s="1">
        <v>4534</v>
      </c>
      <c r="M625">
        <v>2</v>
      </c>
      <c r="N625">
        <v>77</v>
      </c>
      <c r="O625">
        <v>120</v>
      </c>
      <c r="P625" t="s">
        <v>80</v>
      </c>
      <c r="Q625" t="s">
        <v>29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  <c r="Y625" t="s">
        <v>1466</v>
      </c>
      <c r="Z625" t="s">
        <v>31</v>
      </c>
      <c r="AA625">
        <f>+IF(B625='Playlist o matic demo'!$V$2,50,0)</f>
        <v>0</v>
      </c>
      <c r="AB625">
        <f>+ABS(+D625-'Playlist o matic demo'!$AA$2)</f>
        <v>6</v>
      </c>
      <c r="AC625">
        <f>+ABS(+O625-'Playlist o matic demo'!$AB$2)</f>
        <v>51</v>
      </c>
      <c r="AD625">
        <f>+IF(P625='Playlist o matic demo'!$AC$2,0,20)</f>
        <v>20</v>
      </c>
      <c r="AE625">
        <f>+IF(Q625='Playlist o matic demo'!$AD$2,0,20)</f>
        <v>0</v>
      </c>
      <c r="AF625">
        <f>+ABS(+R625-'Playlist o matic demo'!AE$2)</f>
        <v>8</v>
      </c>
      <c r="AG625">
        <f>+ABS(+S625-'Playlist o matic demo'!AF$2)/2</f>
        <v>2.5</v>
      </c>
      <c r="AH625">
        <f>+ABS(+T625-'Playlist o matic demo'!AG$2)/1.5</f>
        <v>36</v>
      </c>
      <c r="AI625">
        <f>+ABS(+U625-'Playlist o matic demo'!AH$2)/2</f>
        <v>46</v>
      </c>
      <c r="AJ625">
        <f>+ABS(+V625-'Playlist o matic demo'!AI$2)/2</f>
        <v>0</v>
      </c>
      <c r="AK625">
        <f>+ABS(+W625-'Playlist o matic demo'!AJ$2)/2</f>
        <v>2</v>
      </c>
      <c r="AL625">
        <f>+ABS(+X625-'Playlist o matic demo'!AK$2)/2</f>
        <v>2</v>
      </c>
      <c r="AN625">
        <f t="shared" si="54"/>
        <v>173.5</v>
      </c>
      <c r="AO625">
        <f t="shared" si="55"/>
        <v>711</v>
      </c>
      <c r="AP625">
        <f t="shared" si="59"/>
        <v>6.2310000000000754E-2</v>
      </c>
      <c r="AQ625">
        <f t="shared" si="56"/>
        <v>711.06231000000002</v>
      </c>
      <c r="AR625">
        <f t="shared" si="57"/>
        <v>711</v>
      </c>
      <c r="AS625" t="str">
        <f t="shared" si="58"/>
        <v>John Legend - All of Me</v>
      </c>
    </row>
    <row r="626" spans="1:45" x14ac:dyDescent="0.45">
      <c r="A626" t="s">
        <v>1467</v>
      </c>
      <c r="B626" t="s">
        <v>1468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>
        <v>1690192927</v>
      </c>
      <c r="J626">
        <v>265</v>
      </c>
      <c r="K626">
        <v>121</v>
      </c>
      <c r="L626" s="1">
        <v>12367</v>
      </c>
      <c r="M626">
        <v>4</v>
      </c>
      <c r="N626">
        <v>160</v>
      </c>
      <c r="O626">
        <v>117</v>
      </c>
      <c r="P626" t="s">
        <v>34</v>
      </c>
      <c r="Q626" t="s">
        <v>29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  <c r="Y626" t="s">
        <v>1469</v>
      </c>
      <c r="Z626" t="s">
        <v>31</v>
      </c>
      <c r="AA626">
        <f>+IF(B626='Playlist o matic demo'!$V$2,50,0)</f>
        <v>0</v>
      </c>
      <c r="AB626">
        <f>+ABS(+D626-'Playlist o matic demo'!$AA$2)</f>
        <v>28</v>
      </c>
      <c r="AC626">
        <f>+ABS(+O626-'Playlist o matic demo'!$AB$2)</f>
        <v>54</v>
      </c>
      <c r="AD626">
        <f>+IF(P626='Playlist o matic demo'!$AC$2,0,20)</f>
        <v>0</v>
      </c>
      <c r="AE626">
        <f>+IF(Q626='Playlist o matic demo'!$AD$2,0,20)</f>
        <v>0</v>
      </c>
      <c r="AF626">
        <f>+ABS(+R626-'Playlist o matic demo'!AE$2)</f>
        <v>2</v>
      </c>
      <c r="AG626">
        <f>+ABS(+S626-'Playlist o matic demo'!AF$2)/2</f>
        <v>17.5</v>
      </c>
      <c r="AH626">
        <f>+ABS(+T626-'Playlist o matic demo'!AG$2)/1.5</f>
        <v>7.333333333333333</v>
      </c>
      <c r="AI626">
        <f>+ABS(+U626-'Playlist o matic demo'!AH$2)/2</f>
        <v>0</v>
      </c>
      <c r="AJ626">
        <f>+ABS(+V626-'Playlist o matic demo'!AI$2)/2</f>
        <v>0</v>
      </c>
      <c r="AK626">
        <f>+ABS(+W626-'Playlist o matic demo'!AJ$2)/2</f>
        <v>1</v>
      </c>
      <c r="AL626">
        <f>+ABS(+X626-'Playlist o matic demo'!AK$2)/2</f>
        <v>0</v>
      </c>
      <c r="AN626">
        <f t="shared" si="54"/>
        <v>109.83333333333333</v>
      </c>
      <c r="AO626">
        <f t="shared" si="55"/>
        <v>178</v>
      </c>
      <c r="AP626">
        <f t="shared" si="59"/>
        <v>6.2410000000000757E-2</v>
      </c>
      <c r="AQ626">
        <f t="shared" si="56"/>
        <v>178.06241</v>
      </c>
      <c r="AR626">
        <f t="shared" si="57"/>
        <v>178</v>
      </c>
      <c r="AS626" t="str">
        <f t="shared" si="58"/>
        <v>Nirvana - Smells Like Teen Spirit - Remastered 2021</v>
      </c>
    </row>
    <row r="627" spans="1:45" x14ac:dyDescent="0.45">
      <c r="A627" t="s">
        <v>1470</v>
      </c>
      <c r="B627" t="s">
        <v>1471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>
        <v>991336132</v>
      </c>
      <c r="J627">
        <v>107</v>
      </c>
      <c r="K627">
        <v>47</v>
      </c>
      <c r="L627">
        <v>584</v>
      </c>
      <c r="M627">
        <v>1</v>
      </c>
      <c r="O627">
        <v>72</v>
      </c>
      <c r="P627" t="s">
        <v>42</v>
      </c>
      <c r="Q627" t="s">
        <v>46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  <c r="Y627" t="s">
        <v>1472</v>
      </c>
      <c r="Z627" t="s">
        <v>31</v>
      </c>
      <c r="AA627">
        <f>+IF(B627='Playlist o matic demo'!$V$2,50,0)</f>
        <v>0</v>
      </c>
      <c r="AB627">
        <f>+ABS(+D627-'Playlist o matic demo'!$AA$2)</f>
        <v>0</v>
      </c>
      <c r="AC627">
        <f>+ABS(+O627-'Playlist o matic demo'!$AB$2)</f>
        <v>99</v>
      </c>
      <c r="AD627">
        <f>+IF(P627='Playlist o matic demo'!$AC$2,0,20)</f>
        <v>20</v>
      </c>
      <c r="AE627">
        <f>+IF(Q627='Playlist o matic demo'!$AD$2,0,20)</f>
        <v>20</v>
      </c>
      <c r="AF627">
        <f>+ABS(+R627-'Playlist o matic demo'!AE$2)</f>
        <v>5</v>
      </c>
      <c r="AG627">
        <f>+ABS(+S627-'Playlist o matic demo'!AF$2)/2</f>
        <v>5.5</v>
      </c>
      <c r="AH627">
        <f>+ABS(+T627-'Playlist o matic demo'!AG$2)/1.5</f>
        <v>31.333333333333332</v>
      </c>
      <c r="AI627">
        <f>+ABS(+U627-'Playlist o matic demo'!AH$2)/2</f>
        <v>41</v>
      </c>
      <c r="AJ627">
        <f>+ABS(+V627-'Playlist o matic demo'!AI$2)/2</f>
        <v>0</v>
      </c>
      <c r="AK627">
        <f>+ABS(+W627-'Playlist o matic demo'!AJ$2)/2</f>
        <v>2.5</v>
      </c>
      <c r="AL627">
        <f>+ABS(+X627-'Playlist o matic demo'!AK$2)/2</f>
        <v>1.5</v>
      </c>
      <c r="AN627">
        <f t="shared" si="54"/>
        <v>225.83333333333334</v>
      </c>
      <c r="AO627">
        <f t="shared" si="55"/>
        <v>924</v>
      </c>
      <c r="AP627">
        <f t="shared" si="59"/>
        <v>6.2510000000000759E-2</v>
      </c>
      <c r="AQ627">
        <f t="shared" si="56"/>
        <v>924.06250999999997</v>
      </c>
      <c r="AR627">
        <f t="shared" si="57"/>
        <v>924</v>
      </c>
      <c r="AS627" t="str">
        <f t="shared" si="58"/>
        <v>Duncan Laurence - Arcade</v>
      </c>
    </row>
    <row r="628" spans="1:45" x14ac:dyDescent="0.45">
      <c r="A628" t="s">
        <v>1473</v>
      </c>
      <c r="B628" t="s">
        <v>1474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>
        <v>593917618</v>
      </c>
      <c r="J628">
        <v>118</v>
      </c>
      <c r="K628">
        <v>116</v>
      </c>
      <c r="L628">
        <v>96</v>
      </c>
      <c r="M628">
        <v>0</v>
      </c>
      <c r="N628">
        <v>3</v>
      </c>
      <c r="O628">
        <v>168</v>
      </c>
      <c r="P628" t="s">
        <v>34</v>
      </c>
      <c r="Q628" t="s">
        <v>29</v>
      </c>
      <c r="R628">
        <v>67</v>
      </c>
      <c r="S628">
        <v>29</v>
      </c>
      <c r="T628">
        <v>47</v>
      </c>
      <c r="U628">
        <v>5</v>
      </c>
      <c r="V628">
        <v>0</v>
      </c>
      <c r="W628">
        <v>22</v>
      </c>
      <c r="X628">
        <v>26</v>
      </c>
      <c r="Y628" t="s">
        <v>1354</v>
      </c>
      <c r="Z628" t="s">
        <v>31</v>
      </c>
      <c r="AA628">
        <f>+IF(B628='Playlist o matic demo'!$V$2,50,0)</f>
        <v>0</v>
      </c>
      <c r="AB628">
        <f>+ABS(+D628-'Playlist o matic demo'!$AA$2)</f>
        <v>2</v>
      </c>
      <c r="AC628">
        <f>+ABS(+O628-'Playlist o matic demo'!$AB$2)</f>
        <v>3</v>
      </c>
      <c r="AD628">
        <f>+IF(P628='Playlist o matic demo'!$AC$2,0,20)</f>
        <v>0</v>
      </c>
      <c r="AE628">
        <f>+IF(Q628='Playlist o matic demo'!$AD$2,0,20)</f>
        <v>0</v>
      </c>
      <c r="AF628">
        <f>+ABS(+R628-'Playlist o matic demo'!AE$2)</f>
        <v>17</v>
      </c>
      <c r="AG628">
        <f>+ABS(+S628-'Playlist o matic demo'!AF$2)/2</f>
        <v>4.5</v>
      </c>
      <c r="AH628">
        <f>+ABS(+T628-'Playlist o matic demo'!AG$2)/1.5</f>
        <v>22</v>
      </c>
      <c r="AI628">
        <f>+ABS(+U628-'Playlist o matic demo'!AH$2)/2</f>
        <v>2.5</v>
      </c>
      <c r="AJ628">
        <f>+ABS(+V628-'Playlist o matic demo'!AI$2)/2</f>
        <v>0</v>
      </c>
      <c r="AK628">
        <f>+ABS(+W628-'Playlist o matic demo'!AJ$2)/2</f>
        <v>6.5</v>
      </c>
      <c r="AL628">
        <f>+ABS(+X628-'Playlist o matic demo'!AK$2)/2</f>
        <v>9.5</v>
      </c>
      <c r="AN628">
        <f t="shared" si="54"/>
        <v>67</v>
      </c>
      <c r="AO628">
        <f t="shared" si="55"/>
        <v>21</v>
      </c>
      <c r="AP628">
        <f t="shared" si="59"/>
        <v>6.2610000000000762E-2</v>
      </c>
      <c r="AQ628">
        <f t="shared" si="56"/>
        <v>21.062609999999999</v>
      </c>
      <c r="AR628">
        <f t="shared" si="57"/>
        <v>21</v>
      </c>
      <c r="AS628" t="str">
        <f t="shared" si="58"/>
        <v>Drake, Travis Scott - Fair Trade (with Travis Scott)</v>
      </c>
    </row>
    <row r="629" spans="1:45" x14ac:dyDescent="0.45">
      <c r="A629" t="s">
        <v>1475</v>
      </c>
      <c r="B629" t="s">
        <v>1476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>
        <v>200972675</v>
      </c>
      <c r="J629">
        <v>22</v>
      </c>
      <c r="K629">
        <v>3</v>
      </c>
      <c r="L629">
        <v>0</v>
      </c>
      <c r="M629">
        <v>0</v>
      </c>
      <c r="N629">
        <v>0</v>
      </c>
      <c r="O629">
        <v>94</v>
      </c>
      <c r="P629" t="s">
        <v>34</v>
      </c>
      <c r="Q629" t="s">
        <v>29</v>
      </c>
      <c r="R629">
        <v>52</v>
      </c>
      <c r="S629">
        <v>68</v>
      </c>
      <c r="T629">
        <v>69</v>
      </c>
      <c r="U629">
        <v>13</v>
      </c>
      <c r="V629">
        <v>0</v>
      </c>
      <c r="W629">
        <v>33</v>
      </c>
      <c r="X629">
        <v>8</v>
      </c>
      <c r="Y629" t="s">
        <v>1477</v>
      </c>
      <c r="Z629" t="s">
        <v>31</v>
      </c>
      <c r="AA629">
        <f>+IF(B629='Playlist o matic demo'!$V$2,50,0)</f>
        <v>0</v>
      </c>
      <c r="AB629">
        <f>+ABS(+D629-'Playlist o matic demo'!$AA$2)</f>
        <v>2</v>
      </c>
      <c r="AC629">
        <f>+ABS(+O629-'Playlist o matic demo'!$AB$2)</f>
        <v>77</v>
      </c>
      <c r="AD629">
        <f>+IF(P629='Playlist o matic demo'!$AC$2,0,20)</f>
        <v>0</v>
      </c>
      <c r="AE629">
        <f>+IF(Q629='Playlist o matic demo'!$AD$2,0,20)</f>
        <v>0</v>
      </c>
      <c r="AF629">
        <f>+ABS(+R629-'Playlist o matic demo'!AE$2)</f>
        <v>2</v>
      </c>
      <c r="AG629">
        <f>+ABS(+S629-'Playlist o matic demo'!AF$2)/2</f>
        <v>15</v>
      </c>
      <c r="AH629">
        <f>+ABS(+T629-'Playlist o matic demo'!AG$2)/1.5</f>
        <v>7.333333333333333</v>
      </c>
      <c r="AI629">
        <f>+ABS(+U629-'Playlist o matic demo'!AH$2)/2</f>
        <v>6.5</v>
      </c>
      <c r="AJ629">
        <f>+ABS(+V629-'Playlist o matic demo'!AI$2)/2</f>
        <v>0</v>
      </c>
      <c r="AK629">
        <f>+ABS(+W629-'Playlist o matic demo'!AJ$2)/2</f>
        <v>12</v>
      </c>
      <c r="AL629">
        <f>+ABS(+X629-'Playlist o matic demo'!AK$2)/2</f>
        <v>0.5</v>
      </c>
      <c r="AN629">
        <f t="shared" si="54"/>
        <v>122.33333333333333</v>
      </c>
      <c r="AO629">
        <f t="shared" si="55"/>
        <v>258</v>
      </c>
      <c r="AP629">
        <f t="shared" si="59"/>
        <v>6.2710000000000765E-2</v>
      </c>
      <c r="AQ629">
        <f t="shared" si="56"/>
        <v>258.06270999999998</v>
      </c>
      <c r="AR629">
        <f t="shared" si="57"/>
        <v>261</v>
      </c>
      <c r="AS629" t="str">
        <f t="shared" si="58"/>
        <v>Tini, L-Gante - Bar</v>
      </c>
    </row>
    <row r="630" spans="1:45" x14ac:dyDescent="0.45">
      <c r="A630" t="s">
        <v>1478</v>
      </c>
      <c r="B630" t="s">
        <v>1479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>
        <v>71014967</v>
      </c>
      <c r="J630">
        <v>0</v>
      </c>
      <c r="K630">
        <v>4</v>
      </c>
      <c r="L630">
        <v>23</v>
      </c>
      <c r="M630">
        <v>0</v>
      </c>
      <c r="N630">
        <v>0</v>
      </c>
      <c r="O630">
        <v>145</v>
      </c>
      <c r="P630" t="s">
        <v>80</v>
      </c>
      <c r="Q630" t="s">
        <v>29</v>
      </c>
      <c r="R630">
        <v>41</v>
      </c>
      <c r="S630">
        <v>65</v>
      </c>
      <c r="T630">
        <v>88</v>
      </c>
      <c r="U630">
        <v>0</v>
      </c>
      <c r="V630">
        <v>0</v>
      </c>
      <c r="W630">
        <v>26</v>
      </c>
      <c r="X630">
        <v>5</v>
      </c>
      <c r="Y630" t="s">
        <v>1480</v>
      </c>
      <c r="Z630" t="s">
        <v>31</v>
      </c>
      <c r="AA630">
        <f>+IF(B630='Playlist o matic demo'!$V$2,50,0)</f>
        <v>0</v>
      </c>
      <c r="AB630">
        <f>+ABS(+D630-'Playlist o matic demo'!$AA$2)</f>
        <v>3</v>
      </c>
      <c r="AC630">
        <f>+ABS(+O630-'Playlist o matic demo'!$AB$2)</f>
        <v>26</v>
      </c>
      <c r="AD630">
        <f>+IF(P630='Playlist o matic demo'!$AC$2,0,20)</f>
        <v>20</v>
      </c>
      <c r="AE630">
        <f>+IF(Q630='Playlist o matic demo'!$AD$2,0,20)</f>
        <v>0</v>
      </c>
      <c r="AF630">
        <f>+ABS(+R630-'Playlist o matic demo'!AE$2)</f>
        <v>9</v>
      </c>
      <c r="AG630">
        <f>+ABS(+S630-'Playlist o matic demo'!AF$2)/2</f>
        <v>13.5</v>
      </c>
      <c r="AH630">
        <f>+ABS(+T630-'Playlist o matic demo'!AG$2)/1.5</f>
        <v>5.333333333333333</v>
      </c>
      <c r="AI630">
        <f>+ABS(+U630-'Playlist o matic demo'!AH$2)/2</f>
        <v>0</v>
      </c>
      <c r="AJ630">
        <f>+ABS(+V630-'Playlist o matic demo'!AI$2)/2</f>
        <v>0</v>
      </c>
      <c r="AK630">
        <f>+ABS(+W630-'Playlist o matic demo'!AJ$2)/2</f>
        <v>8.5</v>
      </c>
      <c r="AL630">
        <f>+ABS(+X630-'Playlist o matic demo'!AK$2)/2</f>
        <v>1</v>
      </c>
      <c r="AN630">
        <f t="shared" si="54"/>
        <v>86.333333333333329</v>
      </c>
      <c r="AO630">
        <f t="shared" si="55"/>
        <v>69</v>
      </c>
      <c r="AP630">
        <f t="shared" si="59"/>
        <v>6.2810000000000768E-2</v>
      </c>
      <c r="AQ630">
        <f t="shared" si="56"/>
        <v>69.062809999999999</v>
      </c>
      <c r="AR630">
        <f t="shared" si="57"/>
        <v>70</v>
      </c>
      <c r="AS630" t="str">
        <f t="shared" si="58"/>
        <v>SiM - The Rumbling (TV Size)</v>
      </c>
    </row>
    <row r="631" spans="1:45" x14ac:dyDescent="0.45">
      <c r="A631" t="s">
        <v>1481</v>
      </c>
      <c r="B631" t="s">
        <v>1482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>
        <v>560222750</v>
      </c>
      <c r="J631">
        <v>114</v>
      </c>
      <c r="K631">
        <v>15</v>
      </c>
      <c r="L631">
        <v>63</v>
      </c>
      <c r="M631">
        <v>0</v>
      </c>
      <c r="N631">
        <v>2</v>
      </c>
      <c r="O631">
        <v>134</v>
      </c>
      <c r="P631" t="s">
        <v>34</v>
      </c>
      <c r="Q631" t="s">
        <v>29</v>
      </c>
      <c r="R631">
        <v>71</v>
      </c>
      <c r="S631">
        <v>14</v>
      </c>
      <c r="T631">
        <v>61</v>
      </c>
      <c r="U631">
        <v>1</v>
      </c>
      <c r="V631">
        <v>0</v>
      </c>
      <c r="W631">
        <v>23</v>
      </c>
      <c r="X631">
        <v>33</v>
      </c>
      <c r="Y631" t="s">
        <v>30</v>
      </c>
      <c r="Z631" t="s">
        <v>31</v>
      </c>
      <c r="AA631">
        <f>+IF(B631='Playlist o matic demo'!$V$2,50,0)</f>
        <v>0</v>
      </c>
      <c r="AB631">
        <f>+ABS(+D631-'Playlist o matic demo'!$AA$2)</f>
        <v>2</v>
      </c>
      <c r="AC631">
        <f>+ABS(+O631-'Playlist o matic demo'!$AB$2)</f>
        <v>37</v>
      </c>
      <c r="AD631">
        <f>+IF(P631='Playlist o matic demo'!$AC$2,0,20)</f>
        <v>0</v>
      </c>
      <c r="AE631">
        <f>+IF(Q631='Playlist o matic demo'!$AD$2,0,20)</f>
        <v>0</v>
      </c>
      <c r="AF631">
        <f>+ABS(+R631-'Playlist o matic demo'!AE$2)</f>
        <v>21</v>
      </c>
      <c r="AG631">
        <f>+ABS(+S631-'Playlist o matic demo'!AF$2)/2</f>
        <v>12</v>
      </c>
      <c r="AH631">
        <f>+ABS(+T631-'Playlist o matic demo'!AG$2)/1.5</f>
        <v>12.666666666666666</v>
      </c>
      <c r="AI631">
        <f>+ABS(+U631-'Playlist o matic demo'!AH$2)/2</f>
        <v>0.5</v>
      </c>
      <c r="AJ631">
        <f>+ABS(+V631-'Playlist o matic demo'!AI$2)/2</f>
        <v>0</v>
      </c>
      <c r="AK631">
        <f>+ABS(+W631-'Playlist o matic demo'!AJ$2)/2</f>
        <v>7</v>
      </c>
      <c r="AL631">
        <f>+ABS(+X631-'Playlist o matic demo'!AK$2)/2</f>
        <v>13</v>
      </c>
      <c r="AN631">
        <f t="shared" si="54"/>
        <v>105.16666666666667</v>
      </c>
      <c r="AO631">
        <f t="shared" si="55"/>
        <v>149</v>
      </c>
      <c r="AP631">
        <f t="shared" si="59"/>
        <v>6.2910000000000771E-2</v>
      </c>
      <c r="AQ631">
        <f t="shared" si="56"/>
        <v>149.06290999999999</v>
      </c>
      <c r="AR631">
        <f t="shared" si="57"/>
        <v>149</v>
      </c>
      <c r="AS631" t="str">
        <f t="shared" si="58"/>
        <v>Kendrick Lamar, Baby Keem - family ties (with Kendrick Lamar)</v>
      </c>
    </row>
    <row r="632" spans="1:45" x14ac:dyDescent="0.45">
      <c r="A632" t="s">
        <v>1483</v>
      </c>
      <c r="B632" t="s">
        <v>1484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>
        <v>1806617704</v>
      </c>
      <c r="J632">
        <v>306</v>
      </c>
      <c r="K632">
        <v>99</v>
      </c>
      <c r="L632" s="1">
        <v>5063</v>
      </c>
      <c r="M632">
        <v>2</v>
      </c>
      <c r="N632">
        <v>120</v>
      </c>
      <c r="O632">
        <v>148</v>
      </c>
      <c r="P632" t="s">
        <v>34</v>
      </c>
      <c r="Q632" t="s">
        <v>29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  <c r="Y632" t="s">
        <v>1485</v>
      </c>
      <c r="Z632" t="s">
        <v>31</v>
      </c>
      <c r="AA632">
        <f>+IF(B632='Playlist o matic demo'!$V$2,50,0)</f>
        <v>0</v>
      </c>
      <c r="AB632">
        <f>+ABS(+D632-'Playlist o matic demo'!$AA$2)</f>
        <v>16</v>
      </c>
      <c r="AC632">
        <f>+ABS(+O632-'Playlist o matic demo'!$AB$2)</f>
        <v>23</v>
      </c>
      <c r="AD632">
        <f>+IF(P632='Playlist o matic demo'!$AC$2,0,20)</f>
        <v>0</v>
      </c>
      <c r="AE632">
        <f>+IF(Q632='Playlist o matic demo'!$AD$2,0,20)</f>
        <v>0</v>
      </c>
      <c r="AF632">
        <f>+ABS(+R632-'Playlist o matic demo'!AE$2)</f>
        <v>15</v>
      </c>
      <c r="AG632">
        <f>+ABS(+S632-'Playlist o matic demo'!AF$2)/2</f>
        <v>7</v>
      </c>
      <c r="AH632">
        <f>+ABS(+T632-'Playlist o matic demo'!AG$2)/1.5</f>
        <v>8.6666666666666661</v>
      </c>
      <c r="AI632">
        <f>+ABS(+U632-'Playlist o matic demo'!AH$2)/2</f>
        <v>0</v>
      </c>
      <c r="AJ632">
        <f>+ABS(+V632-'Playlist o matic demo'!AI$2)/2</f>
        <v>0</v>
      </c>
      <c r="AK632">
        <f>+ABS(+W632-'Playlist o matic demo'!AJ$2)/2</f>
        <v>0.5</v>
      </c>
      <c r="AL632">
        <f>+ABS(+X632-'Playlist o matic demo'!AK$2)/2</f>
        <v>0.5</v>
      </c>
      <c r="AN632">
        <f t="shared" si="54"/>
        <v>70.666666666666671</v>
      </c>
      <c r="AO632">
        <f t="shared" si="55"/>
        <v>27</v>
      </c>
      <c r="AP632">
        <f t="shared" si="59"/>
        <v>6.3010000000000774E-2</v>
      </c>
      <c r="AQ632">
        <f t="shared" si="56"/>
        <v>27.063010000000002</v>
      </c>
      <c r="AR632">
        <f t="shared" si="57"/>
        <v>27</v>
      </c>
      <c r="AS632" t="str">
        <f t="shared" si="58"/>
        <v>The Killers - Mr. Brightside</v>
      </c>
    </row>
    <row r="633" spans="1:45" x14ac:dyDescent="0.45">
      <c r="A633" t="s">
        <v>1486</v>
      </c>
      <c r="B633" t="s">
        <v>591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>
        <v>77337771</v>
      </c>
      <c r="J633">
        <v>2</v>
      </c>
      <c r="K633">
        <v>12</v>
      </c>
      <c r="L633">
        <v>10</v>
      </c>
      <c r="M633">
        <v>0</v>
      </c>
      <c r="N633">
        <v>0</v>
      </c>
      <c r="O633">
        <v>127</v>
      </c>
      <c r="P633" t="s">
        <v>130</v>
      </c>
      <c r="Q633" t="s">
        <v>46</v>
      </c>
      <c r="R633">
        <v>60</v>
      </c>
      <c r="S633">
        <v>40</v>
      </c>
      <c r="T633">
        <v>89</v>
      </c>
      <c r="U633">
        <v>9</v>
      </c>
      <c r="V633">
        <v>0</v>
      </c>
      <c r="W633">
        <v>60</v>
      </c>
      <c r="X633">
        <v>6</v>
      </c>
      <c r="Y633" t="s">
        <v>1487</v>
      </c>
      <c r="Z633" t="s">
        <v>31</v>
      </c>
      <c r="AA633">
        <f>+IF(B633='Playlist o matic demo'!$V$2,50,0)</f>
        <v>0</v>
      </c>
      <c r="AB633">
        <f>+ABS(+D633-'Playlist o matic demo'!$AA$2)</f>
        <v>3</v>
      </c>
      <c r="AC633">
        <f>+ABS(+O633-'Playlist o matic demo'!$AB$2)</f>
        <v>44</v>
      </c>
      <c r="AD633">
        <f>+IF(P633='Playlist o matic demo'!$AC$2,0,20)</f>
        <v>20</v>
      </c>
      <c r="AE633">
        <f>+IF(Q633='Playlist o matic demo'!$AD$2,0,20)</f>
        <v>20</v>
      </c>
      <c r="AF633">
        <f>+ABS(+R633-'Playlist o matic demo'!AE$2)</f>
        <v>10</v>
      </c>
      <c r="AG633">
        <f>+ABS(+S633-'Playlist o matic demo'!AF$2)/2</f>
        <v>1</v>
      </c>
      <c r="AH633">
        <f>+ABS(+T633-'Playlist o matic demo'!AG$2)/1.5</f>
        <v>6</v>
      </c>
      <c r="AI633">
        <f>+ABS(+U633-'Playlist o matic demo'!AH$2)/2</f>
        <v>4.5</v>
      </c>
      <c r="AJ633">
        <f>+ABS(+V633-'Playlist o matic demo'!AI$2)/2</f>
        <v>0</v>
      </c>
      <c r="AK633">
        <f>+ABS(+W633-'Playlist o matic demo'!AJ$2)/2</f>
        <v>25.5</v>
      </c>
      <c r="AL633">
        <f>+ABS(+X633-'Playlist o matic demo'!AK$2)/2</f>
        <v>0.5</v>
      </c>
      <c r="AN633">
        <f t="shared" si="54"/>
        <v>134.5</v>
      </c>
      <c r="AO633">
        <f t="shared" si="55"/>
        <v>352</v>
      </c>
      <c r="AP633">
        <f t="shared" si="59"/>
        <v>6.3110000000000777E-2</v>
      </c>
      <c r="AQ633">
        <f t="shared" si="56"/>
        <v>352.06310999999999</v>
      </c>
      <c r="AR633">
        <f t="shared" si="57"/>
        <v>354</v>
      </c>
      <c r="AS633" t="str">
        <f t="shared" si="58"/>
        <v>ENHYPEN - Blessed-Cursed</v>
      </c>
    </row>
    <row r="634" spans="1:45" x14ac:dyDescent="0.45">
      <c r="A634" t="s">
        <v>1488</v>
      </c>
      <c r="B634" t="s">
        <v>1489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>
        <v>528544703</v>
      </c>
      <c r="J634">
        <v>93</v>
      </c>
      <c r="K634">
        <v>5</v>
      </c>
      <c r="L634">
        <v>67</v>
      </c>
      <c r="M634">
        <v>1</v>
      </c>
      <c r="N634">
        <v>0</v>
      </c>
      <c r="O634">
        <v>172</v>
      </c>
      <c r="P634" t="s">
        <v>65</v>
      </c>
      <c r="Q634" t="s">
        <v>46</v>
      </c>
      <c r="R634">
        <v>74</v>
      </c>
      <c r="S634">
        <v>79</v>
      </c>
      <c r="T634">
        <v>66</v>
      </c>
      <c r="U634">
        <v>11</v>
      </c>
      <c r="V634">
        <v>0</v>
      </c>
      <c r="W634">
        <v>8</v>
      </c>
      <c r="X634">
        <v>16</v>
      </c>
      <c r="Y634" t="s">
        <v>30</v>
      </c>
      <c r="Z634" t="s">
        <v>31</v>
      </c>
      <c r="AA634">
        <f>+IF(B634='Playlist o matic demo'!$V$2,50,0)</f>
        <v>0</v>
      </c>
      <c r="AB634">
        <f>+ABS(+D634-'Playlist o matic demo'!$AA$2)</f>
        <v>2</v>
      </c>
      <c r="AC634">
        <f>+ABS(+O634-'Playlist o matic demo'!$AB$2)</f>
        <v>1</v>
      </c>
      <c r="AD634">
        <f>+IF(P634='Playlist o matic demo'!$AC$2,0,20)</f>
        <v>20</v>
      </c>
      <c r="AE634">
        <f>+IF(Q634='Playlist o matic demo'!$AD$2,0,20)</f>
        <v>20</v>
      </c>
      <c r="AF634">
        <f>+ABS(+R634-'Playlist o matic demo'!AE$2)</f>
        <v>24</v>
      </c>
      <c r="AG634">
        <f>+ABS(+S634-'Playlist o matic demo'!AF$2)/2</f>
        <v>20.5</v>
      </c>
      <c r="AH634">
        <f>+ABS(+T634-'Playlist o matic demo'!AG$2)/1.5</f>
        <v>9.3333333333333339</v>
      </c>
      <c r="AI634">
        <f>+ABS(+U634-'Playlist o matic demo'!AH$2)/2</f>
        <v>5.5</v>
      </c>
      <c r="AJ634">
        <f>+ABS(+V634-'Playlist o matic demo'!AI$2)/2</f>
        <v>0</v>
      </c>
      <c r="AK634">
        <f>+ABS(+W634-'Playlist o matic demo'!AJ$2)/2</f>
        <v>0.5</v>
      </c>
      <c r="AL634">
        <f>+ABS(+X634-'Playlist o matic demo'!AK$2)/2</f>
        <v>4.5</v>
      </c>
      <c r="AN634">
        <f t="shared" si="54"/>
        <v>107.33333333333333</v>
      </c>
      <c r="AO634">
        <f t="shared" si="55"/>
        <v>162</v>
      </c>
      <c r="AP634">
        <f t="shared" si="59"/>
        <v>6.3210000000000779E-2</v>
      </c>
      <c r="AQ634">
        <f t="shared" si="56"/>
        <v>162.06321</v>
      </c>
      <c r="AR634">
        <f t="shared" si="57"/>
        <v>162</v>
      </c>
      <c r="AS634" t="str">
        <f t="shared" si="58"/>
        <v>J Balvin, Nio Garcia, Bad Bunny - AM Remix</v>
      </c>
    </row>
    <row r="635" spans="1:45" x14ac:dyDescent="0.45">
      <c r="A635" t="s">
        <v>1490</v>
      </c>
      <c r="B635" t="s">
        <v>1063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>
        <v>865640097</v>
      </c>
      <c r="J635">
        <v>85</v>
      </c>
      <c r="K635">
        <v>87</v>
      </c>
      <c r="L635">
        <v>179</v>
      </c>
      <c r="M635">
        <v>0</v>
      </c>
      <c r="N635">
        <v>12</v>
      </c>
      <c r="O635">
        <v>90</v>
      </c>
      <c r="P635" t="s">
        <v>28</v>
      </c>
      <c r="Q635" t="s">
        <v>29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  <c r="Y635" t="s">
        <v>1491</v>
      </c>
      <c r="Z635" t="s">
        <v>31</v>
      </c>
      <c r="AA635">
        <f>+IF(B635='Playlist o matic demo'!$V$2,50,0)</f>
        <v>0</v>
      </c>
      <c r="AB635">
        <f>+ABS(+D635-'Playlist o matic demo'!$AA$2)</f>
        <v>0</v>
      </c>
      <c r="AC635">
        <f>+ABS(+O635-'Playlist o matic demo'!$AB$2)</f>
        <v>81</v>
      </c>
      <c r="AD635">
        <f>+IF(P635='Playlist o matic demo'!$AC$2,0,20)</f>
        <v>20</v>
      </c>
      <c r="AE635">
        <f>+IF(Q635='Playlist o matic demo'!$AD$2,0,20)</f>
        <v>0</v>
      </c>
      <c r="AF635">
        <f>+ABS(+R635-'Playlist o matic demo'!AE$2)</f>
        <v>25</v>
      </c>
      <c r="AG635">
        <f>+ABS(+S635-'Playlist o matic demo'!AF$2)/2</f>
        <v>9.5</v>
      </c>
      <c r="AH635">
        <f>+ABS(+T635-'Playlist o matic demo'!AG$2)/1.5</f>
        <v>22.666666666666668</v>
      </c>
      <c r="AI635">
        <f>+ABS(+U635-'Playlist o matic demo'!AH$2)/2</f>
        <v>10.5</v>
      </c>
      <c r="AJ635">
        <f>+ABS(+V635-'Playlist o matic demo'!AI$2)/2</f>
        <v>2</v>
      </c>
      <c r="AK635">
        <f>+ABS(+W635-'Playlist o matic demo'!AJ$2)/2</f>
        <v>12.5</v>
      </c>
      <c r="AL635">
        <f>+ABS(+X635-'Playlist o matic demo'!AK$2)/2</f>
        <v>0.5</v>
      </c>
      <c r="AN635">
        <f t="shared" si="54"/>
        <v>183.66666666666666</v>
      </c>
      <c r="AO635">
        <f t="shared" si="55"/>
        <v>787</v>
      </c>
      <c r="AP635">
        <f t="shared" si="59"/>
        <v>6.3310000000000782E-2</v>
      </c>
      <c r="AQ635">
        <f t="shared" si="56"/>
        <v>787.06331</v>
      </c>
      <c r="AR635">
        <f t="shared" si="57"/>
        <v>788</v>
      </c>
      <c r="AS635" t="str">
        <f t="shared" si="58"/>
        <v>Doja Cat - Streets</v>
      </c>
    </row>
    <row r="636" spans="1:45" x14ac:dyDescent="0.45">
      <c r="A636" t="s">
        <v>1492</v>
      </c>
      <c r="B636" t="s">
        <v>1493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>
        <v>2159346687</v>
      </c>
      <c r="J636">
        <v>368</v>
      </c>
      <c r="K636">
        <v>155</v>
      </c>
      <c r="L636" s="1">
        <v>2854</v>
      </c>
      <c r="M636">
        <v>6</v>
      </c>
      <c r="N636">
        <v>121</v>
      </c>
      <c r="O636">
        <v>96</v>
      </c>
      <c r="P636" t="s">
        <v>92</v>
      </c>
      <c r="Q636" t="s">
        <v>29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  <c r="Y636" t="s">
        <v>1494</v>
      </c>
      <c r="Z636" t="s">
        <v>31</v>
      </c>
      <c r="AA636">
        <f>+IF(B636='Playlist o matic demo'!$V$2,50,0)</f>
        <v>0</v>
      </c>
      <c r="AB636">
        <f>+ABS(+D636-'Playlist o matic demo'!$AA$2)</f>
        <v>1</v>
      </c>
      <c r="AC636">
        <f>+ABS(+O636-'Playlist o matic demo'!$AB$2)</f>
        <v>75</v>
      </c>
      <c r="AD636">
        <f>+IF(P636='Playlist o matic demo'!$AC$2,0,20)</f>
        <v>20</v>
      </c>
      <c r="AE636">
        <f>+IF(Q636='Playlist o matic demo'!$AD$2,0,20)</f>
        <v>0</v>
      </c>
      <c r="AF636">
        <f>+ABS(+R636-'Playlist o matic demo'!AE$2)</f>
        <v>7</v>
      </c>
      <c r="AG636">
        <f>+ABS(+S636-'Playlist o matic demo'!AF$2)/2</f>
        <v>4</v>
      </c>
      <c r="AH636">
        <f>+ABS(+T636-'Playlist o matic demo'!AG$2)/1.5</f>
        <v>26.666666666666668</v>
      </c>
      <c r="AI636">
        <f>+ABS(+U636-'Playlist o matic demo'!AH$2)/2</f>
        <v>19</v>
      </c>
      <c r="AJ636">
        <f>+ABS(+V636-'Playlist o matic demo'!AI$2)/2</f>
        <v>0</v>
      </c>
      <c r="AK636">
        <f>+ABS(+W636-'Playlist o matic demo'!AJ$2)/2</f>
        <v>8.5</v>
      </c>
      <c r="AL636">
        <f>+ABS(+X636-'Playlist o matic demo'!AK$2)/2</f>
        <v>2</v>
      </c>
      <c r="AN636">
        <f t="shared" si="54"/>
        <v>163.16666666666666</v>
      </c>
      <c r="AO636">
        <f t="shared" si="55"/>
        <v>628</v>
      </c>
      <c r="AP636">
        <f t="shared" si="59"/>
        <v>6.3410000000000785E-2</v>
      </c>
      <c r="AQ636">
        <f t="shared" si="56"/>
        <v>628.06340999999998</v>
      </c>
      <c r="AR636">
        <f t="shared" si="57"/>
        <v>629</v>
      </c>
      <c r="AS636" t="str">
        <f t="shared" si="58"/>
        <v>Lady Gaga, Bradley Cooper - Shallow</v>
      </c>
    </row>
    <row r="637" spans="1:45" x14ac:dyDescent="0.45">
      <c r="A637" t="s">
        <v>1495</v>
      </c>
      <c r="B637" t="s">
        <v>591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>
        <v>211372494</v>
      </c>
      <c r="J637">
        <v>10</v>
      </c>
      <c r="K637">
        <v>56</v>
      </c>
      <c r="L637">
        <v>17</v>
      </c>
      <c r="M637">
        <v>0</v>
      </c>
      <c r="N637">
        <v>0</v>
      </c>
      <c r="O637">
        <v>138</v>
      </c>
      <c r="P637" t="s">
        <v>92</v>
      </c>
      <c r="Q637" t="s">
        <v>46</v>
      </c>
      <c r="R637">
        <v>74</v>
      </c>
      <c r="S637">
        <v>65</v>
      </c>
      <c r="T637">
        <v>67</v>
      </c>
      <c r="U637">
        <v>46</v>
      </c>
      <c r="V637">
        <v>0</v>
      </c>
      <c r="W637">
        <v>36</v>
      </c>
      <c r="X637">
        <v>4</v>
      </c>
      <c r="Y637" t="s">
        <v>1487</v>
      </c>
      <c r="Z637" t="s">
        <v>31</v>
      </c>
      <c r="AA637">
        <f>+IF(B637='Playlist o matic demo'!$V$2,50,0)</f>
        <v>0</v>
      </c>
      <c r="AB637">
        <f>+ABS(+D637-'Playlist o matic demo'!$AA$2)</f>
        <v>3</v>
      </c>
      <c r="AC637">
        <f>+ABS(+O637-'Playlist o matic demo'!$AB$2)</f>
        <v>33</v>
      </c>
      <c r="AD637">
        <f>+IF(P637='Playlist o matic demo'!$AC$2,0,20)</f>
        <v>20</v>
      </c>
      <c r="AE637">
        <f>+IF(Q637='Playlist o matic demo'!$AD$2,0,20)</f>
        <v>20</v>
      </c>
      <c r="AF637">
        <f>+ABS(+R637-'Playlist o matic demo'!AE$2)</f>
        <v>24</v>
      </c>
      <c r="AG637">
        <f>+ABS(+S637-'Playlist o matic demo'!AF$2)/2</f>
        <v>13.5</v>
      </c>
      <c r="AH637">
        <f>+ABS(+T637-'Playlist o matic demo'!AG$2)/1.5</f>
        <v>8.6666666666666661</v>
      </c>
      <c r="AI637">
        <f>+ABS(+U637-'Playlist o matic demo'!AH$2)/2</f>
        <v>23</v>
      </c>
      <c r="AJ637">
        <f>+ABS(+V637-'Playlist o matic demo'!AI$2)/2</f>
        <v>0</v>
      </c>
      <c r="AK637">
        <f>+ABS(+W637-'Playlist o matic demo'!AJ$2)/2</f>
        <v>13.5</v>
      </c>
      <c r="AL637">
        <f>+ABS(+X637-'Playlist o matic demo'!AK$2)/2</f>
        <v>1.5</v>
      </c>
      <c r="AN637">
        <f t="shared" si="54"/>
        <v>160.16666666666669</v>
      </c>
      <c r="AO637">
        <f t="shared" si="55"/>
        <v>601</v>
      </c>
      <c r="AP637">
        <f t="shared" si="59"/>
        <v>6.3510000000000788E-2</v>
      </c>
      <c r="AQ637">
        <f t="shared" si="56"/>
        <v>601.06350999999995</v>
      </c>
      <c r="AR637">
        <f t="shared" si="57"/>
        <v>601</v>
      </c>
      <c r="AS637" t="str">
        <f t="shared" si="58"/>
        <v>ENHYPEN - Polaroid Love</v>
      </c>
    </row>
    <row r="638" spans="1:45" x14ac:dyDescent="0.45">
      <c r="A638" t="s">
        <v>1496</v>
      </c>
      <c r="B638" t="s">
        <v>1497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>
        <v>651732901</v>
      </c>
      <c r="J638">
        <v>143</v>
      </c>
      <c r="K638">
        <v>24</v>
      </c>
      <c r="L638">
        <v>110</v>
      </c>
      <c r="M638">
        <v>0</v>
      </c>
      <c r="N638">
        <v>70</v>
      </c>
      <c r="O638">
        <v>120</v>
      </c>
      <c r="P638" t="s">
        <v>92</v>
      </c>
      <c r="Q638" t="s">
        <v>29</v>
      </c>
      <c r="R638">
        <v>72</v>
      </c>
      <c r="S638">
        <v>67</v>
      </c>
      <c r="T638">
        <v>72</v>
      </c>
      <c r="U638">
        <v>0</v>
      </c>
      <c r="V638">
        <v>0</v>
      </c>
      <c r="W638">
        <v>13</v>
      </c>
      <c r="X638">
        <v>4</v>
      </c>
      <c r="Y638" t="s">
        <v>1498</v>
      </c>
      <c r="Z638" t="s">
        <v>31</v>
      </c>
      <c r="AA638">
        <f>+IF(B638='Playlist o matic demo'!$V$2,50,0)</f>
        <v>0</v>
      </c>
      <c r="AB638">
        <f>+ABS(+D638-'Playlist o matic demo'!$AA$2)</f>
        <v>2</v>
      </c>
      <c r="AC638">
        <f>+ABS(+O638-'Playlist o matic demo'!$AB$2)</f>
        <v>51</v>
      </c>
      <c r="AD638">
        <f>+IF(P638='Playlist o matic demo'!$AC$2,0,20)</f>
        <v>20</v>
      </c>
      <c r="AE638">
        <f>+IF(Q638='Playlist o matic demo'!$AD$2,0,20)</f>
        <v>0</v>
      </c>
      <c r="AF638">
        <f>+ABS(+R638-'Playlist o matic demo'!AE$2)</f>
        <v>22</v>
      </c>
      <c r="AG638">
        <f>+ABS(+S638-'Playlist o matic demo'!AF$2)/2</f>
        <v>14.5</v>
      </c>
      <c r="AH638">
        <f>+ABS(+T638-'Playlist o matic demo'!AG$2)/1.5</f>
        <v>5.333333333333333</v>
      </c>
      <c r="AI638">
        <f>+ABS(+U638-'Playlist o matic demo'!AH$2)/2</f>
        <v>0</v>
      </c>
      <c r="AJ638">
        <f>+ABS(+V638-'Playlist o matic demo'!AI$2)/2</f>
        <v>0</v>
      </c>
      <c r="AK638">
        <f>+ABS(+W638-'Playlist o matic demo'!AJ$2)/2</f>
        <v>2</v>
      </c>
      <c r="AL638">
        <f>+ABS(+X638-'Playlist o matic demo'!AK$2)/2</f>
        <v>1.5</v>
      </c>
      <c r="AN638">
        <f t="shared" si="54"/>
        <v>118.33333333333333</v>
      </c>
      <c r="AO638">
        <f t="shared" si="55"/>
        <v>225</v>
      </c>
      <c r="AP638">
        <f t="shared" si="59"/>
        <v>6.3610000000000791E-2</v>
      </c>
      <c r="AQ638">
        <f t="shared" si="56"/>
        <v>225.06361000000001</v>
      </c>
      <c r="AR638">
        <f t="shared" si="57"/>
        <v>228</v>
      </c>
      <c r="AS638" t="str">
        <f t="shared" si="58"/>
        <v>Marshmello, Jonas Brothers - Leave Before You Love Me (with Jonas Brothers)</v>
      </c>
    </row>
    <row r="639" spans="1:45" x14ac:dyDescent="0.45">
      <c r="A639" t="s">
        <v>1499</v>
      </c>
      <c r="B639" t="s">
        <v>297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>
        <v>608334048</v>
      </c>
      <c r="J639">
        <v>77</v>
      </c>
      <c r="K639">
        <v>134</v>
      </c>
      <c r="L639">
        <v>74</v>
      </c>
      <c r="M639">
        <v>0</v>
      </c>
      <c r="N639">
        <v>2</v>
      </c>
      <c r="O639">
        <v>125</v>
      </c>
      <c r="P639" t="s">
        <v>42</v>
      </c>
      <c r="Q639" t="s">
        <v>29</v>
      </c>
      <c r="R639">
        <v>70</v>
      </c>
      <c r="S639">
        <v>65</v>
      </c>
      <c r="T639">
        <v>74</v>
      </c>
      <c r="U639">
        <v>1</v>
      </c>
      <c r="V639">
        <v>0</v>
      </c>
      <c r="W639">
        <v>34</v>
      </c>
      <c r="X639">
        <v>4</v>
      </c>
      <c r="Y639" t="s">
        <v>1500</v>
      </c>
      <c r="Z639" t="s">
        <v>31</v>
      </c>
      <c r="AA639">
        <f>+IF(B639='Playlist o matic demo'!$V$2,50,0)</f>
        <v>0</v>
      </c>
      <c r="AB639">
        <f>+ABS(+D639-'Playlist o matic demo'!$AA$2)</f>
        <v>2</v>
      </c>
      <c r="AC639">
        <f>+ABS(+O639-'Playlist o matic demo'!$AB$2)</f>
        <v>46</v>
      </c>
      <c r="AD639">
        <f>+IF(P639='Playlist o matic demo'!$AC$2,0,20)</f>
        <v>20</v>
      </c>
      <c r="AE639">
        <f>+IF(Q639='Playlist o matic demo'!$AD$2,0,20)</f>
        <v>0</v>
      </c>
      <c r="AF639">
        <f>+ABS(+R639-'Playlist o matic demo'!AE$2)</f>
        <v>20</v>
      </c>
      <c r="AG639">
        <f>+ABS(+S639-'Playlist o matic demo'!AF$2)/2</f>
        <v>13.5</v>
      </c>
      <c r="AH639">
        <f>+ABS(+T639-'Playlist o matic demo'!AG$2)/1.5</f>
        <v>4</v>
      </c>
      <c r="AI639">
        <f>+ABS(+U639-'Playlist o matic demo'!AH$2)/2</f>
        <v>0.5</v>
      </c>
      <c r="AJ639">
        <f>+ABS(+V639-'Playlist o matic demo'!AI$2)/2</f>
        <v>0</v>
      </c>
      <c r="AK639">
        <f>+ABS(+W639-'Playlist o matic demo'!AJ$2)/2</f>
        <v>12.5</v>
      </c>
      <c r="AL639">
        <f>+ABS(+X639-'Playlist o matic demo'!AK$2)/2</f>
        <v>1.5</v>
      </c>
      <c r="AN639">
        <f t="shared" si="54"/>
        <v>120</v>
      </c>
      <c r="AO639">
        <f t="shared" si="55"/>
        <v>242</v>
      </c>
      <c r="AP639">
        <f t="shared" si="59"/>
        <v>6.3710000000000794E-2</v>
      </c>
      <c r="AQ639">
        <f t="shared" si="56"/>
        <v>242.06371000000001</v>
      </c>
      <c r="AR639">
        <f t="shared" si="57"/>
        <v>242</v>
      </c>
      <c r="AS639" t="str">
        <f t="shared" si="58"/>
        <v>BTS - Permission to Dance</v>
      </c>
    </row>
    <row r="640" spans="1:45" x14ac:dyDescent="0.45">
      <c r="A640" t="s">
        <v>1501</v>
      </c>
      <c r="B640" t="s">
        <v>1502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>
        <v>863756573</v>
      </c>
      <c r="J640">
        <v>209</v>
      </c>
      <c r="K640">
        <v>54</v>
      </c>
      <c r="L640">
        <v>710</v>
      </c>
      <c r="M640">
        <v>0</v>
      </c>
      <c r="N640">
        <v>18</v>
      </c>
      <c r="O640">
        <v>123</v>
      </c>
      <c r="P640" t="s">
        <v>62</v>
      </c>
      <c r="Q640" t="s">
        <v>29</v>
      </c>
      <c r="R640">
        <v>82</v>
      </c>
      <c r="S640">
        <v>80</v>
      </c>
      <c r="T640">
        <v>86</v>
      </c>
      <c r="U640">
        <v>1</v>
      </c>
      <c r="V640">
        <v>0</v>
      </c>
      <c r="W640">
        <v>30</v>
      </c>
      <c r="X640">
        <v>13</v>
      </c>
      <c r="Y640" t="s">
        <v>1503</v>
      </c>
      <c r="Z640" t="s">
        <v>31</v>
      </c>
      <c r="AA640">
        <f>+IF(B640='Playlist o matic demo'!$V$2,50,0)</f>
        <v>0</v>
      </c>
      <c r="AB640">
        <f>+ABS(+D640-'Playlist o matic demo'!$AA$2)</f>
        <v>2</v>
      </c>
      <c r="AC640">
        <f>+ABS(+O640-'Playlist o matic demo'!$AB$2)</f>
        <v>48</v>
      </c>
      <c r="AD640">
        <f>+IF(P640='Playlist o matic demo'!$AC$2,0,20)</f>
        <v>20</v>
      </c>
      <c r="AE640">
        <f>+IF(Q640='Playlist o matic demo'!$AD$2,0,20)</f>
        <v>0</v>
      </c>
      <c r="AF640">
        <f>+ABS(+R640-'Playlist o matic demo'!AE$2)</f>
        <v>32</v>
      </c>
      <c r="AG640">
        <f>+ABS(+S640-'Playlist o matic demo'!AF$2)/2</f>
        <v>21</v>
      </c>
      <c r="AH640">
        <f>+ABS(+T640-'Playlist o matic demo'!AG$2)/1.5</f>
        <v>4</v>
      </c>
      <c r="AI640">
        <f>+ABS(+U640-'Playlist o matic demo'!AH$2)/2</f>
        <v>0.5</v>
      </c>
      <c r="AJ640">
        <f>+ABS(+V640-'Playlist o matic demo'!AI$2)/2</f>
        <v>0</v>
      </c>
      <c r="AK640">
        <f>+ABS(+W640-'Playlist o matic demo'!AJ$2)/2</f>
        <v>10.5</v>
      </c>
      <c r="AL640">
        <f>+ABS(+X640-'Playlist o matic demo'!AK$2)/2</f>
        <v>3</v>
      </c>
      <c r="AN640">
        <f t="shared" si="54"/>
        <v>141</v>
      </c>
      <c r="AO640">
        <f t="shared" si="55"/>
        <v>411</v>
      </c>
      <c r="AP640">
        <f t="shared" si="59"/>
        <v>6.3810000000000797E-2</v>
      </c>
      <c r="AQ640">
        <f t="shared" si="56"/>
        <v>411.06380999999999</v>
      </c>
      <c r="AR640">
        <f t="shared" si="57"/>
        <v>411</v>
      </c>
      <c r="AS640" t="str">
        <f t="shared" si="58"/>
        <v>Riton, Nightcrawlers, Mufasa &amp; Hypeman, Dopamine - Friday (feat. Mufasa &amp; Hypeman) - Dopamine Re-Edit</v>
      </c>
    </row>
    <row r="641" spans="1:45" x14ac:dyDescent="0.45">
      <c r="A641" t="s">
        <v>1504</v>
      </c>
      <c r="B641" t="s">
        <v>1505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>
        <v>797402345</v>
      </c>
      <c r="J641">
        <v>141</v>
      </c>
      <c r="K641">
        <v>12</v>
      </c>
      <c r="L641">
        <v>78</v>
      </c>
      <c r="M641">
        <v>0</v>
      </c>
      <c r="N641">
        <v>0</v>
      </c>
      <c r="O641">
        <v>81</v>
      </c>
      <c r="P641" t="s">
        <v>65</v>
      </c>
      <c r="Q641" t="s">
        <v>29</v>
      </c>
      <c r="R641">
        <v>79</v>
      </c>
      <c r="S641">
        <v>44</v>
      </c>
      <c r="T641">
        <v>54</v>
      </c>
      <c r="U641">
        <v>41</v>
      </c>
      <c r="V641">
        <v>0</v>
      </c>
      <c r="W641">
        <v>13</v>
      </c>
      <c r="X641">
        <v>24</v>
      </c>
      <c r="Y641" t="s">
        <v>1506</v>
      </c>
      <c r="Z641" t="s">
        <v>31</v>
      </c>
      <c r="AA641">
        <f>+IF(B641='Playlist o matic demo'!$V$2,50,0)</f>
        <v>0</v>
      </c>
      <c r="AB641">
        <f>+ABS(+D641-'Playlist o matic demo'!$AA$2)</f>
        <v>2</v>
      </c>
      <c r="AC641">
        <f>+ABS(+O641-'Playlist o matic demo'!$AB$2)</f>
        <v>90</v>
      </c>
      <c r="AD641">
        <f>+IF(P641='Playlist o matic demo'!$AC$2,0,20)</f>
        <v>20</v>
      </c>
      <c r="AE641">
        <f>+IF(Q641='Playlist o matic demo'!$AD$2,0,20)</f>
        <v>0</v>
      </c>
      <c r="AF641">
        <f>+ABS(+R641-'Playlist o matic demo'!AE$2)</f>
        <v>29</v>
      </c>
      <c r="AG641">
        <f>+ABS(+S641-'Playlist o matic demo'!AF$2)/2</f>
        <v>3</v>
      </c>
      <c r="AH641">
        <f>+ABS(+T641-'Playlist o matic demo'!AG$2)/1.5</f>
        <v>17.333333333333332</v>
      </c>
      <c r="AI641">
        <f>+ABS(+U641-'Playlist o matic demo'!AH$2)/2</f>
        <v>20.5</v>
      </c>
      <c r="AJ641">
        <f>+ABS(+V641-'Playlist o matic demo'!AI$2)/2</f>
        <v>0</v>
      </c>
      <c r="AK641">
        <f>+ABS(+W641-'Playlist o matic demo'!AJ$2)/2</f>
        <v>2</v>
      </c>
      <c r="AL641">
        <f>+ABS(+X641-'Playlist o matic demo'!AK$2)/2</f>
        <v>8.5</v>
      </c>
      <c r="AN641">
        <f t="shared" si="54"/>
        <v>192.33333333333334</v>
      </c>
      <c r="AO641">
        <f t="shared" si="55"/>
        <v>843</v>
      </c>
      <c r="AP641">
        <f t="shared" si="59"/>
        <v>6.39100000000008E-2</v>
      </c>
      <c r="AQ641">
        <f t="shared" si="56"/>
        <v>843.06390999999996</v>
      </c>
      <c r="AR641">
        <f t="shared" si="57"/>
        <v>843</v>
      </c>
      <c r="AS641" t="str">
        <f t="shared" si="58"/>
        <v>Polo G - RAPSTAR</v>
      </c>
    </row>
    <row r="642" spans="1:45" x14ac:dyDescent="0.45">
      <c r="A642" t="s">
        <v>1507</v>
      </c>
      <c r="B642" t="s">
        <v>1508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>
        <v>1695712020</v>
      </c>
      <c r="J642">
        <v>78</v>
      </c>
      <c r="K642">
        <v>46</v>
      </c>
      <c r="L642" s="1">
        <v>2515</v>
      </c>
      <c r="M642">
        <v>1</v>
      </c>
      <c r="N642">
        <v>0</v>
      </c>
      <c r="O642">
        <v>171</v>
      </c>
      <c r="P642" t="s">
        <v>34</v>
      </c>
      <c r="Q642" t="s">
        <v>29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  <c r="Y642" t="s">
        <v>398</v>
      </c>
      <c r="Z642" t="s">
        <v>31</v>
      </c>
      <c r="AA642">
        <f>+IF(B642='Playlist o matic demo'!$V$2,50,0)</f>
        <v>0</v>
      </c>
      <c r="AB642">
        <f>+ABS(+D642-'Playlist o matic demo'!$AA$2)</f>
        <v>17</v>
      </c>
      <c r="AC642">
        <f>+ABS(+O642-'Playlist o matic demo'!$AB$2)</f>
        <v>0</v>
      </c>
      <c r="AD642">
        <f>+IF(P642='Playlist o matic demo'!$AC$2,0,20)</f>
        <v>0</v>
      </c>
      <c r="AE642">
        <f>+IF(Q642='Playlist o matic demo'!$AD$2,0,20)</f>
        <v>0</v>
      </c>
      <c r="AF642">
        <f>+ABS(+R642-'Playlist o matic demo'!AE$2)</f>
        <v>5</v>
      </c>
      <c r="AG642">
        <f>+ABS(+S642-'Playlist o matic demo'!AF$2)/2</f>
        <v>14</v>
      </c>
      <c r="AH642">
        <f>+ABS(+T642-'Playlist o matic demo'!AG$2)/1.5</f>
        <v>3.3333333333333335</v>
      </c>
      <c r="AI642">
        <f>+ABS(+U642-'Playlist o matic demo'!AH$2)/2</f>
        <v>3.5</v>
      </c>
      <c r="AJ642">
        <f>+ABS(+V642-'Playlist o matic demo'!AI$2)/2</f>
        <v>0</v>
      </c>
      <c r="AK642">
        <f>+ABS(+W642-'Playlist o matic demo'!AJ$2)/2</f>
        <v>0.5</v>
      </c>
      <c r="AL642">
        <f>+ABS(+X642-'Playlist o matic demo'!AK$2)/2</f>
        <v>6.5</v>
      </c>
      <c r="AN642">
        <f t="shared" si="54"/>
        <v>49.833333333333336</v>
      </c>
      <c r="AO642">
        <f t="shared" si="55"/>
        <v>6</v>
      </c>
      <c r="AP642">
        <f t="shared" si="59"/>
        <v>6.4010000000000802E-2</v>
      </c>
      <c r="AQ642">
        <f t="shared" si="56"/>
        <v>6.0640100000000006</v>
      </c>
      <c r="AR642">
        <f t="shared" si="57"/>
        <v>6</v>
      </c>
      <c r="AS642" t="str">
        <f t="shared" si="58"/>
        <v>Eminem, Nate Dogg - 'Till I Collapse</v>
      </c>
    </row>
    <row r="643" spans="1:45" x14ac:dyDescent="0.45">
      <c r="A643" t="s">
        <v>1509</v>
      </c>
      <c r="B643" t="s">
        <v>1510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>
        <v>1759567999</v>
      </c>
      <c r="J643">
        <v>272</v>
      </c>
      <c r="K643">
        <v>67</v>
      </c>
      <c r="L643" s="1">
        <v>1066</v>
      </c>
      <c r="M643">
        <v>1</v>
      </c>
      <c r="N643">
        <v>19</v>
      </c>
      <c r="O643">
        <v>91</v>
      </c>
      <c r="P643" t="s">
        <v>28</v>
      </c>
      <c r="Q643" t="s">
        <v>29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  <c r="Y643" t="s">
        <v>1511</v>
      </c>
      <c r="Z643" t="s">
        <v>31</v>
      </c>
      <c r="AA643">
        <f>+IF(B643='Playlist o matic demo'!$V$2,50,0)</f>
        <v>0</v>
      </c>
      <c r="AB643">
        <f>+ABS(+D643-'Playlist o matic demo'!$AA$2)</f>
        <v>0</v>
      </c>
      <c r="AC643">
        <f>+ABS(+O643-'Playlist o matic demo'!$AB$2)</f>
        <v>80</v>
      </c>
      <c r="AD643">
        <f>+IF(P643='Playlist o matic demo'!$AC$2,0,20)</f>
        <v>20</v>
      </c>
      <c r="AE643">
        <f>+IF(Q643='Playlist o matic demo'!$AD$2,0,20)</f>
        <v>0</v>
      </c>
      <c r="AF643">
        <f>+ABS(+R643-'Playlist o matic demo'!AE$2)</f>
        <v>27</v>
      </c>
      <c r="AG643">
        <f>+ABS(+S643-'Playlist o matic demo'!AF$2)/2</f>
        <v>11</v>
      </c>
      <c r="AH643">
        <f>+ABS(+T643-'Playlist o matic demo'!AG$2)/1.5</f>
        <v>32</v>
      </c>
      <c r="AI643">
        <f>+ABS(+U643-'Playlist o matic demo'!AH$2)/2</f>
        <v>42</v>
      </c>
      <c r="AJ643">
        <f>+ABS(+V643-'Playlist o matic demo'!AI$2)/2</f>
        <v>0</v>
      </c>
      <c r="AK643">
        <f>+ABS(+W643-'Playlist o matic demo'!AJ$2)/2</f>
        <v>0.5</v>
      </c>
      <c r="AL643">
        <f>+ABS(+X643-'Playlist o matic demo'!AK$2)/2</f>
        <v>1</v>
      </c>
      <c r="AN643">
        <f t="shared" ref="AN643:AN706" si="60">+SUM(AA643:AL643)</f>
        <v>213.5</v>
      </c>
      <c r="AO643">
        <f t="shared" ref="AO643:AO706" si="61">+_xlfn.RANK.EQ(AN643,AN$2:AN$954,1)</f>
        <v>908</v>
      </c>
      <c r="AP643">
        <f t="shared" si="59"/>
        <v>6.4110000000000805E-2</v>
      </c>
      <c r="AQ643">
        <f t="shared" ref="AQ643:AQ706" si="62">+AO643+AP643</f>
        <v>908.06411000000003</v>
      </c>
      <c r="AR643">
        <f t="shared" ref="AR643:AR706" si="63">+_xlfn.RANK.EQ(AQ643,AQ$2:AQ$954,1)</f>
        <v>909</v>
      </c>
      <c r="AS643" t="str">
        <f t="shared" ref="AS643:AS706" si="64">+CONCATENATE(B643," - ",A643)</f>
        <v>Maroon 5 - Memories</v>
      </c>
    </row>
    <row r="644" spans="1:45" x14ac:dyDescent="0.45">
      <c r="A644" t="s">
        <v>1512</v>
      </c>
      <c r="B644" t="s">
        <v>1513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>
        <v>223319934</v>
      </c>
      <c r="J644">
        <v>72</v>
      </c>
      <c r="K644">
        <v>0</v>
      </c>
      <c r="L644">
        <v>0</v>
      </c>
      <c r="M644">
        <v>0</v>
      </c>
      <c r="N644">
        <v>0</v>
      </c>
      <c r="O644">
        <v>84</v>
      </c>
      <c r="P644" t="s">
        <v>92</v>
      </c>
      <c r="Q644" t="s">
        <v>46</v>
      </c>
      <c r="R644">
        <v>56</v>
      </c>
      <c r="S644">
        <v>61</v>
      </c>
      <c r="T644">
        <v>76</v>
      </c>
      <c r="U644">
        <v>10</v>
      </c>
      <c r="V644">
        <v>0</v>
      </c>
      <c r="W644">
        <v>14</v>
      </c>
      <c r="X644">
        <v>11</v>
      </c>
      <c r="Y644" t="s">
        <v>30</v>
      </c>
      <c r="Z644" t="s">
        <v>31</v>
      </c>
      <c r="AA644">
        <f>+IF(B644='Playlist o matic demo'!$V$2,50,0)</f>
        <v>0</v>
      </c>
      <c r="AB644">
        <f>+ABS(+D644-'Playlist o matic demo'!$AA$2)</f>
        <v>2</v>
      </c>
      <c r="AC644">
        <f>+ABS(+O644-'Playlist o matic demo'!$AB$2)</f>
        <v>87</v>
      </c>
      <c r="AD644">
        <f>+IF(P644='Playlist o matic demo'!$AC$2,0,20)</f>
        <v>20</v>
      </c>
      <c r="AE644">
        <f>+IF(Q644='Playlist o matic demo'!$AD$2,0,20)</f>
        <v>20</v>
      </c>
      <c r="AF644">
        <f>+ABS(+R644-'Playlist o matic demo'!AE$2)</f>
        <v>6</v>
      </c>
      <c r="AG644">
        <f>+ABS(+S644-'Playlist o matic demo'!AF$2)/2</f>
        <v>11.5</v>
      </c>
      <c r="AH644">
        <f>+ABS(+T644-'Playlist o matic demo'!AG$2)/1.5</f>
        <v>2.6666666666666665</v>
      </c>
      <c r="AI644">
        <f>+ABS(+U644-'Playlist o matic demo'!AH$2)/2</f>
        <v>5</v>
      </c>
      <c r="AJ644">
        <f>+ABS(+V644-'Playlist o matic demo'!AI$2)/2</f>
        <v>0</v>
      </c>
      <c r="AK644">
        <f>+ABS(+W644-'Playlist o matic demo'!AJ$2)/2</f>
        <v>2.5</v>
      </c>
      <c r="AL644">
        <f>+ABS(+X644-'Playlist o matic demo'!AK$2)/2</f>
        <v>2</v>
      </c>
      <c r="AN644">
        <f t="shared" si="60"/>
        <v>158.66666666666666</v>
      </c>
      <c r="AO644">
        <f t="shared" si="61"/>
        <v>586</v>
      </c>
      <c r="AP644">
        <f t="shared" ref="AP644:AP707" si="65">+AP643+0.0001</f>
        <v>6.4210000000000808E-2</v>
      </c>
      <c r="AQ644">
        <f t="shared" si="62"/>
        <v>586.06421</v>
      </c>
      <c r="AR644">
        <f t="shared" si="63"/>
        <v>586</v>
      </c>
      <c r="AS644" t="str">
        <f t="shared" si="64"/>
        <v>Arcangel, De La Ghetto, Justin Quiles, Lenny TavÃ¯Â¿Â½Ã¯Â¿Â½rez, Sech, Dalex, Dimelo Flow, Rich Music - Se Le Ve</v>
      </c>
    </row>
    <row r="645" spans="1:45" x14ac:dyDescent="0.45">
      <c r="A645" t="s">
        <v>1514</v>
      </c>
      <c r="B645" t="s">
        <v>1515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>
        <v>54937991</v>
      </c>
      <c r="J645">
        <v>17</v>
      </c>
      <c r="K645">
        <v>3</v>
      </c>
      <c r="L645">
        <v>3</v>
      </c>
      <c r="M645">
        <v>0</v>
      </c>
      <c r="N645">
        <v>0</v>
      </c>
      <c r="O645">
        <v>115</v>
      </c>
      <c r="P645" t="s">
        <v>38</v>
      </c>
      <c r="Q645" t="s">
        <v>46</v>
      </c>
      <c r="R645">
        <v>90</v>
      </c>
      <c r="S645">
        <v>74</v>
      </c>
      <c r="T645">
        <v>54</v>
      </c>
      <c r="U645">
        <v>16</v>
      </c>
      <c r="V645">
        <v>0</v>
      </c>
      <c r="W645">
        <v>13</v>
      </c>
      <c r="X645">
        <v>28</v>
      </c>
      <c r="Y645" t="s">
        <v>1516</v>
      </c>
      <c r="Z645" t="s">
        <v>31</v>
      </c>
      <c r="AA645">
        <f>+IF(B645='Playlist o matic demo'!$V$2,50,0)</f>
        <v>0</v>
      </c>
      <c r="AB645">
        <f>+ABS(+D645-'Playlist o matic demo'!$AA$2)</f>
        <v>3</v>
      </c>
      <c r="AC645">
        <f>+ABS(+O645-'Playlist o matic demo'!$AB$2)</f>
        <v>56</v>
      </c>
      <c r="AD645">
        <f>+IF(P645='Playlist o matic demo'!$AC$2,0,20)</f>
        <v>20</v>
      </c>
      <c r="AE645">
        <f>+IF(Q645='Playlist o matic demo'!$AD$2,0,20)</f>
        <v>20</v>
      </c>
      <c r="AF645">
        <f>+ABS(+R645-'Playlist o matic demo'!AE$2)</f>
        <v>40</v>
      </c>
      <c r="AG645">
        <f>+ABS(+S645-'Playlist o matic demo'!AF$2)/2</f>
        <v>18</v>
      </c>
      <c r="AH645">
        <f>+ABS(+T645-'Playlist o matic demo'!AG$2)/1.5</f>
        <v>17.333333333333332</v>
      </c>
      <c r="AI645">
        <f>+ABS(+U645-'Playlist o matic demo'!AH$2)/2</f>
        <v>8</v>
      </c>
      <c r="AJ645">
        <f>+ABS(+V645-'Playlist o matic demo'!AI$2)/2</f>
        <v>0</v>
      </c>
      <c r="AK645">
        <f>+ABS(+W645-'Playlist o matic demo'!AJ$2)/2</f>
        <v>2</v>
      </c>
      <c r="AL645">
        <f>+ABS(+X645-'Playlist o matic demo'!AK$2)/2</f>
        <v>10.5</v>
      </c>
      <c r="AN645">
        <f t="shared" si="60"/>
        <v>194.83333333333334</v>
      </c>
      <c r="AO645">
        <f t="shared" si="61"/>
        <v>857</v>
      </c>
      <c r="AP645">
        <f t="shared" si="65"/>
        <v>6.4310000000000811E-2</v>
      </c>
      <c r="AQ645">
        <f t="shared" si="62"/>
        <v>857.06430999999998</v>
      </c>
      <c r="AR645">
        <f t="shared" si="63"/>
        <v>857</v>
      </c>
      <c r="AS645" t="str">
        <f t="shared" si="64"/>
        <v>Gunna, Lil Baby - 25k jacket (feat. Lil Baby)</v>
      </c>
    </row>
    <row r="646" spans="1:45" x14ac:dyDescent="0.45">
      <c r="A646" t="s">
        <v>1517</v>
      </c>
      <c r="B646" t="s">
        <v>1518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>
        <v>226897599</v>
      </c>
      <c r="J646">
        <v>89</v>
      </c>
      <c r="K646">
        <v>21</v>
      </c>
      <c r="L646">
        <v>65</v>
      </c>
      <c r="M646">
        <v>0</v>
      </c>
      <c r="N646">
        <v>0</v>
      </c>
      <c r="O646">
        <v>125</v>
      </c>
      <c r="Q646" t="s">
        <v>29</v>
      </c>
      <c r="R646">
        <v>69</v>
      </c>
      <c r="S646">
        <v>70</v>
      </c>
      <c r="T646">
        <v>89</v>
      </c>
      <c r="U646">
        <v>4</v>
      </c>
      <c r="V646">
        <v>0</v>
      </c>
      <c r="W646">
        <v>49</v>
      </c>
      <c r="X646">
        <v>3</v>
      </c>
      <c r="Y646" t="s">
        <v>30</v>
      </c>
      <c r="Z646" t="s">
        <v>31</v>
      </c>
      <c r="AA646">
        <f>+IF(B646='Playlist o matic demo'!$V$2,50,0)</f>
        <v>0</v>
      </c>
      <c r="AB646">
        <f>+ABS(+D646-'Playlist o matic demo'!$AA$2)</f>
        <v>2</v>
      </c>
      <c r="AC646">
        <f>+ABS(+O646-'Playlist o matic demo'!$AB$2)</f>
        <v>46</v>
      </c>
      <c r="AD646">
        <f>+IF(P646='Playlist o matic demo'!$AC$2,0,20)</f>
        <v>20</v>
      </c>
      <c r="AE646">
        <f>+IF(Q646='Playlist o matic demo'!$AD$2,0,20)</f>
        <v>0</v>
      </c>
      <c r="AF646">
        <f>+ABS(+R646-'Playlist o matic demo'!AE$2)</f>
        <v>19</v>
      </c>
      <c r="AG646">
        <f>+ABS(+S646-'Playlist o matic demo'!AF$2)/2</f>
        <v>16</v>
      </c>
      <c r="AH646">
        <f>+ABS(+T646-'Playlist o matic demo'!AG$2)/1.5</f>
        <v>6</v>
      </c>
      <c r="AI646">
        <f>+ABS(+U646-'Playlist o matic demo'!AH$2)/2</f>
        <v>2</v>
      </c>
      <c r="AJ646">
        <f>+ABS(+V646-'Playlist o matic demo'!AI$2)/2</f>
        <v>0</v>
      </c>
      <c r="AK646">
        <f>+ABS(+W646-'Playlist o matic demo'!AJ$2)/2</f>
        <v>20</v>
      </c>
      <c r="AL646">
        <f>+ABS(+X646-'Playlist o matic demo'!AK$2)/2</f>
        <v>2</v>
      </c>
      <c r="AN646">
        <f t="shared" si="60"/>
        <v>133</v>
      </c>
      <c r="AO646">
        <f t="shared" si="61"/>
        <v>337</v>
      </c>
      <c r="AP646">
        <f t="shared" si="65"/>
        <v>6.4410000000000814E-2</v>
      </c>
      <c r="AQ646">
        <f t="shared" si="62"/>
        <v>337.06441000000001</v>
      </c>
      <c r="AR646">
        <f t="shared" si="63"/>
        <v>337</v>
      </c>
      <c r="AS646" t="str">
        <f t="shared" si="64"/>
        <v xml:space="preserve">Katy Perry, Alesso - When IÃ¯Â¿Â½Ã¯Â¿Â½Ã¯Â¿Â½m Gone (with Katy </v>
      </c>
    </row>
    <row r="647" spans="1:45" x14ac:dyDescent="0.45">
      <c r="A647" t="s">
        <v>1519</v>
      </c>
      <c r="B647" t="s">
        <v>1520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>
        <v>258316038</v>
      </c>
      <c r="J647">
        <v>24</v>
      </c>
      <c r="K647">
        <v>92</v>
      </c>
      <c r="L647">
        <v>93</v>
      </c>
      <c r="M647">
        <v>0</v>
      </c>
      <c r="N647">
        <v>0</v>
      </c>
      <c r="O647">
        <v>122</v>
      </c>
      <c r="P647" t="s">
        <v>65</v>
      </c>
      <c r="Q647" t="s">
        <v>46</v>
      </c>
      <c r="R647">
        <v>80</v>
      </c>
      <c r="S647">
        <v>62</v>
      </c>
      <c r="T647">
        <v>69</v>
      </c>
      <c r="U647">
        <v>28</v>
      </c>
      <c r="V647">
        <v>0</v>
      </c>
      <c r="W647">
        <v>13</v>
      </c>
      <c r="X647">
        <v>7</v>
      </c>
      <c r="Y647" t="s">
        <v>30</v>
      </c>
      <c r="Z647" t="s">
        <v>31</v>
      </c>
      <c r="AA647">
        <f>+IF(B647='Playlist o matic demo'!$V$2,50,0)</f>
        <v>0</v>
      </c>
      <c r="AB647">
        <f>+ABS(+D647-'Playlist o matic demo'!$AA$2)</f>
        <v>2</v>
      </c>
      <c r="AC647">
        <f>+ABS(+O647-'Playlist o matic demo'!$AB$2)</f>
        <v>49</v>
      </c>
      <c r="AD647">
        <f>+IF(P647='Playlist o matic demo'!$AC$2,0,20)</f>
        <v>20</v>
      </c>
      <c r="AE647">
        <f>+IF(Q647='Playlist o matic demo'!$AD$2,0,20)</f>
        <v>20</v>
      </c>
      <c r="AF647">
        <f>+ABS(+R647-'Playlist o matic demo'!AE$2)</f>
        <v>30</v>
      </c>
      <c r="AG647">
        <f>+ABS(+S647-'Playlist o matic demo'!AF$2)/2</f>
        <v>12</v>
      </c>
      <c r="AH647">
        <f>+ABS(+T647-'Playlist o matic demo'!AG$2)/1.5</f>
        <v>7.333333333333333</v>
      </c>
      <c r="AI647">
        <f>+ABS(+U647-'Playlist o matic demo'!AH$2)/2</f>
        <v>14</v>
      </c>
      <c r="AJ647">
        <f>+ABS(+V647-'Playlist o matic demo'!AI$2)/2</f>
        <v>0</v>
      </c>
      <c r="AK647">
        <f>+ABS(+W647-'Playlist o matic demo'!AJ$2)/2</f>
        <v>2</v>
      </c>
      <c r="AL647">
        <f>+ABS(+X647-'Playlist o matic demo'!AK$2)/2</f>
        <v>0</v>
      </c>
      <c r="AN647">
        <f t="shared" si="60"/>
        <v>156.33333333333334</v>
      </c>
      <c r="AO647">
        <f t="shared" si="61"/>
        <v>558</v>
      </c>
      <c r="AP647">
        <f t="shared" si="65"/>
        <v>6.4510000000000817E-2</v>
      </c>
      <c r="AQ647">
        <f t="shared" si="62"/>
        <v>558.06451000000004</v>
      </c>
      <c r="AR647">
        <f t="shared" si="63"/>
        <v>558</v>
      </c>
      <c r="AS647" t="str">
        <f t="shared" si="64"/>
        <v>MarÃ¯Â¿Â½Ã¯Â¿Â½lia MendonÃ¯Â¿Â½Ã¯Â¿Â½a, Maiara &amp; - EsqueÃ¯Â¿Â½Ã¯Â¿Â½a-Me Se For C</v>
      </c>
    </row>
    <row r="648" spans="1:45" x14ac:dyDescent="0.45">
      <c r="A648" t="s">
        <v>1521</v>
      </c>
      <c r="B648" t="s">
        <v>1522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>
        <v>596152090</v>
      </c>
      <c r="J648">
        <v>61</v>
      </c>
      <c r="K648">
        <v>23</v>
      </c>
      <c r="L648">
        <v>70</v>
      </c>
      <c r="M648">
        <v>1</v>
      </c>
      <c r="N648">
        <v>0</v>
      </c>
      <c r="O648">
        <v>92</v>
      </c>
      <c r="P648" t="s">
        <v>62</v>
      </c>
      <c r="Q648" t="s">
        <v>29</v>
      </c>
      <c r="R648">
        <v>85</v>
      </c>
      <c r="S648">
        <v>92</v>
      </c>
      <c r="T648">
        <v>54</v>
      </c>
      <c r="U648">
        <v>16</v>
      </c>
      <c r="V648">
        <v>0</v>
      </c>
      <c r="W648">
        <v>29</v>
      </c>
      <c r="X648">
        <v>7</v>
      </c>
      <c r="Y648" t="s">
        <v>30</v>
      </c>
      <c r="Z648" t="s">
        <v>31</v>
      </c>
      <c r="AA648">
        <f>+IF(B648='Playlist o matic demo'!$V$2,50,0)</f>
        <v>0</v>
      </c>
      <c r="AB648">
        <f>+ABS(+D648-'Playlist o matic demo'!$AA$2)</f>
        <v>2</v>
      </c>
      <c r="AC648">
        <f>+ABS(+O648-'Playlist o matic demo'!$AB$2)</f>
        <v>79</v>
      </c>
      <c r="AD648">
        <f>+IF(P648='Playlist o matic demo'!$AC$2,0,20)</f>
        <v>20</v>
      </c>
      <c r="AE648">
        <f>+IF(Q648='Playlist o matic demo'!$AD$2,0,20)</f>
        <v>0</v>
      </c>
      <c r="AF648">
        <f>+ABS(+R648-'Playlist o matic demo'!AE$2)</f>
        <v>35</v>
      </c>
      <c r="AG648">
        <f>+ABS(+S648-'Playlist o matic demo'!AF$2)/2</f>
        <v>27</v>
      </c>
      <c r="AH648">
        <f>+ABS(+T648-'Playlist o matic demo'!AG$2)/1.5</f>
        <v>17.333333333333332</v>
      </c>
      <c r="AI648">
        <f>+ABS(+U648-'Playlist o matic demo'!AH$2)/2</f>
        <v>8</v>
      </c>
      <c r="AJ648">
        <f>+ABS(+V648-'Playlist o matic demo'!AI$2)/2</f>
        <v>0</v>
      </c>
      <c r="AK648">
        <f>+ABS(+W648-'Playlist o matic demo'!AJ$2)/2</f>
        <v>10</v>
      </c>
      <c r="AL648">
        <f>+ABS(+X648-'Playlist o matic demo'!AK$2)/2</f>
        <v>0</v>
      </c>
      <c r="AN648">
        <f t="shared" si="60"/>
        <v>198.33333333333334</v>
      </c>
      <c r="AO648">
        <f t="shared" si="61"/>
        <v>863</v>
      </c>
      <c r="AP648">
        <f t="shared" si="65"/>
        <v>6.461000000000082E-2</v>
      </c>
      <c r="AQ648">
        <f t="shared" si="62"/>
        <v>863.06461000000002</v>
      </c>
      <c r="AR648">
        <f t="shared" si="63"/>
        <v>863</v>
      </c>
      <c r="AS648" t="str">
        <f t="shared" si="64"/>
        <v>Tini, Maria Becerra - MiÃ¯Â¿Â½Ã¯Â¿Â½n</v>
      </c>
    </row>
    <row r="649" spans="1:45" x14ac:dyDescent="0.45">
      <c r="A649" t="s">
        <v>1523</v>
      </c>
      <c r="B649" t="s">
        <v>1524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>
        <v>177129919</v>
      </c>
      <c r="J649">
        <v>30</v>
      </c>
      <c r="K649">
        <v>26</v>
      </c>
      <c r="L649">
        <v>15</v>
      </c>
      <c r="M649">
        <v>0</v>
      </c>
      <c r="N649">
        <v>0</v>
      </c>
      <c r="O649">
        <v>90</v>
      </c>
      <c r="P649" t="s">
        <v>65</v>
      </c>
      <c r="Q649" t="s">
        <v>46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  <c r="Y649" t="s">
        <v>30</v>
      </c>
      <c r="Z649" t="s">
        <v>31</v>
      </c>
      <c r="AA649">
        <f>+IF(B649='Playlist o matic demo'!$V$2,50,0)</f>
        <v>0</v>
      </c>
      <c r="AB649">
        <f>+ABS(+D649-'Playlist o matic demo'!$AA$2)</f>
        <v>2</v>
      </c>
      <c r="AC649">
        <f>+ABS(+O649-'Playlist o matic demo'!$AB$2)</f>
        <v>81</v>
      </c>
      <c r="AD649">
        <f>+IF(P649='Playlist o matic demo'!$AC$2,0,20)</f>
        <v>20</v>
      </c>
      <c r="AE649">
        <f>+IF(Q649='Playlist o matic demo'!$AD$2,0,20)</f>
        <v>20</v>
      </c>
      <c r="AF649">
        <f>+ABS(+R649-'Playlist o matic demo'!AE$2)</f>
        <v>13</v>
      </c>
      <c r="AG649">
        <f>+ABS(+S649-'Playlist o matic demo'!AF$2)/2</f>
        <v>18.5</v>
      </c>
      <c r="AH649">
        <f>+ABS(+T649-'Playlist o matic demo'!AG$2)/1.5</f>
        <v>3.3333333333333335</v>
      </c>
      <c r="AI649">
        <f>+ABS(+U649-'Playlist o matic demo'!AH$2)/2</f>
        <v>8.5</v>
      </c>
      <c r="AJ649">
        <f>+ABS(+V649-'Playlist o matic demo'!AI$2)/2</f>
        <v>0</v>
      </c>
      <c r="AK649">
        <f>+ABS(+W649-'Playlist o matic demo'!AJ$2)/2</f>
        <v>1</v>
      </c>
      <c r="AL649">
        <f>+ABS(+X649-'Playlist o matic demo'!AK$2)/2</f>
        <v>0.5</v>
      </c>
      <c r="AN649">
        <f t="shared" si="60"/>
        <v>167.83333333333334</v>
      </c>
      <c r="AO649">
        <f t="shared" si="61"/>
        <v>664</v>
      </c>
      <c r="AP649">
        <f t="shared" si="65"/>
        <v>6.4710000000000822E-2</v>
      </c>
      <c r="AQ649">
        <f t="shared" si="62"/>
        <v>664.06470999999999</v>
      </c>
      <c r="AR649">
        <f t="shared" si="63"/>
        <v>665</v>
      </c>
      <c r="AS649" t="str">
        <f t="shared" si="64"/>
        <v>Anuel Aa, Myke Towers, Jhay Cortez - SÃ¯Â¿Â½Ã¯Â¿Â½</v>
      </c>
    </row>
    <row r="650" spans="1:45" x14ac:dyDescent="0.45">
      <c r="A650" t="s">
        <v>1525</v>
      </c>
      <c r="B650" t="s">
        <v>1526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>
        <v>716591492</v>
      </c>
      <c r="J650">
        <v>151</v>
      </c>
      <c r="K650">
        <v>102</v>
      </c>
      <c r="L650">
        <v>175</v>
      </c>
      <c r="M650">
        <v>5</v>
      </c>
      <c r="N650">
        <v>29</v>
      </c>
      <c r="O650">
        <v>94</v>
      </c>
      <c r="P650" t="s">
        <v>130</v>
      </c>
      <c r="Q650" t="s">
        <v>46</v>
      </c>
      <c r="R650">
        <v>84</v>
      </c>
      <c r="S650">
        <v>90</v>
      </c>
      <c r="T650">
        <v>70</v>
      </c>
      <c r="U650">
        <v>9</v>
      </c>
      <c r="V650">
        <v>0</v>
      </c>
      <c r="W650">
        <v>14</v>
      </c>
      <c r="X650">
        <v>8</v>
      </c>
      <c r="Y650" t="s">
        <v>30</v>
      </c>
      <c r="Z650" t="s">
        <v>31</v>
      </c>
      <c r="AA650">
        <f>+IF(B650='Playlist o matic demo'!$V$2,50,0)</f>
        <v>0</v>
      </c>
      <c r="AB650">
        <f>+ABS(+D650-'Playlist o matic demo'!$AA$2)</f>
        <v>3</v>
      </c>
      <c r="AC650">
        <f>+ABS(+O650-'Playlist o matic demo'!$AB$2)</f>
        <v>77</v>
      </c>
      <c r="AD650">
        <f>+IF(P650='Playlist o matic demo'!$AC$2,0,20)</f>
        <v>20</v>
      </c>
      <c r="AE650">
        <f>+IF(Q650='Playlist o matic demo'!$AD$2,0,20)</f>
        <v>20</v>
      </c>
      <c r="AF650">
        <f>+ABS(+R650-'Playlist o matic demo'!AE$2)</f>
        <v>34</v>
      </c>
      <c r="AG650">
        <f>+ABS(+S650-'Playlist o matic demo'!AF$2)/2</f>
        <v>26</v>
      </c>
      <c r="AH650">
        <f>+ABS(+T650-'Playlist o matic demo'!AG$2)/1.5</f>
        <v>6.666666666666667</v>
      </c>
      <c r="AI650">
        <f>+ABS(+U650-'Playlist o matic demo'!AH$2)/2</f>
        <v>4.5</v>
      </c>
      <c r="AJ650">
        <f>+ABS(+V650-'Playlist o matic demo'!AI$2)/2</f>
        <v>0</v>
      </c>
      <c r="AK650">
        <f>+ABS(+W650-'Playlist o matic demo'!AJ$2)/2</f>
        <v>2.5</v>
      </c>
      <c r="AL650">
        <f>+ABS(+X650-'Playlist o matic demo'!AK$2)/2</f>
        <v>0.5</v>
      </c>
      <c r="AN650">
        <f t="shared" si="60"/>
        <v>194.16666666666666</v>
      </c>
      <c r="AO650">
        <f t="shared" si="61"/>
        <v>849</v>
      </c>
      <c r="AP650">
        <f t="shared" si="65"/>
        <v>6.4810000000000825E-2</v>
      </c>
      <c r="AQ650">
        <f t="shared" si="62"/>
        <v>849.06480999999997</v>
      </c>
      <c r="AR650">
        <f t="shared" si="63"/>
        <v>852</v>
      </c>
      <c r="AS650" t="str">
        <f t="shared" si="64"/>
        <v>Karol G, Becky G - MAMIII</v>
      </c>
    </row>
    <row r="651" spans="1:45" x14ac:dyDescent="0.45">
      <c r="A651" t="s">
        <v>1527</v>
      </c>
      <c r="B651" t="s">
        <v>1528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>
        <v>1210599487</v>
      </c>
      <c r="J651">
        <v>141</v>
      </c>
      <c r="K651">
        <v>78</v>
      </c>
      <c r="L651" s="1">
        <v>6591</v>
      </c>
      <c r="M651">
        <v>1</v>
      </c>
      <c r="N651">
        <v>0</v>
      </c>
      <c r="O651">
        <v>93</v>
      </c>
      <c r="P651" t="s">
        <v>28</v>
      </c>
      <c r="Q651" t="s">
        <v>29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  <c r="Y651" t="s">
        <v>1529</v>
      </c>
      <c r="Z651" t="s">
        <v>31</v>
      </c>
      <c r="AA651">
        <f>+IF(B651='Playlist o matic demo'!$V$2,50,0)</f>
        <v>0</v>
      </c>
      <c r="AB651">
        <f>+ABS(+D651-'Playlist o matic demo'!$AA$2)</f>
        <v>20</v>
      </c>
      <c r="AC651">
        <f>+ABS(+O651-'Playlist o matic demo'!$AB$2)</f>
        <v>78</v>
      </c>
      <c r="AD651">
        <f>+IF(P651='Playlist o matic demo'!$AC$2,0,20)</f>
        <v>20</v>
      </c>
      <c r="AE651">
        <f>+IF(Q651='Playlist o matic demo'!$AD$2,0,20)</f>
        <v>0</v>
      </c>
      <c r="AF651">
        <f>+ABS(+R651-'Playlist o matic demo'!AE$2)</f>
        <v>31</v>
      </c>
      <c r="AG651">
        <f>+ABS(+S651-'Playlist o matic demo'!AF$2)/2</f>
        <v>7.5</v>
      </c>
      <c r="AH651">
        <f>+ABS(+T651-'Playlist o matic demo'!AG$2)/1.5</f>
        <v>1.3333333333333333</v>
      </c>
      <c r="AI651">
        <f>+ABS(+U651-'Playlist o matic demo'!AH$2)/2</f>
        <v>9</v>
      </c>
      <c r="AJ651">
        <f>+ABS(+V651-'Playlist o matic demo'!AI$2)/2</f>
        <v>0</v>
      </c>
      <c r="AK651">
        <f>+ABS(+W651-'Playlist o matic demo'!AJ$2)/2</f>
        <v>1.5</v>
      </c>
      <c r="AL651">
        <f>+ABS(+X651-'Playlist o matic demo'!AK$2)/2</f>
        <v>8.5</v>
      </c>
      <c r="AN651">
        <f t="shared" si="60"/>
        <v>176.83333333333334</v>
      </c>
      <c r="AO651">
        <f t="shared" si="61"/>
        <v>743</v>
      </c>
      <c r="AP651">
        <f t="shared" si="65"/>
        <v>6.4910000000000828E-2</v>
      </c>
      <c r="AQ651">
        <f t="shared" si="62"/>
        <v>743.06491000000005</v>
      </c>
      <c r="AR651">
        <f t="shared" si="63"/>
        <v>745</v>
      </c>
      <c r="AS651" t="str">
        <f t="shared" si="64"/>
        <v>Dr. Dre, Snoop Dogg - Still D.R.E.</v>
      </c>
    </row>
    <row r="652" spans="1:45" x14ac:dyDescent="0.45">
      <c r="A652" t="s">
        <v>1530</v>
      </c>
      <c r="B652" t="s">
        <v>284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>
        <v>246376690</v>
      </c>
      <c r="J652">
        <v>4</v>
      </c>
      <c r="K652">
        <v>113</v>
      </c>
      <c r="L652">
        <v>20</v>
      </c>
      <c r="M652">
        <v>0</v>
      </c>
      <c r="N652">
        <v>1</v>
      </c>
      <c r="O652">
        <v>130</v>
      </c>
      <c r="P652" t="s">
        <v>62</v>
      </c>
      <c r="Q652" t="s">
        <v>46</v>
      </c>
      <c r="R652">
        <v>51</v>
      </c>
      <c r="S652">
        <v>50</v>
      </c>
      <c r="T652">
        <v>76</v>
      </c>
      <c r="U652">
        <v>30</v>
      </c>
      <c r="V652">
        <v>0</v>
      </c>
      <c r="W652">
        <v>10</v>
      </c>
      <c r="X652">
        <v>7</v>
      </c>
      <c r="Y652" t="s">
        <v>1531</v>
      </c>
      <c r="Z652" t="s">
        <v>31</v>
      </c>
      <c r="AA652">
        <f>+IF(B652='Playlist o matic demo'!$V$2,50,0)</f>
        <v>0</v>
      </c>
      <c r="AB652">
        <f>+ABS(+D652-'Playlist o matic demo'!$AA$2)</f>
        <v>3</v>
      </c>
      <c r="AC652">
        <f>+ABS(+O652-'Playlist o matic demo'!$AB$2)</f>
        <v>41</v>
      </c>
      <c r="AD652">
        <f>+IF(P652='Playlist o matic demo'!$AC$2,0,20)</f>
        <v>20</v>
      </c>
      <c r="AE652">
        <f>+IF(Q652='Playlist o matic demo'!$AD$2,0,20)</f>
        <v>20</v>
      </c>
      <c r="AF652">
        <f>+ABS(+R652-'Playlist o matic demo'!AE$2)</f>
        <v>1</v>
      </c>
      <c r="AG652">
        <f>+ABS(+S652-'Playlist o matic demo'!AF$2)/2</f>
        <v>6</v>
      </c>
      <c r="AH652">
        <f>+ABS(+T652-'Playlist o matic demo'!AG$2)/1.5</f>
        <v>2.6666666666666665</v>
      </c>
      <c r="AI652">
        <f>+ABS(+U652-'Playlist o matic demo'!AH$2)/2</f>
        <v>15</v>
      </c>
      <c r="AJ652">
        <f>+ABS(+V652-'Playlist o matic demo'!AI$2)/2</f>
        <v>0</v>
      </c>
      <c r="AK652">
        <f>+ABS(+W652-'Playlist o matic demo'!AJ$2)/2</f>
        <v>0.5</v>
      </c>
      <c r="AL652">
        <f>+ABS(+X652-'Playlist o matic demo'!AK$2)/2</f>
        <v>0</v>
      </c>
      <c r="AN652">
        <f t="shared" si="60"/>
        <v>109.16666666666667</v>
      </c>
      <c r="AO652">
        <f t="shared" si="61"/>
        <v>171</v>
      </c>
      <c r="AP652">
        <f t="shared" si="65"/>
        <v>6.5010000000000831E-2</v>
      </c>
      <c r="AQ652">
        <f t="shared" si="62"/>
        <v>171.06501</v>
      </c>
      <c r="AR652">
        <f t="shared" si="63"/>
        <v>173</v>
      </c>
      <c r="AS652" t="str">
        <f t="shared" si="64"/>
        <v>Jung Kook - Stay Alive (Prod. SUGA of BTS)</v>
      </c>
    </row>
    <row r="653" spans="1:45" x14ac:dyDescent="0.45">
      <c r="A653" t="s">
        <v>1532</v>
      </c>
      <c r="B653" t="s">
        <v>1533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>
        <v>496311364</v>
      </c>
      <c r="J653">
        <v>76</v>
      </c>
      <c r="K653">
        <v>0</v>
      </c>
      <c r="L653">
        <v>102</v>
      </c>
      <c r="M653">
        <v>0</v>
      </c>
      <c r="N653">
        <v>2</v>
      </c>
      <c r="O653">
        <v>180</v>
      </c>
      <c r="P653" t="s">
        <v>92</v>
      </c>
      <c r="Q653" t="s">
        <v>46</v>
      </c>
      <c r="R653">
        <v>35</v>
      </c>
      <c r="S653">
        <v>23</v>
      </c>
      <c r="T653">
        <v>61</v>
      </c>
      <c r="U653">
        <v>23</v>
      </c>
      <c r="V653">
        <v>0</v>
      </c>
      <c r="W653">
        <v>19</v>
      </c>
      <c r="X653">
        <v>6</v>
      </c>
      <c r="Y653" t="s">
        <v>1534</v>
      </c>
      <c r="Z653" t="s">
        <v>31</v>
      </c>
      <c r="AA653">
        <f>+IF(B653='Playlist o matic demo'!$V$2,50,0)</f>
        <v>0</v>
      </c>
      <c r="AB653">
        <f>+ABS(+D653-'Playlist o matic demo'!$AA$2)</f>
        <v>3</v>
      </c>
      <c r="AC653">
        <f>+ABS(+O653-'Playlist o matic demo'!$AB$2)</f>
        <v>9</v>
      </c>
      <c r="AD653">
        <f>+IF(P653='Playlist o matic demo'!$AC$2,0,20)</f>
        <v>20</v>
      </c>
      <c r="AE653">
        <f>+IF(Q653='Playlist o matic demo'!$AD$2,0,20)</f>
        <v>20</v>
      </c>
      <c r="AF653">
        <f>+ABS(+R653-'Playlist o matic demo'!AE$2)</f>
        <v>15</v>
      </c>
      <c r="AG653">
        <f>+ABS(+S653-'Playlist o matic demo'!AF$2)/2</f>
        <v>7.5</v>
      </c>
      <c r="AH653">
        <f>+ABS(+T653-'Playlist o matic demo'!AG$2)/1.5</f>
        <v>12.666666666666666</v>
      </c>
      <c r="AI653">
        <f>+ABS(+U653-'Playlist o matic demo'!AH$2)/2</f>
        <v>11.5</v>
      </c>
      <c r="AJ653">
        <f>+ABS(+V653-'Playlist o matic demo'!AI$2)/2</f>
        <v>0</v>
      </c>
      <c r="AK653">
        <f>+ABS(+W653-'Playlist o matic demo'!AJ$2)/2</f>
        <v>5</v>
      </c>
      <c r="AL653">
        <f>+ABS(+X653-'Playlist o matic demo'!AK$2)/2</f>
        <v>0.5</v>
      </c>
      <c r="AN653">
        <f t="shared" si="60"/>
        <v>104.16666666666667</v>
      </c>
      <c r="AO653">
        <f t="shared" si="61"/>
        <v>143</v>
      </c>
      <c r="AP653">
        <f t="shared" si="65"/>
        <v>6.5110000000000834E-2</v>
      </c>
      <c r="AQ653">
        <f t="shared" si="62"/>
        <v>143.06511</v>
      </c>
      <c r="AR653">
        <f t="shared" si="63"/>
        <v>144</v>
      </c>
      <c r="AS653" t="str">
        <f t="shared" si="64"/>
        <v>Dove Cameron - Boyfriend</v>
      </c>
    </row>
    <row r="654" spans="1:45" x14ac:dyDescent="0.45">
      <c r="A654" t="s">
        <v>1535</v>
      </c>
      <c r="B654" t="s">
        <v>1536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>
        <v>146789379</v>
      </c>
      <c r="J654">
        <v>46</v>
      </c>
      <c r="K654">
        <v>1</v>
      </c>
      <c r="L654">
        <v>34</v>
      </c>
      <c r="M654">
        <v>0</v>
      </c>
      <c r="N654">
        <v>0</v>
      </c>
      <c r="O654">
        <v>134</v>
      </c>
      <c r="Q654" t="s">
        <v>29</v>
      </c>
      <c r="R654">
        <v>53</v>
      </c>
      <c r="S654">
        <v>31</v>
      </c>
      <c r="T654">
        <v>31</v>
      </c>
      <c r="U654">
        <v>92</v>
      </c>
      <c r="V654">
        <v>0</v>
      </c>
      <c r="W654">
        <v>28</v>
      </c>
      <c r="X654">
        <v>3</v>
      </c>
      <c r="Y654" t="s">
        <v>1537</v>
      </c>
      <c r="Z654" t="s">
        <v>31</v>
      </c>
      <c r="AA654">
        <f>+IF(B654='Playlist o matic demo'!$V$2,50,0)</f>
        <v>0</v>
      </c>
      <c r="AB654">
        <f>+ABS(+D654-'Playlist o matic demo'!$AA$2)</f>
        <v>3</v>
      </c>
      <c r="AC654">
        <f>+ABS(+O654-'Playlist o matic demo'!$AB$2)</f>
        <v>37</v>
      </c>
      <c r="AD654">
        <f>+IF(P654='Playlist o matic demo'!$AC$2,0,20)</f>
        <v>20</v>
      </c>
      <c r="AE654">
        <f>+IF(Q654='Playlist o matic demo'!$AD$2,0,20)</f>
        <v>0</v>
      </c>
      <c r="AF654">
        <f>+ABS(+R654-'Playlist o matic demo'!AE$2)</f>
        <v>3</v>
      </c>
      <c r="AG654">
        <f>+ABS(+S654-'Playlist o matic demo'!AF$2)/2</f>
        <v>3.5</v>
      </c>
      <c r="AH654">
        <f>+ABS(+T654-'Playlist o matic demo'!AG$2)/1.5</f>
        <v>32.666666666666664</v>
      </c>
      <c r="AI654">
        <f>+ABS(+U654-'Playlist o matic demo'!AH$2)/2</f>
        <v>46</v>
      </c>
      <c r="AJ654">
        <f>+ABS(+V654-'Playlist o matic demo'!AI$2)/2</f>
        <v>0</v>
      </c>
      <c r="AK654">
        <f>+ABS(+W654-'Playlist o matic demo'!AJ$2)/2</f>
        <v>9.5</v>
      </c>
      <c r="AL654">
        <f>+ABS(+X654-'Playlist o matic demo'!AK$2)/2</f>
        <v>2</v>
      </c>
      <c r="AN654">
        <f t="shared" si="60"/>
        <v>156.66666666666666</v>
      </c>
      <c r="AO654">
        <f t="shared" si="61"/>
        <v>562</v>
      </c>
      <c r="AP654">
        <f t="shared" si="65"/>
        <v>6.5210000000000837E-2</v>
      </c>
      <c r="AQ654">
        <f t="shared" si="62"/>
        <v>562.06520999999998</v>
      </c>
      <c r="AR654">
        <f t="shared" si="63"/>
        <v>563</v>
      </c>
      <c r="AS654" t="str">
        <f t="shared" si="64"/>
        <v>Ed Sheeran, Taylor Swift - The Joker And The Queen (feat. Taylor Swift)</v>
      </c>
    </row>
    <row r="655" spans="1:45" x14ac:dyDescent="0.45">
      <c r="A655" t="s">
        <v>1538</v>
      </c>
      <c r="B655" t="s">
        <v>1528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>
        <v>843309044</v>
      </c>
      <c r="J655">
        <v>142</v>
      </c>
      <c r="K655">
        <v>40</v>
      </c>
      <c r="L655" s="1">
        <v>5451</v>
      </c>
      <c r="M655">
        <v>1</v>
      </c>
      <c r="N655">
        <v>953</v>
      </c>
      <c r="O655">
        <v>95</v>
      </c>
      <c r="P655" t="s">
        <v>288</v>
      </c>
      <c r="Q655" t="s">
        <v>46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  <c r="Y655" t="s">
        <v>1529</v>
      </c>
      <c r="Z655" t="s">
        <v>31</v>
      </c>
      <c r="AA655">
        <f>+IF(B655='Playlist o matic demo'!$V$2,50,0)</f>
        <v>0</v>
      </c>
      <c r="AB655">
        <f>+ABS(+D655-'Playlist o matic demo'!$AA$2)</f>
        <v>20</v>
      </c>
      <c r="AC655">
        <f>+ABS(+O655-'Playlist o matic demo'!$AB$2)</f>
        <v>76</v>
      </c>
      <c r="AD655">
        <f>+IF(P655='Playlist o matic demo'!$AC$2,0,20)</f>
        <v>20</v>
      </c>
      <c r="AE655">
        <f>+IF(Q655='Playlist o matic demo'!$AD$2,0,20)</f>
        <v>20</v>
      </c>
      <c r="AF655">
        <f>+ABS(+R655-'Playlist o matic demo'!AE$2)</f>
        <v>42</v>
      </c>
      <c r="AG655">
        <f>+ABS(+S655-'Playlist o matic demo'!AF$2)/2</f>
        <v>3.5</v>
      </c>
      <c r="AH655">
        <f>+ABS(+T655-'Playlist o matic demo'!AG$2)/1.5</f>
        <v>6</v>
      </c>
      <c r="AI655">
        <f>+ABS(+U655-'Playlist o matic demo'!AH$2)/2</f>
        <v>1.5</v>
      </c>
      <c r="AJ655">
        <f>+ABS(+V655-'Playlist o matic demo'!AI$2)/2</f>
        <v>0</v>
      </c>
      <c r="AK655">
        <f>+ABS(+W655-'Playlist o matic demo'!AJ$2)/2</f>
        <v>0.5</v>
      </c>
      <c r="AL655">
        <f>+ABS(+X655-'Playlist o matic demo'!AK$2)/2</f>
        <v>9</v>
      </c>
      <c r="AN655">
        <f t="shared" si="60"/>
        <v>198.5</v>
      </c>
      <c r="AO655">
        <f t="shared" si="61"/>
        <v>864</v>
      </c>
      <c r="AP655">
        <f t="shared" si="65"/>
        <v>6.531000000000084E-2</v>
      </c>
      <c r="AQ655">
        <f t="shared" si="62"/>
        <v>864.06530999999995</v>
      </c>
      <c r="AR655">
        <f t="shared" si="63"/>
        <v>864</v>
      </c>
      <c r="AS655" t="str">
        <f t="shared" si="64"/>
        <v>Dr. Dre, Snoop Dogg - The Next Episode</v>
      </c>
    </row>
    <row r="656" spans="1:45" x14ac:dyDescent="0.45">
      <c r="A656" t="s">
        <v>1539</v>
      </c>
      <c r="B656" t="s">
        <v>1540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>
        <v>500340342</v>
      </c>
      <c r="J656">
        <v>119</v>
      </c>
      <c r="K656">
        <v>6</v>
      </c>
      <c r="L656">
        <v>85</v>
      </c>
      <c r="M656">
        <v>1</v>
      </c>
      <c r="N656">
        <v>1</v>
      </c>
      <c r="O656">
        <v>184</v>
      </c>
      <c r="P656" t="s">
        <v>65</v>
      </c>
      <c r="Q656" t="s">
        <v>29</v>
      </c>
      <c r="R656">
        <v>69</v>
      </c>
      <c r="S656">
        <v>91</v>
      </c>
      <c r="T656">
        <v>63</v>
      </c>
      <c r="U656">
        <v>11</v>
      </c>
      <c r="V656">
        <v>0</v>
      </c>
      <c r="W656">
        <v>9</v>
      </c>
      <c r="X656">
        <v>31</v>
      </c>
      <c r="Y656" t="s">
        <v>204</v>
      </c>
      <c r="Z656" t="s">
        <v>31</v>
      </c>
      <c r="AA656">
        <f>+IF(B656='Playlist o matic demo'!$V$2,50,0)</f>
        <v>0</v>
      </c>
      <c r="AB656">
        <f>+ABS(+D656-'Playlist o matic demo'!$AA$2)</f>
        <v>3</v>
      </c>
      <c r="AC656">
        <f>+ABS(+O656-'Playlist o matic demo'!$AB$2)</f>
        <v>13</v>
      </c>
      <c r="AD656">
        <f>+IF(P656='Playlist o matic demo'!$AC$2,0,20)</f>
        <v>20</v>
      </c>
      <c r="AE656">
        <f>+IF(Q656='Playlist o matic demo'!$AD$2,0,20)</f>
        <v>0</v>
      </c>
      <c r="AF656">
        <f>+ABS(+R656-'Playlist o matic demo'!AE$2)</f>
        <v>19</v>
      </c>
      <c r="AG656">
        <f>+ABS(+S656-'Playlist o matic demo'!AF$2)/2</f>
        <v>26.5</v>
      </c>
      <c r="AH656">
        <f>+ABS(+T656-'Playlist o matic demo'!AG$2)/1.5</f>
        <v>11.333333333333334</v>
      </c>
      <c r="AI656">
        <f>+ABS(+U656-'Playlist o matic demo'!AH$2)/2</f>
        <v>5.5</v>
      </c>
      <c r="AJ656">
        <f>+ABS(+V656-'Playlist o matic demo'!AI$2)/2</f>
        <v>0</v>
      </c>
      <c r="AK656">
        <f>+ABS(+W656-'Playlist o matic demo'!AJ$2)/2</f>
        <v>0</v>
      </c>
      <c r="AL656">
        <f>+ABS(+X656-'Playlist o matic demo'!AK$2)/2</f>
        <v>12</v>
      </c>
      <c r="AN656">
        <f t="shared" si="60"/>
        <v>110.33333333333333</v>
      </c>
      <c r="AO656">
        <f t="shared" si="61"/>
        <v>180</v>
      </c>
      <c r="AP656">
        <f t="shared" si="65"/>
        <v>6.5410000000000842E-2</v>
      </c>
      <c r="AQ656">
        <f t="shared" si="62"/>
        <v>180.06541000000001</v>
      </c>
      <c r="AR656">
        <f t="shared" si="63"/>
        <v>182</v>
      </c>
      <c r="AS656" t="str">
        <f t="shared" si="64"/>
        <v>Charlie Puth - Light Switch</v>
      </c>
    </row>
    <row r="657" spans="1:45" x14ac:dyDescent="0.45">
      <c r="A657" t="s">
        <v>1541</v>
      </c>
      <c r="B657" t="s">
        <v>1542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>
        <v>107255472</v>
      </c>
      <c r="J657">
        <v>34</v>
      </c>
      <c r="K657">
        <v>3</v>
      </c>
      <c r="L657">
        <v>30</v>
      </c>
      <c r="M657">
        <v>0</v>
      </c>
      <c r="N657">
        <v>0</v>
      </c>
      <c r="O657">
        <v>147</v>
      </c>
      <c r="P657" t="s">
        <v>80</v>
      </c>
      <c r="Q657" t="s">
        <v>46</v>
      </c>
      <c r="R657">
        <v>47</v>
      </c>
      <c r="S657">
        <v>50</v>
      </c>
      <c r="T657">
        <v>80</v>
      </c>
      <c r="U657">
        <v>10</v>
      </c>
      <c r="V657">
        <v>0</v>
      </c>
      <c r="W657">
        <v>32</v>
      </c>
      <c r="X657">
        <v>38</v>
      </c>
      <c r="Y657" t="s">
        <v>30</v>
      </c>
      <c r="Z657" t="s">
        <v>31</v>
      </c>
      <c r="AA657">
        <f>+IF(B657='Playlist o matic demo'!$V$2,50,0)</f>
        <v>0</v>
      </c>
      <c r="AB657">
        <f>+ABS(+D657-'Playlist o matic demo'!$AA$2)</f>
        <v>3</v>
      </c>
      <c r="AC657">
        <f>+ABS(+O657-'Playlist o matic demo'!$AB$2)</f>
        <v>24</v>
      </c>
      <c r="AD657">
        <f>+IF(P657='Playlist o matic demo'!$AC$2,0,20)</f>
        <v>20</v>
      </c>
      <c r="AE657">
        <f>+IF(Q657='Playlist o matic demo'!$AD$2,0,20)</f>
        <v>20</v>
      </c>
      <c r="AF657">
        <f>+ABS(+R657-'Playlist o matic demo'!AE$2)</f>
        <v>3</v>
      </c>
      <c r="AG657">
        <f>+ABS(+S657-'Playlist o matic demo'!AF$2)/2</f>
        <v>6</v>
      </c>
      <c r="AH657">
        <f>+ABS(+T657-'Playlist o matic demo'!AG$2)/1.5</f>
        <v>0</v>
      </c>
      <c r="AI657">
        <f>+ABS(+U657-'Playlist o matic demo'!AH$2)/2</f>
        <v>5</v>
      </c>
      <c r="AJ657">
        <f>+ABS(+V657-'Playlist o matic demo'!AI$2)/2</f>
        <v>0</v>
      </c>
      <c r="AK657">
        <f>+ABS(+W657-'Playlist o matic demo'!AJ$2)/2</f>
        <v>11.5</v>
      </c>
      <c r="AL657">
        <f>+ABS(+X657-'Playlist o matic demo'!AK$2)/2</f>
        <v>15.5</v>
      </c>
      <c r="AN657">
        <f t="shared" si="60"/>
        <v>108</v>
      </c>
      <c r="AO657">
        <f t="shared" si="61"/>
        <v>166</v>
      </c>
      <c r="AP657">
        <f t="shared" si="65"/>
        <v>6.5510000000000845E-2</v>
      </c>
      <c r="AQ657">
        <f t="shared" si="62"/>
        <v>166.06550999999999</v>
      </c>
      <c r="AR657">
        <f t="shared" si="63"/>
        <v>167</v>
      </c>
      <c r="AS657" t="str">
        <f t="shared" si="64"/>
        <v>Kanye West, Alicia Keys, Fivio Foreign - City of Gods</v>
      </c>
    </row>
    <row r="658" spans="1:45" x14ac:dyDescent="0.45">
      <c r="A658" t="s">
        <v>1543</v>
      </c>
      <c r="B658" t="s">
        <v>1544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>
        <v>135079152</v>
      </c>
      <c r="J658">
        <v>34</v>
      </c>
      <c r="K658">
        <v>1</v>
      </c>
      <c r="L658">
        <v>31</v>
      </c>
      <c r="M658">
        <v>0</v>
      </c>
      <c r="N658">
        <v>0</v>
      </c>
      <c r="O658">
        <v>123</v>
      </c>
      <c r="P658" t="s">
        <v>92</v>
      </c>
      <c r="Q658" t="s">
        <v>29</v>
      </c>
      <c r="R658">
        <v>52</v>
      </c>
      <c r="S658">
        <v>44</v>
      </c>
      <c r="T658">
        <v>60</v>
      </c>
      <c r="U658">
        <v>40</v>
      </c>
      <c r="V658">
        <v>0</v>
      </c>
      <c r="W658">
        <v>26</v>
      </c>
      <c r="X658">
        <v>3</v>
      </c>
      <c r="Y658" t="s">
        <v>1545</v>
      </c>
      <c r="Z658" t="s">
        <v>31</v>
      </c>
      <c r="AA658">
        <f>+IF(B658='Playlist o matic demo'!$V$2,50,0)</f>
        <v>0</v>
      </c>
      <c r="AB658">
        <f>+ABS(+D658-'Playlist o matic demo'!$AA$2)</f>
        <v>3</v>
      </c>
      <c r="AC658">
        <f>+ABS(+O658-'Playlist o matic demo'!$AB$2)</f>
        <v>48</v>
      </c>
      <c r="AD658">
        <f>+IF(P658='Playlist o matic demo'!$AC$2,0,20)</f>
        <v>20</v>
      </c>
      <c r="AE658">
        <f>+IF(Q658='Playlist o matic demo'!$AD$2,0,20)</f>
        <v>0</v>
      </c>
      <c r="AF658">
        <f>+ABS(+R658-'Playlist o matic demo'!AE$2)</f>
        <v>2</v>
      </c>
      <c r="AG658">
        <f>+ABS(+S658-'Playlist o matic demo'!AF$2)/2</f>
        <v>3</v>
      </c>
      <c r="AH658">
        <f>+ABS(+T658-'Playlist o matic demo'!AG$2)/1.5</f>
        <v>13.333333333333334</v>
      </c>
      <c r="AI658">
        <f>+ABS(+U658-'Playlist o matic demo'!AH$2)/2</f>
        <v>20</v>
      </c>
      <c r="AJ658">
        <f>+ABS(+V658-'Playlist o matic demo'!AI$2)/2</f>
        <v>0</v>
      </c>
      <c r="AK658">
        <f>+ABS(+W658-'Playlist o matic demo'!AJ$2)/2</f>
        <v>8.5</v>
      </c>
      <c r="AL658">
        <f>+ABS(+X658-'Playlist o matic demo'!AK$2)/2</f>
        <v>2</v>
      </c>
      <c r="AN658">
        <f t="shared" si="60"/>
        <v>119.83333333333333</v>
      </c>
      <c r="AO658">
        <f t="shared" si="61"/>
        <v>240</v>
      </c>
      <c r="AP658">
        <f t="shared" si="65"/>
        <v>6.5610000000000848E-2</v>
      </c>
      <c r="AQ658">
        <f t="shared" si="62"/>
        <v>240.06560999999999</v>
      </c>
      <c r="AR658">
        <f t="shared" si="63"/>
        <v>241</v>
      </c>
      <c r="AS658" t="str">
        <f t="shared" si="64"/>
        <v>Mahmood, Blanco - Brividi</v>
      </c>
    </row>
    <row r="659" spans="1:45" x14ac:dyDescent="0.45">
      <c r="A659" t="s">
        <v>1546</v>
      </c>
      <c r="B659" t="s">
        <v>499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>
        <v>822239726</v>
      </c>
      <c r="J659">
        <v>124</v>
      </c>
      <c r="K659">
        <v>27</v>
      </c>
      <c r="L659">
        <v>587</v>
      </c>
      <c r="M659">
        <v>0</v>
      </c>
      <c r="N659">
        <v>4</v>
      </c>
      <c r="O659">
        <v>123</v>
      </c>
      <c r="P659" t="s">
        <v>173</v>
      </c>
      <c r="Q659" t="s">
        <v>46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  <c r="Y659" t="s">
        <v>1547</v>
      </c>
      <c r="Z659" t="s">
        <v>31</v>
      </c>
      <c r="AA659">
        <f>+IF(B659='Playlist o matic demo'!$V$2,50,0)</f>
        <v>0</v>
      </c>
      <c r="AB659">
        <f>+ABS(+D659-'Playlist o matic demo'!$AA$2)</f>
        <v>7</v>
      </c>
      <c r="AC659">
        <f>+ABS(+O659-'Playlist o matic demo'!$AB$2)</f>
        <v>48</v>
      </c>
      <c r="AD659">
        <f>+IF(P659='Playlist o matic demo'!$AC$2,0,20)</f>
        <v>20</v>
      </c>
      <c r="AE659">
        <f>+IF(Q659='Playlist o matic demo'!$AD$2,0,20)</f>
        <v>20</v>
      </c>
      <c r="AF659">
        <f>+ABS(+R659-'Playlist o matic demo'!AE$2)</f>
        <v>41</v>
      </c>
      <c r="AG659">
        <f>+ABS(+S659-'Playlist o matic demo'!AF$2)/2</f>
        <v>5.5</v>
      </c>
      <c r="AH659">
        <f>+ABS(+T659-'Playlist o matic demo'!AG$2)/1.5</f>
        <v>12.666666666666666</v>
      </c>
      <c r="AI659">
        <f>+ABS(+U659-'Playlist o matic demo'!AH$2)/2</f>
        <v>1.5</v>
      </c>
      <c r="AJ659">
        <f>+ABS(+V659-'Playlist o matic demo'!AI$2)/2</f>
        <v>0</v>
      </c>
      <c r="AK659">
        <f>+ABS(+W659-'Playlist o matic demo'!AJ$2)/2</f>
        <v>4</v>
      </c>
      <c r="AL659">
        <f>+ABS(+X659-'Playlist o matic demo'!AK$2)/2</f>
        <v>7.5</v>
      </c>
      <c r="AN659">
        <f t="shared" si="60"/>
        <v>167.16666666666666</v>
      </c>
      <c r="AO659">
        <f t="shared" si="61"/>
        <v>658</v>
      </c>
      <c r="AP659">
        <f t="shared" si="65"/>
        <v>6.5710000000000851E-2</v>
      </c>
      <c r="AQ659">
        <f t="shared" si="62"/>
        <v>658.06570999999997</v>
      </c>
      <c r="AR659">
        <f t="shared" si="63"/>
        <v>658</v>
      </c>
      <c r="AS659" t="str">
        <f t="shared" si="64"/>
        <v>Frank Ocean - Lost</v>
      </c>
    </row>
    <row r="660" spans="1:45" x14ac:dyDescent="0.45">
      <c r="A660" t="s">
        <v>1548</v>
      </c>
      <c r="B660" t="s">
        <v>1549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>
        <v>1202722675</v>
      </c>
      <c r="J660">
        <v>235</v>
      </c>
      <c r="K660">
        <v>106</v>
      </c>
      <c r="L660" s="1">
        <v>5221</v>
      </c>
      <c r="M660">
        <v>1</v>
      </c>
      <c r="N660">
        <v>35</v>
      </c>
      <c r="O660">
        <v>90</v>
      </c>
      <c r="P660" t="s">
        <v>65</v>
      </c>
      <c r="Q660" t="s">
        <v>46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  <c r="Y660" t="s">
        <v>1550</v>
      </c>
      <c r="Z660" t="s">
        <v>31</v>
      </c>
      <c r="AA660">
        <f>+IF(B660='Playlist o matic demo'!$V$2,50,0)</f>
        <v>0</v>
      </c>
      <c r="AB660">
        <f>+ABS(+D660-'Playlist o matic demo'!$AA$2)</f>
        <v>17</v>
      </c>
      <c r="AC660">
        <f>+ABS(+O660-'Playlist o matic demo'!$AB$2)</f>
        <v>81</v>
      </c>
      <c r="AD660">
        <f>+IF(P660='Playlist o matic demo'!$AC$2,0,20)</f>
        <v>20</v>
      </c>
      <c r="AE660">
        <f>+IF(Q660='Playlist o matic demo'!$AD$2,0,20)</f>
        <v>20</v>
      </c>
      <c r="AF660">
        <f>+ABS(+R660-'Playlist o matic demo'!AE$2)</f>
        <v>40</v>
      </c>
      <c r="AG660">
        <f>+ABS(+S660-'Playlist o matic demo'!AF$2)/2</f>
        <v>20.5</v>
      </c>
      <c r="AH660">
        <f>+ABS(+T660-'Playlist o matic demo'!AG$2)/1.5</f>
        <v>6</v>
      </c>
      <c r="AI660">
        <f>+ABS(+U660-'Playlist o matic demo'!AH$2)/2</f>
        <v>13</v>
      </c>
      <c r="AJ660">
        <f>+ABS(+V660-'Playlist o matic demo'!AI$2)/2</f>
        <v>0</v>
      </c>
      <c r="AK660">
        <f>+ABS(+W660-'Playlist o matic demo'!AJ$2)/2</f>
        <v>1</v>
      </c>
      <c r="AL660">
        <f>+ABS(+X660-'Playlist o matic demo'!AK$2)/2</f>
        <v>15</v>
      </c>
      <c r="AN660">
        <f t="shared" si="60"/>
        <v>233.5</v>
      </c>
      <c r="AO660">
        <f t="shared" si="61"/>
        <v>932</v>
      </c>
      <c r="AP660">
        <f t="shared" si="65"/>
        <v>6.5810000000000854E-2</v>
      </c>
      <c r="AQ660">
        <f t="shared" si="62"/>
        <v>932.06581000000006</v>
      </c>
      <c r="AR660">
        <f t="shared" si="63"/>
        <v>932</v>
      </c>
      <c r="AS660" t="str">
        <f t="shared" si="64"/>
        <v>50 Cent - In Da Club</v>
      </c>
    </row>
    <row r="661" spans="1:45" x14ac:dyDescent="0.45">
      <c r="A661" t="s">
        <v>1551</v>
      </c>
      <c r="B661" t="s">
        <v>1446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>
        <v>343197054</v>
      </c>
      <c r="J661">
        <v>105</v>
      </c>
      <c r="K661">
        <v>12</v>
      </c>
      <c r="L661">
        <v>51</v>
      </c>
      <c r="M661">
        <v>0</v>
      </c>
      <c r="N661">
        <v>12</v>
      </c>
      <c r="O661">
        <v>160</v>
      </c>
      <c r="P661" t="s">
        <v>62</v>
      </c>
      <c r="Q661" t="s">
        <v>46</v>
      </c>
      <c r="R661">
        <v>61</v>
      </c>
      <c r="S661">
        <v>65</v>
      </c>
      <c r="T661">
        <v>64</v>
      </c>
      <c r="U661">
        <v>1</v>
      </c>
      <c r="V661">
        <v>0</v>
      </c>
      <c r="W661">
        <v>12</v>
      </c>
      <c r="X661">
        <v>4</v>
      </c>
      <c r="Y661" t="s">
        <v>1552</v>
      </c>
      <c r="Z661" t="s">
        <v>31</v>
      </c>
      <c r="AA661">
        <f>+IF(B661='Playlist o matic demo'!$V$2,50,0)</f>
        <v>0</v>
      </c>
      <c r="AB661">
        <f>+ABS(+D661-'Playlist o matic demo'!$AA$2)</f>
        <v>3</v>
      </c>
      <c r="AC661">
        <f>+ABS(+O661-'Playlist o matic demo'!$AB$2)</f>
        <v>11</v>
      </c>
      <c r="AD661">
        <f>+IF(P661='Playlist o matic demo'!$AC$2,0,20)</f>
        <v>20</v>
      </c>
      <c r="AE661">
        <f>+IF(Q661='Playlist o matic demo'!$AD$2,0,20)</f>
        <v>20</v>
      </c>
      <c r="AF661">
        <f>+ABS(+R661-'Playlist o matic demo'!AE$2)</f>
        <v>11</v>
      </c>
      <c r="AG661">
        <f>+ABS(+S661-'Playlist o matic demo'!AF$2)/2</f>
        <v>13.5</v>
      </c>
      <c r="AH661">
        <f>+ABS(+T661-'Playlist o matic demo'!AG$2)/1.5</f>
        <v>10.666666666666666</v>
      </c>
      <c r="AI661">
        <f>+ABS(+U661-'Playlist o matic demo'!AH$2)/2</f>
        <v>0.5</v>
      </c>
      <c r="AJ661">
        <f>+ABS(+V661-'Playlist o matic demo'!AI$2)/2</f>
        <v>0</v>
      </c>
      <c r="AK661">
        <f>+ABS(+W661-'Playlist o matic demo'!AJ$2)/2</f>
        <v>1.5</v>
      </c>
      <c r="AL661">
        <f>+ABS(+X661-'Playlist o matic demo'!AK$2)/2</f>
        <v>1.5</v>
      </c>
      <c r="AN661">
        <f t="shared" si="60"/>
        <v>92.666666666666671</v>
      </c>
      <c r="AO661">
        <f t="shared" si="61"/>
        <v>87</v>
      </c>
      <c r="AP661">
        <f t="shared" si="65"/>
        <v>6.5910000000000857E-2</v>
      </c>
      <c r="AQ661">
        <f t="shared" si="62"/>
        <v>87.065910000000002</v>
      </c>
      <c r="AR661">
        <f t="shared" si="63"/>
        <v>87</v>
      </c>
      <c r="AS661" t="str">
        <f t="shared" si="64"/>
        <v>Tate McRae - she's all i wanna be</v>
      </c>
    </row>
    <row r="662" spans="1:45" x14ac:dyDescent="0.45">
      <c r="A662" t="s">
        <v>1553</v>
      </c>
      <c r="B662" t="s">
        <v>1554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>
        <v>240769997</v>
      </c>
      <c r="J662">
        <v>13</v>
      </c>
      <c r="K662">
        <v>0</v>
      </c>
      <c r="L662">
        <v>113</v>
      </c>
      <c r="M662">
        <v>1</v>
      </c>
      <c r="N662">
        <v>3</v>
      </c>
      <c r="O662">
        <v>115</v>
      </c>
      <c r="P662" t="s">
        <v>34</v>
      </c>
      <c r="Q662" t="s">
        <v>29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  <c r="Y662" t="s">
        <v>1555</v>
      </c>
      <c r="Z662" t="s">
        <v>31</v>
      </c>
      <c r="AA662">
        <f>+IF(B662='Playlist o matic demo'!$V$2,50,0)</f>
        <v>0</v>
      </c>
      <c r="AB662">
        <f>+ABS(+D662-'Playlist o matic demo'!$AA$2)</f>
        <v>6</v>
      </c>
      <c r="AC662">
        <f>+ABS(+O662-'Playlist o matic demo'!$AB$2)</f>
        <v>56</v>
      </c>
      <c r="AD662">
        <f>+IF(P662='Playlist o matic demo'!$AC$2,0,20)</f>
        <v>0</v>
      </c>
      <c r="AE662">
        <f>+IF(Q662='Playlist o matic demo'!$AD$2,0,20)</f>
        <v>0</v>
      </c>
      <c r="AF662">
        <f>+ABS(+R662-'Playlist o matic demo'!AE$2)</f>
        <v>10</v>
      </c>
      <c r="AG662">
        <f>+ABS(+S662-'Playlist o matic demo'!AF$2)/2</f>
        <v>0.5</v>
      </c>
      <c r="AH662">
        <f>+ABS(+T662-'Playlist o matic demo'!AG$2)/1.5</f>
        <v>6</v>
      </c>
      <c r="AI662">
        <f>+ABS(+U662-'Playlist o matic demo'!AH$2)/2</f>
        <v>4</v>
      </c>
      <c r="AJ662">
        <f>+ABS(+V662-'Playlist o matic demo'!AI$2)/2</f>
        <v>0</v>
      </c>
      <c r="AK662">
        <f>+ABS(+W662-'Playlist o matic demo'!AJ$2)/2</f>
        <v>19.5</v>
      </c>
      <c r="AL662">
        <f>+ABS(+X662-'Playlist o matic demo'!AK$2)/2</f>
        <v>1.5</v>
      </c>
      <c r="AN662">
        <f t="shared" si="60"/>
        <v>103.5</v>
      </c>
      <c r="AO662">
        <f t="shared" si="61"/>
        <v>138</v>
      </c>
      <c r="AP662">
        <f t="shared" si="65"/>
        <v>6.601000000000086E-2</v>
      </c>
      <c r="AQ662">
        <f t="shared" si="62"/>
        <v>138.06601000000001</v>
      </c>
      <c r="AR662">
        <f t="shared" si="63"/>
        <v>139</v>
      </c>
      <c r="AS662" t="str">
        <f t="shared" si="64"/>
        <v>Yung Lean - Ginseng Strip 2002</v>
      </c>
    </row>
    <row r="663" spans="1:45" x14ac:dyDescent="0.45">
      <c r="A663" t="s">
        <v>1556</v>
      </c>
      <c r="B663" t="s">
        <v>1557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>
        <v>426204830</v>
      </c>
      <c r="J663">
        <v>33</v>
      </c>
      <c r="K663">
        <v>123</v>
      </c>
      <c r="L663">
        <v>7</v>
      </c>
      <c r="M663">
        <v>0</v>
      </c>
      <c r="N663">
        <v>4</v>
      </c>
      <c r="O663">
        <v>141</v>
      </c>
      <c r="P663" t="s">
        <v>288</v>
      </c>
      <c r="Q663" t="s">
        <v>29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  <c r="Y663" t="s">
        <v>1558</v>
      </c>
      <c r="Z663" t="s">
        <v>31</v>
      </c>
      <c r="AA663">
        <f>+IF(B663='Playlist o matic demo'!$V$2,50,0)</f>
        <v>0</v>
      </c>
      <c r="AB663">
        <f>+ABS(+D663-'Playlist o matic demo'!$AA$2)</f>
        <v>0</v>
      </c>
      <c r="AC663">
        <f>+ABS(+O663-'Playlist o matic demo'!$AB$2)</f>
        <v>30</v>
      </c>
      <c r="AD663">
        <f>+IF(P663='Playlist o matic demo'!$AC$2,0,20)</f>
        <v>20</v>
      </c>
      <c r="AE663">
        <f>+IF(Q663='Playlist o matic demo'!$AD$2,0,20)</f>
        <v>0</v>
      </c>
      <c r="AF663">
        <f>+ABS(+R663-'Playlist o matic demo'!AE$2)</f>
        <v>13</v>
      </c>
      <c r="AG663">
        <f>+ABS(+S663-'Playlist o matic demo'!AF$2)/2</f>
        <v>10.5</v>
      </c>
      <c r="AH663">
        <f>+ABS(+T663-'Playlist o matic demo'!AG$2)/1.5</f>
        <v>8.6666666666666661</v>
      </c>
      <c r="AI663">
        <f>+ABS(+U663-'Playlist o matic demo'!AH$2)/2</f>
        <v>1</v>
      </c>
      <c r="AJ663">
        <f>+ABS(+V663-'Playlist o matic demo'!AI$2)/2</f>
        <v>0</v>
      </c>
      <c r="AK663">
        <f>+ABS(+W663-'Playlist o matic demo'!AJ$2)/2</f>
        <v>12.5</v>
      </c>
      <c r="AL663">
        <f>+ABS(+X663-'Playlist o matic demo'!AK$2)/2</f>
        <v>1</v>
      </c>
      <c r="AN663">
        <f t="shared" si="60"/>
        <v>96.666666666666671</v>
      </c>
      <c r="AO663">
        <f t="shared" si="61"/>
        <v>105</v>
      </c>
      <c r="AP663">
        <f t="shared" si="65"/>
        <v>6.6110000000000863E-2</v>
      </c>
      <c r="AQ663">
        <f t="shared" si="62"/>
        <v>105.06610999999999</v>
      </c>
      <c r="AR663">
        <f t="shared" si="63"/>
        <v>105</v>
      </c>
      <c r="AS663" t="str">
        <f t="shared" si="64"/>
        <v>Labrinth, Zendaya - All For Us - from the HBO Original Series Euphoria</v>
      </c>
    </row>
    <row r="664" spans="1:45" x14ac:dyDescent="0.45">
      <c r="A664" t="s">
        <v>1559</v>
      </c>
      <c r="B664" t="s">
        <v>1560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>
        <v>421135627</v>
      </c>
      <c r="J664">
        <v>22</v>
      </c>
      <c r="K664">
        <v>13</v>
      </c>
      <c r="L664">
        <v>65</v>
      </c>
      <c r="M664">
        <v>0</v>
      </c>
      <c r="N664">
        <v>6</v>
      </c>
      <c r="O664">
        <v>160</v>
      </c>
      <c r="P664" t="s">
        <v>42</v>
      </c>
      <c r="Q664" t="s">
        <v>29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  <c r="Y664" t="s">
        <v>1561</v>
      </c>
      <c r="Z664" t="s">
        <v>31</v>
      </c>
      <c r="AA664">
        <f>+IF(B664='Playlist o matic demo'!$V$2,50,0)</f>
        <v>0</v>
      </c>
      <c r="AB664">
        <f>+ABS(+D664-'Playlist o matic demo'!$AA$2)</f>
        <v>3</v>
      </c>
      <c r="AC664">
        <f>+ABS(+O664-'Playlist o matic demo'!$AB$2)</f>
        <v>11</v>
      </c>
      <c r="AD664">
        <f>+IF(P664='Playlist o matic demo'!$AC$2,0,20)</f>
        <v>20</v>
      </c>
      <c r="AE664">
        <f>+IF(Q664='Playlist o matic demo'!$AD$2,0,20)</f>
        <v>0</v>
      </c>
      <c r="AF664">
        <f>+ABS(+R664-'Playlist o matic demo'!AE$2)</f>
        <v>19</v>
      </c>
      <c r="AG664">
        <f>+ABS(+S664-'Playlist o matic demo'!AF$2)/2</f>
        <v>4</v>
      </c>
      <c r="AH664">
        <f>+ABS(+T664-'Playlist o matic demo'!AG$2)/1.5</f>
        <v>5.333333333333333</v>
      </c>
      <c r="AI664">
        <f>+ABS(+U664-'Playlist o matic demo'!AH$2)/2</f>
        <v>3.5</v>
      </c>
      <c r="AJ664">
        <f>+ABS(+V664-'Playlist o matic demo'!AI$2)/2</f>
        <v>0</v>
      </c>
      <c r="AK664">
        <f>+ABS(+W664-'Playlist o matic demo'!AJ$2)/2</f>
        <v>0.5</v>
      </c>
      <c r="AL664">
        <f>+ABS(+X664-'Playlist o matic demo'!AK$2)/2</f>
        <v>0.5</v>
      </c>
      <c r="AN664">
        <f t="shared" si="60"/>
        <v>66.833333333333343</v>
      </c>
      <c r="AO664">
        <f t="shared" si="61"/>
        <v>20</v>
      </c>
      <c r="AP664">
        <f t="shared" si="65"/>
        <v>6.6210000000000865E-2</v>
      </c>
      <c r="AQ664">
        <f t="shared" si="62"/>
        <v>20.066210000000002</v>
      </c>
      <c r="AR664">
        <f t="shared" si="63"/>
        <v>20</v>
      </c>
      <c r="AS664" t="str">
        <f t="shared" si="64"/>
        <v>The Rare Occasions - Notion</v>
      </c>
    </row>
    <row r="665" spans="1:45" x14ac:dyDescent="0.45">
      <c r="A665" t="s">
        <v>1562</v>
      </c>
      <c r="B665" t="s">
        <v>672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>
        <v>554875730</v>
      </c>
      <c r="J665">
        <v>24</v>
      </c>
      <c r="K665">
        <v>85</v>
      </c>
      <c r="L665">
        <v>102</v>
      </c>
      <c r="M665">
        <v>0</v>
      </c>
      <c r="N665">
        <v>1</v>
      </c>
      <c r="O665">
        <v>145</v>
      </c>
      <c r="P665" t="s">
        <v>28</v>
      </c>
      <c r="Q665" t="s">
        <v>29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  <c r="Y665" t="s">
        <v>1563</v>
      </c>
      <c r="Z665" t="s">
        <v>31</v>
      </c>
      <c r="AA665">
        <f>+IF(B665='Playlist o matic demo'!$V$2,50,0)</f>
        <v>0</v>
      </c>
      <c r="AB665">
        <f>+ABS(+D665-'Playlist o matic demo'!$AA$2)</f>
        <v>0</v>
      </c>
      <c r="AC665">
        <f>+ABS(+O665-'Playlist o matic demo'!$AB$2)</f>
        <v>26</v>
      </c>
      <c r="AD665">
        <f>+IF(P665='Playlist o matic demo'!$AC$2,0,20)</f>
        <v>20</v>
      </c>
      <c r="AE665">
        <f>+IF(Q665='Playlist o matic demo'!$AD$2,0,20)</f>
        <v>0</v>
      </c>
      <c r="AF665">
        <f>+ABS(+R665-'Playlist o matic demo'!AE$2)</f>
        <v>7</v>
      </c>
      <c r="AG665">
        <f>+ABS(+S665-'Playlist o matic demo'!AF$2)/2</f>
        <v>7.5</v>
      </c>
      <c r="AH665">
        <f>+ABS(+T665-'Playlist o matic demo'!AG$2)/1.5</f>
        <v>9.3333333333333339</v>
      </c>
      <c r="AI665">
        <f>+ABS(+U665-'Playlist o matic demo'!AH$2)/2</f>
        <v>2</v>
      </c>
      <c r="AJ665">
        <f>+ABS(+V665-'Playlist o matic demo'!AI$2)/2</f>
        <v>3</v>
      </c>
      <c r="AK665">
        <f>+ABS(+W665-'Playlist o matic demo'!AJ$2)/2</f>
        <v>3</v>
      </c>
      <c r="AL665">
        <f>+ABS(+X665-'Playlist o matic demo'!AK$2)/2</f>
        <v>1.5</v>
      </c>
      <c r="AN665">
        <f t="shared" si="60"/>
        <v>79.333333333333329</v>
      </c>
      <c r="AO665">
        <f t="shared" si="61"/>
        <v>44</v>
      </c>
      <c r="AP665">
        <f t="shared" si="65"/>
        <v>6.6310000000000868E-2</v>
      </c>
      <c r="AQ665">
        <f t="shared" si="62"/>
        <v>44.066310000000001</v>
      </c>
      <c r="AR665">
        <f t="shared" si="63"/>
        <v>45</v>
      </c>
      <c r="AS665" t="str">
        <f t="shared" si="64"/>
        <v>Labrinth - Formula</v>
      </c>
    </row>
    <row r="666" spans="1:45" x14ac:dyDescent="0.45">
      <c r="A666" t="s">
        <v>1564</v>
      </c>
      <c r="B666" t="s">
        <v>672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>
        <v>467727006</v>
      </c>
      <c r="J666">
        <v>45</v>
      </c>
      <c r="K666">
        <v>1</v>
      </c>
      <c r="L666">
        <v>80</v>
      </c>
      <c r="M666">
        <v>0</v>
      </c>
      <c r="N666">
        <v>12</v>
      </c>
      <c r="O666">
        <v>89</v>
      </c>
      <c r="Q666" t="s">
        <v>46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  <c r="Y666" t="s">
        <v>1565</v>
      </c>
      <c r="Z666" t="s">
        <v>31</v>
      </c>
      <c r="AA666">
        <f>+IF(B666='Playlist o matic demo'!$V$2,50,0)</f>
        <v>0</v>
      </c>
      <c r="AB666">
        <f>+ABS(+D666-'Playlist o matic demo'!$AA$2)</f>
        <v>0</v>
      </c>
      <c r="AC666">
        <f>+ABS(+O666-'Playlist o matic demo'!$AB$2)</f>
        <v>82</v>
      </c>
      <c r="AD666">
        <f>+IF(P666='Playlist o matic demo'!$AC$2,0,20)</f>
        <v>20</v>
      </c>
      <c r="AE666">
        <f>+IF(Q666='Playlist o matic demo'!$AD$2,0,20)</f>
        <v>20</v>
      </c>
      <c r="AF666">
        <f>+ABS(+R666-'Playlist o matic demo'!AE$2)</f>
        <v>4</v>
      </c>
      <c r="AG666">
        <f>+ABS(+S666-'Playlist o matic demo'!AF$2)/2</f>
        <v>2.5</v>
      </c>
      <c r="AH666">
        <f>+ABS(+T666-'Playlist o matic demo'!AG$2)/1.5</f>
        <v>24.666666666666668</v>
      </c>
      <c r="AI666">
        <f>+ABS(+U666-'Playlist o matic demo'!AH$2)/2</f>
        <v>11.5</v>
      </c>
      <c r="AJ666">
        <f>+ABS(+V666-'Playlist o matic demo'!AI$2)/2</f>
        <v>4</v>
      </c>
      <c r="AK666">
        <f>+ABS(+W666-'Playlist o matic demo'!AJ$2)/2</f>
        <v>0.5</v>
      </c>
      <c r="AL666">
        <f>+ABS(+X666-'Playlist o matic demo'!AK$2)/2</f>
        <v>7.5</v>
      </c>
      <c r="AN666">
        <f t="shared" si="60"/>
        <v>176.66666666666666</v>
      </c>
      <c r="AO666">
        <f t="shared" si="61"/>
        <v>740</v>
      </c>
      <c r="AP666">
        <f t="shared" si="65"/>
        <v>6.6410000000000871E-2</v>
      </c>
      <c r="AQ666">
        <f t="shared" si="62"/>
        <v>740.06641000000002</v>
      </c>
      <c r="AR666">
        <f t="shared" si="63"/>
        <v>742</v>
      </c>
      <c r="AS666" t="str">
        <f t="shared" si="64"/>
        <v>Labrinth - Mount Everest</v>
      </c>
    </row>
    <row r="667" spans="1:45" x14ac:dyDescent="0.45">
      <c r="A667" t="s">
        <v>1566</v>
      </c>
      <c r="B667" t="s">
        <v>1567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>
        <v>327498031</v>
      </c>
      <c r="J667">
        <v>7</v>
      </c>
      <c r="K667">
        <v>21</v>
      </c>
      <c r="L667">
        <v>2</v>
      </c>
      <c r="M667">
        <v>0</v>
      </c>
      <c r="N667">
        <v>0</v>
      </c>
      <c r="O667">
        <v>95</v>
      </c>
      <c r="P667" t="s">
        <v>38</v>
      </c>
      <c r="Q667" t="s">
        <v>46</v>
      </c>
      <c r="R667">
        <v>84</v>
      </c>
      <c r="S667">
        <v>49</v>
      </c>
      <c r="T667">
        <v>72</v>
      </c>
      <c r="U667">
        <v>8</v>
      </c>
      <c r="V667">
        <v>0</v>
      </c>
      <c r="W667">
        <v>15</v>
      </c>
      <c r="X667">
        <v>8</v>
      </c>
      <c r="Y667" t="s">
        <v>30</v>
      </c>
      <c r="Z667" t="s">
        <v>31</v>
      </c>
      <c r="AA667">
        <f>+IF(B667='Playlist o matic demo'!$V$2,50,0)</f>
        <v>0</v>
      </c>
      <c r="AB667">
        <f>+ABS(+D667-'Playlist o matic demo'!$AA$2)</f>
        <v>1</v>
      </c>
      <c r="AC667">
        <f>+ABS(+O667-'Playlist o matic demo'!$AB$2)</f>
        <v>76</v>
      </c>
      <c r="AD667">
        <f>+IF(P667='Playlist o matic demo'!$AC$2,0,20)</f>
        <v>20</v>
      </c>
      <c r="AE667">
        <f>+IF(Q667='Playlist o matic demo'!$AD$2,0,20)</f>
        <v>20</v>
      </c>
      <c r="AF667">
        <f>+ABS(+R667-'Playlist o matic demo'!AE$2)</f>
        <v>34</v>
      </c>
      <c r="AG667">
        <f>+ABS(+S667-'Playlist o matic demo'!AF$2)/2</f>
        <v>5.5</v>
      </c>
      <c r="AH667">
        <f>+ABS(+T667-'Playlist o matic demo'!AG$2)/1.5</f>
        <v>5.333333333333333</v>
      </c>
      <c r="AI667">
        <f>+ABS(+U667-'Playlist o matic demo'!AH$2)/2</f>
        <v>4</v>
      </c>
      <c r="AJ667">
        <f>+ABS(+V667-'Playlist o matic demo'!AI$2)/2</f>
        <v>0</v>
      </c>
      <c r="AK667">
        <f>+ABS(+W667-'Playlist o matic demo'!AJ$2)/2</f>
        <v>3</v>
      </c>
      <c r="AL667">
        <f>+ABS(+X667-'Playlist o matic demo'!AK$2)/2</f>
        <v>0.5</v>
      </c>
      <c r="AN667">
        <f t="shared" si="60"/>
        <v>169.33333333333334</v>
      </c>
      <c r="AO667">
        <f t="shared" si="61"/>
        <v>680</v>
      </c>
      <c r="AP667">
        <f t="shared" si="65"/>
        <v>6.6510000000000874E-2</v>
      </c>
      <c r="AQ667">
        <f t="shared" si="62"/>
        <v>680.06650999999999</v>
      </c>
      <c r="AR667">
        <f t="shared" si="63"/>
        <v>683</v>
      </c>
      <c r="AS667" t="str">
        <f t="shared" si="64"/>
        <v>Intense, AP Dhillon, Gurinder Gill - Excuses</v>
      </c>
    </row>
    <row r="668" spans="1:45" x14ac:dyDescent="0.45">
      <c r="A668" t="s">
        <v>1568</v>
      </c>
      <c r="B668" t="s">
        <v>1460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>
        <v>185408548</v>
      </c>
      <c r="J668">
        <v>11</v>
      </c>
      <c r="K668">
        <v>0</v>
      </c>
      <c r="L668">
        <v>10</v>
      </c>
      <c r="M668">
        <v>0</v>
      </c>
      <c r="N668">
        <v>0</v>
      </c>
      <c r="O668">
        <v>160</v>
      </c>
      <c r="P668" t="s">
        <v>62</v>
      </c>
      <c r="Q668" t="s">
        <v>29</v>
      </c>
      <c r="R668">
        <v>60</v>
      </c>
      <c r="S668">
        <v>47</v>
      </c>
      <c r="T668">
        <v>62</v>
      </c>
      <c r="U668">
        <v>3</v>
      </c>
      <c r="V668">
        <v>0</v>
      </c>
      <c r="W668">
        <v>38</v>
      </c>
      <c r="X668">
        <v>4</v>
      </c>
      <c r="Y668" t="s">
        <v>1569</v>
      </c>
      <c r="Z668" t="s">
        <v>31</v>
      </c>
      <c r="AA668">
        <f>+IF(B668='Playlist o matic demo'!$V$2,50,0)</f>
        <v>0</v>
      </c>
      <c r="AB668">
        <f>+ABS(+D668-'Playlist o matic demo'!$AA$2)</f>
        <v>2</v>
      </c>
      <c r="AC668">
        <f>+ABS(+O668-'Playlist o matic demo'!$AB$2)</f>
        <v>11</v>
      </c>
      <c r="AD668">
        <f>+IF(P668='Playlist o matic demo'!$AC$2,0,20)</f>
        <v>20</v>
      </c>
      <c r="AE668">
        <f>+IF(Q668='Playlist o matic demo'!$AD$2,0,20)</f>
        <v>0</v>
      </c>
      <c r="AF668">
        <f>+ABS(+R668-'Playlist o matic demo'!AE$2)</f>
        <v>10</v>
      </c>
      <c r="AG668">
        <f>+ABS(+S668-'Playlist o matic demo'!AF$2)/2</f>
        <v>4.5</v>
      </c>
      <c r="AH668">
        <f>+ABS(+T668-'Playlist o matic demo'!AG$2)/1.5</f>
        <v>12</v>
      </c>
      <c r="AI668">
        <f>+ABS(+U668-'Playlist o matic demo'!AH$2)/2</f>
        <v>1.5</v>
      </c>
      <c r="AJ668">
        <f>+ABS(+V668-'Playlist o matic demo'!AI$2)/2</f>
        <v>0</v>
      </c>
      <c r="AK668">
        <f>+ABS(+W668-'Playlist o matic demo'!AJ$2)/2</f>
        <v>14.5</v>
      </c>
      <c r="AL668">
        <f>+ABS(+X668-'Playlist o matic demo'!AK$2)/2</f>
        <v>1.5</v>
      </c>
      <c r="AN668">
        <f t="shared" si="60"/>
        <v>77</v>
      </c>
      <c r="AO668">
        <f t="shared" si="61"/>
        <v>41</v>
      </c>
      <c r="AP668">
        <f t="shared" si="65"/>
        <v>6.6610000000000877E-2</v>
      </c>
      <c r="AQ668">
        <f t="shared" si="62"/>
        <v>41.066610000000004</v>
      </c>
      <c r="AR668">
        <f t="shared" si="63"/>
        <v>41</v>
      </c>
      <c r="AS668" t="str">
        <f t="shared" si="64"/>
        <v>Juice WRLD - Cigarettes</v>
      </c>
    </row>
    <row r="669" spans="1:45" x14ac:dyDescent="0.45">
      <c r="A669" t="s">
        <v>1570</v>
      </c>
      <c r="B669" t="s">
        <v>1571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>
        <v>245400167</v>
      </c>
      <c r="J669">
        <v>19</v>
      </c>
      <c r="K669">
        <v>5</v>
      </c>
      <c r="L669">
        <v>12</v>
      </c>
      <c r="M669">
        <v>0</v>
      </c>
      <c r="N669">
        <v>0</v>
      </c>
      <c r="O669">
        <v>174</v>
      </c>
      <c r="P669" t="s">
        <v>38</v>
      </c>
      <c r="Q669" t="s">
        <v>46</v>
      </c>
      <c r="R669">
        <v>67</v>
      </c>
      <c r="S669">
        <v>74</v>
      </c>
      <c r="T669">
        <v>75</v>
      </c>
      <c r="U669">
        <v>44</v>
      </c>
      <c r="V669">
        <v>0</v>
      </c>
      <c r="W669">
        <v>7</v>
      </c>
      <c r="X669">
        <v>30</v>
      </c>
      <c r="Y669" t="s">
        <v>30</v>
      </c>
      <c r="Z669" t="s">
        <v>31</v>
      </c>
      <c r="AA669">
        <f>+IF(B669='Playlist o matic demo'!$V$2,50,0)</f>
        <v>0</v>
      </c>
      <c r="AB669">
        <f>+ABS(+D669-'Playlist o matic demo'!$AA$2)</f>
        <v>3</v>
      </c>
      <c r="AC669">
        <f>+ABS(+O669-'Playlist o matic demo'!$AB$2)</f>
        <v>3</v>
      </c>
      <c r="AD669">
        <f>+IF(P669='Playlist o matic demo'!$AC$2,0,20)</f>
        <v>20</v>
      </c>
      <c r="AE669">
        <f>+IF(Q669='Playlist o matic demo'!$AD$2,0,20)</f>
        <v>20</v>
      </c>
      <c r="AF669">
        <f>+ABS(+R669-'Playlist o matic demo'!AE$2)</f>
        <v>17</v>
      </c>
      <c r="AG669">
        <f>+ABS(+S669-'Playlist o matic demo'!AF$2)/2</f>
        <v>18</v>
      </c>
      <c r="AH669">
        <f>+ABS(+T669-'Playlist o matic demo'!AG$2)/1.5</f>
        <v>3.3333333333333335</v>
      </c>
      <c r="AI669">
        <f>+ABS(+U669-'Playlist o matic demo'!AH$2)/2</f>
        <v>22</v>
      </c>
      <c r="AJ669">
        <f>+ABS(+V669-'Playlist o matic demo'!AI$2)/2</f>
        <v>0</v>
      </c>
      <c r="AK669">
        <f>+ABS(+W669-'Playlist o matic demo'!AJ$2)/2</f>
        <v>1</v>
      </c>
      <c r="AL669">
        <f>+ABS(+X669-'Playlist o matic demo'!AK$2)/2</f>
        <v>11.5</v>
      </c>
      <c r="AN669">
        <f t="shared" si="60"/>
        <v>118.83333333333333</v>
      </c>
      <c r="AO669">
        <f t="shared" si="61"/>
        <v>231</v>
      </c>
      <c r="AP669">
        <f t="shared" si="65"/>
        <v>6.671000000000088E-2</v>
      </c>
      <c r="AQ669">
        <f t="shared" si="62"/>
        <v>231.06671</v>
      </c>
      <c r="AR669">
        <f t="shared" si="63"/>
        <v>231</v>
      </c>
      <c r="AS669" t="str">
        <f t="shared" si="64"/>
        <v>Quevedo, La Pantera, Juseph, Cruz CafunÃ¯Â¿Â½Ã¯Â¿Â½, BÃ¯Â¿Â½Ã¯Â¿Â½jo, Abhir Hathi - CayÃ¯Â¿Â½Ã¯Â¿Â½ La Noche (feat. Cruz CafunÃ¯Â¿Â½Ã¯Â¿Â½, Abhir Hathi, Bejo, EL IMA)</v>
      </c>
    </row>
    <row r="670" spans="1:45" x14ac:dyDescent="0.45">
      <c r="A670" t="s">
        <v>1572</v>
      </c>
      <c r="B670" t="s">
        <v>1573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>
        <v>579395142</v>
      </c>
      <c r="J670">
        <v>128</v>
      </c>
      <c r="K670">
        <v>17</v>
      </c>
      <c r="L670" s="1">
        <v>1663</v>
      </c>
      <c r="M670">
        <v>0</v>
      </c>
      <c r="N670">
        <v>0</v>
      </c>
      <c r="O670">
        <v>92</v>
      </c>
      <c r="P670" t="s">
        <v>92</v>
      </c>
      <c r="Q670" t="s">
        <v>29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  <c r="Y670" t="s">
        <v>30</v>
      </c>
      <c r="Z670" t="s">
        <v>31</v>
      </c>
      <c r="AA670">
        <f>+IF(B670='Playlist o matic demo'!$V$2,50,0)</f>
        <v>0</v>
      </c>
      <c r="AB670">
        <f>+ABS(+D670-'Playlist o matic demo'!$AA$2)</f>
        <v>24</v>
      </c>
      <c r="AC670">
        <f>+ABS(+O670-'Playlist o matic demo'!$AB$2)</f>
        <v>79</v>
      </c>
      <c r="AD670">
        <f>+IF(P670='Playlist o matic demo'!$AC$2,0,20)</f>
        <v>20</v>
      </c>
      <c r="AE670">
        <f>+IF(Q670='Playlist o matic demo'!$AD$2,0,20)</f>
        <v>0</v>
      </c>
      <c r="AF670">
        <f>+ABS(+R670-'Playlist o matic demo'!AE$2)</f>
        <v>27</v>
      </c>
      <c r="AG670">
        <f>+ABS(+S670-'Playlist o matic demo'!AF$2)/2</f>
        <v>19</v>
      </c>
      <c r="AH670">
        <f>+ABS(+T670-'Playlist o matic demo'!AG$2)/1.5</f>
        <v>2.6666666666666665</v>
      </c>
      <c r="AI670">
        <f>+ABS(+U670-'Playlist o matic demo'!AH$2)/2</f>
        <v>1.5</v>
      </c>
      <c r="AJ670">
        <f>+ABS(+V670-'Playlist o matic demo'!AI$2)/2</f>
        <v>0</v>
      </c>
      <c r="AK670">
        <f>+ABS(+W670-'Playlist o matic demo'!AJ$2)/2</f>
        <v>14.5</v>
      </c>
      <c r="AL670">
        <f>+ABS(+X670-'Playlist o matic demo'!AK$2)/2</f>
        <v>1.5</v>
      </c>
      <c r="AN670">
        <f t="shared" si="60"/>
        <v>189.16666666666666</v>
      </c>
      <c r="AO670">
        <f t="shared" si="61"/>
        <v>830</v>
      </c>
      <c r="AP670">
        <f t="shared" si="65"/>
        <v>6.6810000000000883E-2</v>
      </c>
      <c r="AQ670">
        <f t="shared" si="62"/>
        <v>830.06681000000003</v>
      </c>
      <c r="AR670">
        <f t="shared" si="63"/>
        <v>831</v>
      </c>
      <c r="AS670" t="str">
        <f t="shared" si="64"/>
        <v>Dr. Dre, 2Pac, Roger - California Love - Original Version (Explicit)</v>
      </c>
    </row>
    <row r="671" spans="1:45" x14ac:dyDescent="0.45">
      <c r="A671" t="s">
        <v>1574</v>
      </c>
      <c r="B671" t="s">
        <v>1575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>
        <v>675039469</v>
      </c>
      <c r="J671">
        <v>78</v>
      </c>
      <c r="K671">
        <v>15</v>
      </c>
      <c r="L671" s="1">
        <v>1674</v>
      </c>
      <c r="M671">
        <v>0</v>
      </c>
      <c r="N671">
        <v>3</v>
      </c>
      <c r="O671">
        <v>134</v>
      </c>
      <c r="P671" t="s">
        <v>80</v>
      </c>
      <c r="Q671" t="s">
        <v>29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  <c r="Y671" t="s">
        <v>30</v>
      </c>
      <c r="Z671" t="s">
        <v>31</v>
      </c>
      <c r="AA671">
        <f>+IF(B671='Playlist o matic demo'!$V$2,50,0)</f>
        <v>0</v>
      </c>
      <c r="AB671">
        <f>+ABS(+D671-'Playlist o matic demo'!$AA$2)</f>
        <v>20</v>
      </c>
      <c r="AC671">
        <f>+ABS(+O671-'Playlist o matic demo'!$AB$2)</f>
        <v>37</v>
      </c>
      <c r="AD671">
        <f>+IF(P671='Playlist o matic demo'!$AC$2,0,20)</f>
        <v>20</v>
      </c>
      <c r="AE671">
        <f>+IF(Q671='Playlist o matic demo'!$AD$2,0,20)</f>
        <v>0</v>
      </c>
      <c r="AF671">
        <f>+ABS(+R671-'Playlist o matic demo'!AE$2)</f>
        <v>43</v>
      </c>
      <c r="AG671">
        <f>+ABS(+S671-'Playlist o matic demo'!AF$2)/2</f>
        <v>11.5</v>
      </c>
      <c r="AH671">
        <f>+ABS(+T671-'Playlist o matic demo'!AG$2)/1.5</f>
        <v>4</v>
      </c>
      <c r="AI671">
        <f>+ABS(+U671-'Playlist o matic demo'!AH$2)/2</f>
        <v>4.5</v>
      </c>
      <c r="AJ671">
        <f>+ABS(+V671-'Playlist o matic demo'!AI$2)/2</f>
        <v>0</v>
      </c>
      <c r="AK671">
        <f>+ABS(+W671-'Playlist o matic demo'!AJ$2)/2</f>
        <v>4</v>
      </c>
      <c r="AL671">
        <f>+ABS(+X671-'Playlist o matic demo'!AK$2)/2</f>
        <v>0.5</v>
      </c>
      <c r="AN671">
        <f t="shared" si="60"/>
        <v>144.5</v>
      </c>
      <c r="AO671">
        <f t="shared" si="61"/>
        <v>439</v>
      </c>
      <c r="AP671">
        <f t="shared" si="65"/>
        <v>6.6910000000000885E-2</v>
      </c>
      <c r="AQ671">
        <f t="shared" si="62"/>
        <v>439.06691000000001</v>
      </c>
      <c r="AR671">
        <f t="shared" si="63"/>
        <v>439</v>
      </c>
      <c r="AS671" t="str">
        <f t="shared" si="64"/>
        <v>Eminem, Dr. Dre - Forgot About Dre</v>
      </c>
    </row>
    <row r="672" spans="1:45" x14ac:dyDescent="0.45">
      <c r="A672" t="s">
        <v>1576</v>
      </c>
      <c r="B672" t="s">
        <v>1577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>
        <v>252871192</v>
      </c>
      <c r="J672">
        <v>57</v>
      </c>
      <c r="K672">
        <v>13</v>
      </c>
      <c r="L672">
        <v>50</v>
      </c>
      <c r="M672">
        <v>1</v>
      </c>
      <c r="N672">
        <v>7</v>
      </c>
      <c r="O672">
        <v>172</v>
      </c>
      <c r="P672" t="s">
        <v>28</v>
      </c>
      <c r="Q672" t="s">
        <v>46</v>
      </c>
      <c r="R672">
        <v>31</v>
      </c>
      <c r="S672">
        <v>4</v>
      </c>
      <c r="T672">
        <v>86</v>
      </c>
      <c r="U672">
        <v>1</v>
      </c>
      <c r="V672">
        <v>0</v>
      </c>
      <c r="W672">
        <v>28</v>
      </c>
      <c r="X672">
        <v>17</v>
      </c>
      <c r="Y672" t="s">
        <v>1578</v>
      </c>
      <c r="Z672" t="s">
        <v>31</v>
      </c>
      <c r="AA672">
        <f>+IF(B672='Playlist o matic demo'!$V$2,50,0)</f>
        <v>0</v>
      </c>
      <c r="AB672">
        <f>+ABS(+D672-'Playlist o matic demo'!$AA$2)</f>
        <v>2</v>
      </c>
      <c r="AC672">
        <f>+ABS(+O672-'Playlist o matic demo'!$AB$2)</f>
        <v>1</v>
      </c>
      <c r="AD672">
        <f>+IF(P672='Playlist o matic demo'!$AC$2,0,20)</f>
        <v>20</v>
      </c>
      <c r="AE672">
        <f>+IF(Q672='Playlist o matic demo'!$AD$2,0,20)</f>
        <v>20</v>
      </c>
      <c r="AF672">
        <f>+ABS(+R672-'Playlist o matic demo'!AE$2)</f>
        <v>19</v>
      </c>
      <c r="AG672">
        <f>+ABS(+S672-'Playlist o matic demo'!AF$2)/2</f>
        <v>17</v>
      </c>
      <c r="AH672">
        <f>+ABS(+T672-'Playlist o matic demo'!AG$2)/1.5</f>
        <v>4</v>
      </c>
      <c r="AI672">
        <f>+ABS(+U672-'Playlist o matic demo'!AH$2)/2</f>
        <v>0.5</v>
      </c>
      <c r="AJ672">
        <f>+ABS(+V672-'Playlist o matic demo'!AI$2)/2</f>
        <v>0</v>
      </c>
      <c r="AK672">
        <f>+ABS(+W672-'Playlist o matic demo'!AJ$2)/2</f>
        <v>9.5</v>
      </c>
      <c r="AL672">
        <f>+ABS(+X672-'Playlist o matic demo'!AK$2)/2</f>
        <v>5</v>
      </c>
      <c r="AN672">
        <f t="shared" si="60"/>
        <v>98</v>
      </c>
      <c r="AO672">
        <f t="shared" si="61"/>
        <v>111</v>
      </c>
      <c r="AP672">
        <f t="shared" si="65"/>
        <v>6.7010000000000888E-2</v>
      </c>
      <c r="AQ672">
        <f t="shared" si="62"/>
        <v>111.06701</v>
      </c>
      <c r="AR672">
        <f t="shared" si="63"/>
        <v>111</v>
      </c>
      <c r="AS672" t="str">
        <f t="shared" si="64"/>
        <v>Luude, Colin Hay - Down Under (feat. Colin Hay)</v>
      </c>
    </row>
    <row r="673" spans="1:45" x14ac:dyDescent="0.45">
      <c r="A673" t="s">
        <v>1579</v>
      </c>
      <c r="B673" t="s">
        <v>1580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>
        <v>231996128</v>
      </c>
      <c r="J673">
        <v>44</v>
      </c>
      <c r="K673">
        <v>63</v>
      </c>
      <c r="L673">
        <v>91</v>
      </c>
      <c r="M673">
        <v>0</v>
      </c>
      <c r="N673">
        <v>24</v>
      </c>
      <c r="O673">
        <v>80</v>
      </c>
      <c r="P673" t="s">
        <v>42</v>
      </c>
      <c r="Q673" t="s">
        <v>29</v>
      </c>
      <c r="R673">
        <v>76</v>
      </c>
      <c r="S673">
        <v>92</v>
      </c>
      <c r="T673">
        <v>62</v>
      </c>
      <c r="U673">
        <v>6</v>
      </c>
      <c r="V673">
        <v>0</v>
      </c>
      <c r="W673">
        <v>8</v>
      </c>
      <c r="X673">
        <v>13</v>
      </c>
      <c r="Y673" t="s">
        <v>1581</v>
      </c>
      <c r="Z673" t="s">
        <v>31</v>
      </c>
      <c r="AA673">
        <f>+IF(B673='Playlist o matic demo'!$V$2,50,0)</f>
        <v>0</v>
      </c>
      <c r="AB673">
        <f>+ABS(+D673-'Playlist o matic demo'!$AA$2)</f>
        <v>2</v>
      </c>
      <c r="AC673">
        <f>+ABS(+O673-'Playlist o matic demo'!$AB$2)</f>
        <v>91</v>
      </c>
      <c r="AD673">
        <f>+IF(P673='Playlist o matic demo'!$AC$2,0,20)</f>
        <v>20</v>
      </c>
      <c r="AE673">
        <f>+IF(Q673='Playlist o matic demo'!$AD$2,0,20)</f>
        <v>0</v>
      </c>
      <c r="AF673">
        <f>+ABS(+R673-'Playlist o matic demo'!AE$2)</f>
        <v>26</v>
      </c>
      <c r="AG673">
        <f>+ABS(+S673-'Playlist o matic demo'!AF$2)/2</f>
        <v>27</v>
      </c>
      <c r="AH673">
        <f>+ABS(+T673-'Playlist o matic demo'!AG$2)/1.5</f>
        <v>12</v>
      </c>
      <c r="AI673">
        <f>+ABS(+U673-'Playlist o matic demo'!AH$2)/2</f>
        <v>3</v>
      </c>
      <c r="AJ673">
        <f>+ABS(+V673-'Playlist o matic demo'!AI$2)/2</f>
        <v>0</v>
      </c>
      <c r="AK673">
        <f>+ABS(+W673-'Playlist o matic demo'!AJ$2)/2</f>
        <v>0.5</v>
      </c>
      <c r="AL673">
        <f>+ABS(+X673-'Playlist o matic demo'!AK$2)/2</f>
        <v>3</v>
      </c>
      <c r="AN673">
        <f t="shared" si="60"/>
        <v>184.5</v>
      </c>
      <c r="AO673">
        <f t="shared" si="61"/>
        <v>796</v>
      </c>
      <c r="AP673">
        <f t="shared" si="65"/>
        <v>6.7110000000000891E-2</v>
      </c>
      <c r="AQ673">
        <f t="shared" si="62"/>
        <v>796.06710999999996</v>
      </c>
      <c r="AR673">
        <f t="shared" si="63"/>
        <v>797</v>
      </c>
      <c r="AS673" t="str">
        <f t="shared" si="64"/>
        <v>Ryan Castro - Mujeriego</v>
      </c>
    </row>
    <row r="674" spans="1:45" x14ac:dyDescent="0.45">
      <c r="A674" t="s">
        <v>1582</v>
      </c>
      <c r="B674" t="s">
        <v>1583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>
        <v>1929770265</v>
      </c>
      <c r="J674">
        <v>284</v>
      </c>
      <c r="K674">
        <v>114</v>
      </c>
      <c r="L674" s="1">
        <v>1481</v>
      </c>
      <c r="M674">
        <v>0</v>
      </c>
      <c r="N674">
        <v>5</v>
      </c>
      <c r="O674">
        <v>150</v>
      </c>
      <c r="P674" t="s">
        <v>34</v>
      </c>
      <c r="Q674" t="s">
        <v>46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  <c r="Y674" t="s">
        <v>1584</v>
      </c>
      <c r="Z674" t="s">
        <v>31</v>
      </c>
      <c r="AA674">
        <f>+IF(B674='Playlist o matic demo'!$V$2,50,0)</f>
        <v>0</v>
      </c>
      <c r="AB674">
        <f>+ABS(+D674-'Playlist o matic demo'!$AA$2)</f>
        <v>2</v>
      </c>
      <c r="AC674">
        <f>+ABS(+O674-'Playlist o matic demo'!$AB$2)</f>
        <v>21</v>
      </c>
      <c r="AD674">
        <f>+IF(P674='Playlist o matic demo'!$AC$2,0,20)</f>
        <v>0</v>
      </c>
      <c r="AE674">
        <f>+IF(Q674='Playlist o matic demo'!$AD$2,0,20)</f>
        <v>20</v>
      </c>
      <c r="AF674">
        <f>+ABS(+R674-'Playlist o matic demo'!AE$2)</f>
        <v>41</v>
      </c>
      <c r="AG674">
        <f>+ABS(+S674-'Playlist o matic demo'!AF$2)/2</f>
        <v>2</v>
      </c>
      <c r="AH674">
        <f>+ABS(+T674-'Playlist o matic demo'!AG$2)/1.5</f>
        <v>13.333333333333334</v>
      </c>
      <c r="AI674">
        <f>+ABS(+U674-'Playlist o matic demo'!AH$2)/2</f>
        <v>0</v>
      </c>
      <c r="AJ674">
        <f>+ABS(+V674-'Playlist o matic demo'!AI$2)/2</f>
        <v>0</v>
      </c>
      <c r="AK674">
        <f>+ABS(+W674-'Playlist o matic demo'!AJ$2)/2</f>
        <v>0</v>
      </c>
      <c r="AL674">
        <f>+ABS(+X674-'Playlist o matic demo'!AK$2)/2</f>
        <v>2.5</v>
      </c>
      <c r="AN674">
        <f t="shared" si="60"/>
        <v>101.83333333333333</v>
      </c>
      <c r="AO674">
        <f t="shared" si="61"/>
        <v>132</v>
      </c>
      <c r="AP674">
        <f t="shared" si="65"/>
        <v>6.7210000000000894E-2</v>
      </c>
      <c r="AQ674">
        <f t="shared" si="62"/>
        <v>132.06720999999999</v>
      </c>
      <c r="AR674">
        <f t="shared" si="63"/>
        <v>132</v>
      </c>
      <c r="AS674" t="str">
        <f t="shared" si="64"/>
        <v>Kendrick Lamar - HUMBLE.</v>
      </c>
    </row>
    <row r="675" spans="1:45" x14ac:dyDescent="0.45">
      <c r="A675" t="s">
        <v>1585</v>
      </c>
      <c r="B675" t="s">
        <v>1586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>
        <v>918915401</v>
      </c>
      <c r="J675">
        <v>83</v>
      </c>
      <c r="K675">
        <v>63</v>
      </c>
      <c r="L675" s="1">
        <v>4180</v>
      </c>
      <c r="M675">
        <v>0</v>
      </c>
      <c r="N675">
        <v>0</v>
      </c>
      <c r="O675">
        <v>80</v>
      </c>
      <c r="P675" t="s">
        <v>65</v>
      </c>
      <c r="Q675" t="s">
        <v>46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  <c r="Y675" t="s">
        <v>651</v>
      </c>
      <c r="Z675" t="s">
        <v>31</v>
      </c>
      <c r="AA675">
        <f>+IF(B675='Playlist o matic demo'!$V$2,50,0)</f>
        <v>0</v>
      </c>
      <c r="AB675">
        <f>+ABS(+D675-'Playlist o matic demo'!$AA$2)</f>
        <v>20</v>
      </c>
      <c r="AC675">
        <f>+ABS(+O675-'Playlist o matic demo'!$AB$2)</f>
        <v>91</v>
      </c>
      <c r="AD675">
        <f>+IF(P675='Playlist o matic demo'!$AC$2,0,20)</f>
        <v>20</v>
      </c>
      <c r="AE675">
        <f>+IF(Q675='Playlist o matic demo'!$AD$2,0,20)</f>
        <v>20</v>
      </c>
      <c r="AF675">
        <f>+ABS(+R675-'Playlist o matic demo'!AE$2)</f>
        <v>28</v>
      </c>
      <c r="AG675">
        <f>+ABS(+S675-'Playlist o matic demo'!AF$2)/2</f>
        <v>7.5</v>
      </c>
      <c r="AH675">
        <f>+ABS(+T675-'Playlist o matic demo'!AG$2)/1.5</f>
        <v>4</v>
      </c>
      <c r="AI675">
        <f>+ABS(+U675-'Playlist o matic demo'!AH$2)/2</f>
        <v>2</v>
      </c>
      <c r="AJ675">
        <f>+ABS(+V675-'Playlist o matic demo'!AI$2)/2</f>
        <v>0</v>
      </c>
      <c r="AK675">
        <f>+ABS(+W675-'Playlist o matic demo'!AJ$2)/2</f>
        <v>18</v>
      </c>
      <c r="AL675">
        <f>+ABS(+X675-'Playlist o matic demo'!AK$2)/2</f>
        <v>7</v>
      </c>
      <c r="AN675">
        <f t="shared" si="60"/>
        <v>217.5</v>
      </c>
      <c r="AO675">
        <f t="shared" si="61"/>
        <v>916</v>
      </c>
      <c r="AP675">
        <f t="shared" si="65"/>
        <v>6.7310000000000897E-2</v>
      </c>
      <c r="AQ675">
        <f t="shared" si="62"/>
        <v>916.06731000000002</v>
      </c>
      <c r="AR675">
        <f t="shared" si="63"/>
        <v>916</v>
      </c>
      <c r="AS675" t="str">
        <f t="shared" si="64"/>
        <v>Eminem, Dido - Stan</v>
      </c>
    </row>
    <row r="676" spans="1:45" x14ac:dyDescent="0.45">
      <c r="A676" t="s">
        <v>1587</v>
      </c>
      <c r="B676" t="s">
        <v>1588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>
        <v>1180896317</v>
      </c>
      <c r="J676">
        <v>65</v>
      </c>
      <c r="K676">
        <v>45</v>
      </c>
      <c r="L676">
        <v>398</v>
      </c>
      <c r="M676">
        <v>0</v>
      </c>
      <c r="N676">
        <v>1</v>
      </c>
      <c r="O676">
        <v>166</v>
      </c>
      <c r="P676" t="s">
        <v>173</v>
      </c>
      <c r="Q676" t="s">
        <v>46</v>
      </c>
      <c r="R676">
        <v>81</v>
      </c>
      <c r="S676">
        <v>83</v>
      </c>
      <c r="T676">
        <v>75</v>
      </c>
      <c r="U676">
        <v>14</v>
      </c>
      <c r="V676">
        <v>0</v>
      </c>
      <c r="W676">
        <v>29</v>
      </c>
      <c r="X676">
        <v>34</v>
      </c>
      <c r="Y676" t="s">
        <v>1589</v>
      </c>
      <c r="Z676" t="s">
        <v>31</v>
      </c>
      <c r="AA676">
        <f>+IF(B676='Playlist o matic demo'!$V$2,50,0)</f>
        <v>0</v>
      </c>
      <c r="AB676">
        <f>+ABS(+D676-'Playlist o matic demo'!$AA$2)</f>
        <v>1</v>
      </c>
      <c r="AC676">
        <f>+ABS(+O676-'Playlist o matic demo'!$AB$2)</f>
        <v>5</v>
      </c>
      <c r="AD676">
        <f>+IF(P676='Playlist o matic demo'!$AC$2,0,20)</f>
        <v>20</v>
      </c>
      <c r="AE676">
        <f>+IF(Q676='Playlist o matic demo'!$AD$2,0,20)</f>
        <v>20</v>
      </c>
      <c r="AF676">
        <f>+ABS(+R676-'Playlist o matic demo'!AE$2)</f>
        <v>31</v>
      </c>
      <c r="AG676">
        <f>+ABS(+S676-'Playlist o matic demo'!AF$2)/2</f>
        <v>22.5</v>
      </c>
      <c r="AH676">
        <f>+ABS(+T676-'Playlist o matic demo'!AG$2)/1.5</f>
        <v>3.3333333333333335</v>
      </c>
      <c r="AI676">
        <f>+ABS(+U676-'Playlist o matic demo'!AH$2)/2</f>
        <v>7</v>
      </c>
      <c r="AJ676">
        <f>+ABS(+V676-'Playlist o matic demo'!AI$2)/2</f>
        <v>0</v>
      </c>
      <c r="AK676">
        <f>+ABS(+W676-'Playlist o matic demo'!AJ$2)/2</f>
        <v>10</v>
      </c>
      <c r="AL676">
        <f>+ABS(+X676-'Playlist o matic demo'!AK$2)/2</f>
        <v>13.5</v>
      </c>
      <c r="AN676">
        <f t="shared" si="60"/>
        <v>133.33333333333331</v>
      </c>
      <c r="AO676">
        <f t="shared" si="61"/>
        <v>340</v>
      </c>
      <c r="AP676">
        <f t="shared" si="65"/>
        <v>6.74100000000009E-2</v>
      </c>
      <c r="AQ676">
        <f t="shared" si="62"/>
        <v>340.06741</v>
      </c>
      <c r="AR676">
        <f t="shared" si="63"/>
        <v>341</v>
      </c>
      <c r="AS676" t="str">
        <f t="shared" si="64"/>
        <v>GODZZ__-, Zakaria - Contection</v>
      </c>
    </row>
    <row r="677" spans="1:45" x14ac:dyDescent="0.45">
      <c r="A677" t="s">
        <v>1590</v>
      </c>
      <c r="B677" t="s">
        <v>1591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>
        <v>498960285</v>
      </c>
      <c r="J677">
        <v>5</v>
      </c>
      <c r="K677">
        <v>1</v>
      </c>
      <c r="L677">
        <v>62</v>
      </c>
      <c r="M677">
        <v>0</v>
      </c>
      <c r="N677">
        <v>0</v>
      </c>
      <c r="O677">
        <v>120</v>
      </c>
      <c r="P677" t="s">
        <v>80</v>
      </c>
      <c r="Q677" t="s">
        <v>29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  <c r="Y677" t="s">
        <v>1592</v>
      </c>
      <c r="Z677" t="s">
        <v>31</v>
      </c>
      <c r="AA677">
        <f>+IF(B677='Playlist o matic demo'!$V$2,50,0)</f>
        <v>0</v>
      </c>
      <c r="AB677">
        <f>+ABS(+D677-'Playlist o matic demo'!$AA$2)</f>
        <v>2</v>
      </c>
      <c r="AC677">
        <f>+ABS(+O677-'Playlist o matic demo'!$AB$2)</f>
        <v>51</v>
      </c>
      <c r="AD677">
        <f>+IF(P677='Playlist o matic demo'!$AC$2,0,20)</f>
        <v>20</v>
      </c>
      <c r="AE677">
        <f>+IF(Q677='Playlist o matic demo'!$AD$2,0,20)</f>
        <v>0</v>
      </c>
      <c r="AF677">
        <f>+ABS(+R677-'Playlist o matic demo'!AE$2)</f>
        <v>17</v>
      </c>
      <c r="AG677">
        <f>+ABS(+S677-'Playlist o matic demo'!AF$2)/2</f>
        <v>15</v>
      </c>
      <c r="AH677">
        <f>+ABS(+T677-'Playlist o matic demo'!AG$2)/1.5</f>
        <v>17.333333333333332</v>
      </c>
      <c r="AI677">
        <f>+ABS(+U677-'Playlist o matic demo'!AH$2)/2</f>
        <v>13.5</v>
      </c>
      <c r="AJ677">
        <f>+ABS(+V677-'Playlist o matic demo'!AI$2)/2</f>
        <v>0</v>
      </c>
      <c r="AK677">
        <f>+ABS(+W677-'Playlist o matic demo'!AJ$2)/2</f>
        <v>0.5</v>
      </c>
      <c r="AL677">
        <f>+ABS(+X677-'Playlist o matic demo'!AK$2)/2</f>
        <v>1.5</v>
      </c>
      <c r="AN677">
        <f t="shared" si="60"/>
        <v>137.83333333333331</v>
      </c>
      <c r="AO677">
        <f t="shared" si="61"/>
        <v>378</v>
      </c>
      <c r="AP677">
        <f t="shared" si="65"/>
        <v>6.7510000000000903E-2</v>
      </c>
      <c r="AQ677">
        <f t="shared" si="62"/>
        <v>378.06751000000003</v>
      </c>
      <c r="AR677">
        <f t="shared" si="63"/>
        <v>381</v>
      </c>
      <c r="AS677" t="str">
        <f t="shared" si="64"/>
        <v>Chase Atlantic - Swim</v>
      </c>
    </row>
    <row r="678" spans="1:45" x14ac:dyDescent="0.45">
      <c r="A678" t="s">
        <v>1593</v>
      </c>
      <c r="B678" t="s">
        <v>45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>
        <v>685071800</v>
      </c>
      <c r="J678">
        <v>21</v>
      </c>
      <c r="K678">
        <v>20</v>
      </c>
      <c r="L678">
        <v>40</v>
      </c>
      <c r="M678">
        <v>0</v>
      </c>
      <c r="N678">
        <v>0</v>
      </c>
      <c r="O678">
        <v>92</v>
      </c>
      <c r="Q678" t="s">
        <v>29</v>
      </c>
      <c r="R678">
        <v>86</v>
      </c>
      <c r="S678">
        <v>89</v>
      </c>
      <c r="T678">
        <v>79</v>
      </c>
      <c r="U678">
        <v>17</v>
      </c>
      <c r="V678">
        <v>0</v>
      </c>
      <c r="W678">
        <v>11</v>
      </c>
      <c r="X678">
        <v>6</v>
      </c>
      <c r="Y678" t="s">
        <v>1594</v>
      </c>
      <c r="Z678" t="s">
        <v>31</v>
      </c>
      <c r="AA678">
        <f>+IF(B678='Playlist o matic demo'!$V$2,50,0)</f>
        <v>0</v>
      </c>
      <c r="AB678">
        <f>+ABS(+D678-'Playlist o matic demo'!$AA$2)</f>
        <v>1</v>
      </c>
      <c r="AC678">
        <f>+ABS(+O678-'Playlist o matic demo'!$AB$2)</f>
        <v>79</v>
      </c>
      <c r="AD678">
        <f>+IF(P678='Playlist o matic demo'!$AC$2,0,20)</f>
        <v>20</v>
      </c>
      <c r="AE678">
        <f>+IF(Q678='Playlist o matic demo'!$AD$2,0,20)</f>
        <v>0</v>
      </c>
      <c r="AF678">
        <f>+ABS(+R678-'Playlist o matic demo'!AE$2)</f>
        <v>36</v>
      </c>
      <c r="AG678">
        <f>+ABS(+S678-'Playlist o matic demo'!AF$2)/2</f>
        <v>25.5</v>
      </c>
      <c r="AH678">
        <f>+ABS(+T678-'Playlist o matic demo'!AG$2)/1.5</f>
        <v>0.66666666666666663</v>
      </c>
      <c r="AI678">
        <f>+ABS(+U678-'Playlist o matic demo'!AH$2)/2</f>
        <v>8.5</v>
      </c>
      <c r="AJ678">
        <f>+ABS(+V678-'Playlist o matic demo'!AI$2)/2</f>
        <v>0</v>
      </c>
      <c r="AK678">
        <f>+ABS(+W678-'Playlist o matic demo'!AJ$2)/2</f>
        <v>1</v>
      </c>
      <c r="AL678">
        <f>+ABS(+X678-'Playlist o matic demo'!AK$2)/2</f>
        <v>0.5</v>
      </c>
      <c r="AN678">
        <f t="shared" si="60"/>
        <v>172.16666666666666</v>
      </c>
      <c r="AO678">
        <f t="shared" si="61"/>
        <v>701</v>
      </c>
      <c r="AP678">
        <f t="shared" si="65"/>
        <v>6.7610000000000905E-2</v>
      </c>
      <c r="AQ678">
        <f t="shared" si="62"/>
        <v>701.06760999999995</v>
      </c>
      <c r="AR678">
        <f t="shared" si="63"/>
        <v>701</v>
      </c>
      <c r="AS678" t="str">
        <f t="shared" si="64"/>
        <v>Bad Bunny - A Tu Merced</v>
      </c>
    </row>
    <row r="679" spans="1:45" x14ac:dyDescent="0.45">
      <c r="A679" t="s">
        <v>1595</v>
      </c>
      <c r="B679" t="s">
        <v>1596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>
        <v>258714692</v>
      </c>
      <c r="J679">
        <v>47</v>
      </c>
      <c r="K679">
        <v>3</v>
      </c>
      <c r="L679">
        <v>42</v>
      </c>
      <c r="M679">
        <v>12</v>
      </c>
      <c r="N679">
        <v>6</v>
      </c>
      <c r="O679">
        <v>85</v>
      </c>
      <c r="P679" t="s">
        <v>80</v>
      </c>
      <c r="Q679" t="s">
        <v>46</v>
      </c>
      <c r="R679">
        <v>74</v>
      </c>
      <c r="S679">
        <v>61</v>
      </c>
      <c r="T679">
        <v>52</v>
      </c>
      <c r="U679">
        <v>30</v>
      </c>
      <c r="V679">
        <v>0</v>
      </c>
      <c r="W679">
        <v>26</v>
      </c>
      <c r="X679">
        <v>9</v>
      </c>
      <c r="Y679" t="s">
        <v>1597</v>
      </c>
      <c r="Z679" t="s">
        <v>31</v>
      </c>
      <c r="AA679">
        <f>+IF(B679='Playlist o matic demo'!$V$2,50,0)</f>
        <v>0</v>
      </c>
      <c r="AB679">
        <f>+ABS(+D679-'Playlist o matic demo'!$AA$2)</f>
        <v>3</v>
      </c>
      <c r="AC679">
        <f>+ABS(+O679-'Playlist o matic demo'!$AB$2)</f>
        <v>86</v>
      </c>
      <c r="AD679">
        <f>+IF(P679='Playlist o matic demo'!$AC$2,0,20)</f>
        <v>20</v>
      </c>
      <c r="AE679">
        <f>+IF(Q679='Playlist o matic demo'!$AD$2,0,20)</f>
        <v>20</v>
      </c>
      <c r="AF679">
        <f>+ABS(+R679-'Playlist o matic demo'!AE$2)</f>
        <v>24</v>
      </c>
      <c r="AG679">
        <f>+ABS(+S679-'Playlist o matic demo'!AF$2)/2</f>
        <v>11.5</v>
      </c>
      <c r="AH679">
        <f>+ABS(+T679-'Playlist o matic demo'!AG$2)/1.5</f>
        <v>18.666666666666668</v>
      </c>
      <c r="AI679">
        <f>+ABS(+U679-'Playlist o matic demo'!AH$2)/2</f>
        <v>15</v>
      </c>
      <c r="AJ679">
        <f>+ABS(+V679-'Playlist o matic demo'!AI$2)/2</f>
        <v>0</v>
      </c>
      <c r="AK679">
        <f>+ABS(+W679-'Playlist o matic demo'!AJ$2)/2</f>
        <v>8.5</v>
      </c>
      <c r="AL679">
        <f>+ABS(+X679-'Playlist o matic demo'!AK$2)/2</f>
        <v>1</v>
      </c>
      <c r="AN679">
        <f t="shared" si="60"/>
        <v>207.66666666666666</v>
      </c>
      <c r="AO679">
        <f t="shared" si="61"/>
        <v>890</v>
      </c>
      <c r="AP679">
        <f t="shared" si="65"/>
        <v>6.7710000000000908E-2</v>
      </c>
      <c r="AQ679">
        <f t="shared" si="62"/>
        <v>890.06771000000003</v>
      </c>
      <c r="AR679">
        <f t="shared" si="63"/>
        <v>890</v>
      </c>
      <c r="AS679" t="str">
        <f t="shared" si="64"/>
        <v>Em Beihold - Numb Little Bug</v>
      </c>
    </row>
    <row r="680" spans="1:45" x14ac:dyDescent="0.45">
      <c r="A680">
        <v>212</v>
      </c>
      <c r="B680" t="s">
        <v>1598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>
        <v>143139338</v>
      </c>
      <c r="J680">
        <v>10</v>
      </c>
      <c r="K680">
        <v>0</v>
      </c>
      <c r="L680">
        <v>39</v>
      </c>
      <c r="M680">
        <v>0</v>
      </c>
      <c r="N680">
        <v>0</v>
      </c>
      <c r="O680">
        <v>154</v>
      </c>
      <c r="P680" t="s">
        <v>62</v>
      </c>
      <c r="Q680" t="s">
        <v>46</v>
      </c>
      <c r="R680">
        <v>79</v>
      </c>
      <c r="S680">
        <v>86</v>
      </c>
      <c r="T680">
        <v>52</v>
      </c>
      <c r="U680">
        <v>66</v>
      </c>
      <c r="V680">
        <v>0</v>
      </c>
      <c r="W680">
        <v>9</v>
      </c>
      <c r="X680">
        <v>7</v>
      </c>
      <c r="Y680" t="s">
        <v>30</v>
      </c>
      <c r="Z680" t="s">
        <v>31</v>
      </c>
      <c r="AA680">
        <f>+IF(B680='Playlist o matic demo'!$V$2,50,0)</f>
        <v>0</v>
      </c>
      <c r="AB680">
        <f>+ABS(+D680-'Playlist o matic demo'!$AA$2)</f>
        <v>3</v>
      </c>
      <c r="AC680">
        <f>+ABS(+O680-'Playlist o matic demo'!$AB$2)</f>
        <v>17</v>
      </c>
      <c r="AD680">
        <f>+IF(P680='Playlist o matic demo'!$AC$2,0,20)</f>
        <v>20</v>
      </c>
      <c r="AE680">
        <f>+IF(Q680='Playlist o matic demo'!$AD$2,0,20)</f>
        <v>20</v>
      </c>
      <c r="AF680">
        <f>+ABS(+R680-'Playlist o matic demo'!AE$2)</f>
        <v>29</v>
      </c>
      <c r="AG680">
        <f>+ABS(+S680-'Playlist o matic demo'!AF$2)/2</f>
        <v>24</v>
      </c>
      <c r="AH680">
        <f>+ABS(+T680-'Playlist o matic demo'!AG$2)/1.5</f>
        <v>18.666666666666668</v>
      </c>
      <c r="AI680">
        <f>+ABS(+U680-'Playlist o matic demo'!AH$2)/2</f>
        <v>33</v>
      </c>
      <c r="AJ680">
        <f>+ABS(+V680-'Playlist o matic demo'!AI$2)/2</f>
        <v>0</v>
      </c>
      <c r="AK680">
        <f>+ABS(+W680-'Playlist o matic demo'!AJ$2)/2</f>
        <v>0</v>
      </c>
      <c r="AL680">
        <f>+ABS(+X680-'Playlist o matic demo'!AK$2)/2</f>
        <v>0</v>
      </c>
      <c r="AN680">
        <f t="shared" si="60"/>
        <v>164.66666666666666</v>
      </c>
      <c r="AO680">
        <f t="shared" si="61"/>
        <v>638</v>
      </c>
      <c r="AP680">
        <f t="shared" si="65"/>
        <v>6.7810000000000911E-2</v>
      </c>
      <c r="AQ680">
        <f t="shared" si="62"/>
        <v>638.06781000000001</v>
      </c>
      <c r="AR680">
        <f t="shared" si="63"/>
        <v>638</v>
      </c>
      <c r="AS680" t="str">
        <f t="shared" si="64"/>
        <v>Mainstreet, Chefin - 212</v>
      </c>
    </row>
    <row r="681" spans="1:45" x14ac:dyDescent="0.45">
      <c r="A681" t="s">
        <v>1599</v>
      </c>
      <c r="B681" t="s">
        <v>1600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>
        <v>209768491</v>
      </c>
      <c r="J681">
        <v>42</v>
      </c>
      <c r="K681">
        <v>7</v>
      </c>
      <c r="L681">
        <v>15</v>
      </c>
      <c r="M681">
        <v>0</v>
      </c>
      <c r="N681">
        <v>4</v>
      </c>
      <c r="O681">
        <v>92</v>
      </c>
      <c r="P681" t="s">
        <v>62</v>
      </c>
      <c r="Q681" t="s">
        <v>46</v>
      </c>
      <c r="R681">
        <v>73</v>
      </c>
      <c r="S681">
        <v>37</v>
      </c>
      <c r="T681">
        <v>74</v>
      </c>
      <c r="U681">
        <v>28</v>
      </c>
      <c r="V681">
        <v>0</v>
      </c>
      <c r="W681">
        <v>14</v>
      </c>
      <c r="X681">
        <v>6</v>
      </c>
      <c r="Y681" t="s">
        <v>30</v>
      </c>
      <c r="Z681" t="s">
        <v>31</v>
      </c>
      <c r="AA681">
        <f>+IF(B681='Playlist o matic demo'!$V$2,50,0)</f>
        <v>0</v>
      </c>
      <c r="AB681">
        <f>+ABS(+D681-'Playlist o matic demo'!$AA$2)</f>
        <v>2</v>
      </c>
      <c r="AC681">
        <f>+ABS(+O681-'Playlist o matic demo'!$AB$2)</f>
        <v>79</v>
      </c>
      <c r="AD681">
        <f>+IF(P681='Playlist o matic demo'!$AC$2,0,20)</f>
        <v>20</v>
      </c>
      <c r="AE681">
        <f>+IF(Q681='Playlist o matic demo'!$AD$2,0,20)</f>
        <v>20</v>
      </c>
      <c r="AF681">
        <f>+ABS(+R681-'Playlist o matic demo'!AE$2)</f>
        <v>23</v>
      </c>
      <c r="AG681">
        <f>+ABS(+S681-'Playlist o matic demo'!AF$2)/2</f>
        <v>0.5</v>
      </c>
      <c r="AH681">
        <f>+ABS(+T681-'Playlist o matic demo'!AG$2)/1.5</f>
        <v>4</v>
      </c>
      <c r="AI681">
        <f>+ABS(+U681-'Playlist o matic demo'!AH$2)/2</f>
        <v>14</v>
      </c>
      <c r="AJ681">
        <f>+ABS(+V681-'Playlist o matic demo'!AI$2)/2</f>
        <v>0</v>
      </c>
      <c r="AK681">
        <f>+ABS(+W681-'Playlist o matic demo'!AJ$2)/2</f>
        <v>2.5</v>
      </c>
      <c r="AL681">
        <f>+ABS(+X681-'Playlist o matic demo'!AK$2)/2</f>
        <v>0.5</v>
      </c>
      <c r="AN681">
        <f t="shared" si="60"/>
        <v>165.5</v>
      </c>
      <c r="AO681">
        <f t="shared" si="61"/>
        <v>645</v>
      </c>
      <c r="AP681">
        <f t="shared" si="65"/>
        <v>6.7910000000000914E-2</v>
      </c>
      <c r="AQ681">
        <f t="shared" si="62"/>
        <v>645.06790999999998</v>
      </c>
      <c r="AR681">
        <f t="shared" si="63"/>
        <v>645</v>
      </c>
      <c r="AS681" t="str">
        <f t="shared" si="64"/>
        <v>Alvaro Diaz, Rauw Alejandro - ProblemÃ¯Â¿Â½</v>
      </c>
    </row>
    <row r="682" spans="1:45" x14ac:dyDescent="0.45">
      <c r="A682" t="s">
        <v>1601</v>
      </c>
      <c r="B682" t="s">
        <v>1602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>
        <v>64714573</v>
      </c>
      <c r="J682">
        <v>25</v>
      </c>
      <c r="K682">
        <v>0</v>
      </c>
      <c r="L682">
        <v>14</v>
      </c>
      <c r="M682">
        <v>0</v>
      </c>
      <c r="N682">
        <v>0</v>
      </c>
      <c r="O682">
        <v>140</v>
      </c>
      <c r="P682" t="s">
        <v>28</v>
      </c>
      <c r="Q682" t="s">
        <v>29</v>
      </c>
      <c r="R682">
        <v>89</v>
      </c>
      <c r="S682">
        <v>75</v>
      </c>
      <c r="T682">
        <v>70</v>
      </c>
      <c r="U682">
        <v>6</v>
      </c>
      <c r="V682">
        <v>0</v>
      </c>
      <c r="W682">
        <v>13</v>
      </c>
      <c r="X682">
        <v>5</v>
      </c>
      <c r="Y682" t="s">
        <v>1603</v>
      </c>
      <c r="Z682" t="s">
        <v>31</v>
      </c>
      <c r="AA682">
        <f>+IF(B682='Playlist o matic demo'!$V$2,50,0)</f>
        <v>0</v>
      </c>
      <c r="AB682">
        <f>+ABS(+D682-'Playlist o matic demo'!$AA$2)</f>
        <v>3</v>
      </c>
      <c r="AC682">
        <f>+ABS(+O682-'Playlist o matic demo'!$AB$2)</f>
        <v>31</v>
      </c>
      <c r="AD682">
        <f>+IF(P682='Playlist o matic demo'!$AC$2,0,20)</f>
        <v>20</v>
      </c>
      <c r="AE682">
        <f>+IF(Q682='Playlist o matic demo'!$AD$2,0,20)</f>
        <v>0</v>
      </c>
      <c r="AF682">
        <f>+ABS(+R682-'Playlist o matic demo'!AE$2)</f>
        <v>39</v>
      </c>
      <c r="AG682">
        <f>+ABS(+S682-'Playlist o matic demo'!AF$2)/2</f>
        <v>18.5</v>
      </c>
      <c r="AH682">
        <f>+ABS(+T682-'Playlist o matic demo'!AG$2)/1.5</f>
        <v>6.666666666666667</v>
      </c>
      <c r="AI682">
        <f>+ABS(+U682-'Playlist o matic demo'!AH$2)/2</f>
        <v>3</v>
      </c>
      <c r="AJ682">
        <f>+ABS(+V682-'Playlist o matic demo'!AI$2)/2</f>
        <v>0</v>
      </c>
      <c r="AK682">
        <f>+ABS(+W682-'Playlist o matic demo'!AJ$2)/2</f>
        <v>2</v>
      </c>
      <c r="AL682">
        <f>+ABS(+X682-'Playlist o matic demo'!AK$2)/2</f>
        <v>1</v>
      </c>
      <c r="AN682">
        <f t="shared" si="60"/>
        <v>124.16666666666667</v>
      </c>
      <c r="AO682">
        <f t="shared" si="61"/>
        <v>280</v>
      </c>
      <c r="AP682">
        <f t="shared" si="65"/>
        <v>6.8010000000000917E-2</v>
      </c>
      <c r="AQ682">
        <f t="shared" si="62"/>
        <v>280.06801000000002</v>
      </c>
      <c r="AR682">
        <f t="shared" si="63"/>
        <v>283</v>
      </c>
      <c r="AS682" t="str">
        <f t="shared" si="64"/>
        <v>Nicki Minaj, Lil Baby - Bussin</v>
      </c>
    </row>
    <row r="683" spans="1:45" x14ac:dyDescent="0.45">
      <c r="A683" t="s">
        <v>1604</v>
      </c>
      <c r="B683" t="s">
        <v>1605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>
        <v>50746620</v>
      </c>
      <c r="J683">
        <v>20</v>
      </c>
      <c r="K683">
        <v>3</v>
      </c>
      <c r="L683">
        <v>24</v>
      </c>
      <c r="M683">
        <v>0</v>
      </c>
      <c r="N683">
        <v>0</v>
      </c>
      <c r="O683">
        <v>89</v>
      </c>
      <c r="P683" t="s">
        <v>34</v>
      </c>
      <c r="Q683" t="s">
        <v>29</v>
      </c>
      <c r="R683">
        <v>65</v>
      </c>
      <c r="S683">
        <v>60</v>
      </c>
      <c r="T683">
        <v>60</v>
      </c>
      <c r="U683">
        <v>11</v>
      </c>
      <c r="V683">
        <v>0</v>
      </c>
      <c r="W683">
        <v>10</v>
      </c>
      <c r="X683">
        <v>40</v>
      </c>
      <c r="Y683" t="s">
        <v>1606</v>
      </c>
      <c r="Z683" t="s">
        <v>31</v>
      </c>
      <c r="AA683">
        <f>+IF(B683='Playlist o matic demo'!$V$2,50,0)</f>
        <v>0</v>
      </c>
      <c r="AB683">
        <f>+ABS(+D683-'Playlist o matic demo'!$AA$2)</f>
        <v>3</v>
      </c>
      <c r="AC683">
        <f>+ABS(+O683-'Playlist o matic demo'!$AB$2)</f>
        <v>82</v>
      </c>
      <c r="AD683">
        <f>+IF(P683='Playlist o matic demo'!$AC$2,0,20)</f>
        <v>0</v>
      </c>
      <c r="AE683">
        <f>+IF(Q683='Playlist o matic demo'!$AD$2,0,20)</f>
        <v>0</v>
      </c>
      <c r="AF683">
        <f>+ABS(+R683-'Playlist o matic demo'!AE$2)</f>
        <v>15</v>
      </c>
      <c r="AG683">
        <f>+ABS(+S683-'Playlist o matic demo'!AF$2)/2</f>
        <v>11</v>
      </c>
      <c r="AH683">
        <f>+ABS(+T683-'Playlist o matic demo'!AG$2)/1.5</f>
        <v>13.333333333333334</v>
      </c>
      <c r="AI683">
        <f>+ABS(+U683-'Playlist o matic demo'!AH$2)/2</f>
        <v>5.5</v>
      </c>
      <c r="AJ683">
        <f>+ABS(+V683-'Playlist o matic demo'!AI$2)/2</f>
        <v>0</v>
      </c>
      <c r="AK683">
        <f>+ABS(+W683-'Playlist o matic demo'!AJ$2)/2</f>
        <v>0.5</v>
      </c>
      <c r="AL683">
        <f>+ABS(+X683-'Playlist o matic demo'!AK$2)/2</f>
        <v>16.5</v>
      </c>
      <c r="AN683">
        <f t="shared" si="60"/>
        <v>146.83333333333331</v>
      </c>
      <c r="AO683">
        <f t="shared" si="61"/>
        <v>466</v>
      </c>
      <c r="AP683">
        <f t="shared" si="65"/>
        <v>6.811000000000092E-2</v>
      </c>
      <c r="AQ683">
        <f t="shared" si="62"/>
        <v>466.06810999999999</v>
      </c>
      <c r="AR683">
        <f t="shared" si="63"/>
        <v>466</v>
      </c>
      <c r="AS683" t="str">
        <f t="shared" si="64"/>
        <v>Future - Worst Day</v>
      </c>
    </row>
    <row r="684" spans="1:45" x14ac:dyDescent="0.45">
      <c r="A684" t="s">
        <v>1607</v>
      </c>
      <c r="B684" t="s">
        <v>1608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>
        <v>154119539</v>
      </c>
      <c r="J684">
        <v>28</v>
      </c>
      <c r="K684">
        <v>73</v>
      </c>
      <c r="L684">
        <v>64</v>
      </c>
      <c r="M684">
        <v>0</v>
      </c>
      <c r="N684">
        <v>0</v>
      </c>
      <c r="O684">
        <v>135</v>
      </c>
      <c r="P684" t="s">
        <v>38</v>
      </c>
      <c r="Q684" t="s">
        <v>46</v>
      </c>
      <c r="R684">
        <v>89</v>
      </c>
      <c r="S684">
        <v>89</v>
      </c>
      <c r="T684">
        <v>86</v>
      </c>
      <c r="U684">
        <v>16</v>
      </c>
      <c r="V684">
        <v>0</v>
      </c>
      <c r="W684">
        <v>8</v>
      </c>
      <c r="X684">
        <v>5</v>
      </c>
      <c r="Y684" t="s">
        <v>30</v>
      </c>
      <c r="Z684" t="s">
        <v>31</v>
      </c>
      <c r="AA684">
        <f>+IF(B684='Playlist o matic demo'!$V$2,50,0)</f>
        <v>0</v>
      </c>
      <c r="AB684">
        <f>+ABS(+D684-'Playlist o matic demo'!$AA$2)</f>
        <v>3</v>
      </c>
      <c r="AC684">
        <f>+ABS(+O684-'Playlist o matic demo'!$AB$2)</f>
        <v>36</v>
      </c>
      <c r="AD684">
        <f>+IF(P684='Playlist o matic demo'!$AC$2,0,20)</f>
        <v>20</v>
      </c>
      <c r="AE684">
        <f>+IF(Q684='Playlist o matic demo'!$AD$2,0,20)</f>
        <v>20</v>
      </c>
      <c r="AF684">
        <f>+ABS(+R684-'Playlist o matic demo'!AE$2)</f>
        <v>39</v>
      </c>
      <c r="AG684">
        <f>+ABS(+S684-'Playlist o matic demo'!AF$2)/2</f>
        <v>25.5</v>
      </c>
      <c r="AH684">
        <f>+ABS(+T684-'Playlist o matic demo'!AG$2)/1.5</f>
        <v>4</v>
      </c>
      <c r="AI684">
        <f>+ABS(+U684-'Playlist o matic demo'!AH$2)/2</f>
        <v>8</v>
      </c>
      <c r="AJ684">
        <f>+ABS(+V684-'Playlist o matic demo'!AI$2)/2</f>
        <v>0</v>
      </c>
      <c r="AK684">
        <f>+ABS(+W684-'Playlist o matic demo'!AJ$2)/2</f>
        <v>0.5</v>
      </c>
      <c r="AL684">
        <f>+ABS(+X684-'Playlist o matic demo'!AK$2)/2</f>
        <v>1</v>
      </c>
      <c r="AN684">
        <f t="shared" si="60"/>
        <v>157</v>
      </c>
      <c r="AO684">
        <f t="shared" si="61"/>
        <v>565</v>
      </c>
      <c r="AP684">
        <f t="shared" si="65"/>
        <v>6.8210000000000923E-2</v>
      </c>
      <c r="AQ684">
        <f t="shared" si="62"/>
        <v>565.06821000000002</v>
      </c>
      <c r="AR684">
        <f t="shared" si="63"/>
        <v>565</v>
      </c>
      <c r="AS684" t="str">
        <f t="shared" si="64"/>
        <v>ZÃ¯Â¿Â½Ã¯Â¿Â½ Fe - Malvada</v>
      </c>
    </row>
    <row r="685" spans="1:45" x14ac:dyDescent="0.45">
      <c r="A685" t="s">
        <v>1609</v>
      </c>
      <c r="B685" t="s">
        <v>1610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>
        <v>181328253</v>
      </c>
      <c r="J685">
        <v>43</v>
      </c>
      <c r="K685">
        <v>36</v>
      </c>
      <c r="L685">
        <v>46</v>
      </c>
      <c r="M685">
        <v>13</v>
      </c>
      <c r="N685">
        <v>4</v>
      </c>
      <c r="O685">
        <v>140</v>
      </c>
      <c r="P685" t="s">
        <v>80</v>
      </c>
      <c r="Q685" t="s">
        <v>46</v>
      </c>
      <c r="R685">
        <v>51</v>
      </c>
      <c r="S685">
        <v>66</v>
      </c>
      <c r="T685">
        <v>53</v>
      </c>
      <c r="U685">
        <v>60</v>
      </c>
      <c r="V685">
        <v>0</v>
      </c>
      <c r="W685">
        <v>11</v>
      </c>
      <c r="X685">
        <v>18</v>
      </c>
      <c r="Y685" t="s">
        <v>1611</v>
      </c>
      <c r="Z685" t="s">
        <v>31</v>
      </c>
      <c r="AA685">
        <f>+IF(B685='Playlist o matic demo'!$V$2,50,0)</f>
        <v>0</v>
      </c>
      <c r="AB685">
        <f>+ABS(+D685-'Playlist o matic demo'!$AA$2)</f>
        <v>2</v>
      </c>
      <c r="AC685">
        <f>+ABS(+O685-'Playlist o matic demo'!$AB$2)</f>
        <v>31</v>
      </c>
      <c r="AD685">
        <f>+IF(P685='Playlist o matic demo'!$AC$2,0,20)</f>
        <v>20</v>
      </c>
      <c r="AE685">
        <f>+IF(Q685='Playlist o matic demo'!$AD$2,0,20)</f>
        <v>20</v>
      </c>
      <c r="AF685">
        <f>+ABS(+R685-'Playlist o matic demo'!AE$2)</f>
        <v>1</v>
      </c>
      <c r="AG685">
        <f>+ABS(+S685-'Playlist o matic demo'!AF$2)/2</f>
        <v>14</v>
      </c>
      <c r="AH685">
        <f>+ABS(+T685-'Playlist o matic demo'!AG$2)/1.5</f>
        <v>18</v>
      </c>
      <c r="AI685">
        <f>+ABS(+U685-'Playlist o matic demo'!AH$2)/2</f>
        <v>30</v>
      </c>
      <c r="AJ685">
        <f>+ABS(+V685-'Playlist o matic demo'!AI$2)/2</f>
        <v>0</v>
      </c>
      <c r="AK685">
        <f>+ABS(+W685-'Playlist o matic demo'!AJ$2)/2</f>
        <v>1</v>
      </c>
      <c r="AL685">
        <f>+ABS(+X685-'Playlist o matic demo'!AK$2)/2</f>
        <v>5.5</v>
      </c>
      <c r="AN685">
        <f t="shared" si="60"/>
        <v>142.5</v>
      </c>
      <c r="AO685">
        <f t="shared" si="61"/>
        <v>422</v>
      </c>
      <c r="AP685">
        <f t="shared" si="65"/>
        <v>6.8310000000000926E-2</v>
      </c>
      <c r="AQ685">
        <f t="shared" si="62"/>
        <v>422.06831</v>
      </c>
      <c r="AR685">
        <f t="shared" si="63"/>
        <v>423</v>
      </c>
      <c r="AS685" t="str">
        <f t="shared" si="64"/>
        <v>Muni Long - Hrs and Hrs</v>
      </c>
    </row>
    <row r="686" spans="1:45" x14ac:dyDescent="0.45">
      <c r="A686" t="s">
        <v>1612</v>
      </c>
      <c r="B686" t="s">
        <v>1613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>
        <v>370068639</v>
      </c>
      <c r="J686">
        <v>3</v>
      </c>
      <c r="K686">
        <v>0</v>
      </c>
      <c r="L686">
        <v>28</v>
      </c>
      <c r="M686">
        <v>0</v>
      </c>
      <c r="N686">
        <v>1</v>
      </c>
      <c r="O686">
        <v>82</v>
      </c>
      <c r="P686" t="s">
        <v>288</v>
      </c>
      <c r="Q686" t="s">
        <v>29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  <c r="Y686" t="s">
        <v>1614</v>
      </c>
      <c r="Z686" t="s">
        <v>31</v>
      </c>
      <c r="AA686">
        <f>+IF(B686='Playlist o matic demo'!$V$2,50,0)</f>
        <v>0</v>
      </c>
      <c r="AB686">
        <f>+ABS(+D686-'Playlist o matic demo'!$AA$2)</f>
        <v>4</v>
      </c>
      <c r="AC686">
        <f>+ABS(+O686-'Playlist o matic demo'!$AB$2)</f>
        <v>89</v>
      </c>
      <c r="AD686">
        <f>+IF(P686='Playlist o matic demo'!$AC$2,0,20)</f>
        <v>20</v>
      </c>
      <c r="AE686">
        <f>+IF(Q686='Playlist o matic demo'!$AD$2,0,20)</f>
        <v>0</v>
      </c>
      <c r="AF686">
        <f>+ABS(+R686-'Playlist o matic demo'!AE$2)</f>
        <v>3</v>
      </c>
      <c r="AG686">
        <f>+ABS(+S686-'Playlist o matic demo'!AF$2)/2</f>
        <v>3</v>
      </c>
      <c r="AH686">
        <f>+ABS(+T686-'Playlist o matic demo'!AG$2)/1.5</f>
        <v>2.6666666666666665</v>
      </c>
      <c r="AI686">
        <f>+ABS(+U686-'Playlist o matic demo'!AH$2)/2</f>
        <v>4</v>
      </c>
      <c r="AJ686">
        <f>+ABS(+V686-'Playlist o matic demo'!AI$2)/2</f>
        <v>45.5</v>
      </c>
      <c r="AK686">
        <f>+ABS(+W686-'Playlist o matic demo'!AJ$2)/2</f>
        <v>0</v>
      </c>
      <c r="AL686">
        <f>+ABS(+X686-'Playlist o matic demo'!AK$2)/2</f>
        <v>2</v>
      </c>
      <c r="AN686">
        <f t="shared" si="60"/>
        <v>173.16666666666669</v>
      </c>
      <c r="AO686">
        <f t="shared" si="61"/>
        <v>710</v>
      </c>
      <c r="AP686">
        <f t="shared" si="65"/>
        <v>6.8410000000000928E-2</v>
      </c>
      <c r="AQ686">
        <f t="shared" si="62"/>
        <v>710.06840999999997</v>
      </c>
      <c r="AR686">
        <f t="shared" si="63"/>
        <v>710</v>
      </c>
      <c r="AS686" t="str">
        <f t="shared" si="64"/>
        <v>Vundabar - Alien Blues</v>
      </c>
    </row>
    <row r="687" spans="1:45" x14ac:dyDescent="0.45">
      <c r="A687" t="s">
        <v>1615</v>
      </c>
      <c r="B687" t="s">
        <v>386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>
        <v>2280566092</v>
      </c>
      <c r="J687">
        <v>363</v>
      </c>
      <c r="K687">
        <v>129</v>
      </c>
      <c r="L687" s="1">
        <v>3895</v>
      </c>
      <c r="M687">
        <v>0</v>
      </c>
      <c r="N687">
        <v>28</v>
      </c>
      <c r="O687">
        <v>79</v>
      </c>
      <c r="P687" t="s">
        <v>62</v>
      </c>
      <c r="Q687" t="s">
        <v>29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  <c r="Y687" t="s">
        <v>1616</v>
      </c>
      <c r="Z687" t="s">
        <v>31</v>
      </c>
      <c r="AA687">
        <f>+IF(B687='Playlist o matic demo'!$V$2,50,0)</f>
        <v>0</v>
      </c>
      <c r="AB687">
        <f>+ABS(+D687-'Playlist o matic demo'!$AA$2)</f>
        <v>5</v>
      </c>
      <c r="AC687">
        <f>+ABS(+O687-'Playlist o matic demo'!$AB$2)</f>
        <v>92</v>
      </c>
      <c r="AD687">
        <f>+IF(P687='Playlist o matic demo'!$AC$2,0,20)</f>
        <v>20</v>
      </c>
      <c r="AE687">
        <f>+IF(Q687='Playlist o matic demo'!$AD$2,0,20)</f>
        <v>0</v>
      </c>
      <c r="AF687">
        <f>+ABS(+R687-'Playlist o matic demo'!AE$2)</f>
        <v>28</v>
      </c>
      <c r="AG687">
        <f>+ABS(+S687-'Playlist o matic demo'!AF$2)/2</f>
        <v>10</v>
      </c>
      <c r="AH687">
        <f>+ABS(+T687-'Playlist o matic demo'!AG$2)/1.5</f>
        <v>23.333333333333332</v>
      </c>
      <c r="AI687">
        <f>+ABS(+U687-'Playlist o matic demo'!AH$2)/2</f>
        <v>23.5</v>
      </c>
      <c r="AJ687">
        <f>+ABS(+V687-'Playlist o matic demo'!AI$2)/2</f>
        <v>0</v>
      </c>
      <c r="AK687">
        <f>+ABS(+W687-'Playlist o matic demo'!AJ$2)/2</f>
        <v>4.5</v>
      </c>
      <c r="AL687">
        <f>+ABS(+X687-'Playlist o matic demo'!AK$2)/2</f>
        <v>2</v>
      </c>
      <c r="AN687">
        <f t="shared" si="60"/>
        <v>208.33333333333334</v>
      </c>
      <c r="AO687">
        <f t="shared" si="61"/>
        <v>892</v>
      </c>
      <c r="AP687">
        <f t="shared" si="65"/>
        <v>6.8510000000000931E-2</v>
      </c>
      <c r="AQ687">
        <f t="shared" si="62"/>
        <v>892.06850999999995</v>
      </c>
      <c r="AR687">
        <f t="shared" si="63"/>
        <v>893</v>
      </c>
      <c r="AS687" t="str">
        <f t="shared" si="64"/>
        <v>Ed Sheeran - Thinking Out Loud</v>
      </c>
    </row>
    <row r="688" spans="1:45" x14ac:dyDescent="0.45">
      <c r="A688" t="s">
        <v>1617</v>
      </c>
      <c r="B688" t="s">
        <v>672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>
        <v>563902868</v>
      </c>
      <c r="J688">
        <v>47</v>
      </c>
      <c r="K688">
        <v>116</v>
      </c>
      <c r="L688">
        <v>266</v>
      </c>
      <c r="M688">
        <v>0</v>
      </c>
      <c r="N688">
        <v>0</v>
      </c>
      <c r="O688">
        <v>88</v>
      </c>
      <c r="P688" t="s">
        <v>38</v>
      </c>
      <c r="Q688" t="s">
        <v>29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  <c r="Y688" t="s">
        <v>1563</v>
      </c>
      <c r="Z688" t="s">
        <v>31</v>
      </c>
      <c r="AA688">
        <f>+IF(B688='Playlist o matic demo'!$V$2,50,0)</f>
        <v>0</v>
      </c>
      <c r="AB688">
        <f>+ABS(+D688-'Playlist o matic demo'!$AA$2)</f>
        <v>0</v>
      </c>
      <c r="AC688">
        <f>+ABS(+O688-'Playlist o matic demo'!$AB$2)</f>
        <v>83</v>
      </c>
      <c r="AD688">
        <f>+IF(P688='Playlist o matic demo'!$AC$2,0,20)</f>
        <v>20</v>
      </c>
      <c r="AE688">
        <f>+IF(Q688='Playlist o matic demo'!$AD$2,0,20)</f>
        <v>0</v>
      </c>
      <c r="AF688">
        <f>+ABS(+R688-'Playlist o matic demo'!AE$2)</f>
        <v>19</v>
      </c>
      <c r="AG688">
        <f>+ABS(+S688-'Playlist o matic demo'!AF$2)/2</f>
        <v>3.5</v>
      </c>
      <c r="AH688">
        <f>+ABS(+T688-'Playlist o matic demo'!AG$2)/1.5</f>
        <v>11.333333333333334</v>
      </c>
      <c r="AI688">
        <f>+ABS(+U688-'Playlist o matic demo'!AH$2)/2</f>
        <v>23.5</v>
      </c>
      <c r="AJ688">
        <f>+ABS(+V688-'Playlist o matic demo'!AI$2)/2</f>
        <v>13.5</v>
      </c>
      <c r="AK688">
        <f>+ABS(+W688-'Playlist o matic demo'!AJ$2)/2</f>
        <v>6</v>
      </c>
      <c r="AL688">
        <f>+ABS(+X688-'Playlist o matic demo'!AK$2)/2</f>
        <v>2.5</v>
      </c>
      <c r="AN688">
        <f t="shared" si="60"/>
        <v>182.33333333333334</v>
      </c>
      <c r="AO688">
        <f t="shared" si="61"/>
        <v>775</v>
      </c>
      <c r="AP688">
        <f t="shared" si="65"/>
        <v>6.8610000000000934E-2</v>
      </c>
      <c r="AQ688">
        <f t="shared" si="62"/>
        <v>775.06861000000004</v>
      </c>
      <c r="AR688">
        <f t="shared" si="63"/>
        <v>775</v>
      </c>
      <c r="AS688" t="str">
        <f t="shared" si="64"/>
        <v>Labrinth - Still Don't Know My Name</v>
      </c>
    </row>
    <row r="689" spans="1:45" x14ac:dyDescent="0.45">
      <c r="A689" t="s">
        <v>1618</v>
      </c>
      <c r="B689" t="s">
        <v>1619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>
        <v>317622165</v>
      </c>
      <c r="J689">
        <v>8</v>
      </c>
      <c r="K689">
        <v>106</v>
      </c>
      <c r="L689">
        <v>6</v>
      </c>
      <c r="M689">
        <v>0</v>
      </c>
      <c r="N689">
        <v>8</v>
      </c>
      <c r="O689">
        <v>139</v>
      </c>
      <c r="P689" t="s">
        <v>38</v>
      </c>
      <c r="Q689" t="s">
        <v>29</v>
      </c>
      <c r="R689">
        <v>44</v>
      </c>
      <c r="S689">
        <v>18</v>
      </c>
      <c r="T689">
        <v>38</v>
      </c>
      <c r="U689">
        <v>70</v>
      </c>
      <c r="V689">
        <v>0</v>
      </c>
      <c r="W689">
        <v>12</v>
      </c>
      <c r="X689">
        <v>4</v>
      </c>
      <c r="Y689" t="s">
        <v>1620</v>
      </c>
      <c r="Z689" t="s">
        <v>31</v>
      </c>
      <c r="AA689">
        <f>+IF(B689='Playlist o matic demo'!$V$2,50,0)</f>
        <v>0</v>
      </c>
      <c r="AB689">
        <f>+ABS(+D689-'Playlist o matic demo'!$AA$2)</f>
        <v>2</v>
      </c>
      <c r="AC689">
        <f>+ABS(+O689-'Playlist o matic demo'!$AB$2)</f>
        <v>32</v>
      </c>
      <c r="AD689">
        <f>+IF(P689='Playlist o matic demo'!$AC$2,0,20)</f>
        <v>20</v>
      </c>
      <c r="AE689">
        <f>+IF(Q689='Playlist o matic demo'!$AD$2,0,20)</f>
        <v>0</v>
      </c>
      <c r="AF689">
        <f>+ABS(+R689-'Playlist o matic demo'!AE$2)</f>
        <v>6</v>
      </c>
      <c r="AG689">
        <f>+ABS(+S689-'Playlist o matic demo'!AF$2)/2</f>
        <v>10</v>
      </c>
      <c r="AH689">
        <f>+ABS(+T689-'Playlist o matic demo'!AG$2)/1.5</f>
        <v>28</v>
      </c>
      <c r="AI689">
        <f>+ABS(+U689-'Playlist o matic demo'!AH$2)/2</f>
        <v>35</v>
      </c>
      <c r="AJ689">
        <f>+ABS(+V689-'Playlist o matic demo'!AI$2)/2</f>
        <v>0</v>
      </c>
      <c r="AK689">
        <f>+ABS(+W689-'Playlist o matic demo'!AJ$2)/2</f>
        <v>1.5</v>
      </c>
      <c r="AL689">
        <f>+ABS(+X689-'Playlist o matic demo'!AK$2)/2</f>
        <v>1.5</v>
      </c>
      <c r="AN689">
        <f t="shared" si="60"/>
        <v>136</v>
      </c>
      <c r="AO689">
        <f t="shared" si="61"/>
        <v>368</v>
      </c>
      <c r="AP689">
        <f t="shared" si="65"/>
        <v>6.8710000000000937E-2</v>
      </c>
      <c r="AQ689">
        <f t="shared" si="62"/>
        <v>368.06871000000001</v>
      </c>
      <c r="AR689">
        <f t="shared" si="63"/>
        <v>368</v>
      </c>
      <c r="AS689" t="str">
        <f t="shared" si="64"/>
        <v>V - Christmas Tree</v>
      </c>
    </row>
    <row r="690" spans="1:45" x14ac:dyDescent="0.45">
      <c r="A690" t="s">
        <v>1621</v>
      </c>
      <c r="B690" t="s">
        <v>1622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>
        <v>291709698</v>
      </c>
      <c r="J690">
        <v>35</v>
      </c>
      <c r="K690">
        <v>104</v>
      </c>
      <c r="L690">
        <v>93</v>
      </c>
      <c r="M690">
        <v>1</v>
      </c>
      <c r="N690">
        <v>0</v>
      </c>
      <c r="O690">
        <v>124</v>
      </c>
      <c r="Q690" t="s">
        <v>46</v>
      </c>
      <c r="R690">
        <v>73</v>
      </c>
      <c r="S690">
        <v>68</v>
      </c>
      <c r="T690">
        <v>83</v>
      </c>
      <c r="U690">
        <v>55</v>
      </c>
      <c r="V690">
        <v>0</v>
      </c>
      <c r="W690">
        <v>90</v>
      </c>
      <c r="X690">
        <v>7</v>
      </c>
      <c r="Y690" t="s">
        <v>30</v>
      </c>
      <c r="Z690" t="s">
        <v>31</v>
      </c>
      <c r="AA690">
        <f>+IF(B690='Playlist o matic demo'!$V$2,50,0)</f>
        <v>0</v>
      </c>
      <c r="AB690">
        <f>+ABS(+D690-'Playlist o matic demo'!$AA$2)</f>
        <v>3</v>
      </c>
      <c r="AC690">
        <f>+ABS(+O690-'Playlist o matic demo'!$AB$2)</f>
        <v>47</v>
      </c>
      <c r="AD690">
        <f>+IF(P690='Playlist o matic demo'!$AC$2,0,20)</f>
        <v>20</v>
      </c>
      <c r="AE690">
        <f>+IF(Q690='Playlist o matic demo'!$AD$2,0,20)</f>
        <v>20</v>
      </c>
      <c r="AF690">
        <f>+ABS(+R690-'Playlist o matic demo'!AE$2)</f>
        <v>23</v>
      </c>
      <c r="AG690">
        <f>+ABS(+S690-'Playlist o matic demo'!AF$2)/2</f>
        <v>15</v>
      </c>
      <c r="AH690">
        <f>+ABS(+T690-'Playlist o matic demo'!AG$2)/1.5</f>
        <v>2</v>
      </c>
      <c r="AI690">
        <f>+ABS(+U690-'Playlist o matic demo'!AH$2)/2</f>
        <v>27.5</v>
      </c>
      <c r="AJ690">
        <f>+ABS(+V690-'Playlist o matic demo'!AI$2)/2</f>
        <v>0</v>
      </c>
      <c r="AK690">
        <f>+ABS(+W690-'Playlist o matic demo'!AJ$2)/2</f>
        <v>40.5</v>
      </c>
      <c r="AL690">
        <f>+ABS(+X690-'Playlist o matic demo'!AK$2)/2</f>
        <v>0</v>
      </c>
      <c r="AN690">
        <f t="shared" si="60"/>
        <v>198</v>
      </c>
      <c r="AO690">
        <f t="shared" si="61"/>
        <v>862</v>
      </c>
      <c r="AP690">
        <f t="shared" si="65"/>
        <v>6.881000000000094E-2</v>
      </c>
      <c r="AQ690">
        <f t="shared" si="62"/>
        <v>862.06880999999998</v>
      </c>
      <c r="AR690">
        <f t="shared" si="63"/>
        <v>862</v>
      </c>
      <c r="AS690" t="str">
        <f t="shared" si="64"/>
        <v>MarÃ¯Â¿Â½Ã¯Â¿Â½lia MendonÃ¯Â¿Â½Ã¯Â¿Â½a, Hugo &amp; G - Mal Feito - Ao Vivo</v>
      </c>
    </row>
    <row r="691" spans="1:45" x14ac:dyDescent="0.45">
      <c r="A691" t="s">
        <v>1623</v>
      </c>
      <c r="B691" t="s">
        <v>672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>
        <v>203680270</v>
      </c>
      <c r="J691">
        <v>8</v>
      </c>
      <c r="K691">
        <v>67</v>
      </c>
      <c r="L691">
        <v>66</v>
      </c>
      <c r="M691">
        <v>0</v>
      </c>
      <c r="N691">
        <v>0</v>
      </c>
      <c r="O691">
        <v>80</v>
      </c>
      <c r="P691" t="s">
        <v>80</v>
      </c>
      <c r="Q691" t="s">
        <v>46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  <c r="Y691" t="s">
        <v>1563</v>
      </c>
      <c r="Z691" t="s">
        <v>31</v>
      </c>
      <c r="AA691">
        <f>+IF(B691='Playlist o matic demo'!$V$2,50,0)</f>
        <v>0</v>
      </c>
      <c r="AB691">
        <f>+ABS(+D691-'Playlist o matic demo'!$AA$2)</f>
        <v>0</v>
      </c>
      <c r="AC691">
        <f>+ABS(+O691-'Playlist o matic demo'!$AB$2)</f>
        <v>91</v>
      </c>
      <c r="AD691">
        <f>+IF(P691='Playlist o matic demo'!$AC$2,0,20)</f>
        <v>20</v>
      </c>
      <c r="AE691">
        <f>+IF(Q691='Playlist o matic demo'!$AD$2,0,20)</f>
        <v>20</v>
      </c>
      <c r="AF691">
        <f>+ABS(+R691-'Playlist o matic demo'!AE$2)</f>
        <v>11</v>
      </c>
      <c r="AG691">
        <f>+ABS(+S691-'Playlist o matic demo'!AF$2)/2</f>
        <v>3.5</v>
      </c>
      <c r="AH691">
        <f>+ABS(+T691-'Playlist o matic demo'!AG$2)/1.5</f>
        <v>16.666666666666668</v>
      </c>
      <c r="AI691">
        <f>+ABS(+U691-'Playlist o matic demo'!AH$2)/2</f>
        <v>36.5</v>
      </c>
      <c r="AJ691">
        <f>+ABS(+V691-'Playlist o matic demo'!AI$2)/2</f>
        <v>0</v>
      </c>
      <c r="AK691">
        <f>+ABS(+W691-'Playlist o matic demo'!AJ$2)/2</f>
        <v>0</v>
      </c>
      <c r="AL691">
        <f>+ABS(+X691-'Playlist o matic demo'!AK$2)/2</f>
        <v>7</v>
      </c>
      <c r="AN691">
        <f t="shared" si="60"/>
        <v>205.66666666666666</v>
      </c>
      <c r="AO691">
        <f t="shared" si="61"/>
        <v>883</v>
      </c>
      <c r="AP691">
        <f t="shared" si="65"/>
        <v>6.8910000000000943E-2</v>
      </c>
      <c r="AQ691">
        <f t="shared" si="62"/>
        <v>883.06890999999996</v>
      </c>
      <c r="AR691">
        <f t="shared" si="63"/>
        <v>883</v>
      </c>
      <c r="AS691" t="str">
        <f t="shared" si="64"/>
        <v>Labrinth - When I R.I.P.</v>
      </c>
    </row>
    <row r="692" spans="1:45" x14ac:dyDescent="0.45">
      <c r="A692" t="s">
        <v>1624</v>
      </c>
      <c r="B692" t="s">
        <v>1602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>
        <v>81350745</v>
      </c>
      <c r="J692">
        <v>42</v>
      </c>
      <c r="K692">
        <v>1</v>
      </c>
      <c r="L692">
        <v>26</v>
      </c>
      <c r="M692">
        <v>0</v>
      </c>
      <c r="N692">
        <v>0</v>
      </c>
      <c r="O692">
        <v>120</v>
      </c>
      <c r="P692" t="s">
        <v>34</v>
      </c>
      <c r="Q692" t="s">
        <v>46</v>
      </c>
      <c r="R692">
        <v>84</v>
      </c>
      <c r="S692">
        <v>54</v>
      </c>
      <c r="T692">
        <v>51</v>
      </c>
      <c r="U692">
        <v>47</v>
      </c>
      <c r="V692">
        <v>0</v>
      </c>
      <c r="W692">
        <v>12</v>
      </c>
      <c r="X692">
        <v>40</v>
      </c>
      <c r="Y692" t="s">
        <v>1625</v>
      </c>
      <c r="Z692" t="s">
        <v>31</v>
      </c>
      <c r="AA692">
        <f>+IF(B692='Playlist o matic demo'!$V$2,50,0)</f>
        <v>0</v>
      </c>
      <c r="AB692">
        <f>+ABS(+D692-'Playlist o matic demo'!$AA$2)</f>
        <v>3</v>
      </c>
      <c r="AC692">
        <f>+ABS(+O692-'Playlist o matic demo'!$AB$2)</f>
        <v>51</v>
      </c>
      <c r="AD692">
        <f>+IF(P692='Playlist o matic demo'!$AC$2,0,20)</f>
        <v>0</v>
      </c>
      <c r="AE692">
        <f>+IF(Q692='Playlist o matic demo'!$AD$2,0,20)</f>
        <v>20</v>
      </c>
      <c r="AF692">
        <f>+ABS(+R692-'Playlist o matic demo'!AE$2)</f>
        <v>34</v>
      </c>
      <c r="AG692">
        <f>+ABS(+S692-'Playlist o matic demo'!AF$2)/2</f>
        <v>8</v>
      </c>
      <c r="AH692">
        <f>+ABS(+T692-'Playlist o matic demo'!AG$2)/1.5</f>
        <v>19.333333333333332</v>
      </c>
      <c r="AI692">
        <f>+ABS(+U692-'Playlist o matic demo'!AH$2)/2</f>
        <v>23.5</v>
      </c>
      <c r="AJ692">
        <f>+ABS(+V692-'Playlist o matic demo'!AI$2)/2</f>
        <v>0</v>
      </c>
      <c r="AK692">
        <f>+ABS(+W692-'Playlist o matic demo'!AJ$2)/2</f>
        <v>1.5</v>
      </c>
      <c r="AL692">
        <f>+ABS(+X692-'Playlist o matic demo'!AK$2)/2</f>
        <v>16.5</v>
      </c>
      <c r="AN692">
        <f t="shared" si="60"/>
        <v>176.83333333333334</v>
      </c>
      <c r="AO692">
        <f t="shared" si="61"/>
        <v>743</v>
      </c>
      <c r="AP692">
        <f t="shared" si="65"/>
        <v>6.9010000000000946E-2</v>
      </c>
      <c r="AQ692">
        <f t="shared" si="62"/>
        <v>743.06901000000005</v>
      </c>
      <c r="AR692">
        <f t="shared" si="63"/>
        <v>746</v>
      </c>
      <c r="AS692" t="str">
        <f t="shared" si="64"/>
        <v>Nicki Minaj, Lil Baby - Do We Have A Problem?</v>
      </c>
    </row>
    <row r="693" spans="1:45" x14ac:dyDescent="0.45">
      <c r="A693" t="s">
        <v>1626</v>
      </c>
      <c r="B693" t="s">
        <v>672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>
        <v>282883169</v>
      </c>
      <c r="J693">
        <v>21</v>
      </c>
      <c r="K693">
        <v>86</v>
      </c>
      <c r="L693">
        <v>138</v>
      </c>
      <c r="M693">
        <v>0</v>
      </c>
      <c r="N693">
        <v>2</v>
      </c>
      <c r="O693">
        <v>80</v>
      </c>
      <c r="P693" t="s">
        <v>130</v>
      </c>
      <c r="Q693" t="s">
        <v>46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  <c r="Y693" t="s">
        <v>1563</v>
      </c>
      <c r="Z693" t="s">
        <v>31</v>
      </c>
      <c r="AA693">
        <f>+IF(B693='Playlist o matic demo'!$V$2,50,0)</f>
        <v>0</v>
      </c>
      <c r="AB693">
        <f>+ABS(+D693-'Playlist o matic demo'!$AA$2)</f>
        <v>0</v>
      </c>
      <c r="AC693">
        <f>+ABS(+O693-'Playlist o matic demo'!$AB$2)</f>
        <v>91</v>
      </c>
      <c r="AD693">
        <f>+IF(P693='Playlist o matic demo'!$AC$2,0,20)</f>
        <v>20</v>
      </c>
      <c r="AE693">
        <f>+IF(Q693='Playlist o matic demo'!$AD$2,0,20)</f>
        <v>20</v>
      </c>
      <c r="AF693">
        <f>+ABS(+R693-'Playlist o matic demo'!AE$2)</f>
        <v>6</v>
      </c>
      <c r="AG693">
        <f>+ABS(+S693-'Playlist o matic demo'!AF$2)/2</f>
        <v>9.5</v>
      </c>
      <c r="AH693">
        <f>+ABS(+T693-'Playlist o matic demo'!AG$2)/1.5</f>
        <v>22.666666666666668</v>
      </c>
      <c r="AI693">
        <f>+ABS(+U693-'Playlist o matic demo'!AH$2)/2</f>
        <v>46</v>
      </c>
      <c r="AJ693">
        <f>+ABS(+V693-'Playlist o matic demo'!AI$2)/2</f>
        <v>36</v>
      </c>
      <c r="AK693">
        <f>+ABS(+W693-'Playlist o matic demo'!AJ$2)/2</f>
        <v>1</v>
      </c>
      <c r="AL693">
        <f>+ABS(+X693-'Playlist o matic demo'!AK$2)/2</f>
        <v>2</v>
      </c>
      <c r="AN693">
        <f t="shared" si="60"/>
        <v>254.16666666666666</v>
      </c>
      <c r="AO693">
        <f t="shared" si="61"/>
        <v>948</v>
      </c>
      <c r="AP693">
        <f t="shared" si="65"/>
        <v>6.9110000000000948E-2</v>
      </c>
      <c r="AQ693">
        <f t="shared" si="62"/>
        <v>948.06911000000002</v>
      </c>
      <c r="AR693">
        <f t="shared" si="63"/>
        <v>948</v>
      </c>
      <c r="AS693" t="str">
        <f t="shared" si="64"/>
        <v>Labrinth - Forever</v>
      </c>
    </row>
    <row r="694" spans="1:45" x14ac:dyDescent="0.45">
      <c r="A694" t="s">
        <v>1627</v>
      </c>
      <c r="B694" t="s">
        <v>1575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>
        <v>64787943</v>
      </c>
      <c r="J694">
        <v>8</v>
      </c>
      <c r="K694">
        <v>0</v>
      </c>
      <c r="L694">
        <v>29</v>
      </c>
      <c r="M694">
        <v>0</v>
      </c>
      <c r="N694">
        <v>0</v>
      </c>
      <c r="O694">
        <v>117</v>
      </c>
      <c r="P694" t="s">
        <v>34</v>
      </c>
      <c r="Q694" t="s">
        <v>29</v>
      </c>
      <c r="R694">
        <v>92</v>
      </c>
      <c r="S694">
        <v>62</v>
      </c>
      <c r="T694">
        <v>86</v>
      </c>
      <c r="U694">
        <v>11</v>
      </c>
      <c r="V694">
        <v>0</v>
      </c>
      <c r="W694">
        <v>24</v>
      </c>
      <c r="X694">
        <v>24</v>
      </c>
      <c r="Y694" t="s">
        <v>30</v>
      </c>
      <c r="Z694" t="s">
        <v>31</v>
      </c>
      <c r="AA694">
        <f>+IF(B694='Playlist o matic demo'!$V$2,50,0)</f>
        <v>0</v>
      </c>
      <c r="AB694">
        <f>+ABS(+D694-'Playlist o matic demo'!$AA$2)</f>
        <v>3</v>
      </c>
      <c r="AC694">
        <f>+ABS(+O694-'Playlist o matic demo'!$AB$2)</f>
        <v>54</v>
      </c>
      <c r="AD694">
        <f>+IF(P694='Playlist o matic demo'!$AC$2,0,20)</f>
        <v>0</v>
      </c>
      <c r="AE694">
        <f>+IF(Q694='Playlist o matic demo'!$AD$2,0,20)</f>
        <v>0</v>
      </c>
      <c r="AF694">
        <f>+ABS(+R694-'Playlist o matic demo'!AE$2)</f>
        <v>42</v>
      </c>
      <c r="AG694">
        <f>+ABS(+S694-'Playlist o matic demo'!AF$2)/2</f>
        <v>12</v>
      </c>
      <c r="AH694">
        <f>+ABS(+T694-'Playlist o matic demo'!AG$2)/1.5</f>
        <v>4</v>
      </c>
      <c r="AI694">
        <f>+ABS(+U694-'Playlist o matic demo'!AH$2)/2</f>
        <v>5.5</v>
      </c>
      <c r="AJ694">
        <f>+ABS(+V694-'Playlist o matic demo'!AI$2)/2</f>
        <v>0</v>
      </c>
      <c r="AK694">
        <f>+ABS(+W694-'Playlist o matic demo'!AJ$2)/2</f>
        <v>7.5</v>
      </c>
      <c r="AL694">
        <f>+ABS(+X694-'Playlist o matic demo'!AK$2)/2</f>
        <v>8.5</v>
      </c>
      <c r="AN694">
        <f t="shared" si="60"/>
        <v>136.5</v>
      </c>
      <c r="AO694">
        <f t="shared" si="61"/>
        <v>371</v>
      </c>
      <c r="AP694">
        <f t="shared" si="65"/>
        <v>6.9210000000000951E-2</v>
      </c>
      <c r="AQ694">
        <f t="shared" si="62"/>
        <v>371.06921</v>
      </c>
      <c r="AR694">
        <f t="shared" si="63"/>
        <v>372</v>
      </c>
      <c r="AS694" t="str">
        <f t="shared" si="64"/>
        <v>Eminem, Dr. Dre - Gospel (with Eminem)</v>
      </c>
    </row>
    <row r="695" spans="1:45" x14ac:dyDescent="0.45">
      <c r="A695" t="s">
        <v>1628</v>
      </c>
      <c r="B695" t="s">
        <v>1629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>
        <v>2484812918</v>
      </c>
      <c r="J695">
        <v>453</v>
      </c>
      <c r="K695">
        <v>50</v>
      </c>
      <c r="L695" s="1">
        <v>1785</v>
      </c>
      <c r="M695">
        <v>1</v>
      </c>
      <c r="N695">
        <v>8</v>
      </c>
      <c r="O695">
        <v>117</v>
      </c>
      <c r="P695" t="s">
        <v>42</v>
      </c>
      <c r="Q695" t="s">
        <v>46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  <c r="Y695" t="s">
        <v>30</v>
      </c>
      <c r="Z695" t="s">
        <v>31</v>
      </c>
      <c r="AA695">
        <f>+IF(B695='Playlist o matic demo'!$V$2,50,0)</f>
        <v>0</v>
      </c>
      <c r="AB695">
        <f>+ABS(+D695-'Playlist o matic demo'!$AA$2)</f>
        <v>0</v>
      </c>
      <c r="AC695">
        <f>+ABS(+O695-'Playlist o matic demo'!$AB$2)</f>
        <v>54</v>
      </c>
      <c r="AD695">
        <f>+IF(P695='Playlist o matic demo'!$AC$2,0,20)</f>
        <v>20</v>
      </c>
      <c r="AE695">
        <f>+IF(Q695='Playlist o matic demo'!$AD$2,0,20)</f>
        <v>20</v>
      </c>
      <c r="AF695">
        <f>+ABS(+R695-'Playlist o matic demo'!AE$2)</f>
        <v>26</v>
      </c>
      <c r="AG695">
        <f>+ABS(+S695-'Playlist o matic demo'!AF$2)/2</f>
        <v>19.5</v>
      </c>
      <c r="AH695">
        <f>+ABS(+T695-'Playlist o matic demo'!AG$2)/1.5</f>
        <v>18.666666666666668</v>
      </c>
      <c r="AI695">
        <f>+ABS(+U695-'Playlist o matic demo'!AH$2)/2</f>
        <v>2</v>
      </c>
      <c r="AJ695">
        <f>+ABS(+V695-'Playlist o matic demo'!AI$2)/2</f>
        <v>0</v>
      </c>
      <c r="AK695">
        <f>+ABS(+W695-'Playlist o matic demo'!AJ$2)/2</f>
        <v>0.5</v>
      </c>
      <c r="AL695">
        <f>+ABS(+X695-'Playlist o matic demo'!AK$2)/2</f>
        <v>2</v>
      </c>
      <c r="AN695">
        <f t="shared" si="60"/>
        <v>162.66666666666666</v>
      </c>
      <c r="AO695">
        <f t="shared" si="61"/>
        <v>626</v>
      </c>
      <c r="AP695">
        <f t="shared" si="65"/>
        <v>6.9310000000000954E-2</v>
      </c>
      <c r="AQ695">
        <f t="shared" si="62"/>
        <v>626.06930999999997</v>
      </c>
      <c r="AR695">
        <f t="shared" si="63"/>
        <v>627</v>
      </c>
      <c r="AS695" t="str">
        <f t="shared" si="64"/>
        <v>Shawn Mendes, Camila Cabello - SeÃ¯Â¿Â½Ã¯Â¿Â½o</v>
      </c>
    </row>
    <row r="696" spans="1:45" x14ac:dyDescent="0.45">
      <c r="A696" t="s">
        <v>1630</v>
      </c>
      <c r="B696" t="s">
        <v>768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>
        <v>461437791</v>
      </c>
      <c r="J696">
        <v>13</v>
      </c>
      <c r="K696">
        <v>7</v>
      </c>
      <c r="L696">
        <v>55</v>
      </c>
      <c r="M696">
        <v>0</v>
      </c>
      <c r="N696">
        <v>1</v>
      </c>
      <c r="O696">
        <v>140</v>
      </c>
      <c r="P696" t="s">
        <v>38</v>
      </c>
      <c r="Q696" t="s">
        <v>46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  <c r="Y696" t="s">
        <v>1631</v>
      </c>
      <c r="Z696" t="s">
        <v>31</v>
      </c>
      <c r="AA696">
        <f>+IF(B696='Playlist o matic demo'!$V$2,50,0)</f>
        <v>0</v>
      </c>
      <c r="AB696">
        <f>+ABS(+D696-'Playlist o matic demo'!$AA$2)</f>
        <v>0</v>
      </c>
      <c r="AC696">
        <f>+ABS(+O696-'Playlist o matic demo'!$AB$2)</f>
        <v>31</v>
      </c>
      <c r="AD696">
        <f>+IF(P696='Playlist o matic demo'!$AC$2,0,20)</f>
        <v>20</v>
      </c>
      <c r="AE696">
        <f>+IF(Q696='Playlist o matic demo'!$AD$2,0,20)</f>
        <v>20</v>
      </c>
      <c r="AF696">
        <f>+ABS(+R696-'Playlist o matic demo'!AE$2)</f>
        <v>12</v>
      </c>
      <c r="AG696">
        <f>+ABS(+S696-'Playlist o matic demo'!AF$2)/2</f>
        <v>4</v>
      </c>
      <c r="AH696">
        <f>+ABS(+T696-'Playlist o matic demo'!AG$2)/1.5</f>
        <v>4.666666666666667</v>
      </c>
      <c r="AI696">
        <f>+ABS(+U696-'Playlist o matic demo'!AH$2)/2</f>
        <v>5</v>
      </c>
      <c r="AJ696">
        <f>+ABS(+V696-'Playlist o matic demo'!AI$2)/2</f>
        <v>0</v>
      </c>
      <c r="AK696">
        <f>+ABS(+W696-'Playlist o matic demo'!AJ$2)/2</f>
        <v>29</v>
      </c>
      <c r="AL696">
        <f>+ABS(+X696-'Playlist o matic demo'!AK$2)/2</f>
        <v>2</v>
      </c>
      <c r="AN696">
        <f t="shared" si="60"/>
        <v>127.66666666666667</v>
      </c>
      <c r="AO696">
        <f t="shared" si="61"/>
        <v>305</v>
      </c>
      <c r="AP696">
        <f t="shared" si="65"/>
        <v>6.9410000000000957E-2</v>
      </c>
      <c r="AQ696">
        <f t="shared" si="62"/>
        <v>305.06941</v>
      </c>
      <c r="AR696">
        <f t="shared" si="63"/>
        <v>305</v>
      </c>
      <c r="AS696" t="str">
        <f t="shared" si="64"/>
        <v>Tyler, The Creator - NEW MAGIC WAND</v>
      </c>
    </row>
    <row r="697" spans="1:45" x14ac:dyDescent="0.45">
      <c r="A697" t="s">
        <v>1632</v>
      </c>
      <c r="B697" t="s">
        <v>76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>
        <v>1439191367</v>
      </c>
      <c r="J697">
        <v>246</v>
      </c>
      <c r="K697">
        <v>71</v>
      </c>
      <c r="L697">
        <v>519</v>
      </c>
      <c r="M697">
        <v>2</v>
      </c>
      <c r="N697">
        <v>5</v>
      </c>
      <c r="O697">
        <v>99</v>
      </c>
      <c r="P697" t="s">
        <v>80</v>
      </c>
      <c r="Q697" t="s">
        <v>29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  <c r="Y697" t="s">
        <v>365</v>
      </c>
      <c r="Z697" t="s">
        <v>31</v>
      </c>
      <c r="AA697">
        <f>+IF(B697='Playlist o matic demo'!$V$2,50,0)</f>
        <v>0</v>
      </c>
      <c r="AB697">
        <f>+ABS(+D697-'Playlist o matic demo'!$AA$2)</f>
        <v>0</v>
      </c>
      <c r="AC697">
        <f>+ABS(+O697-'Playlist o matic demo'!$AB$2)</f>
        <v>72</v>
      </c>
      <c r="AD697">
        <f>+IF(P697='Playlist o matic demo'!$AC$2,0,20)</f>
        <v>20</v>
      </c>
      <c r="AE697">
        <f>+IF(Q697='Playlist o matic demo'!$AD$2,0,20)</f>
        <v>0</v>
      </c>
      <c r="AF697">
        <f>+ABS(+R697-'Playlist o matic demo'!AE$2)</f>
        <v>18</v>
      </c>
      <c r="AG697">
        <f>+ABS(+S697-'Playlist o matic demo'!AF$2)/2</f>
        <v>9.5</v>
      </c>
      <c r="AH697">
        <f>+ABS(+T697-'Playlist o matic demo'!AG$2)/1.5</f>
        <v>2</v>
      </c>
      <c r="AI697">
        <f>+ABS(+U697-'Playlist o matic demo'!AH$2)/2</f>
        <v>1</v>
      </c>
      <c r="AJ697">
        <f>+ABS(+V697-'Playlist o matic demo'!AI$2)/2</f>
        <v>0</v>
      </c>
      <c r="AK697">
        <f>+ABS(+W697-'Playlist o matic demo'!AJ$2)/2</f>
        <v>0.5</v>
      </c>
      <c r="AL697">
        <f>+ABS(+X697-'Playlist o matic demo'!AK$2)/2</f>
        <v>1</v>
      </c>
      <c r="AN697">
        <f t="shared" si="60"/>
        <v>124</v>
      </c>
      <c r="AO697">
        <f t="shared" si="61"/>
        <v>277</v>
      </c>
      <c r="AP697">
        <f t="shared" si="65"/>
        <v>6.951000000000096E-2</v>
      </c>
      <c r="AQ697">
        <f t="shared" si="62"/>
        <v>277.06950999999998</v>
      </c>
      <c r="AR697">
        <f t="shared" si="63"/>
        <v>278</v>
      </c>
      <c r="AS697" t="str">
        <f t="shared" si="64"/>
        <v>Harry Styles - Adore You</v>
      </c>
    </row>
    <row r="698" spans="1:45" x14ac:dyDescent="0.45">
      <c r="A698" t="s">
        <v>1633</v>
      </c>
      <c r="B698" t="s">
        <v>1634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>
        <v>759208783</v>
      </c>
      <c r="J698">
        <v>52</v>
      </c>
      <c r="K698">
        <v>42</v>
      </c>
      <c r="L698">
        <v>100</v>
      </c>
      <c r="M698">
        <v>0</v>
      </c>
      <c r="N698">
        <v>0</v>
      </c>
      <c r="O698">
        <v>93</v>
      </c>
      <c r="P698" t="s">
        <v>34</v>
      </c>
      <c r="Q698" t="s">
        <v>29</v>
      </c>
      <c r="R698">
        <v>74</v>
      </c>
      <c r="S698">
        <v>59</v>
      </c>
      <c r="T698">
        <v>87</v>
      </c>
      <c r="U698">
        <v>3</v>
      </c>
      <c r="V698">
        <v>0</v>
      </c>
      <c r="W698">
        <v>8</v>
      </c>
      <c r="X698">
        <v>5</v>
      </c>
      <c r="Y698" t="s">
        <v>30</v>
      </c>
      <c r="Z698" t="s">
        <v>31</v>
      </c>
      <c r="AA698">
        <f>+IF(B698='Playlist o matic demo'!$V$2,50,0)</f>
        <v>0</v>
      </c>
      <c r="AB698">
        <f>+ABS(+D698-'Playlist o matic demo'!$AA$2)</f>
        <v>1</v>
      </c>
      <c r="AC698">
        <f>+ABS(+O698-'Playlist o matic demo'!$AB$2)</f>
        <v>78</v>
      </c>
      <c r="AD698">
        <f>+IF(P698='Playlist o matic demo'!$AC$2,0,20)</f>
        <v>0</v>
      </c>
      <c r="AE698">
        <f>+IF(Q698='Playlist o matic demo'!$AD$2,0,20)</f>
        <v>0</v>
      </c>
      <c r="AF698">
        <f>+ABS(+R698-'Playlist o matic demo'!AE$2)</f>
        <v>24</v>
      </c>
      <c r="AG698">
        <f>+ABS(+S698-'Playlist o matic demo'!AF$2)/2</f>
        <v>10.5</v>
      </c>
      <c r="AH698">
        <f>+ABS(+T698-'Playlist o matic demo'!AG$2)/1.5</f>
        <v>4.666666666666667</v>
      </c>
      <c r="AI698">
        <f>+ABS(+U698-'Playlist o matic demo'!AH$2)/2</f>
        <v>1.5</v>
      </c>
      <c r="AJ698">
        <f>+ABS(+V698-'Playlist o matic demo'!AI$2)/2</f>
        <v>0</v>
      </c>
      <c r="AK698">
        <f>+ABS(+W698-'Playlist o matic demo'!AJ$2)/2</f>
        <v>0.5</v>
      </c>
      <c r="AL698">
        <f>+ABS(+X698-'Playlist o matic demo'!AK$2)/2</f>
        <v>1</v>
      </c>
      <c r="AN698">
        <f t="shared" si="60"/>
        <v>121.16666666666667</v>
      </c>
      <c r="AO698">
        <f t="shared" si="61"/>
        <v>246</v>
      </c>
      <c r="AP698">
        <f t="shared" si="65"/>
        <v>6.9610000000000963E-2</v>
      </c>
      <c r="AQ698">
        <f t="shared" si="62"/>
        <v>246.06961000000001</v>
      </c>
      <c r="AR698">
        <f t="shared" si="63"/>
        <v>249</v>
      </c>
      <c r="AS698" t="str">
        <f t="shared" si="64"/>
        <v>Daddy Yankee, Bad Bunny - La Santa</v>
      </c>
    </row>
    <row r="699" spans="1:45" x14ac:dyDescent="0.45">
      <c r="A699" t="s">
        <v>1635</v>
      </c>
      <c r="B699" t="s">
        <v>1468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>
        <v>368646862</v>
      </c>
      <c r="J699">
        <v>45</v>
      </c>
      <c r="K699">
        <v>27</v>
      </c>
      <c r="L699" s="1">
        <v>1197</v>
      </c>
      <c r="M699">
        <v>0</v>
      </c>
      <c r="N699">
        <v>43</v>
      </c>
      <c r="O699">
        <v>106</v>
      </c>
      <c r="P699" t="s">
        <v>80</v>
      </c>
      <c r="Q699" t="s">
        <v>29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  <c r="Y699" t="s">
        <v>1469</v>
      </c>
      <c r="Z699" t="s">
        <v>31</v>
      </c>
      <c r="AA699">
        <f>+IF(B699='Playlist o matic demo'!$V$2,50,0)</f>
        <v>0</v>
      </c>
      <c r="AB699">
        <f>+ABS(+D699-'Playlist o matic demo'!$AA$2)</f>
        <v>28</v>
      </c>
      <c r="AC699">
        <f>+ABS(+O699-'Playlist o matic demo'!$AB$2)</f>
        <v>65</v>
      </c>
      <c r="AD699">
        <f>+IF(P699='Playlist o matic demo'!$AC$2,0,20)</f>
        <v>20</v>
      </c>
      <c r="AE699">
        <f>+IF(Q699='Playlist o matic demo'!$AD$2,0,20)</f>
        <v>0</v>
      </c>
      <c r="AF699">
        <f>+ABS(+R699-'Playlist o matic demo'!AE$2)</f>
        <v>6</v>
      </c>
      <c r="AG699">
        <f>+ABS(+S699-'Playlist o matic demo'!AF$2)/2</f>
        <v>15</v>
      </c>
      <c r="AH699">
        <f>+ABS(+T699-'Playlist o matic demo'!AG$2)/1.5</f>
        <v>40</v>
      </c>
      <c r="AI699">
        <f>+ABS(+U699-'Playlist o matic demo'!AH$2)/2</f>
        <v>37</v>
      </c>
      <c r="AJ699">
        <f>+ABS(+V699-'Playlist o matic demo'!AI$2)/2</f>
        <v>21</v>
      </c>
      <c r="AK699">
        <f>+ABS(+W699-'Playlist o matic demo'!AJ$2)/2</f>
        <v>1</v>
      </c>
      <c r="AL699">
        <f>+ABS(+X699-'Playlist o matic demo'!AK$2)/2</f>
        <v>2</v>
      </c>
      <c r="AN699">
        <f t="shared" si="60"/>
        <v>235</v>
      </c>
      <c r="AO699">
        <f t="shared" si="61"/>
        <v>934</v>
      </c>
      <c r="AP699">
        <f t="shared" si="65"/>
        <v>6.9710000000000966E-2</v>
      </c>
      <c r="AQ699">
        <f t="shared" si="62"/>
        <v>934.06970999999999</v>
      </c>
      <c r="AR699">
        <f t="shared" si="63"/>
        <v>934</v>
      </c>
      <c r="AS699" t="str">
        <f t="shared" si="64"/>
        <v>Nirvana - Something In The Way - Remastered 2021</v>
      </c>
    </row>
    <row r="700" spans="1:45" x14ac:dyDescent="0.45">
      <c r="A700" t="s">
        <v>1636</v>
      </c>
      <c r="B700" t="s">
        <v>1637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>
        <v>299634472</v>
      </c>
      <c r="J700">
        <v>69</v>
      </c>
      <c r="K700">
        <v>2</v>
      </c>
      <c r="L700">
        <v>51</v>
      </c>
      <c r="M700">
        <v>11</v>
      </c>
      <c r="N700">
        <v>0</v>
      </c>
      <c r="O700">
        <v>124</v>
      </c>
      <c r="P700" t="s">
        <v>92</v>
      </c>
      <c r="Q700" t="s">
        <v>29</v>
      </c>
      <c r="R700">
        <v>81</v>
      </c>
      <c r="S700">
        <v>68</v>
      </c>
      <c r="T700">
        <v>63</v>
      </c>
      <c r="U700">
        <v>17</v>
      </c>
      <c r="V700">
        <v>0</v>
      </c>
      <c r="W700">
        <v>10</v>
      </c>
      <c r="X700">
        <v>22</v>
      </c>
      <c r="Y700" t="s">
        <v>30</v>
      </c>
      <c r="Z700" t="s">
        <v>31</v>
      </c>
      <c r="AA700">
        <f>+IF(B700='Playlist o matic demo'!$V$2,50,0)</f>
        <v>0</v>
      </c>
      <c r="AB700">
        <f>+ABS(+D700-'Playlist o matic demo'!$AA$2)</f>
        <v>3</v>
      </c>
      <c r="AC700">
        <f>+ABS(+O700-'Playlist o matic demo'!$AB$2)</f>
        <v>47</v>
      </c>
      <c r="AD700">
        <f>+IF(P700='Playlist o matic demo'!$AC$2,0,20)</f>
        <v>20</v>
      </c>
      <c r="AE700">
        <f>+IF(Q700='Playlist o matic demo'!$AD$2,0,20)</f>
        <v>0</v>
      </c>
      <c r="AF700">
        <f>+ABS(+R700-'Playlist o matic demo'!AE$2)</f>
        <v>31</v>
      </c>
      <c r="AG700">
        <f>+ABS(+S700-'Playlist o matic demo'!AF$2)/2</f>
        <v>15</v>
      </c>
      <c r="AH700">
        <f>+ABS(+T700-'Playlist o matic demo'!AG$2)/1.5</f>
        <v>11.333333333333334</v>
      </c>
      <c r="AI700">
        <f>+ABS(+U700-'Playlist o matic demo'!AH$2)/2</f>
        <v>8.5</v>
      </c>
      <c r="AJ700">
        <f>+ABS(+V700-'Playlist o matic demo'!AI$2)/2</f>
        <v>0</v>
      </c>
      <c r="AK700">
        <f>+ABS(+W700-'Playlist o matic demo'!AJ$2)/2</f>
        <v>0.5</v>
      </c>
      <c r="AL700">
        <f>+ABS(+X700-'Playlist o matic demo'!AK$2)/2</f>
        <v>7.5</v>
      </c>
      <c r="AN700">
        <f t="shared" si="60"/>
        <v>143.83333333333331</v>
      </c>
      <c r="AO700">
        <f t="shared" si="61"/>
        <v>429</v>
      </c>
      <c r="AP700">
        <f t="shared" si="65"/>
        <v>6.9810000000000969E-2</v>
      </c>
      <c r="AQ700">
        <f t="shared" si="62"/>
        <v>429.06981000000002</v>
      </c>
      <c r="AR700">
        <f t="shared" si="63"/>
        <v>430</v>
      </c>
      <c r="AS700" t="str">
        <f t="shared" si="64"/>
        <v>Dua Lipa, Megan Thee Stallion - Sweetest Pie</v>
      </c>
    </row>
    <row r="701" spans="1:45" x14ac:dyDescent="0.45">
      <c r="A701" t="s">
        <v>1638</v>
      </c>
      <c r="B701" t="s">
        <v>1639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>
        <v>756907987</v>
      </c>
      <c r="J701">
        <v>185</v>
      </c>
      <c r="K701">
        <v>40</v>
      </c>
      <c r="L701">
        <v>492</v>
      </c>
      <c r="M701">
        <v>9</v>
      </c>
      <c r="N701">
        <v>35</v>
      </c>
      <c r="O701">
        <v>95</v>
      </c>
      <c r="P701" t="s">
        <v>80</v>
      </c>
      <c r="Q701" t="s">
        <v>29</v>
      </c>
      <c r="R701">
        <v>76</v>
      </c>
      <c r="S701">
        <v>96</v>
      </c>
      <c r="T701">
        <v>70</v>
      </c>
      <c r="U701">
        <v>18</v>
      </c>
      <c r="V701">
        <v>0</v>
      </c>
      <c r="W701">
        <v>33</v>
      </c>
      <c r="X701">
        <v>4</v>
      </c>
      <c r="Y701" t="s">
        <v>1640</v>
      </c>
      <c r="Z701" t="s">
        <v>31</v>
      </c>
      <c r="AA701">
        <f>+IF(B701='Playlist o matic demo'!$V$2,50,0)</f>
        <v>0</v>
      </c>
      <c r="AB701">
        <f>+ABS(+D701-'Playlist o matic demo'!$AA$2)</f>
        <v>3</v>
      </c>
      <c r="AC701">
        <f>+ABS(+O701-'Playlist o matic demo'!$AB$2)</f>
        <v>76</v>
      </c>
      <c r="AD701">
        <f>+IF(P701='Playlist o matic demo'!$AC$2,0,20)</f>
        <v>20</v>
      </c>
      <c r="AE701">
        <f>+IF(Q701='Playlist o matic demo'!$AD$2,0,20)</f>
        <v>0</v>
      </c>
      <c r="AF701">
        <f>+ABS(+R701-'Playlist o matic demo'!AE$2)</f>
        <v>26</v>
      </c>
      <c r="AG701">
        <f>+ABS(+S701-'Playlist o matic demo'!AF$2)/2</f>
        <v>29</v>
      </c>
      <c r="AH701">
        <f>+ABS(+T701-'Playlist o matic demo'!AG$2)/1.5</f>
        <v>6.666666666666667</v>
      </c>
      <c r="AI701">
        <f>+ABS(+U701-'Playlist o matic demo'!AH$2)/2</f>
        <v>9</v>
      </c>
      <c r="AJ701">
        <f>+ABS(+V701-'Playlist o matic demo'!AI$2)/2</f>
        <v>0</v>
      </c>
      <c r="AK701">
        <f>+ABS(+W701-'Playlist o matic demo'!AJ$2)/2</f>
        <v>12</v>
      </c>
      <c r="AL701">
        <f>+ABS(+X701-'Playlist o matic demo'!AK$2)/2</f>
        <v>1.5</v>
      </c>
      <c r="AN701">
        <f t="shared" si="60"/>
        <v>183.16666666666666</v>
      </c>
      <c r="AO701">
        <f t="shared" si="61"/>
        <v>778</v>
      </c>
      <c r="AP701">
        <f t="shared" si="65"/>
        <v>6.9910000000000971E-2</v>
      </c>
      <c r="AQ701">
        <f t="shared" si="62"/>
        <v>778.06991000000005</v>
      </c>
      <c r="AR701">
        <f t="shared" si="63"/>
        <v>779</v>
      </c>
      <c r="AS701" t="str">
        <f t="shared" si="64"/>
        <v>Camila Cabello, Ed Sheeran - Bam Bam (feat. Ed Sheeran)</v>
      </c>
    </row>
    <row r="702" spans="1:45" x14ac:dyDescent="0.45">
      <c r="A702" t="s">
        <v>1641</v>
      </c>
      <c r="B702" t="s">
        <v>1642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>
        <v>682475162</v>
      </c>
      <c r="J702">
        <v>46</v>
      </c>
      <c r="K702">
        <v>16</v>
      </c>
      <c r="L702">
        <v>53</v>
      </c>
      <c r="M702">
        <v>1</v>
      </c>
      <c r="N702">
        <v>2</v>
      </c>
      <c r="O702">
        <v>96</v>
      </c>
      <c r="P702" t="s">
        <v>173</v>
      </c>
      <c r="Q702" t="s">
        <v>46</v>
      </c>
      <c r="R702">
        <v>87</v>
      </c>
      <c r="S702">
        <v>82</v>
      </c>
      <c r="T702">
        <v>53</v>
      </c>
      <c r="U702">
        <v>10</v>
      </c>
      <c r="V702">
        <v>0</v>
      </c>
      <c r="W702">
        <v>5</v>
      </c>
      <c r="X702">
        <v>8</v>
      </c>
      <c r="Y702" t="s">
        <v>1643</v>
      </c>
      <c r="Z702" t="s">
        <v>31</v>
      </c>
      <c r="AA702">
        <f>+IF(B702='Playlist o matic demo'!$V$2,50,0)</f>
        <v>0</v>
      </c>
      <c r="AB702">
        <f>+ABS(+D702-'Playlist o matic demo'!$AA$2)</f>
        <v>3</v>
      </c>
      <c r="AC702">
        <f>+ABS(+O702-'Playlist o matic demo'!$AB$2)</f>
        <v>75</v>
      </c>
      <c r="AD702">
        <f>+IF(P702='Playlist o matic demo'!$AC$2,0,20)</f>
        <v>20</v>
      </c>
      <c r="AE702">
        <f>+IF(Q702='Playlist o matic demo'!$AD$2,0,20)</f>
        <v>20</v>
      </c>
      <c r="AF702">
        <f>+ABS(+R702-'Playlist o matic demo'!AE$2)</f>
        <v>37</v>
      </c>
      <c r="AG702">
        <f>+ABS(+S702-'Playlist o matic demo'!AF$2)/2</f>
        <v>22</v>
      </c>
      <c r="AH702">
        <f>+ABS(+T702-'Playlist o matic demo'!AG$2)/1.5</f>
        <v>18</v>
      </c>
      <c r="AI702">
        <f>+ABS(+U702-'Playlist o matic demo'!AH$2)/2</f>
        <v>5</v>
      </c>
      <c r="AJ702">
        <f>+ABS(+V702-'Playlist o matic demo'!AI$2)/2</f>
        <v>0</v>
      </c>
      <c r="AK702">
        <f>+ABS(+W702-'Playlist o matic demo'!AJ$2)/2</f>
        <v>2</v>
      </c>
      <c r="AL702">
        <f>+ABS(+X702-'Playlist o matic demo'!AK$2)/2</f>
        <v>0.5</v>
      </c>
      <c r="AN702">
        <f t="shared" si="60"/>
        <v>202.5</v>
      </c>
      <c r="AO702">
        <f t="shared" si="61"/>
        <v>874</v>
      </c>
      <c r="AP702">
        <f t="shared" si="65"/>
        <v>7.0010000000000974E-2</v>
      </c>
      <c r="AQ702">
        <f t="shared" si="62"/>
        <v>874.07001000000002</v>
      </c>
      <c r="AR702">
        <f t="shared" si="63"/>
        <v>874</v>
      </c>
      <c r="AS702" t="str">
        <f t="shared" si="64"/>
        <v>Cris Mj - Una Noche en MedellÃ¯Â¿Â½</v>
      </c>
    </row>
    <row r="703" spans="1:45" x14ac:dyDescent="0.45">
      <c r="A703" t="s">
        <v>1644</v>
      </c>
      <c r="B703" t="s">
        <v>1645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>
        <v>546191065</v>
      </c>
      <c r="J703">
        <v>123</v>
      </c>
      <c r="K703">
        <v>113</v>
      </c>
      <c r="L703">
        <v>180</v>
      </c>
      <c r="M703">
        <v>1</v>
      </c>
      <c r="N703">
        <v>4</v>
      </c>
      <c r="O703">
        <v>92</v>
      </c>
      <c r="P703" t="s">
        <v>130</v>
      </c>
      <c r="Q703" t="s">
        <v>46</v>
      </c>
      <c r="R703">
        <v>81</v>
      </c>
      <c r="S703">
        <v>40</v>
      </c>
      <c r="T703">
        <v>73</v>
      </c>
      <c r="U703">
        <v>15</v>
      </c>
      <c r="V703">
        <v>0</v>
      </c>
      <c r="W703">
        <v>9</v>
      </c>
      <c r="X703">
        <v>8</v>
      </c>
      <c r="Y703" t="s">
        <v>1646</v>
      </c>
      <c r="Z703" t="s">
        <v>31</v>
      </c>
      <c r="AA703">
        <f>+IF(B703='Playlist o matic demo'!$V$2,50,0)</f>
        <v>0</v>
      </c>
      <c r="AB703">
        <f>+ABS(+D703-'Playlist o matic demo'!$AA$2)</f>
        <v>2</v>
      </c>
      <c r="AC703">
        <f>+ABS(+O703-'Playlist o matic demo'!$AB$2)</f>
        <v>79</v>
      </c>
      <c r="AD703">
        <f>+IF(P703='Playlist o matic demo'!$AC$2,0,20)</f>
        <v>20</v>
      </c>
      <c r="AE703">
        <f>+IF(Q703='Playlist o matic demo'!$AD$2,0,20)</f>
        <v>20</v>
      </c>
      <c r="AF703">
        <f>+ABS(+R703-'Playlist o matic demo'!AE$2)</f>
        <v>31</v>
      </c>
      <c r="AG703">
        <f>+ABS(+S703-'Playlist o matic demo'!AF$2)/2</f>
        <v>1</v>
      </c>
      <c r="AH703">
        <f>+ABS(+T703-'Playlist o matic demo'!AG$2)/1.5</f>
        <v>4.666666666666667</v>
      </c>
      <c r="AI703">
        <f>+ABS(+U703-'Playlist o matic demo'!AH$2)/2</f>
        <v>7.5</v>
      </c>
      <c r="AJ703">
        <f>+ABS(+V703-'Playlist o matic demo'!AI$2)/2</f>
        <v>0</v>
      </c>
      <c r="AK703">
        <f>+ABS(+W703-'Playlist o matic demo'!AJ$2)/2</f>
        <v>0</v>
      </c>
      <c r="AL703">
        <f>+ABS(+X703-'Playlist o matic demo'!AK$2)/2</f>
        <v>0.5</v>
      </c>
      <c r="AN703">
        <f t="shared" si="60"/>
        <v>165.66666666666666</v>
      </c>
      <c r="AO703">
        <f t="shared" si="61"/>
        <v>646</v>
      </c>
      <c r="AP703">
        <f t="shared" si="65"/>
        <v>7.0110000000000977E-2</v>
      </c>
      <c r="AQ703">
        <f t="shared" si="62"/>
        <v>646.07011</v>
      </c>
      <c r="AR703">
        <f t="shared" si="63"/>
        <v>647</v>
      </c>
      <c r="AS703" t="str">
        <f t="shared" si="64"/>
        <v>Anitta - Envolver</v>
      </c>
    </row>
    <row r="704" spans="1:45" x14ac:dyDescent="0.45">
      <c r="A704" t="s">
        <v>1647</v>
      </c>
      <c r="B704" t="s">
        <v>1648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>
        <v>229473310</v>
      </c>
      <c r="J704">
        <v>29</v>
      </c>
      <c r="K704">
        <v>40</v>
      </c>
      <c r="L704">
        <v>31</v>
      </c>
      <c r="M704">
        <v>1</v>
      </c>
      <c r="N704">
        <v>1</v>
      </c>
      <c r="O704">
        <v>124</v>
      </c>
      <c r="P704" t="s">
        <v>92</v>
      </c>
      <c r="Q704" t="s">
        <v>29</v>
      </c>
      <c r="R704">
        <v>95</v>
      </c>
      <c r="S704">
        <v>36</v>
      </c>
      <c r="T704">
        <v>37</v>
      </c>
      <c r="U704">
        <v>35</v>
      </c>
      <c r="V704">
        <v>0</v>
      </c>
      <c r="W704">
        <v>10</v>
      </c>
      <c r="X704">
        <v>28</v>
      </c>
      <c r="Y704" t="s">
        <v>1649</v>
      </c>
      <c r="Z704" t="s">
        <v>31</v>
      </c>
      <c r="AA704">
        <f>+IF(B704='Playlist o matic demo'!$V$2,50,0)</f>
        <v>0</v>
      </c>
      <c r="AB704">
        <f>+ABS(+D704-'Playlist o matic demo'!$AA$2)</f>
        <v>3</v>
      </c>
      <c r="AC704">
        <f>+ABS(+O704-'Playlist o matic demo'!$AB$2)</f>
        <v>47</v>
      </c>
      <c r="AD704">
        <f>+IF(P704='Playlist o matic demo'!$AC$2,0,20)</f>
        <v>20</v>
      </c>
      <c r="AE704">
        <f>+IF(Q704='Playlist o matic demo'!$AD$2,0,20)</f>
        <v>0</v>
      </c>
      <c r="AF704">
        <f>+ABS(+R704-'Playlist o matic demo'!AE$2)</f>
        <v>45</v>
      </c>
      <c r="AG704">
        <f>+ABS(+S704-'Playlist o matic demo'!AF$2)/2</f>
        <v>1</v>
      </c>
      <c r="AH704">
        <f>+ABS(+T704-'Playlist o matic demo'!AG$2)/1.5</f>
        <v>28.666666666666668</v>
      </c>
      <c r="AI704">
        <f>+ABS(+U704-'Playlist o matic demo'!AH$2)/2</f>
        <v>17.5</v>
      </c>
      <c r="AJ704">
        <f>+ABS(+V704-'Playlist o matic demo'!AI$2)/2</f>
        <v>0</v>
      </c>
      <c r="AK704">
        <f>+ABS(+W704-'Playlist o matic demo'!AJ$2)/2</f>
        <v>0.5</v>
      </c>
      <c r="AL704">
        <f>+ABS(+X704-'Playlist o matic demo'!AK$2)/2</f>
        <v>10.5</v>
      </c>
      <c r="AN704">
        <f t="shared" si="60"/>
        <v>173.16666666666666</v>
      </c>
      <c r="AO704">
        <f t="shared" si="61"/>
        <v>708</v>
      </c>
      <c r="AP704">
        <f t="shared" si="65"/>
        <v>7.021000000000098E-2</v>
      </c>
      <c r="AQ704">
        <f t="shared" si="62"/>
        <v>708.07020999999997</v>
      </c>
      <c r="AR704">
        <f t="shared" si="63"/>
        <v>709</v>
      </c>
      <c r="AS704" t="str">
        <f t="shared" si="64"/>
        <v>Dave - Starlight</v>
      </c>
    </row>
    <row r="705" spans="1:45" x14ac:dyDescent="0.45">
      <c r="A705" t="s">
        <v>1650</v>
      </c>
      <c r="B705" t="s">
        <v>1651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>
        <v>202677468</v>
      </c>
      <c r="J705">
        <v>12</v>
      </c>
      <c r="K705">
        <v>4</v>
      </c>
      <c r="L705">
        <v>0</v>
      </c>
      <c r="M705">
        <v>0</v>
      </c>
      <c r="N705">
        <v>0</v>
      </c>
      <c r="O705">
        <v>72</v>
      </c>
      <c r="P705" t="s">
        <v>65</v>
      </c>
      <c r="Q705" t="s">
        <v>29</v>
      </c>
      <c r="R705">
        <v>64</v>
      </c>
      <c r="S705">
        <v>76</v>
      </c>
      <c r="T705">
        <v>44</v>
      </c>
      <c r="U705">
        <v>70</v>
      </c>
      <c r="V705">
        <v>9</v>
      </c>
      <c r="W705">
        <v>12</v>
      </c>
      <c r="X705">
        <v>4</v>
      </c>
      <c r="Y705" t="s">
        <v>1652</v>
      </c>
      <c r="Z705" t="s">
        <v>31</v>
      </c>
      <c r="AA705">
        <f>+IF(B705='Playlist o matic demo'!$V$2,50,0)</f>
        <v>0</v>
      </c>
      <c r="AB705">
        <f>+ABS(+D705-'Playlist o matic demo'!$AA$2)</f>
        <v>3</v>
      </c>
      <c r="AC705">
        <f>+ABS(+O705-'Playlist o matic demo'!$AB$2)</f>
        <v>99</v>
      </c>
      <c r="AD705">
        <f>+IF(P705='Playlist o matic demo'!$AC$2,0,20)</f>
        <v>20</v>
      </c>
      <c r="AE705">
        <f>+IF(Q705='Playlist o matic demo'!$AD$2,0,20)</f>
        <v>0</v>
      </c>
      <c r="AF705">
        <f>+ABS(+R705-'Playlist o matic demo'!AE$2)</f>
        <v>14</v>
      </c>
      <c r="AG705">
        <f>+ABS(+S705-'Playlist o matic demo'!AF$2)/2</f>
        <v>19</v>
      </c>
      <c r="AH705">
        <f>+ABS(+T705-'Playlist o matic demo'!AG$2)/1.5</f>
        <v>24</v>
      </c>
      <c r="AI705">
        <f>+ABS(+U705-'Playlist o matic demo'!AH$2)/2</f>
        <v>35</v>
      </c>
      <c r="AJ705">
        <f>+ABS(+V705-'Playlist o matic demo'!AI$2)/2</f>
        <v>4.5</v>
      </c>
      <c r="AK705">
        <f>+ABS(+W705-'Playlist o matic demo'!AJ$2)/2</f>
        <v>1.5</v>
      </c>
      <c r="AL705">
        <f>+ABS(+X705-'Playlist o matic demo'!AK$2)/2</f>
        <v>1.5</v>
      </c>
      <c r="AN705">
        <f t="shared" si="60"/>
        <v>221.5</v>
      </c>
      <c r="AO705">
        <f t="shared" si="61"/>
        <v>921</v>
      </c>
      <c r="AP705">
        <f t="shared" si="65"/>
        <v>7.0310000000000983E-2</v>
      </c>
      <c r="AQ705">
        <f t="shared" si="62"/>
        <v>921.07030999999995</v>
      </c>
      <c r="AR705">
        <f t="shared" si="63"/>
        <v>921</v>
      </c>
      <c r="AS705" t="str">
        <f t="shared" si="64"/>
        <v>Tulus - Hati-Hati di Jalan</v>
      </c>
    </row>
    <row r="706" spans="1:45" x14ac:dyDescent="0.45">
      <c r="A706" t="s">
        <v>1653</v>
      </c>
      <c r="B706" t="s">
        <v>672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>
        <v>121913181</v>
      </c>
      <c r="J706">
        <v>26</v>
      </c>
      <c r="K706">
        <v>1</v>
      </c>
      <c r="L706">
        <v>58</v>
      </c>
      <c r="M706">
        <v>0</v>
      </c>
      <c r="N706">
        <v>0</v>
      </c>
      <c r="O706">
        <v>71</v>
      </c>
      <c r="Q706" t="s">
        <v>46</v>
      </c>
      <c r="R706">
        <v>28</v>
      </c>
      <c r="S706">
        <v>26</v>
      </c>
      <c r="T706">
        <v>20</v>
      </c>
      <c r="U706">
        <v>19</v>
      </c>
      <c r="V706">
        <v>0</v>
      </c>
      <c r="W706">
        <v>30</v>
      </c>
      <c r="X706">
        <v>3</v>
      </c>
      <c r="Y706" t="s">
        <v>30</v>
      </c>
      <c r="Z706" t="s">
        <v>31</v>
      </c>
      <c r="AA706">
        <f>+IF(B706='Playlist o matic demo'!$V$2,50,0)</f>
        <v>0</v>
      </c>
      <c r="AB706">
        <f>+ABS(+D706-'Playlist o matic demo'!$AA$2)</f>
        <v>3</v>
      </c>
      <c r="AC706">
        <f>+ABS(+O706-'Playlist o matic demo'!$AB$2)</f>
        <v>100</v>
      </c>
      <c r="AD706">
        <f>+IF(P706='Playlist o matic demo'!$AC$2,0,20)</f>
        <v>20</v>
      </c>
      <c r="AE706">
        <f>+IF(Q706='Playlist o matic demo'!$AD$2,0,20)</f>
        <v>20</v>
      </c>
      <c r="AF706">
        <f>+ABS(+R706-'Playlist o matic demo'!AE$2)</f>
        <v>22</v>
      </c>
      <c r="AG706">
        <f>+ABS(+S706-'Playlist o matic demo'!AF$2)/2</f>
        <v>6</v>
      </c>
      <c r="AH706">
        <f>+ABS(+T706-'Playlist o matic demo'!AG$2)/1.5</f>
        <v>40</v>
      </c>
      <c r="AI706">
        <f>+ABS(+U706-'Playlist o matic demo'!AH$2)/2</f>
        <v>9.5</v>
      </c>
      <c r="AJ706">
        <f>+ABS(+V706-'Playlist o matic demo'!AI$2)/2</f>
        <v>0</v>
      </c>
      <c r="AK706">
        <f>+ABS(+W706-'Playlist o matic demo'!AJ$2)/2</f>
        <v>10.5</v>
      </c>
      <c r="AL706">
        <f>+ABS(+X706-'Playlist o matic demo'!AK$2)/2</f>
        <v>2</v>
      </c>
      <c r="AN706">
        <f t="shared" si="60"/>
        <v>233</v>
      </c>
      <c r="AO706">
        <f t="shared" si="61"/>
        <v>931</v>
      </c>
      <c r="AP706">
        <f t="shared" si="65"/>
        <v>7.0410000000000986E-2</v>
      </c>
      <c r="AQ706">
        <f t="shared" si="62"/>
        <v>931.07041000000004</v>
      </c>
      <c r="AR706">
        <f t="shared" si="63"/>
        <v>931</v>
      </c>
      <c r="AS706" t="str">
        <f t="shared" si="64"/>
        <v>Labrinth - I'm Tired - From "Euphoria" An Original HBO Series</v>
      </c>
    </row>
    <row r="707" spans="1:45" x14ac:dyDescent="0.45">
      <c r="A707" t="s">
        <v>1654</v>
      </c>
      <c r="B707" t="s">
        <v>1655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>
        <v>208166039</v>
      </c>
      <c r="J707">
        <v>45</v>
      </c>
      <c r="K707">
        <v>0</v>
      </c>
      <c r="L707">
        <v>99</v>
      </c>
      <c r="M707">
        <v>1</v>
      </c>
      <c r="N707">
        <v>1</v>
      </c>
      <c r="O707">
        <v>135</v>
      </c>
      <c r="P707" t="s">
        <v>42</v>
      </c>
      <c r="Q707" t="s">
        <v>46</v>
      </c>
      <c r="R707">
        <v>78</v>
      </c>
      <c r="S707">
        <v>55</v>
      </c>
      <c r="T707">
        <v>57</v>
      </c>
      <c r="U707">
        <v>4</v>
      </c>
      <c r="V707">
        <v>0</v>
      </c>
      <c r="W707">
        <v>10</v>
      </c>
      <c r="X707">
        <v>8</v>
      </c>
      <c r="Y707" t="s">
        <v>30</v>
      </c>
      <c r="Z707" t="s">
        <v>31</v>
      </c>
      <c r="AA707">
        <f>+IF(B707='Playlist o matic demo'!$V$2,50,0)</f>
        <v>0</v>
      </c>
      <c r="AB707">
        <f>+ABS(+D707-'Playlist o matic demo'!$AA$2)</f>
        <v>3</v>
      </c>
      <c r="AC707">
        <f>+ABS(+O707-'Playlist o matic demo'!$AB$2)</f>
        <v>36</v>
      </c>
      <c r="AD707">
        <f>+IF(P707='Playlist o matic demo'!$AC$2,0,20)</f>
        <v>20</v>
      </c>
      <c r="AE707">
        <f>+IF(Q707='Playlist o matic demo'!$AD$2,0,20)</f>
        <v>20</v>
      </c>
      <c r="AF707">
        <f>+ABS(+R707-'Playlist o matic demo'!AE$2)</f>
        <v>28</v>
      </c>
      <c r="AG707">
        <f>+ABS(+S707-'Playlist o matic demo'!AF$2)/2</f>
        <v>8.5</v>
      </c>
      <c r="AH707">
        <f>+ABS(+T707-'Playlist o matic demo'!AG$2)/1.5</f>
        <v>15.333333333333334</v>
      </c>
      <c r="AI707">
        <f>+ABS(+U707-'Playlist o matic demo'!AH$2)/2</f>
        <v>2</v>
      </c>
      <c r="AJ707">
        <f>+ABS(+V707-'Playlist o matic demo'!AI$2)/2</f>
        <v>0</v>
      </c>
      <c r="AK707">
        <f>+ABS(+W707-'Playlist o matic demo'!AJ$2)/2</f>
        <v>0.5</v>
      </c>
      <c r="AL707">
        <f>+ABS(+X707-'Playlist o matic demo'!AK$2)/2</f>
        <v>0.5</v>
      </c>
      <c r="AN707">
        <f t="shared" ref="AN707:AN770" si="66">+SUM(AA707:AL707)</f>
        <v>133.83333333333334</v>
      </c>
      <c r="AO707">
        <f t="shared" ref="AO707:AO770" si="67">+_xlfn.RANK.EQ(AN707,AN$2:AN$954,1)</f>
        <v>348</v>
      </c>
      <c r="AP707">
        <f t="shared" si="65"/>
        <v>7.0510000000000989E-2</v>
      </c>
      <c r="AQ707">
        <f t="shared" ref="AQ707:AQ770" si="68">+AO707+AP707</f>
        <v>348.07051000000001</v>
      </c>
      <c r="AR707">
        <f t="shared" ref="AR707:AR770" si="69">+_xlfn.RANK.EQ(AQ707,AQ$2:AQ$954,1)</f>
        <v>348</v>
      </c>
      <c r="AS707" t="str">
        <f t="shared" ref="AS707:AS770" si="70">+CONCATENATE(B707," - ",A707)</f>
        <v>Mc Pedrinho, Pedro Sampaio - DANÃ¯Â¿Â½Ã¯Â¿Â½A</v>
      </c>
    </row>
    <row r="708" spans="1:45" x14ac:dyDescent="0.45">
      <c r="A708" t="s">
        <v>1656</v>
      </c>
      <c r="B708" t="s">
        <v>1657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>
        <v>527033089</v>
      </c>
      <c r="J708">
        <v>18</v>
      </c>
      <c r="K708">
        <v>82</v>
      </c>
      <c r="L708">
        <v>0</v>
      </c>
      <c r="M708">
        <v>0</v>
      </c>
      <c r="N708">
        <v>5</v>
      </c>
      <c r="O708">
        <v>95</v>
      </c>
      <c r="P708" t="s">
        <v>173</v>
      </c>
      <c r="Q708" t="s">
        <v>29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  <c r="Y708" t="s">
        <v>1658</v>
      </c>
      <c r="Z708" t="s">
        <v>31</v>
      </c>
      <c r="AA708">
        <f>+IF(B708='Playlist o matic demo'!$V$2,50,0)</f>
        <v>0</v>
      </c>
      <c r="AB708">
        <f>+ABS(+D708-'Playlist o matic demo'!$AA$2)</f>
        <v>15</v>
      </c>
      <c r="AC708">
        <f>+ABS(+O708-'Playlist o matic demo'!$AB$2)</f>
        <v>76</v>
      </c>
      <c r="AD708">
        <f>+IF(P708='Playlist o matic demo'!$AC$2,0,20)</f>
        <v>20</v>
      </c>
      <c r="AE708">
        <f>+IF(Q708='Playlist o matic demo'!$AD$2,0,20)</f>
        <v>0</v>
      </c>
      <c r="AF708">
        <f>+ABS(+R708-'Playlist o matic demo'!AE$2)</f>
        <v>31</v>
      </c>
      <c r="AG708">
        <f>+ABS(+S708-'Playlist o matic demo'!AF$2)/2</f>
        <v>9</v>
      </c>
      <c r="AH708">
        <f>+ABS(+T708-'Playlist o matic demo'!AG$2)/1.5</f>
        <v>6.666666666666667</v>
      </c>
      <c r="AI708">
        <f>+ABS(+U708-'Playlist o matic demo'!AH$2)/2</f>
        <v>2</v>
      </c>
      <c r="AJ708">
        <f>+ABS(+V708-'Playlist o matic demo'!AI$2)/2</f>
        <v>0</v>
      </c>
      <c r="AK708">
        <f>+ABS(+W708-'Playlist o matic demo'!AJ$2)/2</f>
        <v>2</v>
      </c>
      <c r="AL708">
        <f>+ABS(+X708-'Playlist o matic demo'!AK$2)/2</f>
        <v>8.5</v>
      </c>
      <c r="AN708">
        <f t="shared" si="66"/>
        <v>170.16666666666666</v>
      </c>
      <c r="AO708">
        <f t="shared" si="67"/>
        <v>691</v>
      </c>
      <c r="AP708">
        <f t="shared" ref="AP708:AP771" si="71">+AP707+0.0001</f>
        <v>7.0610000000000991E-2</v>
      </c>
      <c r="AQ708">
        <f t="shared" si="68"/>
        <v>691.07060999999999</v>
      </c>
      <c r="AR708">
        <f t="shared" si="69"/>
        <v>691</v>
      </c>
      <c r="AS708" t="str">
        <f t="shared" si="70"/>
        <v>Zion &amp; Lennox - Yo Voy (feat. Daddy Yankee)</v>
      </c>
    </row>
    <row r="709" spans="1:45" x14ac:dyDescent="0.45">
      <c r="A709" t="s">
        <v>1659</v>
      </c>
      <c r="B709" t="s">
        <v>1660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>
        <v>94616487</v>
      </c>
      <c r="J709">
        <v>7</v>
      </c>
      <c r="K709">
        <v>11</v>
      </c>
      <c r="L709">
        <v>13</v>
      </c>
      <c r="M709">
        <v>0</v>
      </c>
      <c r="N709">
        <v>0</v>
      </c>
      <c r="O709">
        <v>71</v>
      </c>
      <c r="P709" t="s">
        <v>34</v>
      </c>
      <c r="Q709" t="s">
        <v>46</v>
      </c>
      <c r="R709">
        <v>59</v>
      </c>
      <c r="S709">
        <v>70</v>
      </c>
      <c r="T709">
        <v>74</v>
      </c>
      <c r="U709">
        <v>56</v>
      </c>
      <c r="V709">
        <v>0</v>
      </c>
      <c r="W709">
        <v>11</v>
      </c>
      <c r="X709">
        <v>40</v>
      </c>
      <c r="Y709" t="s">
        <v>30</v>
      </c>
      <c r="Z709" t="s">
        <v>31</v>
      </c>
      <c r="AA709">
        <f>+IF(B709='Playlist o matic demo'!$V$2,50,0)</f>
        <v>0</v>
      </c>
      <c r="AB709">
        <f>+ABS(+D709-'Playlist o matic demo'!$AA$2)</f>
        <v>3</v>
      </c>
      <c r="AC709">
        <f>+ABS(+O709-'Playlist o matic demo'!$AB$2)</f>
        <v>100</v>
      </c>
      <c r="AD709">
        <f>+IF(P709='Playlist o matic demo'!$AC$2,0,20)</f>
        <v>0</v>
      </c>
      <c r="AE709">
        <f>+IF(Q709='Playlist o matic demo'!$AD$2,0,20)</f>
        <v>20</v>
      </c>
      <c r="AF709">
        <f>+ABS(+R709-'Playlist o matic demo'!AE$2)</f>
        <v>9</v>
      </c>
      <c r="AG709">
        <f>+ABS(+S709-'Playlist o matic demo'!AF$2)/2</f>
        <v>16</v>
      </c>
      <c r="AH709">
        <f>+ABS(+T709-'Playlist o matic demo'!AG$2)/1.5</f>
        <v>4</v>
      </c>
      <c r="AI709">
        <f>+ABS(+U709-'Playlist o matic demo'!AH$2)/2</f>
        <v>28</v>
      </c>
      <c r="AJ709">
        <f>+ABS(+V709-'Playlist o matic demo'!AI$2)/2</f>
        <v>0</v>
      </c>
      <c r="AK709">
        <f>+ABS(+W709-'Playlist o matic demo'!AJ$2)/2</f>
        <v>1</v>
      </c>
      <c r="AL709">
        <f>+ABS(+X709-'Playlist o matic demo'!AK$2)/2</f>
        <v>16.5</v>
      </c>
      <c r="AN709">
        <f t="shared" si="66"/>
        <v>197.5</v>
      </c>
      <c r="AO709">
        <f t="shared" si="67"/>
        <v>861</v>
      </c>
      <c r="AP709">
        <f t="shared" si="71"/>
        <v>7.0710000000000994E-2</v>
      </c>
      <c r="AQ709">
        <f t="shared" si="68"/>
        <v>861.07070999999996</v>
      </c>
      <c r="AR709">
        <f t="shared" si="69"/>
        <v>861</v>
      </c>
      <c r="AS709" t="str">
        <f t="shared" si="70"/>
        <v>Residente, Bizarrap - Residente: Bzrp Music Sessions, Vol. 49</v>
      </c>
    </row>
    <row r="710" spans="1:45" x14ac:dyDescent="0.45">
      <c r="A710" t="s">
        <v>1661</v>
      </c>
      <c r="B710" t="s">
        <v>1580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>
        <v>394030335</v>
      </c>
      <c r="J710">
        <v>29</v>
      </c>
      <c r="K710">
        <v>2</v>
      </c>
      <c r="L710">
        <v>35</v>
      </c>
      <c r="M710">
        <v>1</v>
      </c>
      <c r="N710">
        <v>0</v>
      </c>
      <c r="O710">
        <v>180</v>
      </c>
      <c r="P710" t="s">
        <v>173</v>
      </c>
      <c r="Q710" t="s">
        <v>46</v>
      </c>
      <c r="R710">
        <v>80</v>
      </c>
      <c r="S710">
        <v>71</v>
      </c>
      <c r="T710">
        <v>68</v>
      </c>
      <c r="U710">
        <v>6</v>
      </c>
      <c r="V710">
        <v>0</v>
      </c>
      <c r="W710">
        <v>10</v>
      </c>
      <c r="X710">
        <v>37</v>
      </c>
      <c r="Y710" t="s">
        <v>1662</v>
      </c>
      <c r="Z710" t="s">
        <v>31</v>
      </c>
      <c r="AA710">
        <f>+IF(B710='Playlist o matic demo'!$V$2,50,0)</f>
        <v>0</v>
      </c>
      <c r="AB710">
        <f>+ABS(+D710-'Playlist o matic demo'!$AA$2)</f>
        <v>2</v>
      </c>
      <c r="AC710">
        <f>+ABS(+O710-'Playlist o matic demo'!$AB$2)</f>
        <v>9</v>
      </c>
      <c r="AD710">
        <f>+IF(P710='Playlist o matic demo'!$AC$2,0,20)</f>
        <v>20</v>
      </c>
      <c r="AE710">
        <f>+IF(Q710='Playlist o matic demo'!$AD$2,0,20)</f>
        <v>20</v>
      </c>
      <c r="AF710">
        <f>+ABS(+R710-'Playlist o matic demo'!AE$2)</f>
        <v>30</v>
      </c>
      <c r="AG710">
        <f>+ABS(+S710-'Playlist o matic demo'!AF$2)/2</f>
        <v>16.5</v>
      </c>
      <c r="AH710">
        <f>+ABS(+T710-'Playlist o matic demo'!AG$2)/1.5</f>
        <v>8</v>
      </c>
      <c r="AI710">
        <f>+ABS(+U710-'Playlist o matic demo'!AH$2)/2</f>
        <v>3</v>
      </c>
      <c r="AJ710">
        <f>+ABS(+V710-'Playlist o matic demo'!AI$2)/2</f>
        <v>0</v>
      </c>
      <c r="AK710">
        <f>+ABS(+W710-'Playlist o matic demo'!AJ$2)/2</f>
        <v>0.5</v>
      </c>
      <c r="AL710">
        <f>+ABS(+X710-'Playlist o matic demo'!AK$2)/2</f>
        <v>15</v>
      </c>
      <c r="AN710">
        <f t="shared" si="66"/>
        <v>124</v>
      </c>
      <c r="AO710">
        <f t="shared" si="67"/>
        <v>277</v>
      </c>
      <c r="AP710">
        <f t="shared" si="71"/>
        <v>7.0810000000000997E-2</v>
      </c>
      <c r="AQ710">
        <f t="shared" si="68"/>
        <v>277.07080999999999</v>
      </c>
      <c r="AR710">
        <f t="shared" si="69"/>
        <v>279</v>
      </c>
      <c r="AS710" t="str">
        <f t="shared" si="70"/>
        <v>Ryan Castro - Jordan</v>
      </c>
    </row>
    <row r="711" spans="1:45" x14ac:dyDescent="0.45">
      <c r="A711" t="s">
        <v>1663</v>
      </c>
      <c r="B711" t="s">
        <v>1664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>
        <v>193443895</v>
      </c>
      <c r="J711">
        <v>42</v>
      </c>
      <c r="K711">
        <v>0</v>
      </c>
      <c r="L711">
        <v>24</v>
      </c>
      <c r="M711">
        <v>0</v>
      </c>
      <c r="N711">
        <v>0</v>
      </c>
      <c r="O711">
        <v>150</v>
      </c>
      <c r="P711" t="s">
        <v>130</v>
      </c>
      <c r="Q711" t="s">
        <v>46</v>
      </c>
      <c r="R711">
        <v>65</v>
      </c>
      <c r="S711">
        <v>11</v>
      </c>
      <c r="T711">
        <v>58</v>
      </c>
      <c r="U711">
        <v>0</v>
      </c>
      <c r="V711">
        <v>0</v>
      </c>
      <c r="W711">
        <v>12</v>
      </c>
      <c r="X711">
        <v>9</v>
      </c>
      <c r="Y711" t="s">
        <v>1665</v>
      </c>
      <c r="Z711" t="s">
        <v>31</v>
      </c>
      <c r="AA711">
        <f>+IF(B711='Playlist o matic demo'!$V$2,50,0)</f>
        <v>0</v>
      </c>
      <c r="AB711">
        <f>+ABS(+D711-'Playlist o matic demo'!$AA$2)</f>
        <v>3</v>
      </c>
      <c r="AC711">
        <f>+ABS(+O711-'Playlist o matic demo'!$AB$2)</f>
        <v>21</v>
      </c>
      <c r="AD711">
        <f>+IF(P711='Playlist o matic demo'!$AC$2,0,20)</f>
        <v>20</v>
      </c>
      <c r="AE711">
        <f>+IF(Q711='Playlist o matic demo'!$AD$2,0,20)</f>
        <v>20</v>
      </c>
      <c r="AF711">
        <f>+ABS(+R711-'Playlist o matic demo'!AE$2)</f>
        <v>15</v>
      </c>
      <c r="AG711">
        <f>+ABS(+S711-'Playlist o matic demo'!AF$2)/2</f>
        <v>13.5</v>
      </c>
      <c r="AH711">
        <f>+ABS(+T711-'Playlist o matic demo'!AG$2)/1.5</f>
        <v>14.666666666666666</v>
      </c>
      <c r="AI711">
        <f>+ABS(+U711-'Playlist o matic demo'!AH$2)/2</f>
        <v>0</v>
      </c>
      <c r="AJ711">
        <f>+ABS(+V711-'Playlist o matic demo'!AI$2)/2</f>
        <v>0</v>
      </c>
      <c r="AK711">
        <f>+ABS(+W711-'Playlist o matic demo'!AJ$2)/2</f>
        <v>1.5</v>
      </c>
      <c r="AL711">
        <f>+ABS(+X711-'Playlist o matic demo'!AK$2)/2</f>
        <v>1</v>
      </c>
      <c r="AN711">
        <f t="shared" si="66"/>
        <v>109.66666666666667</v>
      </c>
      <c r="AO711">
        <f t="shared" si="67"/>
        <v>175</v>
      </c>
      <c r="AP711">
        <f t="shared" si="71"/>
        <v>7.0910000000001E-2</v>
      </c>
      <c r="AQ711">
        <f t="shared" si="68"/>
        <v>175.07091</v>
      </c>
      <c r="AR711">
        <f t="shared" si="69"/>
        <v>177</v>
      </c>
      <c r="AS711" t="str">
        <f t="shared" si="70"/>
        <v>Jack Harlow - Nail Tech</v>
      </c>
    </row>
    <row r="712" spans="1:45" x14ac:dyDescent="0.45">
      <c r="A712" t="s">
        <v>1666</v>
      </c>
      <c r="B712" t="s">
        <v>1667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>
        <v>299648208</v>
      </c>
      <c r="J712">
        <v>16</v>
      </c>
      <c r="K712">
        <v>41</v>
      </c>
      <c r="L712">
        <v>13</v>
      </c>
      <c r="M712">
        <v>1</v>
      </c>
      <c r="N712">
        <v>1</v>
      </c>
      <c r="O712">
        <v>189</v>
      </c>
      <c r="P712" t="s">
        <v>80</v>
      </c>
      <c r="Q712" t="s">
        <v>29</v>
      </c>
      <c r="R712">
        <v>55</v>
      </c>
      <c r="S712">
        <v>86</v>
      </c>
      <c r="T712">
        <v>44</v>
      </c>
      <c r="U712">
        <v>40</v>
      </c>
      <c r="V712">
        <v>0</v>
      </c>
      <c r="W712">
        <v>7</v>
      </c>
      <c r="X712">
        <v>4</v>
      </c>
      <c r="Y712" t="s">
        <v>30</v>
      </c>
      <c r="Z712" t="s">
        <v>31</v>
      </c>
      <c r="AA712">
        <f>+IF(B712='Playlist o matic demo'!$V$2,50,0)</f>
        <v>0</v>
      </c>
      <c r="AB712">
        <f>+ABS(+D712-'Playlist o matic demo'!$AA$2)</f>
        <v>3</v>
      </c>
      <c r="AC712">
        <f>+ABS(+O712-'Playlist o matic demo'!$AB$2)</f>
        <v>18</v>
      </c>
      <c r="AD712">
        <f>+IF(P712='Playlist o matic demo'!$AC$2,0,20)</f>
        <v>20</v>
      </c>
      <c r="AE712">
        <f>+IF(Q712='Playlist o matic demo'!$AD$2,0,20)</f>
        <v>0</v>
      </c>
      <c r="AF712">
        <f>+ABS(+R712-'Playlist o matic demo'!AE$2)</f>
        <v>5</v>
      </c>
      <c r="AG712">
        <f>+ABS(+S712-'Playlist o matic demo'!AF$2)/2</f>
        <v>24</v>
      </c>
      <c r="AH712">
        <f>+ABS(+T712-'Playlist o matic demo'!AG$2)/1.5</f>
        <v>24</v>
      </c>
      <c r="AI712">
        <f>+ABS(+U712-'Playlist o matic demo'!AH$2)/2</f>
        <v>20</v>
      </c>
      <c r="AJ712">
        <f>+ABS(+V712-'Playlist o matic demo'!AI$2)/2</f>
        <v>0</v>
      </c>
      <c r="AK712">
        <f>+ABS(+W712-'Playlist o matic demo'!AJ$2)/2</f>
        <v>1</v>
      </c>
      <c r="AL712">
        <f>+ABS(+X712-'Playlist o matic demo'!AK$2)/2</f>
        <v>1.5</v>
      </c>
      <c r="AN712">
        <f t="shared" si="66"/>
        <v>116.5</v>
      </c>
      <c r="AO712">
        <f t="shared" si="67"/>
        <v>218</v>
      </c>
      <c r="AP712">
        <f t="shared" si="71"/>
        <v>7.1010000000001003E-2</v>
      </c>
      <c r="AQ712">
        <f t="shared" si="68"/>
        <v>218.07101</v>
      </c>
      <c r="AR712">
        <f t="shared" si="69"/>
        <v>218</v>
      </c>
      <c r="AS712" t="str">
        <f t="shared" si="70"/>
        <v>Eden MuÃ¯Â¿Â½Ã¯ - Chale</v>
      </c>
    </row>
    <row r="713" spans="1:45" x14ac:dyDescent="0.45">
      <c r="A713" t="s">
        <v>1668</v>
      </c>
      <c r="B713" t="s">
        <v>1669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>
        <v>182978249</v>
      </c>
      <c r="J713">
        <v>10</v>
      </c>
      <c r="K713">
        <v>21</v>
      </c>
      <c r="L713">
        <v>7</v>
      </c>
      <c r="M713">
        <v>0</v>
      </c>
      <c r="N713">
        <v>9</v>
      </c>
      <c r="O713">
        <v>85</v>
      </c>
      <c r="Q713" t="s">
        <v>29</v>
      </c>
      <c r="R713">
        <v>72</v>
      </c>
      <c r="S713">
        <v>55</v>
      </c>
      <c r="T713">
        <v>64</v>
      </c>
      <c r="U713">
        <v>49</v>
      </c>
      <c r="V713">
        <v>0</v>
      </c>
      <c r="W713">
        <v>7</v>
      </c>
      <c r="X713">
        <v>4</v>
      </c>
      <c r="Y713" t="s">
        <v>1670</v>
      </c>
      <c r="Z713" t="s">
        <v>31</v>
      </c>
      <c r="AA713">
        <f>+IF(B713='Playlist o matic demo'!$V$2,50,0)</f>
        <v>0</v>
      </c>
      <c r="AB713">
        <f>+ABS(+D713-'Playlist o matic demo'!$AA$2)</f>
        <v>3</v>
      </c>
      <c r="AC713">
        <f>+ABS(+O713-'Playlist o matic demo'!$AB$2)</f>
        <v>86</v>
      </c>
      <c r="AD713">
        <f>+IF(P713='Playlist o matic demo'!$AC$2,0,20)</f>
        <v>20</v>
      </c>
      <c r="AE713">
        <f>+IF(Q713='Playlist o matic demo'!$AD$2,0,20)</f>
        <v>0</v>
      </c>
      <c r="AF713">
        <f>+ABS(+R713-'Playlist o matic demo'!AE$2)</f>
        <v>22</v>
      </c>
      <c r="AG713">
        <f>+ABS(+S713-'Playlist o matic demo'!AF$2)/2</f>
        <v>8.5</v>
      </c>
      <c r="AH713">
        <f>+ABS(+T713-'Playlist o matic demo'!AG$2)/1.5</f>
        <v>10.666666666666666</v>
      </c>
      <c r="AI713">
        <f>+ABS(+U713-'Playlist o matic demo'!AH$2)/2</f>
        <v>24.5</v>
      </c>
      <c r="AJ713">
        <f>+ABS(+V713-'Playlist o matic demo'!AI$2)/2</f>
        <v>0</v>
      </c>
      <c r="AK713">
        <f>+ABS(+W713-'Playlist o matic demo'!AJ$2)/2</f>
        <v>1</v>
      </c>
      <c r="AL713">
        <f>+ABS(+X713-'Playlist o matic demo'!AK$2)/2</f>
        <v>1.5</v>
      </c>
      <c r="AN713">
        <f t="shared" si="66"/>
        <v>177.16666666666666</v>
      </c>
      <c r="AO713">
        <f t="shared" si="67"/>
        <v>748</v>
      </c>
      <c r="AP713">
        <f t="shared" si="71"/>
        <v>7.1110000000001006E-2</v>
      </c>
      <c r="AQ713">
        <f t="shared" si="68"/>
        <v>748.07110999999998</v>
      </c>
      <c r="AR713">
        <f t="shared" si="69"/>
        <v>750</v>
      </c>
      <c r="AS713" t="str">
        <f t="shared" si="70"/>
        <v>Treasure - DARARI</v>
      </c>
    </row>
    <row r="714" spans="1:45" x14ac:dyDescent="0.45">
      <c r="A714" t="s">
        <v>1671</v>
      </c>
      <c r="B714" t="s">
        <v>1672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>
        <v>319757142</v>
      </c>
      <c r="J714">
        <v>27</v>
      </c>
      <c r="K714">
        <v>84</v>
      </c>
      <c r="L714">
        <v>32</v>
      </c>
      <c r="M714">
        <v>7</v>
      </c>
      <c r="N714">
        <v>11</v>
      </c>
      <c r="O714">
        <v>140</v>
      </c>
      <c r="P714" t="s">
        <v>92</v>
      </c>
      <c r="Q714" t="s">
        <v>29</v>
      </c>
      <c r="R714">
        <v>59</v>
      </c>
      <c r="S714">
        <v>73</v>
      </c>
      <c r="T714">
        <v>45</v>
      </c>
      <c r="U714">
        <v>44</v>
      </c>
      <c r="V714">
        <v>0</v>
      </c>
      <c r="W714">
        <v>34</v>
      </c>
      <c r="X714">
        <v>3</v>
      </c>
      <c r="Y714" t="s">
        <v>1673</v>
      </c>
      <c r="Z714" t="s">
        <v>31</v>
      </c>
      <c r="AA714">
        <f>+IF(B714='Playlist o matic demo'!$V$2,50,0)</f>
        <v>0</v>
      </c>
      <c r="AB714">
        <f>+ABS(+D714-'Playlist o matic demo'!$AA$2)</f>
        <v>3</v>
      </c>
      <c r="AC714">
        <f>+ABS(+O714-'Playlist o matic demo'!$AB$2)</f>
        <v>31</v>
      </c>
      <c r="AD714">
        <f>+IF(P714='Playlist o matic demo'!$AC$2,0,20)</f>
        <v>20</v>
      </c>
      <c r="AE714">
        <f>+IF(Q714='Playlist o matic demo'!$AD$2,0,20)</f>
        <v>0</v>
      </c>
      <c r="AF714">
        <f>+ABS(+R714-'Playlist o matic demo'!AE$2)</f>
        <v>9</v>
      </c>
      <c r="AG714">
        <f>+ABS(+S714-'Playlist o matic demo'!AF$2)/2</f>
        <v>17.5</v>
      </c>
      <c r="AH714">
        <f>+ABS(+T714-'Playlist o matic demo'!AG$2)/1.5</f>
        <v>23.333333333333332</v>
      </c>
      <c r="AI714">
        <f>+ABS(+U714-'Playlist o matic demo'!AH$2)/2</f>
        <v>22</v>
      </c>
      <c r="AJ714">
        <f>+ABS(+V714-'Playlist o matic demo'!AI$2)/2</f>
        <v>0</v>
      </c>
      <c r="AK714">
        <f>+ABS(+W714-'Playlist o matic demo'!AJ$2)/2</f>
        <v>12.5</v>
      </c>
      <c r="AL714">
        <f>+ABS(+X714-'Playlist o matic demo'!AK$2)/2</f>
        <v>2</v>
      </c>
      <c r="AN714">
        <f t="shared" si="66"/>
        <v>140.33333333333331</v>
      </c>
      <c r="AO714">
        <f t="shared" si="67"/>
        <v>406</v>
      </c>
      <c r="AP714">
        <f t="shared" si="71"/>
        <v>7.1210000000001009E-2</v>
      </c>
      <c r="AQ714">
        <f t="shared" si="68"/>
        <v>406.07121000000001</v>
      </c>
      <c r="AR714">
        <f t="shared" si="69"/>
        <v>407</v>
      </c>
      <c r="AS714" t="str">
        <f t="shared" si="70"/>
        <v>Christian Nodal - Ya No Somos Ni Seremos</v>
      </c>
    </row>
    <row r="715" spans="1:45" x14ac:dyDescent="0.45">
      <c r="A715" t="s">
        <v>1674</v>
      </c>
      <c r="B715" t="s">
        <v>1675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>
        <v>109091573</v>
      </c>
      <c r="J715">
        <v>0</v>
      </c>
      <c r="K715">
        <v>0</v>
      </c>
      <c r="L715">
        <v>14</v>
      </c>
      <c r="M715">
        <v>0</v>
      </c>
      <c r="N715">
        <v>0</v>
      </c>
      <c r="O715">
        <v>81</v>
      </c>
      <c r="Q715" t="s">
        <v>29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  <c r="Y715" t="s">
        <v>1676</v>
      </c>
      <c r="Z715" t="s">
        <v>31</v>
      </c>
      <c r="AA715">
        <f>+IF(B715='Playlist o matic demo'!$V$2,50,0)</f>
        <v>0</v>
      </c>
      <c r="AB715">
        <f>+ABS(+D715-'Playlist o matic demo'!$AA$2)</f>
        <v>6</v>
      </c>
      <c r="AC715">
        <f>+ABS(+O715-'Playlist o matic demo'!$AB$2)</f>
        <v>90</v>
      </c>
      <c r="AD715">
        <f>+IF(P715='Playlist o matic demo'!$AC$2,0,20)</f>
        <v>20</v>
      </c>
      <c r="AE715">
        <f>+IF(Q715='Playlist o matic demo'!$AD$2,0,20)</f>
        <v>0</v>
      </c>
      <c r="AF715">
        <f>+ABS(+R715-'Playlist o matic demo'!AE$2)</f>
        <v>27</v>
      </c>
      <c r="AG715">
        <f>+ABS(+S715-'Playlist o matic demo'!AF$2)/2</f>
        <v>15</v>
      </c>
      <c r="AH715">
        <f>+ABS(+T715-'Playlist o matic demo'!AG$2)/1.5</f>
        <v>6.666666666666667</v>
      </c>
      <c r="AI715">
        <f>+ABS(+U715-'Playlist o matic demo'!AH$2)/2</f>
        <v>3</v>
      </c>
      <c r="AJ715">
        <f>+ABS(+V715-'Playlist o matic demo'!AI$2)/2</f>
        <v>0</v>
      </c>
      <c r="AK715">
        <f>+ABS(+W715-'Playlist o matic demo'!AJ$2)/2</f>
        <v>4</v>
      </c>
      <c r="AL715">
        <f>+ABS(+X715-'Playlist o matic demo'!AK$2)/2</f>
        <v>6.5</v>
      </c>
      <c r="AN715">
        <f t="shared" si="66"/>
        <v>178.16666666666666</v>
      </c>
      <c r="AO715">
        <f t="shared" si="67"/>
        <v>756</v>
      </c>
      <c r="AP715">
        <f t="shared" si="71"/>
        <v>7.1310000000001011E-2</v>
      </c>
      <c r="AQ715">
        <f t="shared" si="68"/>
        <v>756.07131000000004</v>
      </c>
      <c r="AR715">
        <f t="shared" si="69"/>
        <v>757</v>
      </c>
      <c r="AS715" t="str">
        <f t="shared" si="70"/>
        <v>Kevin Gates, Juicy J - Thinking with My Dick</v>
      </c>
    </row>
    <row r="716" spans="1:45" x14ac:dyDescent="0.45">
      <c r="A716" t="s">
        <v>1677</v>
      </c>
      <c r="B716" t="s">
        <v>1678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>
        <v>153240879</v>
      </c>
      <c r="J716">
        <v>26</v>
      </c>
      <c r="K716">
        <v>1</v>
      </c>
      <c r="L716">
        <v>19</v>
      </c>
      <c r="M716">
        <v>0</v>
      </c>
      <c r="N716">
        <v>0</v>
      </c>
      <c r="O716">
        <v>104</v>
      </c>
      <c r="P716" t="s">
        <v>62</v>
      </c>
      <c r="Q716" t="s">
        <v>46</v>
      </c>
      <c r="R716">
        <v>80</v>
      </c>
      <c r="S716">
        <v>24</v>
      </c>
      <c r="T716">
        <v>65</v>
      </c>
      <c r="U716">
        <v>2</v>
      </c>
      <c r="V716">
        <v>0</v>
      </c>
      <c r="W716">
        <v>9</v>
      </c>
      <c r="X716">
        <v>4</v>
      </c>
      <c r="Y716" t="s">
        <v>1679</v>
      </c>
      <c r="Z716" t="s">
        <v>31</v>
      </c>
      <c r="AA716">
        <f>+IF(B716='Playlist o matic demo'!$V$2,50,0)</f>
        <v>0</v>
      </c>
      <c r="AB716">
        <f>+ABS(+D716-'Playlist o matic demo'!$AA$2)</f>
        <v>3</v>
      </c>
      <c r="AC716">
        <f>+ABS(+O716-'Playlist o matic demo'!$AB$2)</f>
        <v>67</v>
      </c>
      <c r="AD716">
        <f>+IF(P716='Playlist o matic demo'!$AC$2,0,20)</f>
        <v>20</v>
      </c>
      <c r="AE716">
        <f>+IF(Q716='Playlist o matic demo'!$AD$2,0,20)</f>
        <v>20</v>
      </c>
      <c r="AF716">
        <f>+ABS(+R716-'Playlist o matic demo'!AE$2)</f>
        <v>30</v>
      </c>
      <c r="AG716">
        <f>+ABS(+S716-'Playlist o matic demo'!AF$2)/2</f>
        <v>7</v>
      </c>
      <c r="AH716">
        <f>+ABS(+T716-'Playlist o matic demo'!AG$2)/1.5</f>
        <v>10</v>
      </c>
      <c r="AI716">
        <f>+ABS(+U716-'Playlist o matic demo'!AH$2)/2</f>
        <v>1</v>
      </c>
      <c r="AJ716">
        <f>+ABS(+V716-'Playlist o matic demo'!AI$2)/2</f>
        <v>0</v>
      </c>
      <c r="AK716">
        <f>+ABS(+W716-'Playlist o matic demo'!AJ$2)/2</f>
        <v>0</v>
      </c>
      <c r="AL716">
        <f>+ABS(+X716-'Playlist o matic demo'!AK$2)/2</f>
        <v>1.5</v>
      </c>
      <c r="AN716">
        <f t="shared" si="66"/>
        <v>159.5</v>
      </c>
      <c r="AO716">
        <f t="shared" si="67"/>
        <v>593</v>
      </c>
      <c r="AP716">
        <f t="shared" si="71"/>
        <v>7.1410000000001014E-2</v>
      </c>
      <c r="AQ716">
        <f t="shared" si="68"/>
        <v>593.07141000000001</v>
      </c>
      <c r="AR716">
        <f t="shared" si="69"/>
        <v>593</v>
      </c>
      <c r="AS716" t="str">
        <f t="shared" si="70"/>
        <v>Tyga, Doja Cat - Freaky Deaky</v>
      </c>
    </row>
    <row r="717" spans="1:45" x14ac:dyDescent="0.45">
      <c r="A717" t="s">
        <v>1680</v>
      </c>
      <c r="B717" t="s">
        <v>229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>
        <v>346127840</v>
      </c>
      <c r="J717">
        <v>16</v>
      </c>
      <c r="K717">
        <v>5</v>
      </c>
      <c r="L717">
        <v>43</v>
      </c>
      <c r="M717">
        <v>0</v>
      </c>
      <c r="N717">
        <v>7</v>
      </c>
      <c r="O717">
        <v>129</v>
      </c>
      <c r="P717" t="s">
        <v>28</v>
      </c>
      <c r="Q717" t="s">
        <v>29</v>
      </c>
      <c r="R717">
        <v>42</v>
      </c>
      <c r="S717">
        <v>33</v>
      </c>
      <c r="T717">
        <v>44</v>
      </c>
      <c r="U717">
        <v>62</v>
      </c>
      <c r="V717">
        <v>0</v>
      </c>
      <c r="W717">
        <v>8</v>
      </c>
      <c r="X717">
        <v>6</v>
      </c>
      <c r="Y717" t="s">
        <v>230</v>
      </c>
      <c r="Z717" t="s">
        <v>31</v>
      </c>
      <c r="AA717">
        <f>+IF(B717='Playlist o matic demo'!$V$2,50,0)</f>
        <v>0</v>
      </c>
      <c r="AB717">
        <f>+ABS(+D717-'Playlist o matic demo'!$AA$2)</f>
        <v>2</v>
      </c>
      <c r="AC717">
        <f>+ABS(+O717-'Playlist o matic demo'!$AB$2)</f>
        <v>42</v>
      </c>
      <c r="AD717">
        <f>+IF(P717='Playlist o matic demo'!$AC$2,0,20)</f>
        <v>20</v>
      </c>
      <c r="AE717">
        <f>+IF(Q717='Playlist o matic demo'!$AD$2,0,20)</f>
        <v>0</v>
      </c>
      <c r="AF717">
        <f>+ABS(+R717-'Playlist o matic demo'!AE$2)</f>
        <v>8</v>
      </c>
      <c r="AG717">
        <f>+ABS(+S717-'Playlist o matic demo'!AF$2)/2</f>
        <v>2.5</v>
      </c>
      <c r="AH717">
        <f>+ABS(+T717-'Playlist o matic demo'!AG$2)/1.5</f>
        <v>24</v>
      </c>
      <c r="AI717">
        <f>+ABS(+U717-'Playlist o matic demo'!AH$2)/2</f>
        <v>31</v>
      </c>
      <c r="AJ717">
        <f>+ABS(+V717-'Playlist o matic demo'!AI$2)/2</f>
        <v>0</v>
      </c>
      <c r="AK717">
        <f>+ABS(+W717-'Playlist o matic demo'!AJ$2)/2</f>
        <v>0.5</v>
      </c>
      <c r="AL717">
        <f>+ABS(+X717-'Playlist o matic demo'!AK$2)/2</f>
        <v>0.5</v>
      </c>
      <c r="AN717">
        <f t="shared" si="66"/>
        <v>130.5</v>
      </c>
      <c r="AO717">
        <f t="shared" si="67"/>
        <v>321</v>
      </c>
      <c r="AP717">
        <f t="shared" si="71"/>
        <v>7.1510000000001017E-2</v>
      </c>
      <c r="AQ717">
        <f t="shared" si="68"/>
        <v>321.07150999999999</v>
      </c>
      <c r="AR717">
        <f t="shared" si="69"/>
        <v>322</v>
      </c>
      <c r="AS717" t="str">
        <f t="shared" si="70"/>
        <v>JVKE - this is what falling in love feels like</v>
      </c>
    </row>
    <row r="718" spans="1:45" x14ac:dyDescent="0.45">
      <c r="A718" t="s">
        <v>1681</v>
      </c>
      <c r="B718" t="s">
        <v>45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>
        <v>312622938</v>
      </c>
      <c r="J718">
        <v>13</v>
      </c>
      <c r="K718">
        <v>1</v>
      </c>
      <c r="L718">
        <v>15</v>
      </c>
      <c r="M718">
        <v>0</v>
      </c>
      <c r="N718">
        <v>1</v>
      </c>
      <c r="O718">
        <v>94</v>
      </c>
      <c r="P718" t="s">
        <v>34</v>
      </c>
      <c r="Q718" t="s">
        <v>46</v>
      </c>
      <c r="R718">
        <v>76</v>
      </c>
      <c r="S718">
        <v>81</v>
      </c>
      <c r="T718">
        <v>80</v>
      </c>
      <c r="U718">
        <v>20</v>
      </c>
      <c r="V718">
        <v>0</v>
      </c>
      <c r="W718">
        <v>25</v>
      </c>
      <c r="X718">
        <v>4</v>
      </c>
      <c r="Y718" t="s">
        <v>1594</v>
      </c>
      <c r="Z718" t="s">
        <v>31</v>
      </c>
      <c r="AA718">
        <f>+IF(B718='Playlist o matic demo'!$V$2,50,0)</f>
        <v>0</v>
      </c>
      <c r="AB718">
        <f>+ABS(+D718-'Playlist o matic demo'!$AA$2)</f>
        <v>1</v>
      </c>
      <c r="AC718">
        <f>+ABS(+O718-'Playlist o matic demo'!$AB$2)</f>
        <v>77</v>
      </c>
      <c r="AD718">
        <f>+IF(P718='Playlist o matic demo'!$AC$2,0,20)</f>
        <v>0</v>
      </c>
      <c r="AE718">
        <f>+IF(Q718='Playlist o matic demo'!$AD$2,0,20)</f>
        <v>20</v>
      </c>
      <c r="AF718">
        <f>+ABS(+R718-'Playlist o matic demo'!AE$2)</f>
        <v>26</v>
      </c>
      <c r="AG718">
        <f>+ABS(+S718-'Playlist o matic demo'!AF$2)/2</f>
        <v>21.5</v>
      </c>
      <c r="AH718">
        <f>+ABS(+T718-'Playlist o matic demo'!AG$2)/1.5</f>
        <v>0</v>
      </c>
      <c r="AI718">
        <f>+ABS(+U718-'Playlist o matic demo'!AH$2)/2</f>
        <v>10</v>
      </c>
      <c r="AJ718">
        <f>+ABS(+V718-'Playlist o matic demo'!AI$2)/2</f>
        <v>0</v>
      </c>
      <c r="AK718">
        <f>+ABS(+W718-'Playlist o matic demo'!AJ$2)/2</f>
        <v>8</v>
      </c>
      <c r="AL718">
        <f>+ABS(+X718-'Playlist o matic demo'!AK$2)/2</f>
        <v>1.5</v>
      </c>
      <c r="AN718">
        <f t="shared" si="66"/>
        <v>165</v>
      </c>
      <c r="AO718">
        <f t="shared" si="67"/>
        <v>642</v>
      </c>
      <c r="AP718">
        <f t="shared" si="71"/>
        <v>7.161000000000102E-2</v>
      </c>
      <c r="AQ718">
        <f t="shared" si="68"/>
        <v>642.07160999999996</v>
      </c>
      <c r="AR718">
        <f t="shared" si="69"/>
        <v>644</v>
      </c>
      <c r="AS718" t="str">
        <f t="shared" si="70"/>
        <v>Bad Bunny - La Zona</v>
      </c>
    </row>
    <row r="719" spans="1:45" x14ac:dyDescent="0.45">
      <c r="A719" t="s">
        <v>1682</v>
      </c>
      <c r="B719" t="s">
        <v>1683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>
        <v>2197010679</v>
      </c>
      <c r="J719">
        <v>321</v>
      </c>
      <c r="K719">
        <v>162</v>
      </c>
      <c r="L719" s="1">
        <v>5691</v>
      </c>
      <c r="M719">
        <v>8</v>
      </c>
      <c r="N719">
        <v>17</v>
      </c>
      <c r="O719">
        <v>71</v>
      </c>
      <c r="Q719" t="s">
        <v>46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  <c r="Y719" t="s">
        <v>1684</v>
      </c>
      <c r="Z719" t="s">
        <v>31</v>
      </c>
      <c r="AA719">
        <f>+IF(B719='Playlist o matic demo'!$V$2,50,0)</f>
        <v>0</v>
      </c>
      <c r="AB719">
        <f>+ABS(+D719-'Playlist o matic demo'!$AA$2)</f>
        <v>44</v>
      </c>
      <c r="AC719">
        <f>+ABS(+O719-'Playlist o matic demo'!$AB$2)</f>
        <v>100</v>
      </c>
      <c r="AD719">
        <f>+IF(P719='Playlist o matic demo'!$AC$2,0,20)</f>
        <v>20</v>
      </c>
      <c r="AE719">
        <f>+IF(Q719='Playlist o matic demo'!$AD$2,0,20)</f>
        <v>20</v>
      </c>
      <c r="AF719">
        <f>+ABS(+R719-'Playlist o matic demo'!AE$2)</f>
        <v>9</v>
      </c>
      <c r="AG719">
        <f>+ABS(+S719-'Playlist o matic demo'!AF$2)/2</f>
        <v>7.5</v>
      </c>
      <c r="AH719">
        <f>+ABS(+T719-'Playlist o matic demo'!AG$2)/1.5</f>
        <v>26.666666666666668</v>
      </c>
      <c r="AI719">
        <f>+ABS(+U719-'Playlist o matic demo'!AH$2)/2</f>
        <v>13.5</v>
      </c>
      <c r="AJ719">
        <f>+ABS(+V719-'Playlist o matic demo'!AI$2)/2</f>
        <v>0</v>
      </c>
      <c r="AK719">
        <f>+ABS(+W719-'Playlist o matic demo'!AJ$2)/2</f>
        <v>10.5</v>
      </c>
      <c r="AL719">
        <f>+ABS(+X719-'Playlist o matic demo'!AK$2)/2</f>
        <v>1</v>
      </c>
      <c r="AN719">
        <f t="shared" si="66"/>
        <v>252.16666666666666</v>
      </c>
      <c r="AO719">
        <f t="shared" si="67"/>
        <v>945</v>
      </c>
      <c r="AP719">
        <f t="shared" si="71"/>
        <v>7.1710000000001023E-2</v>
      </c>
      <c r="AQ719">
        <f t="shared" si="68"/>
        <v>945.07171000000005</v>
      </c>
      <c r="AR719">
        <f t="shared" si="69"/>
        <v>946</v>
      </c>
      <c r="AS719" t="str">
        <f t="shared" si="70"/>
        <v>Queen - Bohemian Rhapsody - Remastered 2011</v>
      </c>
    </row>
    <row r="720" spans="1:45" x14ac:dyDescent="0.45">
      <c r="A720" t="s">
        <v>1685</v>
      </c>
      <c r="B720" t="s">
        <v>904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>
        <v>1200808494</v>
      </c>
      <c r="J720">
        <v>11</v>
      </c>
      <c r="K720">
        <v>10</v>
      </c>
      <c r="L720">
        <v>267</v>
      </c>
      <c r="M720">
        <v>0</v>
      </c>
      <c r="N720">
        <v>7</v>
      </c>
      <c r="O720">
        <v>146</v>
      </c>
      <c r="P720" t="s">
        <v>42</v>
      </c>
      <c r="Q720" t="s">
        <v>46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  <c r="Y720" t="s">
        <v>1686</v>
      </c>
      <c r="Z720" t="s">
        <v>31</v>
      </c>
      <c r="AA720">
        <f>+IF(B720='Playlist o matic demo'!$V$2,50,0)</f>
        <v>0</v>
      </c>
      <c r="AB720">
        <f>+ABS(+D720-'Playlist o matic demo'!$AA$2)</f>
        <v>1</v>
      </c>
      <c r="AC720">
        <f>+ABS(+O720-'Playlist o matic demo'!$AB$2)</f>
        <v>25</v>
      </c>
      <c r="AD720">
        <f>+IF(P720='Playlist o matic demo'!$AC$2,0,20)</f>
        <v>20</v>
      </c>
      <c r="AE720">
        <f>+IF(Q720='Playlist o matic demo'!$AD$2,0,20)</f>
        <v>20</v>
      </c>
      <c r="AF720">
        <f>+ABS(+R720-'Playlist o matic demo'!AE$2)</f>
        <v>9</v>
      </c>
      <c r="AG720">
        <f>+ABS(+S720-'Playlist o matic demo'!AF$2)/2</f>
        <v>7.5</v>
      </c>
      <c r="AH720">
        <f>+ABS(+T720-'Playlist o matic demo'!AG$2)/1.5</f>
        <v>22.666666666666668</v>
      </c>
      <c r="AI720">
        <f>+ABS(+U720-'Playlist o matic demo'!AH$2)/2</f>
        <v>33</v>
      </c>
      <c r="AJ720">
        <f>+ABS(+V720-'Playlist o matic demo'!AI$2)/2</f>
        <v>0</v>
      </c>
      <c r="AK720">
        <f>+ABS(+W720-'Playlist o matic demo'!AJ$2)/2</f>
        <v>3</v>
      </c>
      <c r="AL720">
        <f>+ABS(+X720-'Playlist o matic demo'!AK$2)/2</f>
        <v>0.5</v>
      </c>
      <c r="AN720">
        <f t="shared" si="66"/>
        <v>141.66666666666669</v>
      </c>
      <c r="AO720">
        <f t="shared" si="67"/>
        <v>415</v>
      </c>
      <c r="AP720">
        <f t="shared" si="71"/>
        <v>7.1810000000001026E-2</v>
      </c>
      <c r="AQ720">
        <f t="shared" si="68"/>
        <v>415.07181000000003</v>
      </c>
      <c r="AR720">
        <f t="shared" si="69"/>
        <v>415</v>
      </c>
      <c r="AS720" t="str">
        <f t="shared" si="70"/>
        <v>XXXTENTACION - Hope</v>
      </c>
    </row>
    <row r="721" spans="1:45" x14ac:dyDescent="0.45">
      <c r="A721" t="s">
        <v>1687</v>
      </c>
      <c r="B721" t="s">
        <v>118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>
        <v>797196073</v>
      </c>
      <c r="J721">
        <v>233</v>
      </c>
      <c r="K721">
        <v>82</v>
      </c>
      <c r="L721">
        <v>531</v>
      </c>
      <c r="M721">
        <v>1</v>
      </c>
      <c r="N721">
        <v>1</v>
      </c>
      <c r="O721">
        <v>103</v>
      </c>
      <c r="P721" t="s">
        <v>65</v>
      </c>
      <c r="Q721" t="s">
        <v>46</v>
      </c>
      <c r="R721">
        <v>69</v>
      </c>
      <c r="S721">
        <v>90</v>
      </c>
      <c r="T721">
        <v>88</v>
      </c>
      <c r="U721">
        <v>5</v>
      </c>
      <c r="V721">
        <v>0</v>
      </c>
      <c r="W721">
        <v>29</v>
      </c>
      <c r="X721">
        <v>8</v>
      </c>
      <c r="Y721" t="s">
        <v>1061</v>
      </c>
      <c r="Z721" t="s">
        <v>31</v>
      </c>
      <c r="AA721">
        <f>+IF(B721='Playlist o matic demo'!$V$2,50,0)</f>
        <v>0</v>
      </c>
      <c r="AB721">
        <f>+ABS(+D721-'Playlist o matic demo'!$AA$2)</f>
        <v>1</v>
      </c>
      <c r="AC721">
        <f>+ABS(+O721-'Playlist o matic demo'!$AB$2)</f>
        <v>68</v>
      </c>
      <c r="AD721">
        <f>+IF(P721='Playlist o matic demo'!$AC$2,0,20)</f>
        <v>20</v>
      </c>
      <c r="AE721">
        <f>+IF(Q721='Playlist o matic demo'!$AD$2,0,20)</f>
        <v>20</v>
      </c>
      <c r="AF721">
        <f>+ABS(+R721-'Playlist o matic demo'!AE$2)</f>
        <v>19</v>
      </c>
      <c r="AG721">
        <f>+ABS(+S721-'Playlist o matic demo'!AF$2)/2</f>
        <v>26</v>
      </c>
      <c r="AH721">
        <f>+ABS(+T721-'Playlist o matic demo'!AG$2)/1.5</f>
        <v>5.333333333333333</v>
      </c>
      <c r="AI721">
        <f>+ABS(+U721-'Playlist o matic demo'!AH$2)/2</f>
        <v>2.5</v>
      </c>
      <c r="AJ721">
        <f>+ABS(+V721-'Playlist o matic demo'!AI$2)/2</f>
        <v>0</v>
      </c>
      <c r="AK721">
        <f>+ABS(+W721-'Playlist o matic demo'!AJ$2)/2</f>
        <v>10</v>
      </c>
      <c r="AL721">
        <f>+ABS(+X721-'Playlist o matic demo'!AK$2)/2</f>
        <v>0.5</v>
      </c>
      <c r="AN721">
        <f t="shared" si="66"/>
        <v>172.33333333333334</v>
      </c>
      <c r="AO721">
        <f t="shared" si="67"/>
        <v>703</v>
      </c>
      <c r="AP721">
        <f t="shared" si="71"/>
        <v>7.1910000000001029E-2</v>
      </c>
      <c r="AQ721">
        <f t="shared" si="68"/>
        <v>703.07191</v>
      </c>
      <c r="AR721">
        <f t="shared" si="69"/>
        <v>704</v>
      </c>
      <c r="AS721" t="str">
        <f t="shared" si="70"/>
        <v>Dua Lipa - Levitating</v>
      </c>
    </row>
    <row r="722" spans="1:45" x14ac:dyDescent="0.45">
      <c r="A722" t="s">
        <v>1688</v>
      </c>
      <c r="B722" t="s">
        <v>1449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>
        <v>1970673297</v>
      </c>
      <c r="J722">
        <v>315</v>
      </c>
      <c r="K722">
        <v>160</v>
      </c>
      <c r="L722" s="1">
        <v>6284</v>
      </c>
      <c r="M722">
        <v>1</v>
      </c>
      <c r="N722">
        <v>46</v>
      </c>
      <c r="O722">
        <v>124</v>
      </c>
      <c r="P722" t="s">
        <v>62</v>
      </c>
      <c r="Q722" t="s">
        <v>29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  <c r="Y722" t="s">
        <v>1689</v>
      </c>
      <c r="Z722" t="s">
        <v>31</v>
      </c>
      <c r="AA722">
        <f>+IF(B722='Playlist o matic demo'!$V$2,50,0)</f>
        <v>0</v>
      </c>
      <c r="AB722">
        <f>+ABS(+D722-'Playlist o matic demo'!$AA$2)</f>
        <v>6</v>
      </c>
      <c r="AC722">
        <f>+ABS(+O722-'Playlist o matic demo'!$AB$2)</f>
        <v>47</v>
      </c>
      <c r="AD722">
        <f>+IF(P722='Playlist o matic demo'!$AC$2,0,20)</f>
        <v>20</v>
      </c>
      <c r="AE722">
        <f>+IF(Q722='Playlist o matic demo'!$AD$2,0,20)</f>
        <v>0</v>
      </c>
      <c r="AF722">
        <f>+ABS(+R722-'Playlist o matic demo'!AE$2)</f>
        <v>3</v>
      </c>
      <c r="AG722">
        <f>+ABS(+S722-'Playlist o matic demo'!AF$2)/2</f>
        <v>14</v>
      </c>
      <c r="AH722">
        <f>+ABS(+T722-'Playlist o matic demo'!AG$2)/1.5</f>
        <v>1.3333333333333333</v>
      </c>
      <c r="AI722">
        <f>+ABS(+U722-'Playlist o matic demo'!AH$2)/2</f>
        <v>0</v>
      </c>
      <c r="AJ722">
        <f>+ABS(+V722-'Playlist o matic demo'!AI$2)/2</f>
        <v>0</v>
      </c>
      <c r="AK722">
        <f>+ABS(+W722-'Playlist o matic demo'!AJ$2)/2</f>
        <v>3.5</v>
      </c>
      <c r="AL722">
        <f>+ABS(+X722-'Playlist o matic demo'!AK$2)/2</f>
        <v>1</v>
      </c>
      <c r="AN722">
        <f t="shared" si="66"/>
        <v>95.833333333333329</v>
      </c>
      <c r="AO722">
        <f t="shared" si="67"/>
        <v>100</v>
      </c>
      <c r="AP722">
        <f t="shared" si="71"/>
        <v>7.2010000000001032E-2</v>
      </c>
      <c r="AQ722">
        <f t="shared" si="68"/>
        <v>100.07201000000001</v>
      </c>
      <c r="AR722">
        <f t="shared" si="69"/>
        <v>101</v>
      </c>
      <c r="AS722" t="str">
        <f t="shared" si="70"/>
        <v>Avicii - Wake Me Up - Radio Edit</v>
      </c>
    </row>
    <row r="723" spans="1:45" x14ac:dyDescent="0.45">
      <c r="A723" t="s">
        <v>1690</v>
      </c>
      <c r="B723" t="s">
        <v>37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>
        <v>665765558</v>
      </c>
      <c r="J723">
        <v>10</v>
      </c>
      <c r="K723">
        <v>0</v>
      </c>
      <c r="L723">
        <v>70</v>
      </c>
      <c r="M723">
        <v>0</v>
      </c>
      <c r="N723">
        <v>0</v>
      </c>
      <c r="O723">
        <v>164</v>
      </c>
      <c r="P723" t="s">
        <v>173</v>
      </c>
      <c r="Q723" t="s">
        <v>46</v>
      </c>
      <c r="R723">
        <v>70</v>
      </c>
      <c r="S723">
        <v>71</v>
      </c>
      <c r="T723">
        <v>58</v>
      </c>
      <c r="U723">
        <v>24</v>
      </c>
      <c r="V723">
        <v>0</v>
      </c>
      <c r="W723">
        <v>7</v>
      </c>
      <c r="X723">
        <v>13</v>
      </c>
      <c r="Y723" t="s">
        <v>1229</v>
      </c>
      <c r="Z723" t="s">
        <v>31</v>
      </c>
      <c r="AA723">
        <f>+IF(B723='Playlist o matic demo'!$V$2,50,0)</f>
        <v>0</v>
      </c>
      <c r="AB723">
        <f>+ABS(+D723-'Playlist o matic demo'!$AA$2)</f>
        <v>2</v>
      </c>
      <c r="AC723">
        <f>+ABS(+O723-'Playlist o matic demo'!$AB$2)</f>
        <v>7</v>
      </c>
      <c r="AD723">
        <f>+IF(P723='Playlist o matic demo'!$AC$2,0,20)</f>
        <v>20</v>
      </c>
      <c r="AE723">
        <f>+IF(Q723='Playlist o matic demo'!$AD$2,0,20)</f>
        <v>20</v>
      </c>
      <c r="AF723">
        <f>+ABS(+R723-'Playlist o matic demo'!AE$2)</f>
        <v>20</v>
      </c>
      <c r="AG723">
        <f>+ABS(+S723-'Playlist o matic demo'!AF$2)/2</f>
        <v>16.5</v>
      </c>
      <c r="AH723">
        <f>+ABS(+T723-'Playlist o matic demo'!AG$2)/1.5</f>
        <v>14.666666666666666</v>
      </c>
      <c r="AI723">
        <f>+ABS(+U723-'Playlist o matic demo'!AH$2)/2</f>
        <v>12</v>
      </c>
      <c r="AJ723">
        <f>+ABS(+V723-'Playlist o matic demo'!AI$2)/2</f>
        <v>0</v>
      </c>
      <c r="AK723">
        <f>+ABS(+W723-'Playlist o matic demo'!AJ$2)/2</f>
        <v>1</v>
      </c>
      <c r="AL723">
        <f>+ABS(+X723-'Playlist o matic demo'!AK$2)/2</f>
        <v>3</v>
      </c>
      <c r="AN723">
        <f t="shared" si="66"/>
        <v>116.16666666666667</v>
      </c>
      <c r="AO723">
        <f t="shared" si="67"/>
        <v>212</v>
      </c>
      <c r="AP723">
        <f t="shared" si="71"/>
        <v>7.2110000000001034E-2</v>
      </c>
      <c r="AQ723">
        <f t="shared" si="68"/>
        <v>212.07211000000001</v>
      </c>
      <c r="AR723">
        <f t="shared" si="69"/>
        <v>212</v>
      </c>
      <c r="AS723" t="str">
        <f t="shared" si="70"/>
        <v>Olivia Rodrigo - jealousy, jealousy</v>
      </c>
    </row>
    <row r="724" spans="1:45" x14ac:dyDescent="0.45">
      <c r="A724" t="s">
        <v>1691</v>
      </c>
      <c r="B724" t="s">
        <v>1692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>
        <v>263779030</v>
      </c>
      <c r="J724">
        <v>2</v>
      </c>
      <c r="K724">
        <v>0</v>
      </c>
      <c r="L724">
        <v>12</v>
      </c>
      <c r="M724">
        <v>0</v>
      </c>
      <c r="N724">
        <v>10</v>
      </c>
      <c r="O724">
        <v>138</v>
      </c>
      <c r="P724" t="s">
        <v>62</v>
      </c>
      <c r="Q724" t="s">
        <v>29</v>
      </c>
      <c r="R724">
        <v>69</v>
      </c>
      <c r="S724">
        <v>35</v>
      </c>
      <c r="T724">
        <v>57</v>
      </c>
      <c r="U724">
        <v>12</v>
      </c>
      <c r="V724">
        <v>0</v>
      </c>
      <c r="W724">
        <v>10</v>
      </c>
      <c r="X724">
        <v>9</v>
      </c>
      <c r="Y724" t="s">
        <v>30</v>
      </c>
      <c r="Z724" t="s">
        <v>31</v>
      </c>
      <c r="AA724">
        <f>+IF(B724='Playlist o matic demo'!$V$2,50,0)</f>
        <v>0</v>
      </c>
      <c r="AB724">
        <f>+ABS(+D724-'Playlist o matic demo'!$AA$2)</f>
        <v>2</v>
      </c>
      <c r="AC724">
        <f>+ABS(+O724-'Playlist o matic demo'!$AB$2)</f>
        <v>33</v>
      </c>
      <c r="AD724">
        <f>+IF(P724='Playlist o matic demo'!$AC$2,0,20)</f>
        <v>20</v>
      </c>
      <c r="AE724">
        <f>+IF(Q724='Playlist o matic demo'!$AD$2,0,20)</f>
        <v>0</v>
      </c>
      <c r="AF724">
        <f>+ABS(+R724-'Playlist o matic demo'!AE$2)</f>
        <v>19</v>
      </c>
      <c r="AG724">
        <f>+ABS(+S724-'Playlist o matic demo'!AF$2)/2</f>
        <v>1.5</v>
      </c>
      <c r="AH724">
        <f>+ABS(+T724-'Playlist o matic demo'!AG$2)/1.5</f>
        <v>15.333333333333334</v>
      </c>
      <c r="AI724">
        <f>+ABS(+U724-'Playlist o matic demo'!AH$2)/2</f>
        <v>6</v>
      </c>
      <c r="AJ724">
        <f>+ABS(+V724-'Playlist o matic demo'!AI$2)/2</f>
        <v>0</v>
      </c>
      <c r="AK724">
        <f>+ABS(+W724-'Playlist o matic demo'!AJ$2)/2</f>
        <v>0.5</v>
      </c>
      <c r="AL724">
        <f>+ABS(+X724-'Playlist o matic demo'!AK$2)/2</f>
        <v>1</v>
      </c>
      <c r="AN724">
        <f t="shared" si="66"/>
        <v>98.333333333333329</v>
      </c>
      <c r="AO724">
        <f t="shared" si="67"/>
        <v>114</v>
      </c>
      <c r="AP724">
        <f t="shared" si="71"/>
        <v>7.2210000000001037E-2</v>
      </c>
      <c r="AQ724">
        <f t="shared" si="68"/>
        <v>114.07221</v>
      </c>
      <c r="AR724">
        <f t="shared" si="69"/>
        <v>116</v>
      </c>
      <c r="AS724" t="str">
        <f t="shared" si="70"/>
        <v>YEAT - MonÃ¯Â¿Â½Ã¯Â¿Â½y so</v>
      </c>
    </row>
    <row r="725" spans="1:45" x14ac:dyDescent="0.45">
      <c r="A725" t="s">
        <v>1693</v>
      </c>
      <c r="B725" t="s">
        <v>1694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>
        <v>339473453</v>
      </c>
      <c r="J725">
        <v>36</v>
      </c>
      <c r="K725">
        <v>2</v>
      </c>
      <c r="L725">
        <v>11</v>
      </c>
      <c r="M725">
        <v>0</v>
      </c>
      <c r="N725">
        <v>14</v>
      </c>
      <c r="O725">
        <v>126</v>
      </c>
      <c r="P725" t="s">
        <v>42</v>
      </c>
      <c r="Q725" t="s">
        <v>46</v>
      </c>
      <c r="R725">
        <v>67</v>
      </c>
      <c r="S725">
        <v>37</v>
      </c>
      <c r="T725">
        <v>46</v>
      </c>
      <c r="U725">
        <v>13</v>
      </c>
      <c r="V725">
        <v>0</v>
      </c>
      <c r="W725">
        <v>10</v>
      </c>
      <c r="X725">
        <v>39</v>
      </c>
      <c r="Y725" t="s">
        <v>1695</v>
      </c>
      <c r="Z725" t="s">
        <v>31</v>
      </c>
      <c r="AA725">
        <f>+IF(B725='Playlist o matic demo'!$V$2,50,0)</f>
        <v>0</v>
      </c>
      <c r="AB725">
        <f>+ABS(+D725-'Playlist o matic demo'!$AA$2)</f>
        <v>1</v>
      </c>
      <c r="AC725">
        <f>+ABS(+O725-'Playlist o matic demo'!$AB$2)</f>
        <v>45</v>
      </c>
      <c r="AD725">
        <f>+IF(P725='Playlist o matic demo'!$AC$2,0,20)</f>
        <v>20</v>
      </c>
      <c r="AE725">
        <f>+IF(Q725='Playlist o matic demo'!$AD$2,0,20)</f>
        <v>20</v>
      </c>
      <c r="AF725">
        <f>+ABS(+R725-'Playlist o matic demo'!AE$2)</f>
        <v>17</v>
      </c>
      <c r="AG725">
        <f>+ABS(+S725-'Playlist o matic demo'!AF$2)/2</f>
        <v>0.5</v>
      </c>
      <c r="AH725">
        <f>+ABS(+T725-'Playlist o matic demo'!AG$2)/1.5</f>
        <v>22.666666666666668</v>
      </c>
      <c r="AI725">
        <f>+ABS(+U725-'Playlist o matic demo'!AH$2)/2</f>
        <v>6.5</v>
      </c>
      <c r="AJ725">
        <f>+ABS(+V725-'Playlist o matic demo'!AI$2)/2</f>
        <v>0</v>
      </c>
      <c r="AK725">
        <f>+ABS(+W725-'Playlist o matic demo'!AJ$2)/2</f>
        <v>0.5</v>
      </c>
      <c r="AL725">
        <f>+ABS(+X725-'Playlist o matic demo'!AK$2)/2</f>
        <v>16</v>
      </c>
      <c r="AN725">
        <f t="shared" si="66"/>
        <v>149.16666666666669</v>
      </c>
      <c r="AO725">
        <f t="shared" si="67"/>
        <v>493</v>
      </c>
      <c r="AP725">
        <f t="shared" si="71"/>
        <v>7.231000000000104E-2</v>
      </c>
      <c r="AQ725">
        <f t="shared" si="68"/>
        <v>493.07231000000002</v>
      </c>
      <c r="AR725">
        <f t="shared" si="69"/>
        <v>493</v>
      </c>
      <c r="AS725" t="str">
        <f t="shared" si="70"/>
        <v>C. Tangana - Demasiadas Mujeres</v>
      </c>
    </row>
    <row r="726" spans="1:45" x14ac:dyDescent="0.45">
      <c r="A726" t="s">
        <v>1696</v>
      </c>
      <c r="B726" t="s">
        <v>1697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>
        <v>2204080728</v>
      </c>
      <c r="J726">
        <v>336</v>
      </c>
      <c r="K726">
        <v>188</v>
      </c>
      <c r="L726" s="1">
        <v>2692</v>
      </c>
      <c r="M726">
        <v>3</v>
      </c>
      <c r="N726">
        <v>30</v>
      </c>
      <c r="O726">
        <v>103</v>
      </c>
      <c r="P726" t="s">
        <v>28</v>
      </c>
      <c r="Q726" t="s">
        <v>46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  <c r="Y726" t="s">
        <v>1698</v>
      </c>
      <c r="Z726" t="s">
        <v>31</v>
      </c>
      <c r="AA726">
        <f>+IF(B726='Playlist o matic demo'!$V$2,50,0)</f>
        <v>0</v>
      </c>
      <c r="AB726">
        <f>+ABS(+D726-'Playlist o matic demo'!$AA$2)</f>
        <v>2</v>
      </c>
      <c r="AC726">
        <f>+ABS(+O726-'Playlist o matic demo'!$AB$2)</f>
        <v>68</v>
      </c>
      <c r="AD726">
        <f>+IF(P726='Playlist o matic demo'!$AC$2,0,20)</f>
        <v>20</v>
      </c>
      <c r="AE726">
        <f>+IF(Q726='Playlist o matic demo'!$AD$2,0,20)</f>
        <v>20</v>
      </c>
      <c r="AF726">
        <f>+ABS(+R726-'Playlist o matic demo'!AE$2)</f>
        <v>11</v>
      </c>
      <c r="AG726">
        <f>+ABS(+S726-'Playlist o matic demo'!AF$2)/2</f>
        <v>4.5</v>
      </c>
      <c r="AH726">
        <f>+ABS(+T726-'Playlist o matic demo'!AG$2)/1.5</f>
        <v>10</v>
      </c>
      <c r="AI726">
        <f>+ABS(+U726-'Playlist o matic demo'!AH$2)/2</f>
        <v>1.5</v>
      </c>
      <c r="AJ726">
        <f>+ABS(+V726-'Playlist o matic demo'!AI$2)/2</f>
        <v>0</v>
      </c>
      <c r="AK726">
        <f>+ABS(+W726-'Playlist o matic demo'!AJ$2)/2</f>
        <v>4</v>
      </c>
      <c r="AL726">
        <f>+ABS(+X726-'Playlist o matic demo'!AK$2)/2</f>
        <v>1.5</v>
      </c>
      <c r="AN726">
        <f t="shared" si="66"/>
        <v>142.5</v>
      </c>
      <c r="AO726">
        <f t="shared" si="67"/>
        <v>422</v>
      </c>
      <c r="AP726">
        <f t="shared" si="71"/>
        <v>7.2410000000001043E-2</v>
      </c>
      <c r="AQ726">
        <f t="shared" si="68"/>
        <v>422.07240999999999</v>
      </c>
      <c r="AR726">
        <f t="shared" si="69"/>
        <v>424</v>
      </c>
      <c r="AS726" t="str">
        <f t="shared" si="70"/>
        <v>The Chainsmokers, Coldplay - Something Just Like This</v>
      </c>
    </row>
    <row r="727" spans="1:45" x14ac:dyDescent="0.45">
      <c r="A727" t="s">
        <v>1699</v>
      </c>
      <c r="B727" t="s">
        <v>1700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>
        <v>2591224264</v>
      </c>
      <c r="J727">
        <v>315</v>
      </c>
      <c r="K727">
        <v>159</v>
      </c>
      <c r="L727" s="1">
        <v>2179</v>
      </c>
      <c r="M727">
        <v>0</v>
      </c>
      <c r="N727">
        <v>44</v>
      </c>
      <c r="O727">
        <v>95</v>
      </c>
      <c r="P727" t="s">
        <v>80</v>
      </c>
      <c r="Q727" t="s">
        <v>29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  <c r="Y727" t="s">
        <v>1701</v>
      </c>
      <c r="Z727" t="s">
        <v>31</v>
      </c>
      <c r="AA727">
        <f>+IF(B727='Playlist o matic demo'!$V$2,50,0)</f>
        <v>0</v>
      </c>
      <c r="AB727">
        <f>+ABS(+D727-'Playlist o matic demo'!$AA$2)</f>
        <v>3</v>
      </c>
      <c r="AC727">
        <f>+ABS(+O727-'Playlist o matic demo'!$AB$2)</f>
        <v>76</v>
      </c>
      <c r="AD727">
        <f>+IF(P727='Playlist o matic demo'!$AC$2,0,20)</f>
        <v>20</v>
      </c>
      <c r="AE727">
        <f>+IF(Q727='Playlist o matic demo'!$AD$2,0,20)</f>
        <v>0</v>
      </c>
      <c r="AF727">
        <f>+ABS(+R727-'Playlist o matic demo'!AE$2)</f>
        <v>25</v>
      </c>
      <c r="AG727">
        <f>+ABS(+S727-'Playlist o matic demo'!AF$2)/2</f>
        <v>13</v>
      </c>
      <c r="AH727">
        <f>+ABS(+T727-'Playlist o matic demo'!AG$2)/1.5</f>
        <v>18.666666666666668</v>
      </c>
      <c r="AI727">
        <f>+ABS(+U727-'Playlist o matic demo'!AH$2)/2</f>
        <v>20.5</v>
      </c>
      <c r="AJ727">
        <f>+ABS(+V727-'Playlist o matic demo'!AI$2)/2</f>
        <v>0</v>
      </c>
      <c r="AK727">
        <f>+ABS(+W727-'Playlist o matic demo'!AJ$2)/2</f>
        <v>1</v>
      </c>
      <c r="AL727">
        <f>+ABS(+X727-'Playlist o matic demo'!AK$2)/2</f>
        <v>2</v>
      </c>
      <c r="AN727">
        <f t="shared" si="66"/>
        <v>179.16666666666666</v>
      </c>
      <c r="AO727">
        <f t="shared" si="67"/>
        <v>765</v>
      </c>
      <c r="AP727">
        <f t="shared" si="71"/>
        <v>7.2510000000001046E-2</v>
      </c>
      <c r="AQ727">
        <f t="shared" si="68"/>
        <v>765.07250999999997</v>
      </c>
      <c r="AR727">
        <f t="shared" si="69"/>
        <v>765</v>
      </c>
      <c r="AS727" t="str">
        <f t="shared" si="70"/>
        <v>The Chainsmokers, Halsey - Closer</v>
      </c>
    </row>
    <row r="728" spans="1:45" x14ac:dyDescent="0.45">
      <c r="A728" t="s">
        <v>1702</v>
      </c>
      <c r="B728" t="s">
        <v>1703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>
        <v>135444283</v>
      </c>
      <c r="J728">
        <v>9</v>
      </c>
      <c r="K728">
        <v>66</v>
      </c>
      <c r="L728">
        <v>10</v>
      </c>
      <c r="M728">
        <v>0</v>
      </c>
      <c r="N728">
        <v>0</v>
      </c>
      <c r="O728">
        <v>200</v>
      </c>
      <c r="P728" t="s">
        <v>28</v>
      </c>
      <c r="Q728" t="s">
        <v>46</v>
      </c>
      <c r="R728">
        <v>39</v>
      </c>
      <c r="S728">
        <v>28</v>
      </c>
      <c r="T728">
        <v>77</v>
      </c>
      <c r="U728">
        <v>4</v>
      </c>
      <c r="V728">
        <v>0</v>
      </c>
      <c r="W728">
        <v>6</v>
      </c>
      <c r="X728">
        <v>29</v>
      </c>
      <c r="Y728" t="s">
        <v>1704</v>
      </c>
      <c r="Z728" t="s">
        <v>31</v>
      </c>
      <c r="AA728">
        <f>+IF(B728='Playlist o matic demo'!$V$2,50,0)</f>
        <v>0</v>
      </c>
      <c r="AB728">
        <f>+ABS(+D728-'Playlist o matic demo'!$AA$2)</f>
        <v>3</v>
      </c>
      <c r="AC728">
        <f>+ABS(+O728-'Playlist o matic demo'!$AB$2)</f>
        <v>29</v>
      </c>
      <c r="AD728">
        <f>+IF(P728='Playlist o matic demo'!$AC$2,0,20)</f>
        <v>20</v>
      </c>
      <c r="AE728">
        <f>+IF(Q728='Playlist o matic demo'!$AD$2,0,20)</f>
        <v>20</v>
      </c>
      <c r="AF728">
        <f>+ABS(+R728-'Playlist o matic demo'!AE$2)</f>
        <v>11</v>
      </c>
      <c r="AG728">
        <f>+ABS(+S728-'Playlist o matic demo'!AF$2)/2</f>
        <v>5</v>
      </c>
      <c r="AH728">
        <f>+ABS(+T728-'Playlist o matic demo'!AG$2)/1.5</f>
        <v>2</v>
      </c>
      <c r="AI728">
        <f>+ABS(+U728-'Playlist o matic demo'!AH$2)/2</f>
        <v>2</v>
      </c>
      <c r="AJ728">
        <f>+ABS(+V728-'Playlist o matic demo'!AI$2)/2</f>
        <v>0</v>
      </c>
      <c r="AK728">
        <f>+ABS(+W728-'Playlist o matic demo'!AJ$2)/2</f>
        <v>1.5</v>
      </c>
      <c r="AL728">
        <f>+ABS(+X728-'Playlist o matic demo'!AK$2)/2</f>
        <v>11</v>
      </c>
      <c r="AN728">
        <f t="shared" si="66"/>
        <v>104.5</v>
      </c>
      <c r="AO728">
        <f t="shared" si="67"/>
        <v>145</v>
      </c>
      <c r="AP728">
        <f t="shared" si="71"/>
        <v>7.2610000000001049E-2</v>
      </c>
      <c r="AQ728">
        <f t="shared" si="68"/>
        <v>145.07261</v>
      </c>
      <c r="AR728">
        <f t="shared" si="69"/>
        <v>145</v>
      </c>
      <c r="AS728" t="str">
        <f t="shared" si="70"/>
        <v>NMIXX - O.O</v>
      </c>
    </row>
    <row r="729" spans="1:45" x14ac:dyDescent="0.45">
      <c r="A729" t="s">
        <v>1705</v>
      </c>
      <c r="B729" t="s">
        <v>1706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>
        <v>1457139296</v>
      </c>
      <c r="J729">
        <v>217</v>
      </c>
      <c r="K729">
        <v>136</v>
      </c>
      <c r="L729" s="1">
        <v>6508</v>
      </c>
      <c r="M729">
        <v>1</v>
      </c>
      <c r="O729">
        <v>129</v>
      </c>
      <c r="Q729" t="s">
        <v>29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  <c r="Y729" t="s">
        <v>1707</v>
      </c>
      <c r="Z729" t="s">
        <v>31</v>
      </c>
      <c r="AA729">
        <f>+IF(B729='Playlist o matic demo'!$V$2,50,0)</f>
        <v>0</v>
      </c>
      <c r="AB729">
        <f>+ABS(+D729-'Playlist o matic demo'!$AA$2)</f>
        <v>8</v>
      </c>
      <c r="AC729">
        <f>+ABS(+O729-'Playlist o matic demo'!$AB$2)</f>
        <v>42</v>
      </c>
      <c r="AD729">
        <f>+IF(P729='Playlist o matic demo'!$AC$2,0,20)</f>
        <v>20</v>
      </c>
      <c r="AE729">
        <f>+IF(Q729='Playlist o matic demo'!$AD$2,0,20)</f>
        <v>0</v>
      </c>
      <c r="AF729">
        <f>+ABS(+R729-'Playlist o matic demo'!AE$2)</f>
        <v>36</v>
      </c>
      <c r="AG729">
        <f>+ABS(+S729-'Playlist o matic demo'!AF$2)/2</f>
        <v>18.5</v>
      </c>
      <c r="AH729">
        <f>+ABS(+T729-'Playlist o matic demo'!AG$2)/1.5</f>
        <v>18.666666666666668</v>
      </c>
      <c r="AI729">
        <f>+ABS(+U729-'Playlist o matic demo'!AH$2)/2</f>
        <v>27</v>
      </c>
      <c r="AJ729">
        <f>+ABS(+V729-'Playlist o matic demo'!AI$2)/2</f>
        <v>0</v>
      </c>
      <c r="AK729">
        <f>+ABS(+W729-'Playlist o matic demo'!AJ$2)/2</f>
        <v>0.5</v>
      </c>
      <c r="AL729">
        <f>+ABS(+X729-'Playlist o matic demo'!AK$2)/2</f>
        <v>1.5</v>
      </c>
      <c r="AN729">
        <f t="shared" si="66"/>
        <v>172.16666666666666</v>
      </c>
      <c r="AO729">
        <f t="shared" si="67"/>
        <v>701</v>
      </c>
      <c r="AP729">
        <f t="shared" si="71"/>
        <v>7.2710000000001052E-2</v>
      </c>
      <c r="AQ729">
        <f t="shared" si="68"/>
        <v>701.07271000000003</v>
      </c>
      <c r="AR729">
        <f t="shared" si="69"/>
        <v>702</v>
      </c>
      <c r="AS729" t="str">
        <f t="shared" si="70"/>
        <v>Gotye, Kimbra - Somebody That I Used To Know</v>
      </c>
    </row>
    <row r="730" spans="1:45" x14ac:dyDescent="0.45">
      <c r="A730" t="s">
        <v>1708</v>
      </c>
      <c r="B730" t="s">
        <v>1709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>
        <v>236872197</v>
      </c>
      <c r="J730">
        <v>15</v>
      </c>
      <c r="K730">
        <v>48</v>
      </c>
      <c r="L730">
        <v>50</v>
      </c>
      <c r="M730">
        <v>0</v>
      </c>
      <c r="N730">
        <v>3</v>
      </c>
      <c r="O730">
        <v>98</v>
      </c>
      <c r="P730" t="s">
        <v>65</v>
      </c>
      <c r="Q730" t="s">
        <v>46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  <c r="Y730" t="s">
        <v>1710</v>
      </c>
      <c r="Z730" t="s">
        <v>31</v>
      </c>
      <c r="AA730">
        <f>+IF(B730='Playlist o matic demo'!$V$2,50,0)</f>
        <v>0</v>
      </c>
      <c r="AB730">
        <f>+ABS(+D730-'Playlist o matic demo'!$AA$2)</f>
        <v>0</v>
      </c>
      <c r="AC730">
        <f>+ABS(+O730-'Playlist o matic demo'!$AB$2)</f>
        <v>73</v>
      </c>
      <c r="AD730">
        <f>+IF(P730='Playlist o matic demo'!$AC$2,0,20)</f>
        <v>20</v>
      </c>
      <c r="AE730">
        <f>+IF(Q730='Playlist o matic demo'!$AD$2,0,20)</f>
        <v>20</v>
      </c>
      <c r="AF730">
        <f>+ABS(+R730-'Playlist o matic demo'!AE$2)</f>
        <v>18</v>
      </c>
      <c r="AG730">
        <f>+ABS(+S730-'Playlist o matic demo'!AF$2)/2</f>
        <v>2.5</v>
      </c>
      <c r="AH730">
        <f>+ABS(+T730-'Playlist o matic demo'!AG$2)/1.5</f>
        <v>24.666666666666668</v>
      </c>
      <c r="AI730">
        <f>+ABS(+U730-'Playlist o matic demo'!AH$2)/2</f>
        <v>19</v>
      </c>
      <c r="AJ730">
        <f>+ABS(+V730-'Playlist o matic demo'!AI$2)/2</f>
        <v>0</v>
      </c>
      <c r="AK730">
        <f>+ABS(+W730-'Playlist o matic demo'!AJ$2)/2</f>
        <v>13.5</v>
      </c>
      <c r="AL730">
        <f>+ABS(+X730-'Playlist o matic demo'!AK$2)/2</f>
        <v>3.5</v>
      </c>
      <c r="AN730">
        <f t="shared" si="66"/>
        <v>194.16666666666666</v>
      </c>
      <c r="AO730">
        <f t="shared" si="67"/>
        <v>849</v>
      </c>
      <c r="AP730">
        <f t="shared" si="71"/>
        <v>7.2810000000001054E-2</v>
      </c>
      <c r="AQ730">
        <f t="shared" si="68"/>
        <v>849.07281</v>
      </c>
      <c r="AR730">
        <f t="shared" si="69"/>
        <v>853</v>
      </c>
      <c r="AS730" t="str">
        <f t="shared" si="70"/>
        <v>AnnenMayKantereit, Giant Rooks - Tom's Diner</v>
      </c>
    </row>
    <row r="731" spans="1:45" x14ac:dyDescent="0.45">
      <c r="A731" t="s">
        <v>1711</v>
      </c>
      <c r="B731" t="s">
        <v>1664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>
        <v>694525298</v>
      </c>
      <c r="J731">
        <v>163</v>
      </c>
      <c r="K731">
        <v>32</v>
      </c>
      <c r="L731">
        <v>137</v>
      </c>
      <c r="M731">
        <v>15</v>
      </c>
      <c r="N731">
        <v>12</v>
      </c>
      <c r="O731">
        <v>107</v>
      </c>
      <c r="P731" t="s">
        <v>80</v>
      </c>
      <c r="Q731" t="s">
        <v>29</v>
      </c>
      <c r="R731">
        <v>91</v>
      </c>
      <c r="S731">
        <v>32</v>
      </c>
      <c r="T731">
        <v>56</v>
      </c>
      <c r="U731">
        <v>3</v>
      </c>
      <c r="V731">
        <v>0</v>
      </c>
      <c r="W731">
        <v>11</v>
      </c>
      <c r="X731">
        <v>10</v>
      </c>
      <c r="Y731" t="s">
        <v>1712</v>
      </c>
      <c r="Z731" t="s">
        <v>31</v>
      </c>
      <c r="AA731">
        <f>+IF(B731='Playlist o matic demo'!$V$2,50,0)</f>
        <v>0</v>
      </c>
      <c r="AB731">
        <f>+ABS(+D731-'Playlist o matic demo'!$AA$2)</f>
        <v>3</v>
      </c>
      <c r="AC731">
        <f>+ABS(+O731-'Playlist o matic demo'!$AB$2)</f>
        <v>64</v>
      </c>
      <c r="AD731">
        <f>+IF(P731='Playlist o matic demo'!$AC$2,0,20)</f>
        <v>20</v>
      </c>
      <c r="AE731">
        <f>+IF(Q731='Playlist o matic demo'!$AD$2,0,20)</f>
        <v>0</v>
      </c>
      <c r="AF731">
        <f>+ABS(+R731-'Playlist o matic demo'!AE$2)</f>
        <v>41</v>
      </c>
      <c r="AG731">
        <f>+ABS(+S731-'Playlist o matic demo'!AF$2)/2</f>
        <v>3</v>
      </c>
      <c r="AH731">
        <f>+ABS(+T731-'Playlist o matic demo'!AG$2)/1.5</f>
        <v>16</v>
      </c>
      <c r="AI731">
        <f>+ABS(+U731-'Playlist o matic demo'!AH$2)/2</f>
        <v>1.5</v>
      </c>
      <c r="AJ731">
        <f>+ABS(+V731-'Playlist o matic demo'!AI$2)/2</f>
        <v>0</v>
      </c>
      <c r="AK731">
        <f>+ABS(+W731-'Playlist o matic demo'!AJ$2)/2</f>
        <v>1</v>
      </c>
      <c r="AL731">
        <f>+ABS(+X731-'Playlist o matic demo'!AK$2)/2</f>
        <v>1.5</v>
      </c>
      <c r="AN731">
        <f t="shared" si="66"/>
        <v>151</v>
      </c>
      <c r="AO731">
        <f t="shared" si="67"/>
        <v>507</v>
      </c>
      <c r="AP731">
        <f t="shared" si="71"/>
        <v>7.2910000000001057E-2</v>
      </c>
      <c r="AQ731">
        <f t="shared" si="68"/>
        <v>507.07290999999998</v>
      </c>
      <c r="AR731">
        <f t="shared" si="69"/>
        <v>508</v>
      </c>
      <c r="AS731" t="str">
        <f t="shared" si="70"/>
        <v>Jack Harlow - First Class</v>
      </c>
    </row>
    <row r="732" spans="1:45" x14ac:dyDescent="0.45">
      <c r="A732" t="s">
        <v>1713</v>
      </c>
      <c r="B732" t="s">
        <v>1714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>
        <v>240661097</v>
      </c>
      <c r="J732">
        <v>32</v>
      </c>
      <c r="K732">
        <v>0</v>
      </c>
      <c r="L732">
        <v>19</v>
      </c>
      <c r="M732">
        <v>0</v>
      </c>
      <c r="N732">
        <v>0</v>
      </c>
      <c r="O732">
        <v>174</v>
      </c>
      <c r="Q732" t="s">
        <v>29</v>
      </c>
      <c r="R732">
        <v>58</v>
      </c>
      <c r="S732">
        <v>56</v>
      </c>
      <c r="T732">
        <v>83</v>
      </c>
      <c r="U732">
        <v>5</v>
      </c>
      <c r="V732">
        <v>0</v>
      </c>
      <c r="W732">
        <v>7</v>
      </c>
      <c r="X732">
        <v>4</v>
      </c>
      <c r="Y732" t="s">
        <v>1715</v>
      </c>
      <c r="Z732" t="s">
        <v>31</v>
      </c>
      <c r="AA732">
        <f>+IF(B732='Playlist o matic demo'!$V$2,50,0)</f>
        <v>0</v>
      </c>
      <c r="AB732">
        <f>+ABS(+D732-'Playlist o matic demo'!$AA$2)</f>
        <v>3</v>
      </c>
      <c r="AC732">
        <f>+ABS(+O732-'Playlist o matic demo'!$AB$2)</f>
        <v>3</v>
      </c>
      <c r="AD732">
        <f>+IF(P732='Playlist o matic demo'!$AC$2,0,20)</f>
        <v>20</v>
      </c>
      <c r="AE732">
        <f>+IF(Q732='Playlist o matic demo'!$AD$2,0,20)</f>
        <v>0</v>
      </c>
      <c r="AF732">
        <f>+ABS(+R732-'Playlist o matic demo'!AE$2)</f>
        <v>8</v>
      </c>
      <c r="AG732">
        <f>+ABS(+S732-'Playlist o matic demo'!AF$2)/2</f>
        <v>9</v>
      </c>
      <c r="AH732">
        <f>+ABS(+T732-'Playlist o matic demo'!AG$2)/1.5</f>
        <v>2</v>
      </c>
      <c r="AI732">
        <f>+ABS(+U732-'Playlist o matic demo'!AH$2)/2</f>
        <v>2.5</v>
      </c>
      <c r="AJ732">
        <f>+ABS(+V732-'Playlist o matic demo'!AI$2)/2</f>
        <v>0</v>
      </c>
      <c r="AK732">
        <f>+ABS(+W732-'Playlist o matic demo'!AJ$2)/2</f>
        <v>1</v>
      </c>
      <c r="AL732">
        <f>+ABS(+X732-'Playlist o matic demo'!AK$2)/2</f>
        <v>1.5</v>
      </c>
      <c r="AN732">
        <f t="shared" si="66"/>
        <v>50</v>
      </c>
      <c r="AO732">
        <f t="shared" si="67"/>
        <v>7</v>
      </c>
      <c r="AP732">
        <f t="shared" si="71"/>
        <v>7.301000000000106E-2</v>
      </c>
      <c r="AQ732">
        <f t="shared" si="68"/>
        <v>7.0730100000000009</v>
      </c>
      <c r="AR732">
        <f t="shared" si="69"/>
        <v>8</v>
      </c>
      <c r="AS732" t="str">
        <f t="shared" si="70"/>
        <v>Paulo Londra - Plan A</v>
      </c>
    </row>
    <row r="733" spans="1:45" x14ac:dyDescent="0.45">
      <c r="A733" t="s">
        <v>1716</v>
      </c>
      <c r="B733" t="s">
        <v>1717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>
        <v>421365166</v>
      </c>
      <c r="J733">
        <v>68</v>
      </c>
      <c r="K733">
        <v>24</v>
      </c>
      <c r="L733">
        <v>43</v>
      </c>
      <c r="M733">
        <v>1</v>
      </c>
      <c r="N733">
        <v>0</v>
      </c>
      <c r="O733">
        <v>92</v>
      </c>
      <c r="P733" t="s">
        <v>80</v>
      </c>
      <c r="Q733" t="s">
        <v>29</v>
      </c>
      <c r="R733">
        <v>45</v>
      </c>
      <c r="S733">
        <v>27</v>
      </c>
      <c r="T733">
        <v>67</v>
      </c>
      <c r="U733">
        <v>32</v>
      </c>
      <c r="V733">
        <v>0</v>
      </c>
      <c r="W733">
        <v>13</v>
      </c>
      <c r="X733">
        <v>14</v>
      </c>
      <c r="Y733" t="s">
        <v>1718</v>
      </c>
      <c r="Z733" t="s">
        <v>31</v>
      </c>
      <c r="AA733">
        <f>+IF(B733='Playlist o matic demo'!$V$2,50,0)</f>
        <v>0</v>
      </c>
      <c r="AB733">
        <f>+ABS(+D733-'Playlist o matic demo'!$AA$2)</f>
        <v>3</v>
      </c>
      <c r="AC733">
        <f>+ABS(+O733-'Playlist o matic demo'!$AB$2)</f>
        <v>79</v>
      </c>
      <c r="AD733">
        <f>+IF(P733='Playlist o matic demo'!$AC$2,0,20)</f>
        <v>20</v>
      </c>
      <c r="AE733">
        <f>+IF(Q733='Playlist o matic demo'!$AD$2,0,20)</f>
        <v>0</v>
      </c>
      <c r="AF733">
        <f>+ABS(+R733-'Playlist o matic demo'!AE$2)</f>
        <v>5</v>
      </c>
      <c r="AG733">
        <f>+ABS(+S733-'Playlist o matic demo'!AF$2)/2</f>
        <v>5.5</v>
      </c>
      <c r="AH733">
        <f>+ABS(+T733-'Playlist o matic demo'!AG$2)/1.5</f>
        <v>8.6666666666666661</v>
      </c>
      <c r="AI733">
        <f>+ABS(+U733-'Playlist o matic demo'!AH$2)/2</f>
        <v>16</v>
      </c>
      <c r="AJ733">
        <f>+ABS(+V733-'Playlist o matic demo'!AI$2)/2</f>
        <v>0</v>
      </c>
      <c r="AK733">
        <f>+ABS(+W733-'Playlist o matic demo'!AJ$2)/2</f>
        <v>2</v>
      </c>
      <c r="AL733">
        <f>+ABS(+X733-'Playlist o matic demo'!AK$2)/2</f>
        <v>3.5</v>
      </c>
      <c r="AN733">
        <f t="shared" si="66"/>
        <v>142.66666666666669</v>
      </c>
      <c r="AO733">
        <f t="shared" si="67"/>
        <v>426</v>
      </c>
      <c r="AP733">
        <f t="shared" si="71"/>
        <v>7.3110000000001063E-2</v>
      </c>
      <c r="AQ733">
        <f t="shared" si="68"/>
        <v>426.07310999999999</v>
      </c>
      <c r="AR733">
        <f t="shared" si="69"/>
        <v>426</v>
      </c>
      <c r="AS733" t="str">
        <f t="shared" si="70"/>
        <v>Danny Ocean - Fuera del mercado</v>
      </c>
    </row>
    <row r="734" spans="1:45" x14ac:dyDescent="0.45">
      <c r="A734" t="s">
        <v>1719</v>
      </c>
      <c r="B734" t="s">
        <v>1634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>
        <v>349746291</v>
      </c>
      <c r="J734">
        <v>55</v>
      </c>
      <c r="K734">
        <v>3</v>
      </c>
      <c r="L734">
        <v>32</v>
      </c>
      <c r="M734">
        <v>0</v>
      </c>
      <c r="N734">
        <v>0</v>
      </c>
      <c r="O734">
        <v>90</v>
      </c>
      <c r="P734" t="s">
        <v>92</v>
      </c>
      <c r="Q734" t="s">
        <v>29</v>
      </c>
      <c r="R734">
        <v>81</v>
      </c>
      <c r="S734">
        <v>59</v>
      </c>
      <c r="T734">
        <v>83</v>
      </c>
      <c r="U734">
        <v>9</v>
      </c>
      <c r="V734">
        <v>0</v>
      </c>
      <c r="W734">
        <v>11</v>
      </c>
      <c r="X734">
        <v>5</v>
      </c>
      <c r="Y734" t="s">
        <v>30</v>
      </c>
      <c r="Z734" t="s">
        <v>31</v>
      </c>
      <c r="AA734">
        <f>+IF(B734='Playlist o matic demo'!$V$2,50,0)</f>
        <v>0</v>
      </c>
      <c r="AB734">
        <f>+ABS(+D734-'Playlist o matic demo'!$AA$2)</f>
        <v>3</v>
      </c>
      <c r="AC734">
        <f>+ABS(+O734-'Playlist o matic demo'!$AB$2)</f>
        <v>81</v>
      </c>
      <c r="AD734">
        <f>+IF(P734='Playlist o matic demo'!$AC$2,0,20)</f>
        <v>20</v>
      </c>
      <c r="AE734">
        <f>+IF(Q734='Playlist o matic demo'!$AD$2,0,20)</f>
        <v>0</v>
      </c>
      <c r="AF734">
        <f>+ABS(+R734-'Playlist o matic demo'!AE$2)</f>
        <v>31</v>
      </c>
      <c r="AG734">
        <f>+ABS(+S734-'Playlist o matic demo'!AF$2)/2</f>
        <v>10.5</v>
      </c>
      <c r="AH734">
        <f>+ABS(+T734-'Playlist o matic demo'!AG$2)/1.5</f>
        <v>2</v>
      </c>
      <c r="AI734">
        <f>+ABS(+U734-'Playlist o matic demo'!AH$2)/2</f>
        <v>4.5</v>
      </c>
      <c r="AJ734">
        <f>+ABS(+V734-'Playlist o matic demo'!AI$2)/2</f>
        <v>0</v>
      </c>
      <c r="AK734">
        <f>+ABS(+W734-'Playlist o matic demo'!AJ$2)/2</f>
        <v>1</v>
      </c>
      <c r="AL734">
        <f>+ABS(+X734-'Playlist o matic demo'!AK$2)/2</f>
        <v>1</v>
      </c>
      <c r="AN734">
        <f t="shared" si="66"/>
        <v>154</v>
      </c>
      <c r="AO734">
        <f t="shared" si="67"/>
        <v>532</v>
      </c>
      <c r="AP734">
        <f t="shared" si="71"/>
        <v>7.3210000000001066E-2</v>
      </c>
      <c r="AQ734">
        <f t="shared" si="68"/>
        <v>532.07321000000002</v>
      </c>
      <c r="AR734">
        <f t="shared" si="69"/>
        <v>537</v>
      </c>
      <c r="AS734" t="str">
        <f t="shared" si="70"/>
        <v>Daddy Yankee, Bad Bunny - X Ã¯Â¿Â½Ã¯Â¿Â½LTIMA</v>
      </c>
    </row>
    <row r="735" spans="1:45" x14ac:dyDescent="0.45">
      <c r="A735" t="s">
        <v>1720</v>
      </c>
      <c r="B735" t="s">
        <v>1289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>
        <v>255120451</v>
      </c>
      <c r="J735">
        <v>75</v>
      </c>
      <c r="K735">
        <v>11</v>
      </c>
      <c r="L735">
        <v>44</v>
      </c>
      <c r="M735">
        <v>0</v>
      </c>
      <c r="N735">
        <v>14</v>
      </c>
      <c r="O735">
        <v>147</v>
      </c>
      <c r="P735" t="s">
        <v>38</v>
      </c>
      <c r="Q735" t="s">
        <v>29</v>
      </c>
      <c r="R735">
        <v>60</v>
      </c>
      <c r="S735">
        <v>58</v>
      </c>
      <c r="T735">
        <v>69</v>
      </c>
      <c r="U735">
        <v>2</v>
      </c>
      <c r="V735">
        <v>0</v>
      </c>
      <c r="W735">
        <v>58</v>
      </c>
      <c r="X735">
        <v>4</v>
      </c>
      <c r="Y735" t="s">
        <v>1721</v>
      </c>
      <c r="Z735" t="s">
        <v>31</v>
      </c>
      <c r="AA735">
        <f>+IF(B735='Playlist o matic demo'!$V$2,50,0)</f>
        <v>0</v>
      </c>
      <c r="AB735">
        <f>+ABS(+D735-'Playlist o matic demo'!$AA$2)</f>
        <v>3</v>
      </c>
      <c r="AC735">
        <f>+ABS(+O735-'Playlist o matic demo'!$AB$2)</f>
        <v>24</v>
      </c>
      <c r="AD735">
        <f>+IF(P735='Playlist o matic demo'!$AC$2,0,20)</f>
        <v>20</v>
      </c>
      <c r="AE735">
        <f>+IF(Q735='Playlist o matic demo'!$AD$2,0,20)</f>
        <v>0</v>
      </c>
      <c r="AF735">
        <f>+ABS(+R735-'Playlist o matic demo'!AE$2)</f>
        <v>10</v>
      </c>
      <c r="AG735">
        <f>+ABS(+S735-'Playlist o matic demo'!AF$2)/2</f>
        <v>10</v>
      </c>
      <c r="AH735">
        <f>+ABS(+T735-'Playlist o matic demo'!AG$2)/1.5</f>
        <v>7.333333333333333</v>
      </c>
      <c r="AI735">
        <f>+ABS(+U735-'Playlist o matic demo'!AH$2)/2</f>
        <v>1</v>
      </c>
      <c r="AJ735">
        <f>+ABS(+V735-'Playlist o matic demo'!AI$2)/2</f>
        <v>0</v>
      </c>
      <c r="AK735">
        <f>+ABS(+W735-'Playlist o matic demo'!AJ$2)/2</f>
        <v>24.5</v>
      </c>
      <c r="AL735">
        <f>+ABS(+X735-'Playlist o matic demo'!AK$2)/2</f>
        <v>1.5</v>
      </c>
      <c r="AN735">
        <f t="shared" si="66"/>
        <v>101.33333333333333</v>
      </c>
      <c r="AO735">
        <f t="shared" si="67"/>
        <v>127</v>
      </c>
      <c r="AP735">
        <f t="shared" si="71"/>
        <v>7.3310000000001069E-2</v>
      </c>
      <c r="AQ735">
        <f t="shared" si="68"/>
        <v>127.07331000000001</v>
      </c>
      <c r="AR735">
        <f t="shared" si="69"/>
        <v>128</v>
      </c>
      <c r="AS735" t="str">
        <f t="shared" si="70"/>
        <v>Shawn Mendes - When You're Gone</v>
      </c>
    </row>
    <row r="736" spans="1:45" x14ac:dyDescent="0.45">
      <c r="A736" t="s">
        <v>1722</v>
      </c>
      <c r="B736" t="s">
        <v>1723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>
        <v>190981339</v>
      </c>
      <c r="J736">
        <v>21</v>
      </c>
      <c r="K736">
        <v>0</v>
      </c>
      <c r="L736">
        <v>31</v>
      </c>
      <c r="M736">
        <v>0</v>
      </c>
      <c r="N736">
        <v>0</v>
      </c>
      <c r="O736">
        <v>143</v>
      </c>
      <c r="P736" t="s">
        <v>34</v>
      </c>
      <c r="Q736" t="s">
        <v>29</v>
      </c>
      <c r="R736">
        <v>68</v>
      </c>
      <c r="S736">
        <v>41</v>
      </c>
      <c r="T736">
        <v>55</v>
      </c>
      <c r="U736">
        <v>16</v>
      </c>
      <c r="V736">
        <v>0</v>
      </c>
      <c r="W736">
        <v>10</v>
      </c>
      <c r="X736">
        <v>12</v>
      </c>
      <c r="Y736" t="s">
        <v>1724</v>
      </c>
      <c r="Z736" t="s">
        <v>31</v>
      </c>
      <c r="AA736">
        <f>+IF(B736='Playlist o matic demo'!$V$2,50,0)</f>
        <v>0</v>
      </c>
      <c r="AB736">
        <f>+ABS(+D736-'Playlist o matic demo'!$AA$2)</f>
        <v>3</v>
      </c>
      <c r="AC736">
        <f>+ABS(+O736-'Playlist o matic demo'!$AB$2)</f>
        <v>28</v>
      </c>
      <c r="AD736">
        <f>+IF(P736='Playlist o matic demo'!$AC$2,0,20)</f>
        <v>0</v>
      </c>
      <c r="AE736">
        <f>+IF(Q736='Playlist o matic demo'!$AD$2,0,20)</f>
        <v>0</v>
      </c>
      <c r="AF736">
        <f>+ABS(+R736-'Playlist o matic demo'!AE$2)</f>
        <v>18</v>
      </c>
      <c r="AG736">
        <f>+ABS(+S736-'Playlist o matic demo'!AF$2)/2</f>
        <v>1.5</v>
      </c>
      <c r="AH736">
        <f>+ABS(+T736-'Playlist o matic demo'!AG$2)/1.5</f>
        <v>16.666666666666668</v>
      </c>
      <c r="AI736">
        <f>+ABS(+U736-'Playlist o matic demo'!AH$2)/2</f>
        <v>8</v>
      </c>
      <c r="AJ736">
        <f>+ABS(+V736-'Playlist o matic demo'!AI$2)/2</f>
        <v>0</v>
      </c>
      <c r="AK736">
        <f>+ABS(+W736-'Playlist o matic demo'!AJ$2)/2</f>
        <v>0.5</v>
      </c>
      <c r="AL736">
        <f>+ABS(+X736-'Playlist o matic demo'!AK$2)/2</f>
        <v>2.5</v>
      </c>
      <c r="AN736">
        <f t="shared" si="66"/>
        <v>78.166666666666671</v>
      </c>
      <c r="AO736">
        <f t="shared" si="67"/>
        <v>42</v>
      </c>
      <c r="AP736">
        <f t="shared" si="71"/>
        <v>7.3410000000001072E-2</v>
      </c>
      <c r="AQ736">
        <f t="shared" si="68"/>
        <v>42.073410000000003</v>
      </c>
      <c r="AR736">
        <f t="shared" si="69"/>
        <v>42</v>
      </c>
      <c r="AS736" t="str">
        <f t="shared" si="70"/>
        <v>Lil Tjay - In My Head</v>
      </c>
    </row>
    <row r="737" spans="1:45" x14ac:dyDescent="0.45">
      <c r="A737" t="s">
        <v>1725</v>
      </c>
      <c r="B737" t="s">
        <v>1726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>
        <v>924193303</v>
      </c>
      <c r="J737">
        <v>79</v>
      </c>
      <c r="K737">
        <v>80</v>
      </c>
      <c r="L737">
        <v>250</v>
      </c>
      <c r="M737">
        <v>3</v>
      </c>
      <c r="N737">
        <v>10</v>
      </c>
      <c r="O737">
        <v>101</v>
      </c>
      <c r="P737" t="s">
        <v>288</v>
      </c>
      <c r="Q737" t="s">
        <v>46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  <c r="Y737" t="s">
        <v>1727</v>
      </c>
      <c r="Z737" t="s">
        <v>31</v>
      </c>
      <c r="AA737">
        <f>+IF(B737='Playlist o matic demo'!$V$2,50,0)</f>
        <v>0</v>
      </c>
      <c r="AB737">
        <f>+ABS(+D737-'Playlist o matic demo'!$AA$2)</f>
        <v>4</v>
      </c>
      <c r="AC737">
        <f>+ABS(+O737-'Playlist o matic demo'!$AB$2)</f>
        <v>70</v>
      </c>
      <c r="AD737">
        <f>+IF(P737='Playlist o matic demo'!$AC$2,0,20)</f>
        <v>20</v>
      </c>
      <c r="AE737">
        <f>+IF(Q737='Playlist o matic demo'!$AD$2,0,20)</f>
        <v>20</v>
      </c>
      <c r="AF737">
        <f>+ABS(+R737-'Playlist o matic demo'!AE$2)</f>
        <v>26</v>
      </c>
      <c r="AG737">
        <f>+ABS(+S737-'Playlist o matic demo'!AF$2)/2</f>
        <v>12.5</v>
      </c>
      <c r="AH737">
        <f>+ABS(+T737-'Playlist o matic demo'!AG$2)/1.5</f>
        <v>6</v>
      </c>
      <c r="AI737">
        <f>+ABS(+U737-'Playlist o matic demo'!AH$2)/2</f>
        <v>1.5</v>
      </c>
      <c r="AJ737">
        <f>+ABS(+V737-'Playlist o matic demo'!AI$2)/2</f>
        <v>0</v>
      </c>
      <c r="AK737">
        <f>+ABS(+W737-'Playlist o matic demo'!AJ$2)/2</f>
        <v>0.5</v>
      </c>
      <c r="AL737">
        <f>+ABS(+X737-'Playlist o matic demo'!AK$2)/2</f>
        <v>2</v>
      </c>
      <c r="AN737">
        <f t="shared" si="66"/>
        <v>162.5</v>
      </c>
      <c r="AO737">
        <f t="shared" si="67"/>
        <v>622</v>
      </c>
      <c r="AP737">
        <f t="shared" si="71"/>
        <v>7.3510000000001074E-2</v>
      </c>
      <c r="AQ737">
        <f t="shared" si="68"/>
        <v>622.07351000000006</v>
      </c>
      <c r="AR737">
        <f t="shared" si="69"/>
        <v>624</v>
      </c>
      <c r="AS737" t="str">
        <f t="shared" si="70"/>
        <v>Willow - Wait a Minute!</v>
      </c>
    </row>
    <row r="738" spans="1:45" x14ac:dyDescent="0.45">
      <c r="A738" t="s">
        <v>1728</v>
      </c>
      <c r="B738" t="s">
        <v>681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>
        <v>305771063</v>
      </c>
      <c r="J738">
        <v>28</v>
      </c>
      <c r="K738">
        <v>124</v>
      </c>
      <c r="L738">
        <v>13</v>
      </c>
      <c r="M738">
        <v>0</v>
      </c>
      <c r="N738">
        <v>1</v>
      </c>
      <c r="O738">
        <v>118</v>
      </c>
      <c r="P738" t="s">
        <v>34</v>
      </c>
      <c r="Q738" t="s">
        <v>46</v>
      </c>
      <c r="R738">
        <v>70</v>
      </c>
      <c r="S738">
        <v>54</v>
      </c>
      <c r="T738">
        <v>71</v>
      </c>
      <c r="U738">
        <v>0</v>
      </c>
      <c r="V738">
        <v>0</v>
      </c>
      <c r="W738">
        <v>33</v>
      </c>
      <c r="X738">
        <v>4</v>
      </c>
      <c r="Y738" t="s">
        <v>1729</v>
      </c>
      <c r="Z738" t="s">
        <v>31</v>
      </c>
      <c r="AA738">
        <f>+IF(B738='Playlist o matic demo'!$V$2,50,0)</f>
        <v>0</v>
      </c>
      <c r="AB738">
        <f>+ABS(+D738-'Playlist o matic demo'!$AA$2)</f>
        <v>3</v>
      </c>
      <c r="AC738">
        <f>+ABS(+O738-'Playlist o matic demo'!$AB$2)</f>
        <v>53</v>
      </c>
      <c r="AD738">
        <f>+IF(P738='Playlist o matic demo'!$AC$2,0,20)</f>
        <v>0</v>
      </c>
      <c r="AE738">
        <f>+IF(Q738='Playlist o matic demo'!$AD$2,0,20)</f>
        <v>20</v>
      </c>
      <c r="AF738">
        <f>+ABS(+R738-'Playlist o matic demo'!AE$2)</f>
        <v>20</v>
      </c>
      <c r="AG738">
        <f>+ABS(+S738-'Playlist o matic demo'!AF$2)/2</f>
        <v>8</v>
      </c>
      <c r="AH738">
        <f>+ABS(+T738-'Playlist o matic demo'!AG$2)/1.5</f>
        <v>6</v>
      </c>
      <c r="AI738">
        <f>+ABS(+U738-'Playlist o matic demo'!AH$2)/2</f>
        <v>0</v>
      </c>
      <c r="AJ738">
        <f>+ABS(+V738-'Playlist o matic demo'!AI$2)/2</f>
        <v>0</v>
      </c>
      <c r="AK738">
        <f>+ABS(+W738-'Playlist o matic demo'!AJ$2)/2</f>
        <v>12</v>
      </c>
      <c r="AL738">
        <f>+ABS(+X738-'Playlist o matic demo'!AK$2)/2</f>
        <v>1.5</v>
      </c>
      <c r="AN738">
        <f t="shared" si="66"/>
        <v>123.5</v>
      </c>
      <c r="AO738">
        <f t="shared" si="67"/>
        <v>272</v>
      </c>
      <c r="AP738">
        <f t="shared" si="71"/>
        <v>7.3610000000001077E-2</v>
      </c>
      <c r="AQ738">
        <f t="shared" si="68"/>
        <v>272.07360999999997</v>
      </c>
      <c r="AR738">
        <f t="shared" si="69"/>
        <v>274</v>
      </c>
      <c r="AS738" t="str">
        <f t="shared" si="70"/>
        <v>IVE - LOVE DIVE</v>
      </c>
    </row>
    <row r="739" spans="1:45" x14ac:dyDescent="0.45">
      <c r="A739" t="s">
        <v>1730</v>
      </c>
      <c r="B739" t="s">
        <v>1731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>
        <v>273005485</v>
      </c>
      <c r="J739">
        <v>49</v>
      </c>
      <c r="K739">
        <v>17</v>
      </c>
      <c r="L739">
        <v>30</v>
      </c>
      <c r="M739">
        <v>0</v>
      </c>
      <c r="N739">
        <v>0</v>
      </c>
      <c r="O739">
        <v>98</v>
      </c>
      <c r="P739" t="s">
        <v>92</v>
      </c>
      <c r="Q739" t="s">
        <v>46</v>
      </c>
      <c r="R739">
        <v>83</v>
      </c>
      <c r="S739">
        <v>63</v>
      </c>
      <c r="T739">
        <v>74</v>
      </c>
      <c r="U739">
        <v>14</v>
      </c>
      <c r="V739">
        <v>0</v>
      </c>
      <c r="W739">
        <v>16</v>
      </c>
      <c r="X739">
        <v>6</v>
      </c>
      <c r="Y739" t="s">
        <v>30</v>
      </c>
      <c r="Z739" t="s">
        <v>31</v>
      </c>
      <c r="AA739">
        <f>+IF(B739='Playlist o matic demo'!$V$2,50,0)</f>
        <v>0</v>
      </c>
      <c r="AB739">
        <f>+ABS(+D739-'Playlist o matic demo'!$AA$2)</f>
        <v>3</v>
      </c>
      <c r="AC739">
        <f>+ABS(+O739-'Playlist o matic demo'!$AB$2)</f>
        <v>73</v>
      </c>
      <c r="AD739">
        <f>+IF(P739='Playlist o matic demo'!$AC$2,0,20)</f>
        <v>20</v>
      </c>
      <c r="AE739">
        <f>+IF(Q739='Playlist o matic demo'!$AD$2,0,20)</f>
        <v>20</v>
      </c>
      <c r="AF739">
        <f>+ABS(+R739-'Playlist o matic demo'!AE$2)</f>
        <v>33</v>
      </c>
      <c r="AG739">
        <f>+ABS(+S739-'Playlist o matic demo'!AF$2)/2</f>
        <v>12.5</v>
      </c>
      <c r="AH739">
        <f>+ABS(+T739-'Playlist o matic demo'!AG$2)/1.5</f>
        <v>4</v>
      </c>
      <c r="AI739">
        <f>+ABS(+U739-'Playlist o matic demo'!AH$2)/2</f>
        <v>7</v>
      </c>
      <c r="AJ739">
        <f>+ABS(+V739-'Playlist o matic demo'!AI$2)/2</f>
        <v>0</v>
      </c>
      <c r="AK739">
        <f>+ABS(+W739-'Playlist o matic demo'!AJ$2)/2</f>
        <v>3.5</v>
      </c>
      <c r="AL739">
        <f>+ABS(+X739-'Playlist o matic demo'!AK$2)/2</f>
        <v>0.5</v>
      </c>
      <c r="AN739">
        <f t="shared" si="66"/>
        <v>176.5</v>
      </c>
      <c r="AO739">
        <f t="shared" si="67"/>
        <v>737</v>
      </c>
      <c r="AP739">
        <f t="shared" si="71"/>
        <v>7.371000000000108E-2</v>
      </c>
      <c r="AQ739">
        <f t="shared" si="68"/>
        <v>737.07371000000001</v>
      </c>
      <c r="AR739">
        <f t="shared" si="69"/>
        <v>738</v>
      </c>
      <c r="AS739" t="str">
        <f t="shared" si="70"/>
        <v>Feid, Alejo, Robi - Pantysito</v>
      </c>
    </row>
    <row r="740" spans="1:45" x14ac:dyDescent="0.45">
      <c r="A740" t="s">
        <v>1732</v>
      </c>
      <c r="B740" t="s">
        <v>1714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>
        <v>89566512</v>
      </c>
      <c r="J740">
        <v>11</v>
      </c>
      <c r="K740">
        <v>0</v>
      </c>
      <c r="L740">
        <v>7</v>
      </c>
      <c r="M740">
        <v>0</v>
      </c>
      <c r="N740">
        <v>0</v>
      </c>
      <c r="O740">
        <v>138</v>
      </c>
      <c r="P740" t="s">
        <v>34</v>
      </c>
      <c r="Q740" t="s">
        <v>46</v>
      </c>
      <c r="R740">
        <v>72</v>
      </c>
      <c r="S740">
        <v>22</v>
      </c>
      <c r="T740">
        <v>46</v>
      </c>
      <c r="U740">
        <v>24</v>
      </c>
      <c r="V740">
        <v>0</v>
      </c>
      <c r="W740">
        <v>9</v>
      </c>
      <c r="X740">
        <v>6</v>
      </c>
      <c r="Y740" t="s">
        <v>1733</v>
      </c>
      <c r="Z740" t="s">
        <v>31</v>
      </c>
      <c r="AA740">
        <f>+IF(B740='Playlist o matic demo'!$V$2,50,0)</f>
        <v>0</v>
      </c>
      <c r="AB740">
        <f>+ABS(+D740-'Playlist o matic demo'!$AA$2)</f>
        <v>3</v>
      </c>
      <c r="AC740">
        <f>+ABS(+O740-'Playlist o matic demo'!$AB$2)</f>
        <v>33</v>
      </c>
      <c r="AD740">
        <f>+IF(P740='Playlist o matic demo'!$AC$2,0,20)</f>
        <v>0</v>
      </c>
      <c r="AE740">
        <f>+IF(Q740='Playlist o matic demo'!$AD$2,0,20)</f>
        <v>20</v>
      </c>
      <c r="AF740">
        <f>+ABS(+R740-'Playlist o matic demo'!AE$2)</f>
        <v>22</v>
      </c>
      <c r="AG740">
        <f>+ABS(+S740-'Playlist o matic demo'!AF$2)/2</f>
        <v>8</v>
      </c>
      <c r="AH740">
        <f>+ABS(+T740-'Playlist o matic demo'!AG$2)/1.5</f>
        <v>22.666666666666668</v>
      </c>
      <c r="AI740">
        <f>+ABS(+U740-'Playlist o matic demo'!AH$2)/2</f>
        <v>12</v>
      </c>
      <c r="AJ740">
        <f>+ABS(+V740-'Playlist o matic demo'!AI$2)/2</f>
        <v>0</v>
      </c>
      <c r="AK740">
        <f>+ABS(+W740-'Playlist o matic demo'!AJ$2)/2</f>
        <v>0</v>
      </c>
      <c r="AL740">
        <f>+ABS(+X740-'Playlist o matic demo'!AK$2)/2</f>
        <v>0.5</v>
      </c>
      <c r="AN740">
        <f t="shared" si="66"/>
        <v>121.16666666666667</v>
      </c>
      <c r="AO740">
        <f t="shared" si="67"/>
        <v>246</v>
      </c>
      <c r="AP740">
        <f t="shared" si="71"/>
        <v>7.3810000000001083E-2</v>
      </c>
      <c r="AQ740">
        <f t="shared" si="68"/>
        <v>246.07381000000001</v>
      </c>
      <c r="AR740">
        <f t="shared" si="69"/>
        <v>250</v>
      </c>
      <c r="AS740" t="str">
        <f t="shared" si="70"/>
        <v>Paulo Londra - Chance</v>
      </c>
    </row>
    <row r="741" spans="1:45" x14ac:dyDescent="0.45">
      <c r="A741" t="s">
        <v>1734</v>
      </c>
      <c r="B741" t="s">
        <v>1735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>
        <v>677389855</v>
      </c>
      <c r="J741">
        <v>155</v>
      </c>
      <c r="K741">
        <v>5</v>
      </c>
      <c r="L741">
        <v>577</v>
      </c>
      <c r="M741">
        <v>0</v>
      </c>
      <c r="N741">
        <v>6</v>
      </c>
      <c r="O741">
        <v>114</v>
      </c>
      <c r="P741" t="s">
        <v>38</v>
      </c>
      <c r="Q741" t="s">
        <v>46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  <c r="Y741" t="s">
        <v>1736</v>
      </c>
      <c r="Z741" t="s">
        <v>31</v>
      </c>
      <c r="AA741">
        <f>+IF(B741='Playlist o matic demo'!$V$2,50,0)</f>
        <v>0</v>
      </c>
      <c r="AB741">
        <f>+ABS(+D741-'Playlist o matic demo'!$AA$2)</f>
        <v>4</v>
      </c>
      <c r="AC741">
        <f>+ABS(+O741-'Playlist o matic demo'!$AB$2)</f>
        <v>57</v>
      </c>
      <c r="AD741">
        <f>+IF(P741='Playlist o matic demo'!$AC$2,0,20)</f>
        <v>20</v>
      </c>
      <c r="AE741">
        <f>+IF(Q741='Playlist o matic demo'!$AD$2,0,20)</f>
        <v>20</v>
      </c>
      <c r="AF741">
        <f>+ABS(+R741-'Playlist o matic demo'!AE$2)</f>
        <v>9</v>
      </c>
      <c r="AG741">
        <f>+ABS(+S741-'Playlist o matic demo'!AF$2)/2</f>
        <v>4</v>
      </c>
      <c r="AH741">
        <f>+ABS(+T741-'Playlist o matic demo'!AG$2)/1.5</f>
        <v>12</v>
      </c>
      <c r="AI741">
        <f>+ABS(+U741-'Playlist o matic demo'!AH$2)/2</f>
        <v>0.5</v>
      </c>
      <c r="AJ741">
        <f>+ABS(+V741-'Playlist o matic demo'!AI$2)/2</f>
        <v>0</v>
      </c>
      <c r="AK741">
        <f>+ABS(+W741-'Playlist o matic demo'!AJ$2)/2</f>
        <v>0.5</v>
      </c>
      <c r="AL741">
        <f>+ABS(+X741-'Playlist o matic demo'!AK$2)/2</f>
        <v>1.5</v>
      </c>
      <c r="AN741">
        <f t="shared" si="66"/>
        <v>128.5</v>
      </c>
      <c r="AO741">
        <f t="shared" si="67"/>
        <v>309</v>
      </c>
      <c r="AP741">
        <f t="shared" si="71"/>
        <v>7.3910000000001086E-2</v>
      </c>
      <c r="AQ741">
        <f t="shared" si="68"/>
        <v>309.07391000000001</v>
      </c>
      <c r="AR741">
        <f t="shared" si="69"/>
        <v>309</v>
      </c>
      <c r="AS741" t="str">
        <f t="shared" si="70"/>
        <v>Demi Lovato - Cool for the Summer</v>
      </c>
    </row>
    <row r="742" spans="1:45" x14ac:dyDescent="0.45">
      <c r="A742" t="s">
        <v>1737</v>
      </c>
      <c r="B742" t="s">
        <v>1738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>
        <v>75476209</v>
      </c>
      <c r="J742">
        <v>24</v>
      </c>
      <c r="K742">
        <v>0</v>
      </c>
      <c r="L742">
        <v>52</v>
      </c>
      <c r="M742">
        <v>0</v>
      </c>
      <c r="N742">
        <v>0</v>
      </c>
      <c r="O742">
        <v>180</v>
      </c>
      <c r="P742" t="s">
        <v>92</v>
      </c>
      <c r="Q742" t="s">
        <v>46</v>
      </c>
      <c r="R742">
        <v>63</v>
      </c>
      <c r="S742">
        <v>45</v>
      </c>
      <c r="T742">
        <v>64</v>
      </c>
      <c r="U742">
        <v>34</v>
      </c>
      <c r="V742">
        <v>0</v>
      </c>
      <c r="W742">
        <v>9</v>
      </c>
      <c r="X742">
        <v>8</v>
      </c>
      <c r="Y742" t="s">
        <v>1739</v>
      </c>
      <c r="Z742" t="s">
        <v>31</v>
      </c>
      <c r="AA742">
        <f>+IF(B742='Playlist o matic demo'!$V$2,50,0)</f>
        <v>0</v>
      </c>
      <c r="AB742">
        <f>+ABS(+D742-'Playlist o matic demo'!$AA$2)</f>
        <v>3</v>
      </c>
      <c r="AC742">
        <f>+ABS(+O742-'Playlist o matic demo'!$AB$2)</f>
        <v>9</v>
      </c>
      <c r="AD742">
        <f>+IF(P742='Playlist o matic demo'!$AC$2,0,20)</f>
        <v>20</v>
      </c>
      <c r="AE742">
        <f>+IF(Q742='Playlist o matic demo'!$AD$2,0,20)</f>
        <v>20</v>
      </c>
      <c r="AF742">
        <f>+ABS(+R742-'Playlist o matic demo'!AE$2)</f>
        <v>13</v>
      </c>
      <c r="AG742">
        <f>+ABS(+S742-'Playlist o matic demo'!AF$2)/2</f>
        <v>3.5</v>
      </c>
      <c r="AH742">
        <f>+ABS(+T742-'Playlist o matic demo'!AG$2)/1.5</f>
        <v>10.666666666666666</v>
      </c>
      <c r="AI742">
        <f>+ABS(+U742-'Playlist o matic demo'!AH$2)/2</f>
        <v>17</v>
      </c>
      <c r="AJ742">
        <f>+ABS(+V742-'Playlist o matic demo'!AI$2)/2</f>
        <v>0</v>
      </c>
      <c r="AK742">
        <f>+ABS(+W742-'Playlist o matic demo'!AJ$2)/2</f>
        <v>0</v>
      </c>
      <c r="AL742">
        <f>+ABS(+X742-'Playlist o matic demo'!AK$2)/2</f>
        <v>0.5</v>
      </c>
      <c r="AN742">
        <f t="shared" si="66"/>
        <v>96.666666666666671</v>
      </c>
      <c r="AO742">
        <f t="shared" si="67"/>
        <v>105</v>
      </c>
      <c r="AP742">
        <f t="shared" si="71"/>
        <v>7.4010000000001089E-2</v>
      </c>
      <c r="AQ742">
        <f t="shared" si="68"/>
        <v>105.07401</v>
      </c>
      <c r="AR742">
        <f t="shared" si="69"/>
        <v>106</v>
      </c>
      <c r="AS742" t="str">
        <f t="shared" si="70"/>
        <v>Camila Cabello, Willow - psychofreak (feat. WILLOW)</v>
      </c>
    </row>
    <row r="743" spans="1:45" x14ac:dyDescent="0.45">
      <c r="A743" t="s">
        <v>1740</v>
      </c>
      <c r="B743" t="s">
        <v>121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>
        <v>408843328</v>
      </c>
      <c r="J743">
        <v>52</v>
      </c>
      <c r="K743">
        <v>25</v>
      </c>
      <c r="L743">
        <v>32</v>
      </c>
      <c r="M743">
        <v>0</v>
      </c>
      <c r="N743">
        <v>10</v>
      </c>
      <c r="O743">
        <v>145</v>
      </c>
      <c r="P743" t="s">
        <v>28</v>
      </c>
      <c r="Q743" t="s">
        <v>29</v>
      </c>
      <c r="R743">
        <v>56</v>
      </c>
      <c r="S743">
        <v>41</v>
      </c>
      <c r="T743">
        <v>57</v>
      </c>
      <c r="U743">
        <v>1</v>
      </c>
      <c r="V743">
        <v>0</v>
      </c>
      <c r="W743">
        <v>13</v>
      </c>
      <c r="X743">
        <v>3</v>
      </c>
      <c r="Y743" t="s">
        <v>1741</v>
      </c>
      <c r="Z743" t="s">
        <v>31</v>
      </c>
      <c r="AA743">
        <f>+IF(B743='Playlist o matic demo'!$V$2,50,0)</f>
        <v>0</v>
      </c>
      <c r="AB743">
        <f>+ABS(+D743-'Playlist o matic demo'!$AA$2)</f>
        <v>2</v>
      </c>
      <c r="AC743">
        <f>+ABS(+O743-'Playlist o matic demo'!$AB$2)</f>
        <v>26</v>
      </c>
      <c r="AD743">
        <f>+IF(P743='Playlist o matic demo'!$AC$2,0,20)</f>
        <v>20</v>
      </c>
      <c r="AE743">
        <f>+IF(Q743='Playlist o matic demo'!$AD$2,0,20)</f>
        <v>0</v>
      </c>
      <c r="AF743">
        <f>+ABS(+R743-'Playlist o matic demo'!AE$2)</f>
        <v>6</v>
      </c>
      <c r="AG743">
        <f>+ABS(+S743-'Playlist o matic demo'!AF$2)/2</f>
        <v>1.5</v>
      </c>
      <c r="AH743">
        <f>+ABS(+T743-'Playlist o matic demo'!AG$2)/1.5</f>
        <v>15.333333333333334</v>
      </c>
      <c r="AI743">
        <f>+ABS(+U743-'Playlist o matic demo'!AH$2)/2</f>
        <v>0.5</v>
      </c>
      <c r="AJ743">
        <f>+ABS(+V743-'Playlist o matic demo'!AI$2)/2</f>
        <v>0</v>
      </c>
      <c r="AK743">
        <f>+ABS(+W743-'Playlist o matic demo'!AJ$2)/2</f>
        <v>2</v>
      </c>
      <c r="AL743">
        <f>+ABS(+X743-'Playlist o matic demo'!AK$2)/2</f>
        <v>2</v>
      </c>
      <c r="AN743">
        <f t="shared" si="66"/>
        <v>75.333333333333329</v>
      </c>
      <c r="AO743">
        <f t="shared" si="67"/>
        <v>35</v>
      </c>
      <c r="AP743">
        <f t="shared" si="71"/>
        <v>7.4110000000001092E-2</v>
      </c>
      <c r="AQ743">
        <f t="shared" si="68"/>
        <v>35.074110000000005</v>
      </c>
      <c r="AR743">
        <f t="shared" si="69"/>
        <v>35</v>
      </c>
      <c r="AS743" t="str">
        <f t="shared" si="70"/>
        <v>Troye Sivan - Angel Baby</v>
      </c>
    </row>
    <row r="744" spans="1:45" x14ac:dyDescent="0.45">
      <c r="A744" t="s">
        <v>1742</v>
      </c>
      <c r="B744" t="s">
        <v>1743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>
        <v>187772591</v>
      </c>
      <c r="J744">
        <v>26</v>
      </c>
      <c r="K744">
        <v>3</v>
      </c>
      <c r="L744">
        <v>39</v>
      </c>
      <c r="M744">
        <v>0</v>
      </c>
      <c r="N744">
        <v>0</v>
      </c>
      <c r="O744">
        <v>115</v>
      </c>
      <c r="P744" t="s">
        <v>80</v>
      </c>
      <c r="Q744" t="s">
        <v>46</v>
      </c>
      <c r="R744">
        <v>78</v>
      </c>
      <c r="S744">
        <v>63</v>
      </c>
      <c r="T744">
        <v>64</v>
      </c>
      <c r="U744">
        <v>1</v>
      </c>
      <c r="V744">
        <v>0</v>
      </c>
      <c r="W744">
        <v>7</v>
      </c>
      <c r="X744">
        <v>4</v>
      </c>
      <c r="Y744" t="s">
        <v>30</v>
      </c>
      <c r="Z744" t="s">
        <v>31</v>
      </c>
      <c r="AA744">
        <f>+IF(B744='Playlist o matic demo'!$V$2,50,0)</f>
        <v>0</v>
      </c>
      <c r="AB744">
        <f>+ABS(+D744-'Playlist o matic demo'!$AA$2)</f>
        <v>3</v>
      </c>
      <c r="AC744">
        <f>+ABS(+O744-'Playlist o matic demo'!$AB$2)</f>
        <v>56</v>
      </c>
      <c r="AD744">
        <f>+IF(P744='Playlist o matic demo'!$AC$2,0,20)</f>
        <v>20</v>
      </c>
      <c r="AE744">
        <f>+IF(Q744='Playlist o matic demo'!$AD$2,0,20)</f>
        <v>20</v>
      </c>
      <c r="AF744">
        <f>+ABS(+R744-'Playlist o matic demo'!AE$2)</f>
        <v>28</v>
      </c>
      <c r="AG744">
        <f>+ABS(+S744-'Playlist o matic demo'!AF$2)/2</f>
        <v>12.5</v>
      </c>
      <c r="AH744">
        <f>+ABS(+T744-'Playlist o matic demo'!AG$2)/1.5</f>
        <v>10.666666666666666</v>
      </c>
      <c r="AI744">
        <f>+ABS(+U744-'Playlist o matic demo'!AH$2)/2</f>
        <v>0.5</v>
      </c>
      <c r="AJ744">
        <f>+ABS(+V744-'Playlist o matic demo'!AI$2)/2</f>
        <v>0</v>
      </c>
      <c r="AK744">
        <f>+ABS(+W744-'Playlist o matic demo'!AJ$2)/2</f>
        <v>1</v>
      </c>
      <c r="AL744">
        <f>+ABS(+X744-'Playlist o matic demo'!AK$2)/2</f>
        <v>1.5</v>
      </c>
      <c r="AN744">
        <f t="shared" si="66"/>
        <v>153.16666666666666</v>
      </c>
      <c r="AO744">
        <f t="shared" si="67"/>
        <v>523</v>
      </c>
      <c r="AP744">
        <f t="shared" si="71"/>
        <v>7.4210000000001095E-2</v>
      </c>
      <c r="AQ744">
        <f t="shared" si="68"/>
        <v>523.07420999999999</v>
      </c>
      <c r="AR744">
        <f t="shared" si="69"/>
        <v>523</v>
      </c>
      <c r="AS744" t="str">
        <f t="shared" si="70"/>
        <v>MatuÃ¯Â¿Â½Ã¯Â¿Â½, Wiu,  - Vampiro</v>
      </c>
    </row>
    <row r="745" spans="1:45" x14ac:dyDescent="0.45">
      <c r="A745" t="s">
        <v>1744</v>
      </c>
      <c r="B745" t="s">
        <v>1745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>
        <v>178512385</v>
      </c>
      <c r="J745">
        <v>14</v>
      </c>
      <c r="K745">
        <v>0</v>
      </c>
      <c r="L745">
        <v>11</v>
      </c>
      <c r="M745">
        <v>0</v>
      </c>
      <c r="N745">
        <v>0</v>
      </c>
      <c r="O745">
        <v>82</v>
      </c>
      <c r="P745" t="s">
        <v>173</v>
      </c>
      <c r="Q745" t="s">
        <v>29</v>
      </c>
      <c r="R745">
        <v>79</v>
      </c>
      <c r="S745">
        <v>48</v>
      </c>
      <c r="T745">
        <v>84</v>
      </c>
      <c r="U745">
        <v>13</v>
      </c>
      <c r="V745">
        <v>0</v>
      </c>
      <c r="W745">
        <v>21</v>
      </c>
      <c r="X745">
        <v>23</v>
      </c>
      <c r="Y745" t="s">
        <v>30</v>
      </c>
      <c r="Z745" t="s">
        <v>31</v>
      </c>
      <c r="AA745">
        <f>+IF(B745='Playlist o matic demo'!$V$2,50,0)</f>
        <v>0</v>
      </c>
      <c r="AB745">
        <f>+ABS(+D745-'Playlist o matic demo'!$AA$2)</f>
        <v>3</v>
      </c>
      <c r="AC745">
        <f>+ABS(+O745-'Playlist o matic demo'!$AB$2)</f>
        <v>89</v>
      </c>
      <c r="AD745">
        <f>+IF(P745='Playlist o matic demo'!$AC$2,0,20)</f>
        <v>20</v>
      </c>
      <c r="AE745">
        <f>+IF(Q745='Playlist o matic demo'!$AD$2,0,20)</f>
        <v>0</v>
      </c>
      <c r="AF745">
        <f>+ABS(+R745-'Playlist o matic demo'!AE$2)</f>
        <v>29</v>
      </c>
      <c r="AG745">
        <f>+ABS(+S745-'Playlist o matic demo'!AF$2)/2</f>
        <v>5</v>
      </c>
      <c r="AH745">
        <f>+ABS(+T745-'Playlist o matic demo'!AG$2)/1.5</f>
        <v>2.6666666666666665</v>
      </c>
      <c r="AI745">
        <f>+ABS(+U745-'Playlist o matic demo'!AH$2)/2</f>
        <v>6.5</v>
      </c>
      <c r="AJ745">
        <f>+ABS(+V745-'Playlist o matic demo'!AI$2)/2</f>
        <v>0</v>
      </c>
      <c r="AK745">
        <f>+ABS(+W745-'Playlist o matic demo'!AJ$2)/2</f>
        <v>6</v>
      </c>
      <c r="AL745">
        <f>+ABS(+X745-'Playlist o matic demo'!AK$2)/2</f>
        <v>8</v>
      </c>
      <c r="AN745">
        <f t="shared" si="66"/>
        <v>169.16666666666666</v>
      </c>
      <c r="AO745">
        <f t="shared" si="67"/>
        <v>678</v>
      </c>
      <c r="AP745">
        <f t="shared" si="71"/>
        <v>7.4310000000001097E-2</v>
      </c>
      <c r="AQ745">
        <f t="shared" si="68"/>
        <v>678.07430999999997</v>
      </c>
      <c r="AR745">
        <f t="shared" si="69"/>
        <v>678</v>
      </c>
      <c r="AS745" t="str">
        <f t="shared" si="70"/>
        <v>De La Ghetto, Duki, Quevedo - Si Quieren Frontear</v>
      </c>
    </row>
    <row r="746" spans="1:45" x14ac:dyDescent="0.45">
      <c r="A746" t="s">
        <v>1746</v>
      </c>
      <c r="B746" t="s">
        <v>1747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>
        <v>101780047</v>
      </c>
      <c r="J746">
        <v>31</v>
      </c>
      <c r="K746">
        <v>9</v>
      </c>
      <c r="L746">
        <v>15</v>
      </c>
      <c r="M746">
        <v>0</v>
      </c>
      <c r="N746">
        <v>1</v>
      </c>
      <c r="O746">
        <v>166</v>
      </c>
      <c r="P746" t="s">
        <v>62</v>
      </c>
      <c r="Q746" t="s">
        <v>29</v>
      </c>
      <c r="R746">
        <v>70</v>
      </c>
      <c r="S746">
        <v>22</v>
      </c>
      <c r="T746">
        <v>61</v>
      </c>
      <c r="U746">
        <v>2</v>
      </c>
      <c r="V746">
        <v>0</v>
      </c>
      <c r="W746">
        <v>10</v>
      </c>
      <c r="X746">
        <v>34</v>
      </c>
      <c r="Y746" t="s">
        <v>1748</v>
      </c>
      <c r="Z746" t="s">
        <v>31</v>
      </c>
      <c r="AA746">
        <f>+IF(B746='Playlist o matic demo'!$V$2,50,0)</f>
        <v>0</v>
      </c>
      <c r="AB746">
        <f>+ABS(+D746-'Playlist o matic demo'!$AA$2)</f>
        <v>3</v>
      </c>
      <c r="AC746">
        <f>+ABS(+O746-'Playlist o matic demo'!$AB$2)</f>
        <v>5</v>
      </c>
      <c r="AD746">
        <f>+IF(P746='Playlist o matic demo'!$AC$2,0,20)</f>
        <v>20</v>
      </c>
      <c r="AE746">
        <f>+IF(Q746='Playlist o matic demo'!$AD$2,0,20)</f>
        <v>0</v>
      </c>
      <c r="AF746">
        <f>+ABS(+R746-'Playlist o matic demo'!AE$2)</f>
        <v>20</v>
      </c>
      <c r="AG746">
        <f>+ABS(+S746-'Playlist o matic demo'!AF$2)/2</f>
        <v>8</v>
      </c>
      <c r="AH746">
        <f>+ABS(+T746-'Playlist o matic demo'!AG$2)/1.5</f>
        <v>12.666666666666666</v>
      </c>
      <c r="AI746">
        <f>+ABS(+U746-'Playlist o matic demo'!AH$2)/2</f>
        <v>1</v>
      </c>
      <c r="AJ746">
        <f>+ABS(+V746-'Playlist o matic demo'!AI$2)/2</f>
        <v>0</v>
      </c>
      <c r="AK746">
        <f>+ABS(+W746-'Playlist o matic demo'!AJ$2)/2</f>
        <v>0.5</v>
      </c>
      <c r="AL746">
        <f>+ABS(+X746-'Playlist o matic demo'!AK$2)/2</f>
        <v>13.5</v>
      </c>
      <c r="AN746">
        <f t="shared" si="66"/>
        <v>83.666666666666671</v>
      </c>
      <c r="AO746">
        <f t="shared" si="67"/>
        <v>63</v>
      </c>
      <c r="AP746">
        <f t="shared" si="71"/>
        <v>7.44100000000011E-2</v>
      </c>
      <c r="AQ746">
        <f t="shared" si="68"/>
        <v>63.07441</v>
      </c>
      <c r="AR746">
        <f t="shared" si="69"/>
        <v>63</v>
      </c>
      <c r="AS746" t="str">
        <f t="shared" si="70"/>
        <v>Lil Baby - Right On</v>
      </c>
    </row>
    <row r="747" spans="1:45" x14ac:dyDescent="0.45">
      <c r="A747" t="s">
        <v>1749</v>
      </c>
      <c r="B747" t="s">
        <v>1750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>
        <v>118381354</v>
      </c>
      <c r="J747">
        <v>12</v>
      </c>
      <c r="K747">
        <v>2</v>
      </c>
      <c r="L747">
        <v>4</v>
      </c>
      <c r="M747">
        <v>0</v>
      </c>
      <c r="N747">
        <v>0</v>
      </c>
      <c r="O747">
        <v>92</v>
      </c>
      <c r="Q747" t="s">
        <v>29</v>
      </c>
      <c r="R747">
        <v>86</v>
      </c>
      <c r="S747">
        <v>91</v>
      </c>
      <c r="T747">
        <v>79</v>
      </c>
      <c r="U747">
        <v>29</v>
      </c>
      <c r="V747">
        <v>0</v>
      </c>
      <c r="W747">
        <v>60</v>
      </c>
      <c r="X747">
        <v>16</v>
      </c>
      <c r="Y747" t="s">
        <v>1751</v>
      </c>
      <c r="Z747" t="s">
        <v>31</v>
      </c>
      <c r="AA747">
        <f>+IF(B747='Playlist o matic demo'!$V$2,50,0)</f>
        <v>0</v>
      </c>
      <c r="AB747">
        <f>+ABS(+D747-'Playlist o matic demo'!$AA$2)</f>
        <v>3</v>
      </c>
      <c r="AC747">
        <f>+ABS(+O747-'Playlist o matic demo'!$AB$2)</f>
        <v>79</v>
      </c>
      <c r="AD747">
        <f>+IF(P747='Playlist o matic demo'!$AC$2,0,20)</f>
        <v>20</v>
      </c>
      <c r="AE747">
        <f>+IF(Q747='Playlist o matic demo'!$AD$2,0,20)</f>
        <v>0</v>
      </c>
      <c r="AF747">
        <f>+ABS(+R747-'Playlist o matic demo'!AE$2)</f>
        <v>36</v>
      </c>
      <c r="AG747">
        <f>+ABS(+S747-'Playlist o matic demo'!AF$2)/2</f>
        <v>26.5</v>
      </c>
      <c r="AH747">
        <f>+ABS(+T747-'Playlist o matic demo'!AG$2)/1.5</f>
        <v>0.66666666666666663</v>
      </c>
      <c r="AI747">
        <f>+ABS(+U747-'Playlist o matic demo'!AH$2)/2</f>
        <v>14.5</v>
      </c>
      <c r="AJ747">
        <f>+ABS(+V747-'Playlist o matic demo'!AI$2)/2</f>
        <v>0</v>
      </c>
      <c r="AK747">
        <f>+ABS(+W747-'Playlist o matic demo'!AJ$2)/2</f>
        <v>25.5</v>
      </c>
      <c r="AL747">
        <f>+ABS(+X747-'Playlist o matic demo'!AK$2)/2</f>
        <v>4.5</v>
      </c>
      <c r="AN747">
        <f t="shared" si="66"/>
        <v>209.66666666666666</v>
      </c>
      <c r="AO747">
        <f t="shared" si="67"/>
        <v>895</v>
      </c>
      <c r="AP747">
        <f t="shared" si="71"/>
        <v>7.4510000000001103E-2</v>
      </c>
      <c r="AQ747">
        <f t="shared" si="68"/>
        <v>895.07451000000003</v>
      </c>
      <c r="AR747">
        <f t="shared" si="69"/>
        <v>896</v>
      </c>
      <c r="AS747" t="str">
        <f t="shared" si="70"/>
        <v>Ak4:20, Cris Mj, Pailita - Me ArrepentÃ¯Â¿</v>
      </c>
    </row>
    <row r="748" spans="1:45" x14ac:dyDescent="0.45">
      <c r="A748" t="s">
        <v>1752</v>
      </c>
      <c r="B748" t="s">
        <v>1540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>
        <v>146363130</v>
      </c>
      <c r="J748">
        <v>11</v>
      </c>
      <c r="K748">
        <v>6</v>
      </c>
      <c r="L748">
        <v>12</v>
      </c>
      <c r="M748">
        <v>0</v>
      </c>
      <c r="N748">
        <v>15</v>
      </c>
      <c r="O748">
        <v>108</v>
      </c>
      <c r="P748" t="s">
        <v>65</v>
      </c>
      <c r="Q748" t="s">
        <v>29</v>
      </c>
      <c r="R748">
        <v>71</v>
      </c>
      <c r="S748">
        <v>55</v>
      </c>
      <c r="T748">
        <v>44</v>
      </c>
      <c r="U748">
        <v>74</v>
      </c>
      <c r="V748">
        <v>0</v>
      </c>
      <c r="W748">
        <v>11</v>
      </c>
      <c r="X748">
        <v>6</v>
      </c>
      <c r="Y748" t="s">
        <v>1753</v>
      </c>
      <c r="Z748" t="s">
        <v>31</v>
      </c>
      <c r="AA748">
        <f>+IF(B748='Playlist o matic demo'!$V$2,50,0)</f>
        <v>0</v>
      </c>
      <c r="AB748">
        <f>+ABS(+D748-'Playlist o matic demo'!$AA$2)</f>
        <v>3</v>
      </c>
      <c r="AC748">
        <f>+ABS(+O748-'Playlist o matic demo'!$AB$2)</f>
        <v>63</v>
      </c>
      <c r="AD748">
        <f>+IF(P748='Playlist o matic demo'!$AC$2,0,20)</f>
        <v>20</v>
      </c>
      <c r="AE748">
        <f>+IF(Q748='Playlist o matic demo'!$AD$2,0,20)</f>
        <v>0</v>
      </c>
      <c r="AF748">
        <f>+ABS(+R748-'Playlist o matic demo'!AE$2)</f>
        <v>21</v>
      </c>
      <c r="AG748">
        <f>+ABS(+S748-'Playlist o matic demo'!AF$2)/2</f>
        <v>8.5</v>
      </c>
      <c r="AH748">
        <f>+ABS(+T748-'Playlist o matic demo'!AG$2)/1.5</f>
        <v>24</v>
      </c>
      <c r="AI748">
        <f>+ABS(+U748-'Playlist o matic demo'!AH$2)/2</f>
        <v>37</v>
      </c>
      <c r="AJ748">
        <f>+ABS(+V748-'Playlist o matic demo'!AI$2)/2</f>
        <v>0</v>
      </c>
      <c r="AK748">
        <f>+ABS(+W748-'Playlist o matic demo'!AJ$2)/2</f>
        <v>1</v>
      </c>
      <c r="AL748">
        <f>+ABS(+X748-'Playlist o matic demo'!AK$2)/2</f>
        <v>0.5</v>
      </c>
      <c r="AN748">
        <f t="shared" si="66"/>
        <v>178</v>
      </c>
      <c r="AO748">
        <f t="shared" si="67"/>
        <v>755</v>
      </c>
      <c r="AP748">
        <f t="shared" si="71"/>
        <v>7.4610000000001106E-2</v>
      </c>
      <c r="AQ748">
        <f t="shared" si="68"/>
        <v>755.07461000000001</v>
      </c>
      <c r="AR748">
        <f t="shared" si="69"/>
        <v>755</v>
      </c>
      <c r="AS748" t="str">
        <f t="shared" si="70"/>
        <v>Charlie Puth - That's Hilarious</v>
      </c>
    </row>
    <row r="749" spans="1:45" x14ac:dyDescent="0.45">
      <c r="A749" t="s">
        <v>1754</v>
      </c>
      <c r="B749" t="s">
        <v>1755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>
        <v>126443991</v>
      </c>
      <c r="J749">
        <v>5</v>
      </c>
      <c r="K749">
        <v>0</v>
      </c>
      <c r="L749">
        <v>4</v>
      </c>
      <c r="M749">
        <v>0</v>
      </c>
      <c r="N749">
        <v>1</v>
      </c>
      <c r="O749">
        <v>84</v>
      </c>
      <c r="P749" t="s">
        <v>130</v>
      </c>
      <c r="Q749" t="s">
        <v>46</v>
      </c>
      <c r="R749">
        <v>71</v>
      </c>
      <c r="S749">
        <v>63</v>
      </c>
      <c r="T749">
        <v>45</v>
      </c>
      <c r="U749">
        <v>45</v>
      </c>
      <c r="V749">
        <v>0</v>
      </c>
      <c r="W749">
        <v>11</v>
      </c>
      <c r="X749">
        <v>3</v>
      </c>
      <c r="Y749" t="s">
        <v>1756</v>
      </c>
      <c r="Z749" t="s">
        <v>31</v>
      </c>
      <c r="AA749">
        <f>+IF(B749='Playlist o matic demo'!$V$2,50,0)</f>
        <v>0</v>
      </c>
      <c r="AB749">
        <f>+ABS(+D749-'Playlist o matic demo'!$AA$2)</f>
        <v>3</v>
      </c>
      <c r="AC749">
        <f>+ABS(+O749-'Playlist o matic demo'!$AB$2)</f>
        <v>87</v>
      </c>
      <c r="AD749">
        <f>+IF(P749='Playlist o matic demo'!$AC$2,0,20)</f>
        <v>20</v>
      </c>
      <c r="AE749">
        <f>+IF(Q749='Playlist o matic demo'!$AD$2,0,20)</f>
        <v>20</v>
      </c>
      <c r="AF749">
        <f>+ABS(+R749-'Playlist o matic demo'!AE$2)</f>
        <v>21</v>
      </c>
      <c r="AG749">
        <f>+ABS(+S749-'Playlist o matic demo'!AF$2)/2</f>
        <v>12.5</v>
      </c>
      <c r="AH749">
        <f>+ABS(+T749-'Playlist o matic demo'!AG$2)/1.5</f>
        <v>23.333333333333332</v>
      </c>
      <c r="AI749">
        <f>+ABS(+U749-'Playlist o matic demo'!AH$2)/2</f>
        <v>22.5</v>
      </c>
      <c r="AJ749">
        <f>+ABS(+V749-'Playlist o matic demo'!AI$2)/2</f>
        <v>0</v>
      </c>
      <c r="AK749">
        <f>+ABS(+W749-'Playlist o matic demo'!AJ$2)/2</f>
        <v>1</v>
      </c>
      <c r="AL749">
        <f>+ABS(+X749-'Playlist o matic demo'!AK$2)/2</f>
        <v>2</v>
      </c>
      <c r="AN749">
        <f t="shared" si="66"/>
        <v>212.33333333333334</v>
      </c>
      <c r="AO749">
        <f t="shared" si="67"/>
        <v>905</v>
      </c>
      <c r="AP749">
        <f t="shared" si="71"/>
        <v>7.4710000000001109E-2</v>
      </c>
      <c r="AQ749">
        <f t="shared" si="68"/>
        <v>905.07470999999998</v>
      </c>
      <c r="AR749">
        <f t="shared" si="69"/>
        <v>906</v>
      </c>
      <c r="AS749" t="str">
        <f t="shared" si="70"/>
        <v>Yahritza Y Su Esencia - Soy El Unico</v>
      </c>
    </row>
    <row r="750" spans="1:45" x14ac:dyDescent="0.45">
      <c r="A750" t="s">
        <v>1757</v>
      </c>
      <c r="B750" t="s">
        <v>443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>
        <v>157990698</v>
      </c>
      <c r="J750">
        <v>20</v>
      </c>
      <c r="K750">
        <v>4</v>
      </c>
      <c r="L750">
        <v>52</v>
      </c>
      <c r="M750">
        <v>0</v>
      </c>
      <c r="N750">
        <v>1</v>
      </c>
      <c r="O750">
        <v>95</v>
      </c>
      <c r="P750" t="s">
        <v>288</v>
      </c>
      <c r="Q750" t="s">
        <v>46</v>
      </c>
      <c r="R750">
        <v>69</v>
      </c>
      <c r="S750">
        <v>90</v>
      </c>
      <c r="T750">
        <v>91</v>
      </c>
      <c r="U750">
        <v>6</v>
      </c>
      <c r="V750">
        <v>0</v>
      </c>
      <c r="W750">
        <v>35</v>
      </c>
      <c r="X750">
        <v>4</v>
      </c>
      <c r="Y750" t="s">
        <v>30</v>
      </c>
      <c r="Z750" t="s">
        <v>31</v>
      </c>
      <c r="AA750">
        <f>+IF(B750='Playlist o matic demo'!$V$2,50,0)</f>
        <v>0</v>
      </c>
      <c r="AB750">
        <f>+ABS(+D750-'Playlist o matic demo'!$AA$2)</f>
        <v>3</v>
      </c>
      <c r="AC750">
        <f>+ABS(+O750-'Playlist o matic demo'!$AB$2)</f>
        <v>76</v>
      </c>
      <c r="AD750">
        <f>+IF(P750='Playlist o matic demo'!$AC$2,0,20)</f>
        <v>20</v>
      </c>
      <c r="AE750">
        <f>+IF(Q750='Playlist o matic demo'!$AD$2,0,20)</f>
        <v>20</v>
      </c>
      <c r="AF750">
        <f>+ABS(+R750-'Playlist o matic demo'!AE$2)</f>
        <v>19</v>
      </c>
      <c r="AG750">
        <f>+ABS(+S750-'Playlist o matic demo'!AF$2)/2</f>
        <v>26</v>
      </c>
      <c r="AH750">
        <f>+ABS(+T750-'Playlist o matic demo'!AG$2)/1.5</f>
        <v>7.333333333333333</v>
      </c>
      <c r="AI750">
        <f>+ABS(+U750-'Playlist o matic demo'!AH$2)/2</f>
        <v>3</v>
      </c>
      <c r="AJ750">
        <f>+ABS(+V750-'Playlist o matic demo'!AI$2)/2</f>
        <v>0</v>
      </c>
      <c r="AK750">
        <f>+ABS(+W750-'Playlist o matic demo'!AJ$2)/2</f>
        <v>13</v>
      </c>
      <c r="AL750">
        <f>+ABS(+X750-'Playlist o matic demo'!AK$2)/2</f>
        <v>1.5</v>
      </c>
      <c r="AN750">
        <f t="shared" si="66"/>
        <v>188.83333333333334</v>
      </c>
      <c r="AO750">
        <f t="shared" si="67"/>
        <v>827</v>
      </c>
      <c r="AP750">
        <f t="shared" si="71"/>
        <v>7.4810000000001112E-2</v>
      </c>
      <c r="AQ750">
        <f t="shared" si="68"/>
        <v>827.07480999999996</v>
      </c>
      <c r="AR750">
        <f t="shared" si="69"/>
        <v>827</v>
      </c>
      <c r="AS750" t="str">
        <f t="shared" si="70"/>
        <v>Daddy Yankee - RUMBATÃ¯Â¿Â½</v>
      </c>
    </row>
    <row r="751" spans="1:45" x14ac:dyDescent="0.45">
      <c r="A751" t="s">
        <v>1758</v>
      </c>
      <c r="B751" t="s">
        <v>1759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>
        <v>176290831</v>
      </c>
      <c r="J751">
        <v>32</v>
      </c>
      <c r="K751">
        <v>0</v>
      </c>
      <c r="L751">
        <v>49</v>
      </c>
      <c r="M751">
        <v>0</v>
      </c>
      <c r="N751">
        <v>0</v>
      </c>
      <c r="O751">
        <v>135</v>
      </c>
      <c r="P751" t="s">
        <v>288</v>
      </c>
      <c r="Q751" t="s">
        <v>46</v>
      </c>
      <c r="R751">
        <v>93</v>
      </c>
      <c r="S751">
        <v>77</v>
      </c>
      <c r="T751">
        <v>45</v>
      </c>
      <c r="U751">
        <v>25</v>
      </c>
      <c r="V751">
        <v>0</v>
      </c>
      <c r="W751">
        <v>13</v>
      </c>
      <c r="X751">
        <v>27</v>
      </c>
      <c r="Y751" t="s">
        <v>30</v>
      </c>
      <c r="Z751" t="s">
        <v>31</v>
      </c>
      <c r="AA751">
        <f>+IF(B751='Playlist o matic demo'!$V$2,50,0)</f>
        <v>0</v>
      </c>
      <c r="AB751">
        <f>+ABS(+D751-'Playlist o matic demo'!$AA$2)</f>
        <v>3</v>
      </c>
      <c r="AC751">
        <f>+ABS(+O751-'Playlist o matic demo'!$AB$2)</f>
        <v>36</v>
      </c>
      <c r="AD751">
        <f>+IF(P751='Playlist o matic demo'!$AC$2,0,20)</f>
        <v>20</v>
      </c>
      <c r="AE751">
        <f>+IF(Q751='Playlist o matic demo'!$AD$2,0,20)</f>
        <v>20</v>
      </c>
      <c r="AF751">
        <f>+ABS(+R751-'Playlist o matic demo'!AE$2)</f>
        <v>43</v>
      </c>
      <c r="AG751">
        <f>+ABS(+S751-'Playlist o matic demo'!AF$2)/2</f>
        <v>19.5</v>
      </c>
      <c r="AH751">
        <f>+ABS(+T751-'Playlist o matic demo'!AG$2)/1.5</f>
        <v>23.333333333333332</v>
      </c>
      <c r="AI751">
        <f>+ABS(+U751-'Playlist o matic demo'!AH$2)/2</f>
        <v>12.5</v>
      </c>
      <c r="AJ751">
        <f>+ABS(+V751-'Playlist o matic demo'!AI$2)/2</f>
        <v>0</v>
      </c>
      <c r="AK751">
        <f>+ABS(+W751-'Playlist o matic demo'!AJ$2)/2</f>
        <v>2</v>
      </c>
      <c r="AL751">
        <f>+ABS(+X751-'Playlist o matic demo'!AK$2)/2</f>
        <v>10</v>
      </c>
      <c r="AN751">
        <f t="shared" si="66"/>
        <v>189.33333333333334</v>
      </c>
      <c r="AO751">
        <f t="shared" si="67"/>
        <v>832</v>
      </c>
      <c r="AP751">
        <f t="shared" si="71"/>
        <v>7.4910000000001115E-2</v>
      </c>
      <c r="AQ751">
        <f t="shared" si="68"/>
        <v>832.07491000000005</v>
      </c>
      <c r="AR751">
        <f t="shared" si="69"/>
        <v>834</v>
      </c>
      <c r="AS751" t="str">
        <f t="shared" si="70"/>
        <v>LuÃ¯Â¿Â½Ã¯Â¿Â½sa Sonza, MC Frog, Dj Gabriel do Borel, Davi K - sentaDONA (Remix) s2</v>
      </c>
    </row>
    <row r="752" spans="1:45" x14ac:dyDescent="0.45">
      <c r="A752" t="s">
        <v>1760</v>
      </c>
      <c r="B752" t="s">
        <v>76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>
        <v>1023187129</v>
      </c>
      <c r="J752">
        <v>124</v>
      </c>
      <c r="K752">
        <v>24</v>
      </c>
      <c r="L752">
        <v>254</v>
      </c>
      <c r="M752">
        <v>0</v>
      </c>
      <c r="N752">
        <v>8</v>
      </c>
      <c r="O752">
        <v>110</v>
      </c>
      <c r="P752" t="s">
        <v>130</v>
      </c>
      <c r="Q752" t="s">
        <v>29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  <c r="Y752" t="s">
        <v>365</v>
      </c>
      <c r="Z752" t="s">
        <v>31</v>
      </c>
      <c r="AA752">
        <f>+IF(B752='Playlist o matic demo'!$V$2,50,0)</f>
        <v>0</v>
      </c>
      <c r="AB752">
        <f>+ABS(+D752-'Playlist o matic demo'!$AA$2)</f>
        <v>0</v>
      </c>
      <c r="AC752">
        <f>+ABS(+O752-'Playlist o matic demo'!$AB$2)</f>
        <v>61</v>
      </c>
      <c r="AD752">
        <f>+IF(P752='Playlist o matic demo'!$AC$2,0,20)</f>
        <v>20</v>
      </c>
      <c r="AE752">
        <f>+IF(Q752='Playlist o matic demo'!$AD$2,0,20)</f>
        <v>0</v>
      </c>
      <c r="AF752">
        <f>+ABS(+R752-'Playlist o matic demo'!AE$2)</f>
        <v>7</v>
      </c>
      <c r="AG752">
        <f>+ABS(+S752-'Playlist o matic demo'!AF$2)/2</f>
        <v>16</v>
      </c>
      <c r="AH752">
        <f>+ABS(+T752-'Playlist o matic demo'!AG$2)/1.5</f>
        <v>35.333333333333336</v>
      </c>
      <c r="AI752">
        <f>+ABS(+U752-'Playlist o matic demo'!AH$2)/2</f>
        <v>42</v>
      </c>
      <c r="AJ752">
        <f>+ABS(+V752-'Playlist o matic demo'!AI$2)/2</f>
        <v>0</v>
      </c>
      <c r="AK752">
        <f>+ABS(+W752-'Playlist o matic demo'!AJ$2)/2</f>
        <v>0</v>
      </c>
      <c r="AL752">
        <f>+ABS(+X752-'Playlist o matic demo'!AK$2)/2</f>
        <v>2</v>
      </c>
      <c r="AN752">
        <f t="shared" si="66"/>
        <v>183.33333333333334</v>
      </c>
      <c r="AO752">
        <f t="shared" si="67"/>
        <v>782</v>
      </c>
      <c r="AP752">
        <f t="shared" si="71"/>
        <v>7.5010000000001117E-2</v>
      </c>
      <c r="AQ752">
        <f t="shared" si="68"/>
        <v>782.07501000000002</v>
      </c>
      <c r="AR752">
        <f t="shared" si="69"/>
        <v>783</v>
      </c>
      <c r="AS752" t="str">
        <f t="shared" si="70"/>
        <v>Harry Styles - Falling</v>
      </c>
    </row>
    <row r="753" spans="1:45" x14ac:dyDescent="0.45">
      <c r="A753" t="s">
        <v>1761</v>
      </c>
      <c r="B753" t="s">
        <v>1762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>
        <v>106933107</v>
      </c>
      <c r="J753">
        <v>46</v>
      </c>
      <c r="K753">
        <v>8</v>
      </c>
      <c r="L753">
        <v>60</v>
      </c>
      <c r="M753">
        <v>0</v>
      </c>
      <c r="N753">
        <v>0</v>
      </c>
      <c r="O753">
        <v>88</v>
      </c>
      <c r="P753" t="s">
        <v>92</v>
      </c>
      <c r="Q753" t="s">
        <v>29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  <c r="Y753" t="s">
        <v>30</v>
      </c>
      <c r="Z753" t="s">
        <v>31</v>
      </c>
      <c r="AA753">
        <f>+IF(B753='Playlist o matic demo'!$V$2,50,0)</f>
        <v>0</v>
      </c>
      <c r="AB753">
        <f>+ABS(+D753-'Playlist o matic demo'!$AA$2)</f>
        <v>23</v>
      </c>
      <c r="AC753">
        <f>+ABS(+O753-'Playlist o matic demo'!$AB$2)</f>
        <v>83</v>
      </c>
      <c r="AD753">
        <f>+IF(P753='Playlist o matic demo'!$AC$2,0,20)</f>
        <v>20</v>
      </c>
      <c r="AE753">
        <f>+IF(Q753='Playlist o matic demo'!$AD$2,0,20)</f>
        <v>0</v>
      </c>
      <c r="AF753">
        <f>+ABS(+R753-'Playlist o matic demo'!AE$2)</f>
        <v>39</v>
      </c>
      <c r="AG753">
        <f>+ABS(+S753-'Playlist o matic demo'!AF$2)/2</f>
        <v>10.5</v>
      </c>
      <c r="AH753">
        <f>+ABS(+T753-'Playlist o matic demo'!AG$2)/1.5</f>
        <v>10.666666666666666</v>
      </c>
      <c r="AI753">
        <f>+ABS(+U753-'Playlist o matic demo'!AH$2)/2</f>
        <v>2.5</v>
      </c>
      <c r="AJ753">
        <f>+ABS(+V753-'Playlist o matic demo'!AI$2)/2</f>
        <v>0</v>
      </c>
      <c r="AK753">
        <f>+ABS(+W753-'Playlist o matic demo'!AJ$2)/2</f>
        <v>5</v>
      </c>
      <c r="AL753">
        <f>+ABS(+X753-'Playlist o matic demo'!AK$2)/2</f>
        <v>0</v>
      </c>
      <c r="AN753">
        <f t="shared" si="66"/>
        <v>193.66666666666666</v>
      </c>
      <c r="AO753">
        <f t="shared" si="67"/>
        <v>848</v>
      </c>
      <c r="AP753">
        <f t="shared" si="71"/>
        <v>7.511000000000112E-2</v>
      </c>
      <c r="AQ753">
        <f t="shared" si="68"/>
        <v>848.07511</v>
      </c>
      <c r="AR753">
        <f t="shared" si="69"/>
        <v>848</v>
      </c>
      <c r="AS753" t="str">
        <f t="shared" si="70"/>
        <v>Ed Sheeran, J Balvin - Sigue</v>
      </c>
    </row>
    <row r="754" spans="1:45" x14ac:dyDescent="0.45">
      <c r="A754" t="s">
        <v>1763</v>
      </c>
      <c r="B754" t="s">
        <v>1764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>
        <v>139193812</v>
      </c>
      <c r="J754">
        <v>27</v>
      </c>
      <c r="K754">
        <v>2</v>
      </c>
      <c r="L754">
        <v>31</v>
      </c>
      <c r="M754">
        <v>0</v>
      </c>
      <c r="N754">
        <v>0</v>
      </c>
      <c r="O754">
        <v>119</v>
      </c>
      <c r="P754" t="s">
        <v>34</v>
      </c>
      <c r="Q754" t="s">
        <v>46</v>
      </c>
      <c r="R754">
        <v>87</v>
      </c>
      <c r="S754">
        <v>28</v>
      </c>
      <c r="T754">
        <v>50</v>
      </c>
      <c r="U754">
        <v>12</v>
      </c>
      <c r="V754">
        <v>0</v>
      </c>
      <c r="W754">
        <v>10</v>
      </c>
      <c r="X754">
        <v>10</v>
      </c>
      <c r="Y754" t="s">
        <v>1765</v>
      </c>
      <c r="Z754" t="s">
        <v>31</v>
      </c>
      <c r="AA754">
        <f>+IF(B754='Playlist o matic demo'!$V$2,50,0)</f>
        <v>0</v>
      </c>
      <c r="AB754">
        <f>+ABS(+D754-'Playlist o matic demo'!$AA$2)</f>
        <v>3</v>
      </c>
      <c r="AC754">
        <f>+ABS(+O754-'Playlist o matic demo'!$AB$2)</f>
        <v>52</v>
      </c>
      <c r="AD754">
        <f>+IF(P754='Playlist o matic demo'!$AC$2,0,20)</f>
        <v>0</v>
      </c>
      <c r="AE754">
        <f>+IF(Q754='Playlist o matic demo'!$AD$2,0,20)</f>
        <v>20</v>
      </c>
      <c r="AF754">
        <f>+ABS(+R754-'Playlist o matic demo'!AE$2)</f>
        <v>37</v>
      </c>
      <c r="AG754">
        <f>+ABS(+S754-'Playlist o matic demo'!AF$2)/2</f>
        <v>5</v>
      </c>
      <c r="AH754">
        <f>+ABS(+T754-'Playlist o matic demo'!AG$2)/1.5</f>
        <v>20</v>
      </c>
      <c r="AI754">
        <f>+ABS(+U754-'Playlist o matic demo'!AH$2)/2</f>
        <v>6</v>
      </c>
      <c r="AJ754">
        <f>+ABS(+V754-'Playlist o matic demo'!AI$2)/2</f>
        <v>0</v>
      </c>
      <c r="AK754">
        <f>+ABS(+W754-'Playlist o matic demo'!AJ$2)/2</f>
        <v>0.5</v>
      </c>
      <c r="AL754">
        <f>+ABS(+X754-'Playlist o matic demo'!AK$2)/2</f>
        <v>1.5</v>
      </c>
      <c r="AN754">
        <f t="shared" si="66"/>
        <v>145</v>
      </c>
      <c r="AO754">
        <f t="shared" si="67"/>
        <v>444</v>
      </c>
      <c r="AP754">
        <f t="shared" si="71"/>
        <v>7.5210000000001123E-2</v>
      </c>
      <c r="AQ754">
        <f t="shared" si="68"/>
        <v>444.07521000000003</v>
      </c>
      <c r="AR754">
        <f t="shared" si="69"/>
        <v>449</v>
      </c>
      <c r="AS754" t="str">
        <f t="shared" si="70"/>
        <v>teto - Fim de Semana no Rio</v>
      </c>
    </row>
    <row r="755" spans="1:45" x14ac:dyDescent="0.45">
      <c r="A755" t="s">
        <v>1766</v>
      </c>
      <c r="B755" t="s">
        <v>543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>
        <v>212234990</v>
      </c>
      <c r="J755">
        <v>6</v>
      </c>
      <c r="K755">
        <v>188</v>
      </c>
      <c r="L755">
        <v>20</v>
      </c>
      <c r="M755">
        <v>0</v>
      </c>
      <c r="N755">
        <v>0</v>
      </c>
      <c r="O755">
        <v>120</v>
      </c>
      <c r="P755" t="s">
        <v>34</v>
      </c>
      <c r="Q755" t="s">
        <v>29</v>
      </c>
      <c r="R755">
        <v>58</v>
      </c>
      <c r="S755">
        <v>71</v>
      </c>
      <c r="T755">
        <v>80</v>
      </c>
      <c r="U755">
        <v>15</v>
      </c>
      <c r="V755">
        <v>0</v>
      </c>
      <c r="W755">
        <v>7</v>
      </c>
      <c r="X755">
        <v>41</v>
      </c>
      <c r="Y755" t="s">
        <v>1767</v>
      </c>
      <c r="Z755" t="s">
        <v>31</v>
      </c>
      <c r="AA755">
        <f>+IF(B755='Playlist o matic demo'!$V$2,50,0)</f>
        <v>0</v>
      </c>
      <c r="AB755">
        <f>+ABS(+D755-'Playlist o matic demo'!$AA$2)</f>
        <v>3</v>
      </c>
      <c r="AC755">
        <f>+ABS(+O755-'Playlist o matic demo'!$AB$2)</f>
        <v>51</v>
      </c>
      <c r="AD755">
        <f>+IF(P755='Playlist o matic demo'!$AC$2,0,20)</f>
        <v>0</v>
      </c>
      <c r="AE755">
        <f>+IF(Q755='Playlist o matic demo'!$AD$2,0,20)</f>
        <v>0</v>
      </c>
      <c r="AF755">
        <f>+ABS(+R755-'Playlist o matic demo'!AE$2)</f>
        <v>8</v>
      </c>
      <c r="AG755">
        <f>+ABS(+S755-'Playlist o matic demo'!AF$2)/2</f>
        <v>16.5</v>
      </c>
      <c r="AH755">
        <f>+ABS(+T755-'Playlist o matic demo'!AG$2)/1.5</f>
        <v>0</v>
      </c>
      <c r="AI755">
        <f>+ABS(+U755-'Playlist o matic demo'!AH$2)/2</f>
        <v>7.5</v>
      </c>
      <c r="AJ755">
        <f>+ABS(+V755-'Playlist o matic demo'!AI$2)/2</f>
        <v>0</v>
      </c>
      <c r="AK755">
        <f>+ABS(+W755-'Playlist o matic demo'!AJ$2)/2</f>
        <v>1</v>
      </c>
      <c r="AL755">
        <f>+ABS(+X755-'Playlist o matic demo'!AK$2)/2</f>
        <v>17</v>
      </c>
      <c r="AN755">
        <f t="shared" si="66"/>
        <v>104</v>
      </c>
      <c r="AO755">
        <f t="shared" si="67"/>
        <v>141</v>
      </c>
      <c r="AP755">
        <f t="shared" si="71"/>
        <v>7.5310000000001126E-2</v>
      </c>
      <c r="AQ755">
        <f t="shared" si="68"/>
        <v>141.07531</v>
      </c>
      <c r="AR755">
        <f t="shared" si="69"/>
        <v>141</v>
      </c>
      <c r="AS755" t="str">
        <f t="shared" si="70"/>
        <v>Stray Kids - MANIAC</v>
      </c>
    </row>
    <row r="756" spans="1:45" x14ac:dyDescent="0.45">
      <c r="A756" t="s">
        <v>1768</v>
      </c>
      <c r="B756" t="s">
        <v>1289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>
        <v>1714490998</v>
      </c>
      <c r="J756">
        <v>229</v>
      </c>
      <c r="K756">
        <v>57</v>
      </c>
      <c r="L756" s="1">
        <v>1370</v>
      </c>
      <c r="M756">
        <v>2</v>
      </c>
      <c r="N756">
        <v>71</v>
      </c>
      <c r="O756">
        <v>122</v>
      </c>
      <c r="P756" t="s">
        <v>62</v>
      </c>
      <c r="Q756" t="s">
        <v>29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  <c r="Y756" t="s">
        <v>1769</v>
      </c>
      <c r="Z756" t="s">
        <v>31</v>
      </c>
      <c r="AA756">
        <f>+IF(B756='Playlist o matic demo'!$V$2,50,0)</f>
        <v>0</v>
      </c>
      <c r="AB756">
        <f>+ABS(+D756-'Playlist o matic demo'!$AA$2)</f>
        <v>3</v>
      </c>
      <c r="AC756">
        <f>+ABS(+O756-'Playlist o matic demo'!$AB$2)</f>
        <v>49</v>
      </c>
      <c r="AD756">
        <f>+IF(P756='Playlist o matic demo'!$AC$2,0,20)</f>
        <v>20</v>
      </c>
      <c r="AE756">
        <f>+IF(Q756='Playlist o matic demo'!$AD$2,0,20)</f>
        <v>0</v>
      </c>
      <c r="AF756">
        <f>+ABS(+R756-'Playlist o matic demo'!AE$2)</f>
        <v>36</v>
      </c>
      <c r="AG756">
        <f>+ABS(+S756-'Playlist o matic demo'!AF$2)/2</f>
        <v>29.5</v>
      </c>
      <c r="AH756">
        <f>+ABS(+T756-'Playlist o matic demo'!AG$2)/1.5</f>
        <v>0</v>
      </c>
      <c r="AI756">
        <f>+ABS(+U756-'Playlist o matic demo'!AH$2)/2</f>
        <v>18</v>
      </c>
      <c r="AJ756">
        <f>+ABS(+V756-'Playlist o matic demo'!AI$2)/2</f>
        <v>0</v>
      </c>
      <c r="AK756">
        <f>+ABS(+W756-'Playlist o matic demo'!AJ$2)/2</f>
        <v>0</v>
      </c>
      <c r="AL756">
        <f>+ABS(+X756-'Playlist o matic demo'!AK$2)/2</f>
        <v>0.5</v>
      </c>
      <c r="AN756">
        <f t="shared" si="66"/>
        <v>156</v>
      </c>
      <c r="AO756">
        <f t="shared" si="67"/>
        <v>553</v>
      </c>
      <c r="AP756">
        <f t="shared" si="71"/>
        <v>7.5410000000001129E-2</v>
      </c>
      <c r="AQ756">
        <f t="shared" si="68"/>
        <v>553.07541000000003</v>
      </c>
      <c r="AR756">
        <f t="shared" si="69"/>
        <v>554</v>
      </c>
      <c r="AS756" t="str">
        <f t="shared" si="70"/>
        <v>Shawn Mendes - There's Nothing Holdin' Me Back</v>
      </c>
    </row>
    <row r="757" spans="1:45" x14ac:dyDescent="0.45">
      <c r="A757" t="s">
        <v>1770</v>
      </c>
      <c r="B757" t="s">
        <v>1771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>
        <v>197643795</v>
      </c>
      <c r="J757">
        <v>10</v>
      </c>
      <c r="K757">
        <v>2</v>
      </c>
      <c r="L757">
        <v>13</v>
      </c>
      <c r="M757">
        <v>0</v>
      </c>
      <c r="N757">
        <v>1</v>
      </c>
      <c r="O757">
        <v>98</v>
      </c>
      <c r="P757" t="s">
        <v>38</v>
      </c>
      <c r="Q757" t="s">
        <v>29</v>
      </c>
      <c r="R757">
        <v>78</v>
      </c>
      <c r="S757">
        <v>83</v>
      </c>
      <c r="T757">
        <v>75</v>
      </c>
      <c r="U757">
        <v>41</v>
      </c>
      <c r="V757">
        <v>0</v>
      </c>
      <c r="W757">
        <v>27</v>
      </c>
      <c r="X757">
        <v>8</v>
      </c>
      <c r="Y757" t="s">
        <v>30</v>
      </c>
      <c r="Z757" t="s">
        <v>31</v>
      </c>
      <c r="AA757">
        <f>+IF(B757='Playlist o matic demo'!$V$2,50,0)</f>
        <v>0</v>
      </c>
      <c r="AB757">
        <f>+ABS(+D757-'Playlist o matic demo'!$AA$2)</f>
        <v>3</v>
      </c>
      <c r="AC757">
        <f>+ABS(+O757-'Playlist o matic demo'!$AB$2)</f>
        <v>73</v>
      </c>
      <c r="AD757">
        <f>+IF(P757='Playlist o matic demo'!$AC$2,0,20)</f>
        <v>20</v>
      </c>
      <c r="AE757">
        <f>+IF(Q757='Playlist o matic demo'!$AD$2,0,20)</f>
        <v>0</v>
      </c>
      <c r="AF757">
        <f>+ABS(+R757-'Playlist o matic demo'!AE$2)</f>
        <v>28</v>
      </c>
      <c r="AG757">
        <f>+ABS(+S757-'Playlist o matic demo'!AF$2)/2</f>
        <v>22.5</v>
      </c>
      <c r="AH757">
        <f>+ABS(+T757-'Playlist o matic demo'!AG$2)/1.5</f>
        <v>3.3333333333333335</v>
      </c>
      <c r="AI757">
        <f>+ABS(+U757-'Playlist o matic demo'!AH$2)/2</f>
        <v>20.5</v>
      </c>
      <c r="AJ757">
        <f>+ABS(+V757-'Playlist o matic demo'!AI$2)/2</f>
        <v>0</v>
      </c>
      <c r="AK757">
        <f>+ABS(+W757-'Playlist o matic demo'!AJ$2)/2</f>
        <v>9</v>
      </c>
      <c r="AL757">
        <f>+ABS(+X757-'Playlist o matic demo'!AK$2)/2</f>
        <v>0.5</v>
      </c>
      <c r="AN757">
        <f t="shared" si="66"/>
        <v>179.83333333333334</v>
      </c>
      <c r="AO757">
        <f t="shared" si="67"/>
        <v>767</v>
      </c>
      <c r="AP757">
        <f t="shared" si="71"/>
        <v>7.5510000000001132E-2</v>
      </c>
      <c r="AQ757">
        <f t="shared" si="68"/>
        <v>767.07551000000001</v>
      </c>
      <c r="AR757">
        <f t="shared" si="69"/>
        <v>768</v>
      </c>
      <c r="AS757" t="str">
        <f t="shared" si="70"/>
        <v>Blackbear, BoyWithUke - IDGAF (with blackbear)</v>
      </c>
    </row>
    <row r="758" spans="1:45" x14ac:dyDescent="0.45">
      <c r="A758" t="s">
        <v>1772</v>
      </c>
      <c r="B758" t="s">
        <v>76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>
        <v>807015863</v>
      </c>
      <c r="J758">
        <v>85</v>
      </c>
      <c r="K758">
        <v>24</v>
      </c>
      <c r="L758">
        <v>200</v>
      </c>
      <c r="M758">
        <v>0</v>
      </c>
      <c r="N758">
        <v>2</v>
      </c>
      <c r="O758">
        <v>140</v>
      </c>
      <c r="P758" t="s">
        <v>130</v>
      </c>
      <c r="Q758" t="s">
        <v>46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  <c r="Y758" t="s">
        <v>365</v>
      </c>
      <c r="Z758" t="s">
        <v>31</v>
      </c>
      <c r="AA758">
        <f>+IF(B758='Playlist o matic demo'!$V$2,50,0)</f>
        <v>0</v>
      </c>
      <c r="AB758">
        <f>+ABS(+D758-'Playlist o matic demo'!$AA$2)</f>
        <v>0</v>
      </c>
      <c r="AC758">
        <f>+ABS(+O758-'Playlist o matic demo'!$AB$2)</f>
        <v>31</v>
      </c>
      <c r="AD758">
        <f>+IF(P758='Playlist o matic demo'!$AC$2,0,20)</f>
        <v>20</v>
      </c>
      <c r="AE758">
        <f>+IF(Q758='Playlist o matic demo'!$AD$2,0,20)</f>
        <v>20</v>
      </c>
      <c r="AF758">
        <f>+ABS(+R758-'Playlist o matic demo'!AE$2)</f>
        <v>5</v>
      </c>
      <c r="AG758">
        <f>+ABS(+S758-'Playlist o matic demo'!AF$2)/2</f>
        <v>6.5</v>
      </c>
      <c r="AH758">
        <f>+ABS(+T758-'Playlist o matic demo'!AG$2)/1.5</f>
        <v>2.6666666666666665</v>
      </c>
      <c r="AI758">
        <f>+ABS(+U758-'Playlist o matic demo'!AH$2)/2</f>
        <v>10.5</v>
      </c>
      <c r="AJ758">
        <f>+ABS(+V758-'Playlist o matic demo'!AI$2)/2</f>
        <v>0</v>
      </c>
      <c r="AK758">
        <f>+ABS(+W758-'Playlist o matic demo'!AJ$2)/2</f>
        <v>2</v>
      </c>
      <c r="AL758">
        <f>+ABS(+X758-'Playlist o matic demo'!AK$2)/2</f>
        <v>0.5</v>
      </c>
      <c r="AN758">
        <f t="shared" si="66"/>
        <v>98.166666666666671</v>
      </c>
      <c r="AO758">
        <f t="shared" si="67"/>
        <v>112</v>
      </c>
      <c r="AP758">
        <f t="shared" si="71"/>
        <v>7.5610000000001135E-2</v>
      </c>
      <c r="AQ758">
        <f t="shared" si="68"/>
        <v>112.07561</v>
      </c>
      <c r="AR758">
        <f t="shared" si="69"/>
        <v>113</v>
      </c>
      <c r="AS758" t="str">
        <f t="shared" si="70"/>
        <v>Harry Styles - Golden</v>
      </c>
    </row>
    <row r="759" spans="1:45" x14ac:dyDescent="0.45">
      <c r="A759" t="s">
        <v>1773</v>
      </c>
      <c r="B759" t="s">
        <v>1774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>
        <v>933815613</v>
      </c>
      <c r="J759">
        <v>203</v>
      </c>
      <c r="K759">
        <v>1</v>
      </c>
      <c r="L759" s="1">
        <v>8215</v>
      </c>
      <c r="M759">
        <v>0</v>
      </c>
      <c r="N759">
        <v>0</v>
      </c>
      <c r="O759">
        <v>116</v>
      </c>
      <c r="P759" t="s">
        <v>65</v>
      </c>
      <c r="Q759" t="s">
        <v>46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  <c r="Y759" t="s">
        <v>30</v>
      </c>
      <c r="Z759" t="s">
        <v>31</v>
      </c>
      <c r="AA759">
        <f>+IF(B759='Playlist o matic demo'!$V$2,50,0)</f>
        <v>0</v>
      </c>
      <c r="AB759">
        <f>+ABS(+D759-'Playlist o matic demo'!$AA$2)</f>
        <v>6</v>
      </c>
      <c r="AC759">
        <f>+ABS(+O759-'Playlist o matic demo'!$AB$2)</f>
        <v>55</v>
      </c>
      <c r="AD759">
        <f>+IF(P759='Playlist o matic demo'!$AC$2,0,20)</f>
        <v>20</v>
      </c>
      <c r="AE759">
        <f>+IF(Q759='Playlist o matic demo'!$AD$2,0,20)</f>
        <v>20</v>
      </c>
      <c r="AF759">
        <f>+ABS(+R759-'Playlist o matic demo'!AE$2)</f>
        <v>29</v>
      </c>
      <c r="AG759">
        <f>+ABS(+S759-'Playlist o matic demo'!AF$2)/2</f>
        <v>24.5</v>
      </c>
      <c r="AH759">
        <f>+ABS(+T759-'Playlist o matic demo'!AG$2)/1.5</f>
        <v>0.66666666666666663</v>
      </c>
      <c r="AI759">
        <f>+ABS(+U759-'Playlist o matic demo'!AH$2)/2</f>
        <v>2</v>
      </c>
      <c r="AJ759">
        <f>+ABS(+V759-'Playlist o matic demo'!AI$2)/2</f>
        <v>0</v>
      </c>
      <c r="AK759">
        <f>+ABS(+W759-'Playlist o matic demo'!AJ$2)/2</f>
        <v>0.5</v>
      </c>
      <c r="AL759">
        <f>+ABS(+X759-'Playlist o matic demo'!AK$2)/2</f>
        <v>1.5</v>
      </c>
      <c r="AN759">
        <f t="shared" si="66"/>
        <v>159.16666666666666</v>
      </c>
      <c r="AO759">
        <f t="shared" si="67"/>
        <v>591</v>
      </c>
      <c r="AP759">
        <f t="shared" si="71"/>
        <v>7.5710000000001137E-2</v>
      </c>
      <c r="AQ759">
        <f t="shared" si="68"/>
        <v>591.07570999999996</v>
      </c>
      <c r="AR759">
        <f t="shared" si="69"/>
        <v>591</v>
      </c>
      <c r="AS759" t="str">
        <f t="shared" si="70"/>
        <v>Pharrell Williams, Nile Rodgers, Daft Punk - Get Lucky - Radio Edit</v>
      </c>
    </row>
    <row r="760" spans="1:45" x14ac:dyDescent="0.45">
      <c r="A760" t="s">
        <v>1775</v>
      </c>
      <c r="B760" t="s">
        <v>1063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>
        <v>499710590</v>
      </c>
      <c r="J760">
        <v>32</v>
      </c>
      <c r="K760">
        <v>6</v>
      </c>
      <c r="L760">
        <v>46</v>
      </c>
      <c r="M760">
        <v>0</v>
      </c>
      <c r="N760">
        <v>1</v>
      </c>
      <c r="O760">
        <v>124</v>
      </c>
      <c r="P760" t="s">
        <v>288</v>
      </c>
      <c r="Q760" t="s">
        <v>29</v>
      </c>
      <c r="R760">
        <v>86</v>
      </c>
      <c r="S760">
        <v>62</v>
      </c>
      <c r="T760">
        <v>49</v>
      </c>
      <c r="U760">
        <v>51</v>
      </c>
      <c r="V760">
        <v>0</v>
      </c>
      <c r="W760">
        <v>35</v>
      </c>
      <c r="X760">
        <v>21</v>
      </c>
      <c r="Y760" t="s">
        <v>30</v>
      </c>
      <c r="Z760" t="s">
        <v>31</v>
      </c>
      <c r="AA760">
        <f>+IF(B760='Playlist o matic demo'!$V$2,50,0)</f>
        <v>0</v>
      </c>
      <c r="AB760">
        <f>+ABS(+D760-'Playlist o matic demo'!$AA$2)</f>
        <v>2</v>
      </c>
      <c r="AC760">
        <f>+ABS(+O760-'Playlist o matic demo'!$AB$2)</f>
        <v>47</v>
      </c>
      <c r="AD760">
        <f>+IF(P760='Playlist o matic demo'!$AC$2,0,20)</f>
        <v>20</v>
      </c>
      <c r="AE760">
        <f>+IF(Q760='Playlist o matic demo'!$AD$2,0,20)</f>
        <v>0</v>
      </c>
      <c r="AF760">
        <f>+ABS(+R760-'Playlist o matic demo'!AE$2)</f>
        <v>36</v>
      </c>
      <c r="AG760">
        <f>+ABS(+S760-'Playlist o matic demo'!AF$2)/2</f>
        <v>12</v>
      </c>
      <c r="AH760">
        <f>+ABS(+T760-'Playlist o matic demo'!AG$2)/1.5</f>
        <v>20.666666666666668</v>
      </c>
      <c r="AI760">
        <f>+ABS(+U760-'Playlist o matic demo'!AH$2)/2</f>
        <v>25.5</v>
      </c>
      <c r="AJ760">
        <f>+ABS(+V760-'Playlist o matic demo'!AI$2)/2</f>
        <v>0</v>
      </c>
      <c r="AK760">
        <f>+ABS(+W760-'Playlist o matic demo'!AJ$2)/2</f>
        <v>13</v>
      </c>
      <c r="AL760">
        <f>+ABS(+X760-'Playlist o matic demo'!AK$2)/2</f>
        <v>7</v>
      </c>
      <c r="AN760">
        <f t="shared" si="66"/>
        <v>183.16666666666666</v>
      </c>
      <c r="AO760">
        <f t="shared" si="67"/>
        <v>778</v>
      </c>
      <c r="AP760">
        <f t="shared" si="71"/>
        <v>7.581000000000114E-2</v>
      </c>
      <c r="AQ760">
        <f t="shared" si="68"/>
        <v>778.07581000000005</v>
      </c>
      <c r="AR760">
        <f t="shared" si="69"/>
        <v>780</v>
      </c>
      <c r="AS760" t="str">
        <f t="shared" si="70"/>
        <v>Doja Cat - Ain't Shit</v>
      </c>
    </row>
    <row r="761" spans="1:45" x14ac:dyDescent="0.45">
      <c r="A761" t="s">
        <v>1776</v>
      </c>
      <c r="B761" t="s">
        <v>1777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>
        <v>120847157</v>
      </c>
      <c r="J761">
        <v>34</v>
      </c>
      <c r="K761">
        <v>39</v>
      </c>
      <c r="L761">
        <v>30</v>
      </c>
      <c r="M761">
        <v>0</v>
      </c>
      <c r="N761">
        <v>0</v>
      </c>
      <c r="O761">
        <v>105</v>
      </c>
      <c r="P761" t="s">
        <v>42</v>
      </c>
      <c r="Q761" t="s">
        <v>46</v>
      </c>
      <c r="R761">
        <v>91</v>
      </c>
      <c r="S761">
        <v>73</v>
      </c>
      <c r="T761">
        <v>72</v>
      </c>
      <c r="U761">
        <v>13</v>
      </c>
      <c r="V761">
        <v>0</v>
      </c>
      <c r="W761">
        <v>9</v>
      </c>
      <c r="X761">
        <v>15</v>
      </c>
      <c r="Y761" t="s">
        <v>30</v>
      </c>
      <c r="Z761" t="s">
        <v>31</v>
      </c>
      <c r="AA761">
        <f>+IF(B761='Playlist o matic demo'!$V$2,50,0)</f>
        <v>0</v>
      </c>
      <c r="AB761">
        <f>+ABS(+D761-'Playlist o matic demo'!$AA$2)</f>
        <v>3</v>
      </c>
      <c r="AC761">
        <f>+ABS(+O761-'Playlist o matic demo'!$AB$2)</f>
        <v>66</v>
      </c>
      <c r="AD761">
        <f>+IF(P761='Playlist o matic demo'!$AC$2,0,20)</f>
        <v>20</v>
      </c>
      <c r="AE761">
        <f>+IF(Q761='Playlist o matic demo'!$AD$2,0,20)</f>
        <v>20</v>
      </c>
      <c r="AF761">
        <f>+ABS(+R761-'Playlist o matic demo'!AE$2)</f>
        <v>41</v>
      </c>
      <c r="AG761">
        <f>+ABS(+S761-'Playlist o matic demo'!AF$2)/2</f>
        <v>17.5</v>
      </c>
      <c r="AH761">
        <f>+ABS(+T761-'Playlist o matic demo'!AG$2)/1.5</f>
        <v>5.333333333333333</v>
      </c>
      <c r="AI761">
        <f>+ABS(+U761-'Playlist o matic demo'!AH$2)/2</f>
        <v>6.5</v>
      </c>
      <c r="AJ761">
        <f>+ABS(+V761-'Playlist o matic demo'!AI$2)/2</f>
        <v>0</v>
      </c>
      <c r="AK761">
        <f>+ABS(+W761-'Playlist o matic demo'!AJ$2)/2</f>
        <v>0</v>
      </c>
      <c r="AL761">
        <f>+ABS(+X761-'Playlist o matic demo'!AK$2)/2</f>
        <v>4</v>
      </c>
      <c r="AN761">
        <f t="shared" si="66"/>
        <v>183.33333333333334</v>
      </c>
      <c r="AO761">
        <f t="shared" si="67"/>
        <v>782</v>
      </c>
      <c r="AP761">
        <f t="shared" si="71"/>
        <v>7.5910000000001143E-2</v>
      </c>
      <c r="AQ761">
        <f t="shared" si="68"/>
        <v>782.07591000000002</v>
      </c>
      <c r="AR761">
        <f t="shared" si="69"/>
        <v>784</v>
      </c>
      <c r="AS761" t="str">
        <f t="shared" si="70"/>
        <v>Jordan Fisher, Josh Levi, Finneas O'Connell, 4*TOWN (From Disney and PixarÃ¯Â¿Â½Ã¯Â¿Â½Ã¯Â¿Â½s Turning Red), Topher Ngo, Grayson Vill - Nobody Like U - From "Turning Red"</v>
      </c>
    </row>
    <row r="762" spans="1:45" x14ac:dyDescent="0.45">
      <c r="A762" t="s">
        <v>1778</v>
      </c>
      <c r="B762" t="s">
        <v>1779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>
        <v>53909146</v>
      </c>
      <c r="J762">
        <v>16</v>
      </c>
      <c r="K762">
        <v>14</v>
      </c>
      <c r="L762">
        <v>7</v>
      </c>
      <c r="M762">
        <v>0</v>
      </c>
      <c r="N762">
        <v>0</v>
      </c>
      <c r="O762">
        <v>118</v>
      </c>
      <c r="P762" t="s">
        <v>80</v>
      </c>
      <c r="Q762" t="s">
        <v>29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  <c r="Y762" t="s">
        <v>1780</v>
      </c>
      <c r="Z762" t="s">
        <v>31</v>
      </c>
      <c r="AA762">
        <f>+IF(B762='Playlist o matic demo'!$V$2,50,0)</f>
        <v>0</v>
      </c>
      <c r="AB762">
        <f>+ABS(+D762-'Playlist o matic demo'!$AA$2)</f>
        <v>3</v>
      </c>
      <c r="AC762">
        <f>+ABS(+O762-'Playlist o matic demo'!$AB$2)</f>
        <v>53</v>
      </c>
      <c r="AD762">
        <f>+IF(P762='Playlist o matic demo'!$AC$2,0,20)</f>
        <v>20</v>
      </c>
      <c r="AE762">
        <f>+IF(Q762='Playlist o matic demo'!$AD$2,0,20)</f>
        <v>0</v>
      </c>
      <c r="AF762">
        <f>+ABS(+R762-'Playlist o matic demo'!AE$2)</f>
        <v>18</v>
      </c>
      <c r="AG762">
        <f>+ABS(+S762-'Playlist o matic demo'!AF$2)/2</f>
        <v>7</v>
      </c>
      <c r="AH762">
        <f>+ABS(+T762-'Playlist o matic demo'!AG$2)/1.5</f>
        <v>14.666666666666666</v>
      </c>
      <c r="AI762">
        <f>+ABS(+U762-'Playlist o matic demo'!AH$2)/2</f>
        <v>22</v>
      </c>
      <c r="AJ762">
        <f>+ABS(+V762-'Playlist o matic demo'!AI$2)/2</f>
        <v>0</v>
      </c>
      <c r="AK762">
        <f>+ABS(+W762-'Playlist o matic demo'!AJ$2)/2</f>
        <v>1.5</v>
      </c>
      <c r="AL762">
        <f>+ABS(+X762-'Playlist o matic demo'!AK$2)/2</f>
        <v>2</v>
      </c>
      <c r="AN762">
        <f t="shared" si="66"/>
        <v>141.16666666666669</v>
      </c>
      <c r="AO762">
        <f t="shared" si="67"/>
        <v>413</v>
      </c>
      <c r="AP762">
        <f t="shared" si="71"/>
        <v>7.6010000000001146E-2</v>
      </c>
      <c r="AQ762">
        <f t="shared" si="68"/>
        <v>413.07601</v>
      </c>
      <c r="AR762">
        <f t="shared" si="69"/>
        <v>414</v>
      </c>
      <c r="AS762" t="str">
        <f t="shared" si="70"/>
        <v>BIGBANG - Still Life</v>
      </c>
    </row>
    <row r="763" spans="1:45" x14ac:dyDescent="0.45">
      <c r="A763" t="s">
        <v>1781</v>
      </c>
      <c r="B763" t="s">
        <v>386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>
        <v>2236667932</v>
      </c>
      <c r="J763">
        <v>228</v>
      </c>
      <c r="K763">
        <v>105</v>
      </c>
      <c r="L763" s="1">
        <v>2453</v>
      </c>
      <c r="M763">
        <v>0</v>
      </c>
      <c r="N763">
        <v>84</v>
      </c>
      <c r="O763">
        <v>108</v>
      </c>
      <c r="P763" t="s">
        <v>130</v>
      </c>
      <c r="Q763" t="s">
        <v>29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  <c r="Y763" t="s">
        <v>1616</v>
      </c>
      <c r="Z763" t="s">
        <v>31</v>
      </c>
      <c r="AA763">
        <f>+IF(B763='Playlist o matic demo'!$V$2,50,0)</f>
        <v>0</v>
      </c>
      <c r="AB763">
        <f>+ABS(+D763-'Playlist o matic demo'!$AA$2)</f>
        <v>5</v>
      </c>
      <c r="AC763">
        <f>+ABS(+O763-'Playlist o matic demo'!$AB$2)</f>
        <v>63</v>
      </c>
      <c r="AD763">
        <f>+IF(P763='Playlist o matic demo'!$AC$2,0,20)</f>
        <v>20</v>
      </c>
      <c r="AE763">
        <f>+IF(Q763='Playlist o matic demo'!$AD$2,0,20)</f>
        <v>0</v>
      </c>
      <c r="AF763">
        <f>+ABS(+R763-'Playlist o matic demo'!AE$2)</f>
        <v>11</v>
      </c>
      <c r="AG763">
        <f>+ABS(+S763-'Playlist o matic demo'!AF$2)/2</f>
        <v>9</v>
      </c>
      <c r="AH763">
        <f>+ABS(+T763-'Playlist o matic demo'!AG$2)/1.5</f>
        <v>28</v>
      </c>
      <c r="AI763">
        <f>+ABS(+U763-'Playlist o matic demo'!AH$2)/2</f>
        <v>30.5</v>
      </c>
      <c r="AJ763">
        <f>+ABS(+V763-'Playlist o matic demo'!AI$2)/2</f>
        <v>0</v>
      </c>
      <c r="AK763">
        <f>+ABS(+W763-'Playlist o matic demo'!AJ$2)/2</f>
        <v>0.5</v>
      </c>
      <c r="AL763">
        <f>+ABS(+X763-'Playlist o matic demo'!AK$2)/2</f>
        <v>1</v>
      </c>
      <c r="AN763">
        <f t="shared" si="66"/>
        <v>168</v>
      </c>
      <c r="AO763">
        <f t="shared" si="67"/>
        <v>667</v>
      </c>
      <c r="AP763">
        <f t="shared" si="71"/>
        <v>7.6110000000001149E-2</v>
      </c>
      <c r="AQ763">
        <f t="shared" si="68"/>
        <v>667.07610999999997</v>
      </c>
      <c r="AR763">
        <f t="shared" si="69"/>
        <v>667</v>
      </c>
      <c r="AS763" t="str">
        <f t="shared" si="70"/>
        <v>Ed Sheeran - Photograph</v>
      </c>
    </row>
    <row r="764" spans="1:45" x14ac:dyDescent="0.45">
      <c r="A764" t="s">
        <v>1782</v>
      </c>
      <c r="B764" t="s">
        <v>435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>
        <v>2123309722</v>
      </c>
      <c r="J764">
        <v>289</v>
      </c>
      <c r="K764">
        <v>87</v>
      </c>
      <c r="L764" s="1">
        <v>2430</v>
      </c>
      <c r="M764">
        <v>0</v>
      </c>
      <c r="N764">
        <v>36</v>
      </c>
      <c r="O764">
        <v>100</v>
      </c>
      <c r="P764" t="s">
        <v>130</v>
      </c>
      <c r="Q764" t="s">
        <v>29</v>
      </c>
      <c r="R764">
        <v>61</v>
      </c>
      <c r="S764">
        <v>53</v>
      </c>
      <c r="T764">
        <v>38</v>
      </c>
      <c r="U764">
        <v>84</v>
      </c>
      <c r="V764">
        <v>0</v>
      </c>
      <c r="W764">
        <v>28</v>
      </c>
      <c r="X764">
        <v>44</v>
      </c>
      <c r="Y764" t="s">
        <v>1783</v>
      </c>
      <c r="Z764" t="s">
        <v>31</v>
      </c>
      <c r="AA764">
        <f>+IF(B764='Playlist o matic demo'!$V$2,50,0)</f>
        <v>0</v>
      </c>
      <c r="AB764">
        <f>+ABS(+D764-'Playlist o matic demo'!$AA$2)</f>
        <v>4</v>
      </c>
      <c r="AC764">
        <f>+ABS(+O764-'Playlist o matic demo'!$AB$2)</f>
        <v>71</v>
      </c>
      <c r="AD764">
        <f>+IF(P764='Playlist o matic demo'!$AC$2,0,20)</f>
        <v>20</v>
      </c>
      <c r="AE764">
        <f>+IF(Q764='Playlist o matic demo'!$AD$2,0,20)</f>
        <v>0</v>
      </c>
      <c r="AF764">
        <f>+ABS(+R764-'Playlist o matic demo'!AE$2)</f>
        <v>11</v>
      </c>
      <c r="AG764">
        <f>+ABS(+S764-'Playlist o matic demo'!AF$2)/2</f>
        <v>7.5</v>
      </c>
      <c r="AH764">
        <f>+ABS(+T764-'Playlist o matic demo'!AG$2)/1.5</f>
        <v>28</v>
      </c>
      <c r="AI764">
        <f>+ABS(+U764-'Playlist o matic demo'!AH$2)/2</f>
        <v>42</v>
      </c>
      <c r="AJ764">
        <f>+ABS(+V764-'Playlist o matic demo'!AI$2)/2</f>
        <v>0</v>
      </c>
      <c r="AK764">
        <f>+ABS(+W764-'Playlist o matic demo'!AJ$2)/2</f>
        <v>9.5</v>
      </c>
      <c r="AL764">
        <f>+ABS(+X764-'Playlist o matic demo'!AK$2)/2</f>
        <v>18.5</v>
      </c>
      <c r="AN764">
        <f t="shared" si="66"/>
        <v>211.5</v>
      </c>
      <c r="AO764">
        <f t="shared" si="67"/>
        <v>901</v>
      </c>
      <c r="AP764">
        <f t="shared" si="71"/>
        <v>7.6210000000001152E-2</v>
      </c>
      <c r="AQ764">
        <f t="shared" si="68"/>
        <v>901.07620999999995</v>
      </c>
      <c r="AR764">
        <f t="shared" si="69"/>
        <v>902</v>
      </c>
      <c r="AS764" t="str">
        <f t="shared" si="70"/>
        <v>Justin Bieber - Love Yourself</v>
      </c>
    </row>
    <row r="765" spans="1:45" x14ac:dyDescent="0.45">
      <c r="A765" t="s">
        <v>1784</v>
      </c>
      <c r="B765" t="s">
        <v>1583</v>
      </c>
      <c r="C765">
        <v>1</v>
      </c>
      <c r="D765">
        <v>2022</v>
      </c>
      <c r="E765">
        <v>5</v>
      </c>
      <c r="F765">
        <v>13</v>
      </c>
      <c r="G765">
        <v>5542</v>
      </c>
      <c r="H765">
        <v>0</v>
      </c>
      <c r="I765">
        <v>301242089</v>
      </c>
      <c r="J765">
        <v>52</v>
      </c>
      <c r="K765">
        <v>16</v>
      </c>
      <c r="L765">
        <v>65</v>
      </c>
      <c r="M765">
        <v>0</v>
      </c>
      <c r="N765">
        <v>206</v>
      </c>
      <c r="O765">
        <v>140</v>
      </c>
      <c r="P765" t="s">
        <v>288</v>
      </c>
      <c r="Q765" t="s">
        <v>46</v>
      </c>
      <c r="R765">
        <v>81</v>
      </c>
      <c r="S765">
        <v>39</v>
      </c>
      <c r="T765">
        <v>66</v>
      </c>
      <c r="U765">
        <v>38</v>
      </c>
      <c r="V765">
        <v>0</v>
      </c>
      <c r="W765">
        <v>12</v>
      </c>
      <c r="X765">
        <v>14</v>
      </c>
      <c r="Y765" t="s">
        <v>1785</v>
      </c>
      <c r="Z765" t="s">
        <v>31</v>
      </c>
      <c r="AA765">
        <f>+IF(B765='Playlist o matic demo'!$V$2,50,0)</f>
        <v>0</v>
      </c>
      <c r="AB765">
        <f>+ABS(+D765-'Playlist o matic demo'!$AA$2)</f>
        <v>3</v>
      </c>
      <c r="AC765">
        <f>+ABS(+O765-'Playlist o matic demo'!$AB$2)</f>
        <v>31</v>
      </c>
      <c r="AD765">
        <f>+IF(P765='Playlist o matic demo'!$AC$2,0,20)</f>
        <v>20</v>
      </c>
      <c r="AE765">
        <f>+IF(Q765='Playlist o matic demo'!$AD$2,0,20)</f>
        <v>20</v>
      </c>
      <c r="AF765">
        <f>+ABS(+R765-'Playlist o matic demo'!AE$2)</f>
        <v>31</v>
      </c>
      <c r="AG765">
        <f>+ABS(+S765-'Playlist o matic demo'!AF$2)/2</f>
        <v>0.5</v>
      </c>
      <c r="AH765">
        <f>+ABS(+T765-'Playlist o matic demo'!AG$2)/1.5</f>
        <v>9.3333333333333339</v>
      </c>
      <c r="AI765">
        <f>+ABS(+U765-'Playlist o matic demo'!AH$2)/2</f>
        <v>19</v>
      </c>
      <c r="AJ765">
        <f>+ABS(+V765-'Playlist o matic demo'!AI$2)/2</f>
        <v>0</v>
      </c>
      <c r="AK765">
        <f>+ABS(+W765-'Playlist o matic demo'!AJ$2)/2</f>
        <v>1.5</v>
      </c>
      <c r="AL765">
        <f>+ABS(+X765-'Playlist o matic demo'!AK$2)/2</f>
        <v>3.5</v>
      </c>
      <c r="AN765">
        <f t="shared" si="66"/>
        <v>138.83333333333331</v>
      </c>
      <c r="AO765">
        <f t="shared" si="67"/>
        <v>394</v>
      </c>
      <c r="AP765">
        <f t="shared" si="71"/>
        <v>7.6310000000001155E-2</v>
      </c>
      <c r="AQ765">
        <f t="shared" si="68"/>
        <v>394.07630999999998</v>
      </c>
      <c r="AR765">
        <f t="shared" si="69"/>
        <v>395</v>
      </c>
      <c r="AS765" t="str">
        <f t="shared" si="70"/>
        <v>Kendrick Lamar - N95</v>
      </c>
    </row>
    <row r="766" spans="1:45" x14ac:dyDescent="0.45">
      <c r="A766" t="s">
        <v>917</v>
      </c>
      <c r="B766" t="s">
        <v>918</v>
      </c>
      <c r="C766">
        <v>1</v>
      </c>
      <c r="D766">
        <v>2022</v>
      </c>
      <c r="E766">
        <v>4</v>
      </c>
      <c r="F766">
        <v>14</v>
      </c>
      <c r="G766">
        <v>9021</v>
      </c>
      <c r="H766">
        <v>0</v>
      </c>
      <c r="I766">
        <v>723894473</v>
      </c>
      <c r="J766">
        <v>242</v>
      </c>
      <c r="K766">
        <v>49</v>
      </c>
      <c r="L766">
        <v>272</v>
      </c>
      <c r="M766">
        <v>21</v>
      </c>
      <c r="N766">
        <v>24</v>
      </c>
      <c r="O766">
        <v>109</v>
      </c>
      <c r="P766" t="s">
        <v>173</v>
      </c>
      <c r="Q766" t="s">
        <v>46</v>
      </c>
      <c r="R766">
        <v>84</v>
      </c>
      <c r="S766">
        <v>72</v>
      </c>
      <c r="T766">
        <v>74</v>
      </c>
      <c r="U766">
        <v>10</v>
      </c>
      <c r="V766">
        <v>0</v>
      </c>
      <c r="W766">
        <v>34</v>
      </c>
      <c r="X766">
        <v>7</v>
      </c>
      <c r="Y766" t="s">
        <v>919</v>
      </c>
      <c r="Z766" t="s">
        <v>31</v>
      </c>
      <c r="AA766">
        <f>+IF(B766='Playlist o matic demo'!$V$2,50,0)</f>
        <v>0</v>
      </c>
      <c r="AB766">
        <f>+ABS(+D766-'Playlist o matic demo'!$AA$2)</f>
        <v>3</v>
      </c>
      <c r="AC766">
        <f>+ABS(+O766-'Playlist o matic demo'!$AB$2)</f>
        <v>62</v>
      </c>
      <c r="AD766">
        <f>+IF(P766='Playlist o matic demo'!$AC$2,0,20)</f>
        <v>20</v>
      </c>
      <c r="AE766">
        <f>+IF(Q766='Playlist o matic demo'!$AD$2,0,20)</f>
        <v>20</v>
      </c>
      <c r="AF766">
        <f>+ABS(+R766-'Playlist o matic demo'!AE$2)</f>
        <v>34</v>
      </c>
      <c r="AG766">
        <f>+ABS(+S766-'Playlist o matic demo'!AF$2)/2</f>
        <v>17</v>
      </c>
      <c r="AH766">
        <f>+ABS(+T766-'Playlist o matic demo'!AG$2)/1.5</f>
        <v>4</v>
      </c>
      <c r="AI766">
        <f>+ABS(+U766-'Playlist o matic demo'!AH$2)/2</f>
        <v>5</v>
      </c>
      <c r="AJ766">
        <f>+ABS(+V766-'Playlist o matic demo'!AI$2)/2</f>
        <v>0</v>
      </c>
      <c r="AK766">
        <f>+ABS(+W766-'Playlist o matic demo'!AJ$2)/2</f>
        <v>12.5</v>
      </c>
      <c r="AL766">
        <f>+ABS(+X766-'Playlist o matic demo'!AK$2)/2</f>
        <v>0</v>
      </c>
      <c r="AN766">
        <f t="shared" si="66"/>
        <v>177.5</v>
      </c>
      <c r="AO766">
        <f t="shared" si="67"/>
        <v>752</v>
      </c>
      <c r="AP766">
        <f t="shared" si="71"/>
        <v>7.6410000000001158E-2</v>
      </c>
      <c r="AQ766">
        <f t="shared" si="68"/>
        <v>752.07641000000001</v>
      </c>
      <c r="AR766">
        <f t="shared" si="69"/>
        <v>753</v>
      </c>
      <c r="AS766" t="str">
        <f t="shared" si="70"/>
        <v>Lizzo - About Damn Time</v>
      </c>
    </row>
    <row r="767" spans="1:45" x14ac:dyDescent="0.45">
      <c r="A767" t="s">
        <v>1786</v>
      </c>
      <c r="B767" t="s">
        <v>1787</v>
      </c>
      <c r="C767">
        <v>3</v>
      </c>
      <c r="D767">
        <v>2022</v>
      </c>
      <c r="E767">
        <v>5</v>
      </c>
      <c r="F767">
        <v>13</v>
      </c>
      <c r="G767">
        <v>4627</v>
      </c>
      <c r="H767">
        <v>0</v>
      </c>
      <c r="I767">
        <v>237351106</v>
      </c>
      <c r="J767">
        <v>38</v>
      </c>
      <c r="K767">
        <v>13</v>
      </c>
      <c r="L767">
        <v>32</v>
      </c>
      <c r="M767">
        <v>0</v>
      </c>
      <c r="N767">
        <v>0</v>
      </c>
      <c r="O767">
        <v>101</v>
      </c>
      <c r="P767" t="s">
        <v>34</v>
      </c>
      <c r="Q767" t="s">
        <v>46</v>
      </c>
      <c r="R767">
        <v>78</v>
      </c>
      <c r="S767">
        <v>40</v>
      </c>
      <c r="T767">
        <v>74</v>
      </c>
      <c r="U767">
        <v>36</v>
      </c>
      <c r="V767">
        <v>0</v>
      </c>
      <c r="W767">
        <v>17</v>
      </c>
      <c r="X767">
        <v>27</v>
      </c>
      <c r="Y767" t="s">
        <v>1785</v>
      </c>
      <c r="Z767" t="s">
        <v>31</v>
      </c>
      <c r="AA767">
        <f>+IF(B767='Playlist o matic demo'!$V$2,50,0)</f>
        <v>0</v>
      </c>
      <c r="AB767">
        <f>+ABS(+D767-'Playlist o matic demo'!$AA$2)</f>
        <v>3</v>
      </c>
      <c r="AC767">
        <f>+ABS(+O767-'Playlist o matic demo'!$AB$2)</f>
        <v>70</v>
      </c>
      <c r="AD767">
        <f>+IF(P767='Playlist o matic demo'!$AC$2,0,20)</f>
        <v>0</v>
      </c>
      <c r="AE767">
        <f>+IF(Q767='Playlist o matic demo'!$AD$2,0,20)</f>
        <v>20</v>
      </c>
      <c r="AF767">
        <f>+ABS(+R767-'Playlist o matic demo'!AE$2)</f>
        <v>28</v>
      </c>
      <c r="AG767">
        <f>+ABS(+S767-'Playlist o matic demo'!AF$2)/2</f>
        <v>1</v>
      </c>
      <c r="AH767">
        <f>+ABS(+T767-'Playlist o matic demo'!AG$2)/1.5</f>
        <v>4</v>
      </c>
      <c r="AI767">
        <f>+ABS(+U767-'Playlist o matic demo'!AH$2)/2</f>
        <v>18</v>
      </c>
      <c r="AJ767">
        <f>+ABS(+V767-'Playlist o matic demo'!AI$2)/2</f>
        <v>0</v>
      </c>
      <c r="AK767">
        <f>+ABS(+W767-'Playlist o matic demo'!AJ$2)/2</f>
        <v>4</v>
      </c>
      <c r="AL767">
        <f>+ABS(+X767-'Playlist o matic demo'!AK$2)/2</f>
        <v>10</v>
      </c>
      <c r="AN767">
        <f t="shared" si="66"/>
        <v>158</v>
      </c>
      <c r="AO767">
        <f t="shared" si="67"/>
        <v>576</v>
      </c>
      <c r="AP767">
        <f t="shared" si="71"/>
        <v>7.651000000000116E-2</v>
      </c>
      <c r="AQ767">
        <f t="shared" si="68"/>
        <v>576.07650999999998</v>
      </c>
      <c r="AR767">
        <f t="shared" si="69"/>
        <v>577</v>
      </c>
      <c r="AS767" t="str">
        <f t="shared" si="70"/>
        <v>Kendrick Lamar, Blxst, Amanda Reifer - Die Hard</v>
      </c>
    </row>
    <row r="768" spans="1:45" x14ac:dyDescent="0.45">
      <c r="A768" t="s">
        <v>1788</v>
      </c>
      <c r="B768" t="s">
        <v>45</v>
      </c>
      <c r="C768">
        <v>1</v>
      </c>
      <c r="D768">
        <v>2022</v>
      </c>
      <c r="E768">
        <v>5</v>
      </c>
      <c r="F768">
        <v>6</v>
      </c>
      <c r="G768">
        <v>2229</v>
      </c>
      <c r="H768">
        <v>0</v>
      </c>
      <c r="I768">
        <v>461558540</v>
      </c>
      <c r="J768">
        <v>27</v>
      </c>
      <c r="K768">
        <v>44</v>
      </c>
      <c r="L768">
        <v>24</v>
      </c>
      <c r="M768">
        <v>0</v>
      </c>
      <c r="N768">
        <v>5</v>
      </c>
      <c r="O768">
        <v>78</v>
      </c>
      <c r="P768" t="s">
        <v>38</v>
      </c>
      <c r="Q768" t="s">
        <v>29</v>
      </c>
      <c r="R768">
        <v>56</v>
      </c>
      <c r="S768">
        <v>61</v>
      </c>
      <c r="T768">
        <v>90</v>
      </c>
      <c r="U768">
        <v>36</v>
      </c>
      <c r="V768">
        <v>0</v>
      </c>
      <c r="W768">
        <v>18</v>
      </c>
      <c r="X768">
        <v>31</v>
      </c>
      <c r="Y768" t="s">
        <v>30</v>
      </c>
      <c r="Z768" t="s">
        <v>31</v>
      </c>
      <c r="AA768">
        <f>+IF(B768='Playlist o matic demo'!$V$2,50,0)</f>
        <v>0</v>
      </c>
      <c r="AB768">
        <f>+ABS(+D768-'Playlist o matic demo'!$AA$2)</f>
        <v>3</v>
      </c>
      <c r="AC768">
        <f>+ABS(+O768-'Playlist o matic demo'!$AB$2)</f>
        <v>93</v>
      </c>
      <c r="AD768">
        <f>+IF(P768='Playlist o matic demo'!$AC$2,0,20)</f>
        <v>20</v>
      </c>
      <c r="AE768">
        <f>+IF(Q768='Playlist o matic demo'!$AD$2,0,20)</f>
        <v>0</v>
      </c>
      <c r="AF768">
        <f>+ABS(+R768-'Playlist o matic demo'!AE$2)</f>
        <v>6</v>
      </c>
      <c r="AG768">
        <f>+ABS(+S768-'Playlist o matic demo'!AF$2)/2</f>
        <v>11.5</v>
      </c>
      <c r="AH768">
        <f>+ABS(+T768-'Playlist o matic demo'!AG$2)/1.5</f>
        <v>6.666666666666667</v>
      </c>
      <c r="AI768">
        <f>+ABS(+U768-'Playlist o matic demo'!AH$2)/2</f>
        <v>18</v>
      </c>
      <c r="AJ768">
        <f>+ABS(+V768-'Playlist o matic demo'!AI$2)/2</f>
        <v>0</v>
      </c>
      <c r="AK768">
        <f>+ABS(+W768-'Playlist o matic demo'!AJ$2)/2</f>
        <v>4.5</v>
      </c>
      <c r="AL768">
        <f>+ABS(+X768-'Playlist o matic demo'!AK$2)/2</f>
        <v>12</v>
      </c>
      <c r="AN768">
        <f t="shared" si="66"/>
        <v>174.66666666666666</v>
      </c>
      <c r="AO768">
        <f t="shared" si="67"/>
        <v>724</v>
      </c>
      <c r="AP768">
        <f t="shared" si="71"/>
        <v>7.6610000000001163E-2</v>
      </c>
      <c r="AQ768">
        <f t="shared" si="68"/>
        <v>724.07660999999996</v>
      </c>
      <c r="AR768">
        <f t="shared" si="69"/>
        <v>724</v>
      </c>
      <c r="AS768" t="str">
        <f t="shared" si="70"/>
        <v>Bad Bunny - DespuÃ¯Â¿Â½Ã¯Â¿Â½s de la P</v>
      </c>
    </row>
    <row r="769" spans="1:45" x14ac:dyDescent="0.45">
      <c r="A769" t="s">
        <v>1789</v>
      </c>
      <c r="B769" t="s">
        <v>45</v>
      </c>
      <c r="C769">
        <v>1</v>
      </c>
      <c r="D769">
        <v>2022</v>
      </c>
      <c r="E769">
        <v>5</v>
      </c>
      <c r="F769">
        <v>6</v>
      </c>
      <c r="G769">
        <v>1112</v>
      </c>
      <c r="H769">
        <v>6</v>
      </c>
      <c r="I769">
        <v>417230415</v>
      </c>
      <c r="J769">
        <v>7</v>
      </c>
      <c r="K769">
        <v>30</v>
      </c>
      <c r="L769">
        <v>13</v>
      </c>
      <c r="M769">
        <v>1</v>
      </c>
      <c r="N769">
        <v>1</v>
      </c>
      <c r="O769">
        <v>93</v>
      </c>
      <c r="Q769" t="s">
        <v>46</v>
      </c>
      <c r="R769">
        <v>79</v>
      </c>
      <c r="S769">
        <v>22</v>
      </c>
      <c r="T769">
        <v>55</v>
      </c>
      <c r="U769">
        <v>31</v>
      </c>
      <c r="V769">
        <v>0</v>
      </c>
      <c r="W769">
        <v>12</v>
      </c>
      <c r="X769">
        <v>5</v>
      </c>
      <c r="Y769" t="s">
        <v>624</v>
      </c>
      <c r="Z769" t="s">
        <v>31</v>
      </c>
      <c r="AA769">
        <f>+IF(B769='Playlist o matic demo'!$V$2,50,0)</f>
        <v>0</v>
      </c>
      <c r="AB769">
        <f>+ABS(+D769-'Playlist o matic demo'!$AA$2)</f>
        <v>3</v>
      </c>
      <c r="AC769">
        <f>+ABS(+O769-'Playlist o matic demo'!$AB$2)</f>
        <v>78</v>
      </c>
      <c r="AD769">
        <f>+IF(P769='Playlist o matic demo'!$AC$2,0,20)</f>
        <v>20</v>
      </c>
      <c r="AE769">
        <f>+IF(Q769='Playlist o matic demo'!$AD$2,0,20)</f>
        <v>20</v>
      </c>
      <c r="AF769">
        <f>+ABS(+R769-'Playlist o matic demo'!AE$2)</f>
        <v>29</v>
      </c>
      <c r="AG769">
        <f>+ABS(+S769-'Playlist o matic demo'!AF$2)/2</f>
        <v>8</v>
      </c>
      <c r="AH769">
        <f>+ABS(+T769-'Playlist o matic demo'!AG$2)/1.5</f>
        <v>16.666666666666668</v>
      </c>
      <c r="AI769">
        <f>+ABS(+U769-'Playlist o matic demo'!AH$2)/2</f>
        <v>15.5</v>
      </c>
      <c r="AJ769">
        <f>+ABS(+V769-'Playlist o matic demo'!AI$2)/2</f>
        <v>0</v>
      </c>
      <c r="AK769">
        <f>+ABS(+W769-'Playlist o matic demo'!AJ$2)/2</f>
        <v>1.5</v>
      </c>
      <c r="AL769">
        <f>+ABS(+X769-'Playlist o matic demo'!AK$2)/2</f>
        <v>1</v>
      </c>
      <c r="AN769">
        <f t="shared" si="66"/>
        <v>192.66666666666666</v>
      </c>
      <c r="AO769">
        <f t="shared" si="67"/>
        <v>844</v>
      </c>
      <c r="AP769">
        <f t="shared" si="71"/>
        <v>7.6710000000001166E-2</v>
      </c>
      <c r="AQ769">
        <f t="shared" si="68"/>
        <v>844.07671000000005</v>
      </c>
      <c r="AR769">
        <f t="shared" si="69"/>
        <v>845</v>
      </c>
      <c r="AS769" t="str">
        <f t="shared" si="70"/>
        <v>Bad Bunny - Un Ratito</v>
      </c>
    </row>
    <row r="770" spans="1:45" x14ac:dyDescent="0.45">
      <c r="A770" t="s">
        <v>1790</v>
      </c>
      <c r="B770" t="s">
        <v>1583</v>
      </c>
      <c r="C770">
        <v>1</v>
      </c>
      <c r="D770">
        <v>2022</v>
      </c>
      <c r="E770">
        <v>5</v>
      </c>
      <c r="F770">
        <v>13</v>
      </c>
      <c r="G770">
        <v>2575</v>
      </c>
      <c r="H770">
        <v>0</v>
      </c>
      <c r="I770">
        <v>156898322</v>
      </c>
      <c r="J770">
        <v>4</v>
      </c>
      <c r="K770">
        <v>5</v>
      </c>
      <c r="L770">
        <v>12</v>
      </c>
      <c r="M770">
        <v>0</v>
      </c>
      <c r="N770">
        <v>51</v>
      </c>
      <c r="O770">
        <v>87</v>
      </c>
      <c r="P770" t="s">
        <v>80</v>
      </c>
      <c r="Q770" t="s">
        <v>29</v>
      </c>
      <c r="R770">
        <v>52</v>
      </c>
      <c r="S770">
        <v>32</v>
      </c>
      <c r="T770">
        <v>83</v>
      </c>
      <c r="U770">
        <v>24</v>
      </c>
      <c r="V770">
        <v>0</v>
      </c>
      <c r="W770">
        <v>17</v>
      </c>
      <c r="X770">
        <v>43</v>
      </c>
      <c r="Y770" t="s">
        <v>1785</v>
      </c>
      <c r="Z770" t="s">
        <v>31</v>
      </c>
      <c r="AA770">
        <f>+IF(B770='Playlist o matic demo'!$V$2,50,0)</f>
        <v>0</v>
      </c>
      <c r="AB770">
        <f>+ABS(+D770-'Playlist o matic demo'!$AA$2)</f>
        <v>3</v>
      </c>
      <c r="AC770">
        <f>+ABS(+O770-'Playlist o matic demo'!$AB$2)</f>
        <v>84</v>
      </c>
      <c r="AD770">
        <f>+IF(P770='Playlist o matic demo'!$AC$2,0,20)</f>
        <v>20</v>
      </c>
      <c r="AE770">
        <f>+IF(Q770='Playlist o matic demo'!$AD$2,0,20)</f>
        <v>0</v>
      </c>
      <c r="AF770">
        <f>+ABS(+R770-'Playlist o matic demo'!AE$2)</f>
        <v>2</v>
      </c>
      <c r="AG770">
        <f>+ABS(+S770-'Playlist o matic demo'!AF$2)/2</f>
        <v>3</v>
      </c>
      <c r="AH770">
        <f>+ABS(+T770-'Playlist o matic demo'!AG$2)/1.5</f>
        <v>2</v>
      </c>
      <c r="AI770">
        <f>+ABS(+U770-'Playlist o matic demo'!AH$2)/2</f>
        <v>12</v>
      </c>
      <c r="AJ770">
        <f>+ABS(+V770-'Playlist o matic demo'!AI$2)/2</f>
        <v>0</v>
      </c>
      <c r="AK770">
        <f>+ABS(+W770-'Playlist o matic demo'!AJ$2)/2</f>
        <v>4</v>
      </c>
      <c r="AL770">
        <f>+ABS(+X770-'Playlist o matic demo'!AK$2)/2</f>
        <v>18</v>
      </c>
      <c r="AN770">
        <f t="shared" si="66"/>
        <v>148</v>
      </c>
      <c r="AO770">
        <f t="shared" si="67"/>
        <v>479</v>
      </c>
      <c r="AP770">
        <f t="shared" si="71"/>
        <v>7.6810000000001169E-2</v>
      </c>
      <c r="AQ770">
        <f t="shared" si="68"/>
        <v>479.07681000000002</v>
      </c>
      <c r="AR770">
        <f t="shared" si="69"/>
        <v>479</v>
      </c>
      <c r="AS770" t="str">
        <f t="shared" si="70"/>
        <v>Kendrick Lamar - United In Grief</v>
      </c>
    </row>
    <row r="771" spans="1:45" x14ac:dyDescent="0.45">
      <c r="A771" t="s">
        <v>1791</v>
      </c>
      <c r="B771" t="s">
        <v>1792</v>
      </c>
      <c r="C771">
        <v>2</v>
      </c>
      <c r="D771">
        <v>2022</v>
      </c>
      <c r="E771">
        <v>5</v>
      </c>
      <c r="F771">
        <v>13</v>
      </c>
      <c r="G771">
        <v>3107</v>
      </c>
      <c r="H771">
        <v>0</v>
      </c>
      <c r="I771">
        <v>127309180</v>
      </c>
      <c r="J771">
        <v>4</v>
      </c>
      <c r="K771">
        <v>0</v>
      </c>
      <c r="L771">
        <v>22</v>
      </c>
      <c r="M771">
        <v>0</v>
      </c>
      <c r="N771">
        <v>0</v>
      </c>
      <c r="O771">
        <v>153</v>
      </c>
      <c r="P771" t="s">
        <v>173</v>
      </c>
      <c r="Q771" t="s">
        <v>46</v>
      </c>
      <c r="R771">
        <v>55</v>
      </c>
      <c r="S771">
        <v>50</v>
      </c>
      <c r="T771">
        <v>78</v>
      </c>
      <c r="U771">
        <v>19</v>
      </c>
      <c r="V771">
        <v>0</v>
      </c>
      <c r="W771">
        <v>11</v>
      </c>
      <c r="X771">
        <v>35</v>
      </c>
      <c r="Y771" t="s">
        <v>1785</v>
      </c>
      <c r="Z771" t="s">
        <v>31</v>
      </c>
      <c r="AA771">
        <f>+IF(B771='Playlist o matic demo'!$V$2,50,0)</f>
        <v>0</v>
      </c>
      <c r="AB771">
        <f>+ABS(+D771-'Playlist o matic demo'!$AA$2)</f>
        <v>3</v>
      </c>
      <c r="AC771">
        <f>+ABS(+O771-'Playlist o matic demo'!$AB$2)</f>
        <v>18</v>
      </c>
      <c r="AD771">
        <f>+IF(P771='Playlist o matic demo'!$AC$2,0,20)</f>
        <v>20</v>
      </c>
      <c r="AE771">
        <f>+IF(Q771='Playlist o matic demo'!$AD$2,0,20)</f>
        <v>20</v>
      </c>
      <c r="AF771">
        <f>+ABS(+R771-'Playlist o matic demo'!AE$2)</f>
        <v>5</v>
      </c>
      <c r="AG771">
        <f>+ABS(+S771-'Playlist o matic demo'!AF$2)/2</f>
        <v>6</v>
      </c>
      <c r="AH771">
        <f>+ABS(+T771-'Playlist o matic demo'!AG$2)/1.5</f>
        <v>1.3333333333333333</v>
      </c>
      <c r="AI771">
        <f>+ABS(+U771-'Playlist o matic demo'!AH$2)/2</f>
        <v>9.5</v>
      </c>
      <c r="AJ771">
        <f>+ABS(+V771-'Playlist o matic demo'!AI$2)/2</f>
        <v>0</v>
      </c>
      <c r="AK771">
        <f>+ABS(+W771-'Playlist o matic demo'!AJ$2)/2</f>
        <v>1</v>
      </c>
      <c r="AL771">
        <f>+ABS(+X771-'Playlist o matic demo'!AK$2)/2</f>
        <v>14</v>
      </c>
      <c r="AN771">
        <f t="shared" ref="AN771:AN834" si="72">+SUM(AA771:AL771)</f>
        <v>97.833333333333329</v>
      </c>
      <c r="AO771">
        <f t="shared" ref="AO771:AO834" si="73">+_xlfn.RANK.EQ(AN771,AN$2:AN$954,1)</f>
        <v>108</v>
      </c>
      <c r="AP771">
        <f t="shared" si="71"/>
        <v>7.6910000000001172E-2</v>
      </c>
      <c r="AQ771">
        <f t="shared" ref="AQ771:AQ834" si="74">+AO771+AP771</f>
        <v>108.07691</v>
      </c>
      <c r="AR771">
        <f t="shared" ref="AR771:AR834" si="75">+_xlfn.RANK.EQ(AQ771,AQ$2:AQ$954,1)</f>
        <v>109</v>
      </c>
      <c r="AS771" t="str">
        <f t="shared" ref="AS771:AS834" si="76">+CONCATENATE(B771," - ",A771)</f>
        <v>Kendrick Lamar, Sampha - Father Time (feat. Sampha)</v>
      </c>
    </row>
    <row r="772" spans="1:45" x14ac:dyDescent="0.45">
      <c r="A772" t="s">
        <v>1793</v>
      </c>
      <c r="B772" t="s">
        <v>45</v>
      </c>
      <c r="C772">
        <v>1</v>
      </c>
      <c r="D772">
        <v>2022</v>
      </c>
      <c r="E772">
        <v>5</v>
      </c>
      <c r="F772">
        <v>6</v>
      </c>
      <c r="G772">
        <v>1179</v>
      </c>
      <c r="H772">
        <v>0</v>
      </c>
      <c r="I772">
        <v>313113297</v>
      </c>
      <c r="J772">
        <v>7</v>
      </c>
      <c r="K772">
        <v>21</v>
      </c>
      <c r="L772">
        <v>11</v>
      </c>
      <c r="M772">
        <v>0</v>
      </c>
      <c r="N772">
        <v>0</v>
      </c>
      <c r="O772">
        <v>142</v>
      </c>
      <c r="Q772" t="s">
        <v>29</v>
      </c>
      <c r="R772">
        <v>87</v>
      </c>
      <c r="S772">
        <v>93</v>
      </c>
      <c r="T772">
        <v>59</v>
      </c>
      <c r="U772">
        <v>28</v>
      </c>
      <c r="V772">
        <v>0</v>
      </c>
      <c r="W772">
        <v>17</v>
      </c>
      <c r="X772">
        <v>5</v>
      </c>
      <c r="Y772" t="s">
        <v>624</v>
      </c>
      <c r="Z772" t="s">
        <v>31</v>
      </c>
      <c r="AA772">
        <f>+IF(B772='Playlist o matic demo'!$V$2,50,0)</f>
        <v>0</v>
      </c>
      <c r="AB772">
        <f>+ABS(+D772-'Playlist o matic demo'!$AA$2)</f>
        <v>3</v>
      </c>
      <c r="AC772">
        <f>+ABS(+O772-'Playlist o matic demo'!$AB$2)</f>
        <v>29</v>
      </c>
      <c r="AD772">
        <f>+IF(P772='Playlist o matic demo'!$AC$2,0,20)</f>
        <v>20</v>
      </c>
      <c r="AE772">
        <f>+IF(Q772='Playlist o matic demo'!$AD$2,0,20)</f>
        <v>0</v>
      </c>
      <c r="AF772">
        <f>+ABS(+R772-'Playlist o matic demo'!AE$2)</f>
        <v>37</v>
      </c>
      <c r="AG772">
        <f>+ABS(+S772-'Playlist o matic demo'!AF$2)/2</f>
        <v>27.5</v>
      </c>
      <c r="AH772">
        <f>+ABS(+T772-'Playlist o matic demo'!AG$2)/1.5</f>
        <v>14</v>
      </c>
      <c r="AI772">
        <f>+ABS(+U772-'Playlist o matic demo'!AH$2)/2</f>
        <v>14</v>
      </c>
      <c r="AJ772">
        <f>+ABS(+V772-'Playlist o matic demo'!AI$2)/2</f>
        <v>0</v>
      </c>
      <c r="AK772">
        <f>+ABS(+W772-'Playlist o matic demo'!AJ$2)/2</f>
        <v>4</v>
      </c>
      <c r="AL772">
        <f>+ABS(+X772-'Playlist o matic demo'!AK$2)/2</f>
        <v>1</v>
      </c>
      <c r="AN772">
        <f t="shared" si="72"/>
        <v>149.5</v>
      </c>
      <c r="AO772">
        <f t="shared" si="73"/>
        <v>494</v>
      </c>
      <c r="AP772">
        <f t="shared" ref="AP772:AP835" si="77">+AP771+0.0001</f>
        <v>7.7010000000001175E-2</v>
      </c>
      <c r="AQ772">
        <f t="shared" si="74"/>
        <v>494.07700999999997</v>
      </c>
      <c r="AR772">
        <f t="shared" si="75"/>
        <v>495</v>
      </c>
      <c r="AS772" t="str">
        <f t="shared" si="76"/>
        <v>Bad Bunny - Yo No Soy Celoso</v>
      </c>
    </row>
    <row r="773" spans="1:45" x14ac:dyDescent="0.45">
      <c r="A773" t="s">
        <v>1794</v>
      </c>
      <c r="B773" t="s">
        <v>1583</v>
      </c>
      <c r="C773">
        <v>1</v>
      </c>
      <c r="D773">
        <v>2022</v>
      </c>
      <c r="E773">
        <v>5</v>
      </c>
      <c r="F773">
        <v>13</v>
      </c>
      <c r="G773">
        <v>3486</v>
      </c>
      <c r="H773">
        <v>0</v>
      </c>
      <c r="I773">
        <v>173702135</v>
      </c>
      <c r="J773">
        <v>20</v>
      </c>
      <c r="K773">
        <v>10</v>
      </c>
      <c r="L773">
        <v>33</v>
      </c>
      <c r="M773">
        <v>0</v>
      </c>
      <c r="N773">
        <v>0</v>
      </c>
      <c r="O773">
        <v>96</v>
      </c>
      <c r="P773" t="s">
        <v>173</v>
      </c>
      <c r="Q773" t="s">
        <v>46</v>
      </c>
      <c r="R773">
        <v>85</v>
      </c>
      <c r="S773">
        <v>41</v>
      </c>
      <c r="T773">
        <v>43</v>
      </c>
      <c r="U773">
        <v>39</v>
      </c>
      <c r="V773">
        <v>0</v>
      </c>
      <c r="W773">
        <v>12</v>
      </c>
      <c r="X773">
        <v>21</v>
      </c>
      <c r="Y773" t="s">
        <v>1785</v>
      </c>
      <c r="Z773" t="s">
        <v>31</v>
      </c>
      <c r="AA773">
        <f>+IF(B773='Playlist o matic demo'!$V$2,50,0)</f>
        <v>0</v>
      </c>
      <c r="AB773">
        <f>+ABS(+D773-'Playlist o matic demo'!$AA$2)</f>
        <v>3</v>
      </c>
      <c r="AC773">
        <f>+ABS(+O773-'Playlist o matic demo'!$AB$2)</f>
        <v>75</v>
      </c>
      <c r="AD773">
        <f>+IF(P773='Playlist o matic demo'!$AC$2,0,20)</f>
        <v>20</v>
      </c>
      <c r="AE773">
        <f>+IF(Q773='Playlist o matic demo'!$AD$2,0,20)</f>
        <v>20</v>
      </c>
      <c r="AF773">
        <f>+ABS(+R773-'Playlist o matic demo'!AE$2)</f>
        <v>35</v>
      </c>
      <c r="AG773">
        <f>+ABS(+S773-'Playlist o matic demo'!AF$2)/2</f>
        <v>1.5</v>
      </c>
      <c r="AH773">
        <f>+ABS(+T773-'Playlist o matic demo'!AG$2)/1.5</f>
        <v>24.666666666666668</v>
      </c>
      <c r="AI773">
        <f>+ABS(+U773-'Playlist o matic demo'!AH$2)/2</f>
        <v>19.5</v>
      </c>
      <c r="AJ773">
        <f>+ABS(+V773-'Playlist o matic demo'!AI$2)/2</f>
        <v>0</v>
      </c>
      <c r="AK773">
        <f>+ABS(+W773-'Playlist o matic demo'!AJ$2)/2</f>
        <v>1.5</v>
      </c>
      <c r="AL773">
        <f>+ABS(+X773-'Playlist o matic demo'!AK$2)/2</f>
        <v>7</v>
      </c>
      <c r="AN773">
        <f t="shared" si="72"/>
        <v>207.16666666666666</v>
      </c>
      <c r="AO773">
        <f t="shared" si="73"/>
        <v>887</v>
      </c>
      <c r="AP773">
        <f t="shared" si="77"/>
        <v>7.7110000000001178E-2</v>
      </c>
      <c r="AQ773">
        <f t="shared" si="74"/>
        <v>887.07710999999995</v>
      </c>
      <c r="AR773">
        <f t="shared" si="75"/>
        <v>887</v>
      </c>
      <c r="AS773" t="str">
        <f t="shared" si="76"/>
        <v>Kendrick Lamar - Rich Spirit</v>
      </c>
    </row>
    <row r="774" spans="1:45" x14ac:dyDescent="0.45">
      <c r="A774" t="s">
        <v>1795</v>
      </c>
      <c r="B774" t="s">
        <v>1796</v>
      </c>
      <c r="C774">
        <v>2</v>
      </c>
      <c r="D774">
        <v>2022</v>
      </c>
      <c r="E774">
        <v>5</v>
      </c>
      <c r="F774">
        <v>12</v>
      </c>
      <c r="G774">
        <v>2942</v>
      </c>
      <c r="H774">
        <v>0</v>
      </c>
      <c r="I774">
        <v>271666301</v>
      </c>
      <c r="J774">
        <v>42</v>
      </c>
      <c r="K774">
        <v>28</v>
      </c>
      <c r="L774">
        <v>43</v>
      </c>
      <c r="M774">
        <v>0</v>
      </c>
      <c r="N774">
        <v>0</v>
      </c>
      <c r="O774">
        <v>125</v>
      </c>
      <c r="Q774" t="s">
        <v>29</v>
      </c>
      <c r="R774">
        <v>50</v>
      </c>
      <c r="S774">
        <v>39</v>
      </c>
      <c r="T774">
        <v>78</v>
      </c>
      <c r="U774">
        <v>4</v>
      </c>
      <c r="V774">
        <v>0</v>
      </c>
      <c r="W774">
        <v>11</v>
      </c>
      <c r="X774">
        <v>33</v>
      </c>
      <c r="Y774" t="s">
        <v>896</v>
      </c>
      <c r="Z774" t="s">
        <v>31</v>
      </c>
      <c r="AA774">
        <f>+IF(B774='Playlist o matic demo'!$V$2,50,0)</f>
        <v>0</v>
      </c>
      <c r="AB774">
        <f>+ABS(+D774-'Playlist o matic demo'!$AA$2)</f>
        <v>3</v>
      </c>
      <c r="AC774">
        <f>+ABS(+O774-'Playlist o matic demo'!$AB$2)</f>
        <v>46</v>
      </c>
      <c r="AD774">
        <f>+IF(P774='Playlist o matic demo'!$AC$2,0,20)</f>
        <v>20</v>
      </c>
      <c r="AE774">
        <f>+IF(Q774='Playlist o matic demo'!$AD$2,0,20)</f>
        <v>0</v>
      </c>
      <c r="AF774">
        <f>+ABS(+R774-'Playlist o matic demo'!AE$2)</f>
        <v>0</v>
      </c>
      <c r="AG774">
        <f>+ABS(+S774-'Playlist o matic demo'!AF$2)/2</f>
        <v>0.5</v>
      </c>
      <c r="AH774">
        <f>+ABS(+T774-'Playlist o matic demo'!AG$2)/1.5</f>
        <v>1.3333333333333333</v>
      </c>
      <c r="AI774">
        <f>+ABS(+U774-'Playlist o matic demo'!AH$2)/2</f>
        <v>2</v>
      </c>
      <c r="AJ774">
        <f>+ABS(+V774-'Playlist o matic demo'!AI$2)/2</f>
        <v>0</v>
      </c>
      <c r="AK774">
        <f>+ABS(+W774-'Playlist o matic demo'!AJ$2)/2</f>
        <v>1</v>
      </c>
      <c r="AL774">
        <f>+ABS(+X774-'Playlist o matic demo'!AK$2)/2</f>
        <v>13</v>
      </c>
      <c r="AN774">
        <f t="shared" si="72"/>
        <v>86.833333333333329</v>
      </c>
      <c r="AO774">
        <f t="shared" si="73"/>
        <v>71</v>
      </c>
      <c r="AP774">
        <f t="shared" si="77"/>
        <v>7.721000000000118E-2</v>
      </c>
      <c r="AQ774">
        <f t="shared" si="74"/>
        <v>71.077210000000008</v>
      </c>
      <c r="AR774">
        <f t="shared" si="75"/>
        <v>71</v>
      </c>
      <c r="AS774" t="str">
        <f t="shared" si="76"/>
        <v>Post Malone, Roddy Ricch - Cooped Up (with Roddy Ricch)</v>
      </c>
    </row>
    <row r="775" spans="1:45" x14ac:dyDescent="0.45">
      <c r="A775" t="s">
        <v>1797</v>
      </c>
      <c r="B775" t="s">
        <v>45</v>
      </c>
      <c r="C775">
        <v>1</v>
      </c>
      <c r="D775">
        <v>2022</v>
      </c>
      <c r="E775">
        <v>5</v>
      </c>
      <c r="F775">
        <v>6</v>
      </c>
      <c r="G775">
        <v>1443</v>
      </c>
      <c r="H775">
        <v>0</v>
      </c>
      <c r="I775">
        <v>305650299</v>
      </c>
      <c r="J775">
        <v>9</v>
      </c>
      <c r="K775">
        <v>11</v>
      </c>
      <c r="L775">
        <v>22</v>
      </c>
      <c r="M775">
        <v>1</v>
      </c>
      <c r="N775">
        <v>0</v>
      </c>
      <c r="O775">
        <v>85</v>
      </c>
      <c r="P775" t="s">
        <v>173</v>
      </c>
      <c r="Q775" t="s">
        <v>29</v>
      </c>
      <c r="R775">
        <v>71</v>
      </c>
      <c r="S775">
        <v>43</v>
      </c>
      <c r="T775">
        <v>65</v>
      </c>
      <c r="U775">
        <v>23</v>
      </c>
      <c r="V775">
        <v>0</v>
      </c>
      <c r="W775">
        <v>9</v>
      </c>
      <c r="X775">
        <v>5</v>
      </c>
      <c r="Y775" t="s">
        <v>624</v>
      </c>
      <c r="Z775" t="s">
        <v>31</v>
      </c>
      <c r="AA775">
        <f>+IF(B775='Playlist o matic demo'!$V$2,50,0)</f>
        <v>0</v>
      </c>
      <c r="AB775">
        <f>+ABS(+D775-'Playlist o matic demo'!$AA$2)</f>
        <v>3</v>
      </c>
      <c r="AC775">
        <f>+ABS(+O775-'Playlist o matic demo'!$AB$2)</f>
        <v>86</v>
      </c>
      <c r="AD775">
        <f>+IF(P775='Playlist o matic demo'!$AC$2,0,20)</f>
        <v>20</v>
      </c>
      <c r="AE775">
        <f>+IF(Q775='Playlist o matic demo'!$AD$2,0,20)</f>
        <v>0</v>
      </c>
      <c r="AF775">
        <f>+ABS(+R775-'Playlist o matic demo'!AE$2)</f>
        <v>21</v>
      </c>
      <c r="AG775">
        <f>+ABS(+S775-'Playlist o matic demo'!AF$2)/2</f>
        <v>2.5</v>
      </c>
      <c r="AH775">
        <f>+ABS(+T775-'Playlist o matic demo'!AG$2)/1.5</f>
        <v>10</v>
      </c>
      <c r="AI775">
        <f>+ABS(+U775-'Playlist o matic demo'!AH$2)/2</f>
        <v>11.5</v>
      </c>
      <c r="AJ775">
        <f>+ABS(+V775-'Playlist o matic demo'!AI$2)/2</f>
        <v>0</v>
      </c>
      <c r="AK775">
        <f>+ABS(+W775-'Playlist o matic demo'!AJ$2)/2</f>
        <v>0</v>
      </c>
      <c r="AL775">
        <f>+ABS(+X775-'Playlist o matic demo'!AK$2)/2</f>
        <v>1</v>
      </c>
      <c r="AN775">
        <f t="shared" si="72"/>
        <v>155</v>
      </c>
      <c r="AO775">
        <f t="shared" si="73"/>
        <v>544</v>
      </c>
      <c r="AP775">
        <f t="shared" si="77"/>
        <v>7.7310000000001183E-2</v>
      </c>
      <c r="AQ775">
        <f t="shared" si="74"/>
        <v>544.07731000000001</v>
      </c>
      <c r="AR775">
        <f t="shared" si="75"/>
        <v>545</v>
      </c>
      <c r="AS775" t="str">
        <f t="shared" si="76"/>
        <v>Bad Bunny - Me Fui de Vacaciones</v>
      </c>
    </row>
    <row r="776" spans="1:45" x14ac:dyDescent="0.45">
      <c r="A776" t="s">
        <v>1798</v>
      </c>
      <c r="B776" t="s">
        <v>1799</v>
      </c>
      <c r="C776">
        <v>2</v>
      </c>
      <c r="D776">
        <v>2022</v>
      </c>
      <c r="E776">
        <v>5</v>
      </c>
      <c r="F776">
        <v>13</v>
      </c>
      <c r="G776">
        <v>3028</v>
      </c>
      <c r="H776">
        <v>0</v>
      </c>
      <c r="I776">
        <v>123216717</v>
      </c>
      <c r="J776">
        <v>22</v>
      </c>
      <c r="K776">
        <v>0</v>
      </c>
      <c r="L776">
        <v>23</v>
      </c>
      <c r="M776">
        <v>0</v>
      </c>
      <c r="N776">
        <v>0</v>
      </c>
      <c r="O776">
        <v>140</v>
      </c>
      <c r="P776" t="s">
        <v>34</v>
      </c>
      <c r="Q776" t="s">
        <v>46</v>
      </c>
      <c r="R776">
        <v>92</v>
      </c>
      <c r="S776">
        <v>78</v>
      </c>
      <c r="T776">
        <v>57</v>
      </c>
      <c r="U776">
        <v>46</v>
      </c>
      <c r="V776">
        <v>0</v>
      </c>
      <c r="W776">
        <v>14</v>
      </c>
      <c r="X776">
        <v>9</v>
      </c>
      <c r="Y776" t="s">
        <v>1785</v>
      </c>
      <c r="Z776" t="s">
        <v>31</v>
      </c>
      <c r="AA776">
        <f>+IF(B776='Playlist o matic demo'!$V$2,50,0)</f>
        <v>0</v>
      </c>
      <c r="AB776">
        <f>+ABS(+D776-'Playlist o matic demo'!$AA$2)</f>
        <v>3</v>
      </c>
      <c r="AC776">
        <f>+ABS(+O776-'Playlist o matic demo'!$AB$2)</f>
        <v>31</v>
      </c>
      <c r="AD776">
        <f>+IF(P776='Playlist o matic demo'!$AC$2,0,20)</f>
        <v>0</v>
      </c>
      <c r="AE776">
        <f>+IF(Q776='Playlist o matic demo'!$AD$2,0,20)</f>
        <v>20</v>
      </c>
      <c r="AF776">
        <f>+ABS(+R776-'Playlist o matic demo'!AE$2)</f>
        <v>42</v>
      </c>
      <c r="AG776">
        <f>+ABS(+S776-'Playlist o matic demo'!AF$2)/2</f>
        <v>20</v>
      </c>
      <c r="AH776">
        <f>+ABS(+T776-'Playlist o matic demo'!AG$2)/1.5</f>
        <v>15.333333333333334</v>
      </c>
      <c r="AI776">
        <f>+ABS(+U776-'Playlist o matic demo'!AH$2)/2</f>
        <v>23</v>
      </c>
      <c r="AJ776">
        <f>+ABS(+V776-'Playlist o matic demo'!AI$2)/2</f>
        <v>0</v>
      </c>
      <c r="AK776">
        <f>+ABS(+W776-'Playlist o matic demo'!AJ$2)/2</f>
        <v>2.5</v>
      </c>
      <c r="AL776">
        <f>+ABS(+X776-'Playlist o matic demo'!AK$2)/2</f>
        <v>1</v>
      </c>
      <c r="AN776">
        <f t="shared" si="72"/>
        <v>157.83333333333334</v>
      </c>
      <c r="AO776">
        <f t="shared" si="73"/>
        <v>574</v>
      </c>
      <c r="AP776">
        <f t="shared" si="77"/>
        <v>7.7410000000001186E-2</v>
      </c>
      <c r="AQ776">
        <f t="shared" si="74"/>
        <v>574.07740999999999</v>
      </c>
      <c r="AR776">
        <f t="shared" si="75"/>
        <v>575</v>
      </c>
      <c r="AS776" t="str">
        <f t="shared" si="76"/>
        <v>Kendrick Lamar, Kodak Black - Silent Hill</v>
      </c>
    </row>
    <row r="777" spans="1:45" x14ac:dyDescent="0.45">
      <c r="A777" t="s">
        <v>1800</v>
      </c>
      <c r="B777" t="s">
        <v>1801</v>
      </c>
      <c r="C777">
        <v>2</v>
      </c>
      <c r="D777">
        <v>2022</v>
      </c>
      <c r="E777">
        <v>5</v>
      </c>
      <c r="F777">
        <v>6</v>
      </c>
      <c r="G777">
        <v>1796</v>
      </c>
      <c r="H777">
        <v>8</v>
      </c>
      <c r="I777">
        <v>479655659</v>
      </c>
      <c r="J777">
        <v>8</v>
      </c>
      <c r="K777">
        <v>25</v>
      </c>
      <c r="L777">
        <v>18</v>
      </c>
      <c r="M777">
        <v>1</v>
      </c>
      <c r="N777">
        <v>0</v>
      </c>
      <c r="O777">
        <v>196</v>
      </c>
      <c r="P777" t="s">
        <v>28</v>
      </c>
      <c r="Q777" t="s">
        <v>46</v>
      </c>
      <c r="R777">
        <v>66</v>
      </c>
      <c r="S777">
        <v>58</v>
      </c>
      <c r="T777">
        <v>79</v>
      </c>
      <c r="U777">
        <v>23</v>
      </c>
      <c r="V777">
        <v>0</v>
      </c>
      <c r="W777">
        <v>22</v>
      </c>
      <c r="X777">
        <v>20</v>
      </c>
      <c r="Y777" t="s">
        <v>30</v>
      </c>
      <c r="Z777" t="s">
        <v>31</v>
      </c>
      <c r="AA777">
        <f>+IF(B777='Playlist o matic demo'!$V$2,50,0)</f>
        <v>0</v>
      </c>
      <c r="AB777">
        <f>+ABS(+D777-'Playlist o matic demo'!$AA$2)</f>
        <v>3</v>
      </c>
      <c r="AC777">
        <f>+ABS(+O777-'Playlist o matic demo'!$AB$2)</f>
        <v>25</v>
      </c>
      <c r="AD777">
        <f>+IF(P777='Playlist o matic demo'!$AC$2,0,20)</f>
        <v>20</v>
      </c>
      <c r="AE777">
        <f>+IF(Q777='Playlist o matic demo'!$AD$2,0,20)</f>
        <v>20</v>
      </c>
      <c r="AF777">
        <f>+ABS(+R777-'Playlist o matic demo'!AE$2)</f>
        <v>16</v>
      </c>
      <c r="AG777">
        <f>+ABS(+S777-'Playlist o matic demo'!AF$2)/2</f>
        <v>10</v>
      </c>
      <c r="AH777">
        <f>+ABS(+T777-'Playlist o matic demo'!AG$2)/1.5</f>
        <v>0.66666666666666663</v>
      </c>
      <c r="AI777">
        <f>+ABS(+U777-'Playlist o matic demo'!AH$2)/2</f>
        <v>11.5</v>
      </c>
      <c r="AJ777">
        <f>+ABS(+V777-'Playlist o matic demo'!AI$2)/2</f>
        <v>0</v>
      </c>
      <c r="AK777">
        <f>+ABS(+W777-'Playlist o matic demo'!AJ$2)/2</f>
        <v>6.5</v>
      </c>
      <c r="AL777">
        <f>+ABS(+X777-'Playlist o matic demo'!AK$2)/2</f>
        <v>6.5</v>
      </c>
      <c r="AN777">
        <f t="shared" si="72"/>
        <v>119.16666666666667</v>
      </c>
      <c r="AO777">
        <f t="shared" si="73"/>
        <v>232</v>
      </c>
      <c r="AP777">
        <f t="shared" si="77"/>
        <v>7.7510000000001189E-2</v>
      </c>
      <c r="AQ777">
        <f t="shared" si="74"/>
        <v>232.07750999999999</v>
      </c>
      <c r="AR777">
        <f t="shared" si="75"/>
        <v>232</v>
      </c>
      <c r="AS777" t="str">
        <f t="shared" si="76"/>
        <v>Tony Dize, Bad Bunny - La Corriente</v>
      </c>
    </row>
    <row r="778" spans="1:45" x14ac:dyDescent="0.45">
      <c r="A778" t="s">
        <v>1802</v>
      </c>
      <c r="B778" t="s">
        <v>1583</v>
      </c>
      <c r="C778">
        <v>1</v>
      </c>
      <c r="D778">
        <v>2022</v>
      </c>
      <c r="E778">
        <v>5</v>
      </c>
      <c r="F778">
        <v>13</v>
      </c>
      <c r="G778">
        <v>2729</v>
      </c>
      <c r="H778">
        <v>0</v>
      </c>
      <c r="I778">
        <v>126191104</v>
      </c>
      <c r="J778">
        <v>3</v>
      </c>
      <c r="K778">
        <v>7</v>
      </c>
      <c r="L778">
        <v>13</v>
      </c>
      <c r="M778">
        <v>0</v>
      </c>
      <c r="N778">
        <v>1</v>
      </c>
      <c r="O778">
        <v>134</v>
      </c>
      <c r="P778" t="s">
        <v>92</v>
      </c>
      <c r="Q778" t="s">
        <v>29</v>
      </c>
      <c r="R778">
        <v>78</v>
      </c>
      <c r="S778">
        <v>51</v>
      </c>
      <c r="T778">
        <v>43</v>
      </c>
      <c r="U778">
        <v>69</v>
      </c>
      <c r="V778">
        <v>0</v>
      </c>
      <c r="W778">
        <v>14</v>
      </c>
      <c r="X778">
        <v>9</v>
      </c>
      <c r="Y778" t="s">
        <v>1785</v>
      </c>
      <c r="Z778" t="s">
        <v>31</v>
      </c>
      <c r="AA778">
        <f>+IF(B778='Playlist o matic demo'!$V$2,50,0)</f>
        <v>0</v>
      </c>
      <c r="AB778">
        <f>+ABS(+D778-'Playlist o matic demo'!$AA$2)</f>
        <v>3</v>
      </c>
      <c r="AC778">
        <f>+ABS(+O778-'Playlist o matic demo'!$AB$2)</f>
        <v>37</v>
      </c>
      <c r="AD778">
        <f>+IF(P778='Playlist o matic demo'!$AC$2,0,20)</f>
        <v>20</v>
      </c>
      <c r="AE778">
        <f>+IF(Q778='Playlist o matic demo'!$AD$2,0,20)</f>
        <v>0</v>
      </c>
      <c r="AF778">
        <f>+ABS(+R778-'Playlist o matic demo'!AE$2)</f>
        <v>28</v>
      </c>
      <c r="AG778">
        <f>+ABS(+S778-'Playlist o matic demo'!AF$2)/2</f>
        <v>6.5</v>
      </c>
      <c r="AH778">
        <f>+ABS(+T778-'Playlist o matic demo'!AG$2)/1.5</f>
        <v>24.666666666666668</v>
      </c>
      <c r="AI778">
        <f>+ABS(+U778-'Playlist o matic demo'!AH$2)/2</f>
        <v>34.5</v>
      </c>
      <c r="AJ778">
        <f>+ABS(+V778-'Playlist o matic demo'!AI$2)/2</f>
        <v>0</v>
      </c>
      <c r="AK778">
        <f>+ABS(+W778-'Playlist o matic demo'!AJ$2)/2</f>
        <v>2.5</v>
      </c>
      <c r="AL778">
        <f>+ABS(+X778-'Playlist o matic demo'!AK$2)/2</f>
        <v>1</v>
      </c>
      <c r="AN778">
        <f t="shared" si="72"/>
        <v>157.16666666666669</v>
      </c>
      <c r="AO778">
        <f t="shared" si="73"/>
        <v>568</v>
      </c>
      <c r="AP778">
        <f t="shared" si="77"/>
        <v>7.7610000000001192E-2</v>
      </c>
      <c r="AQ778">
        <f t="shared" si="74"/>
        <v>568.07761000000005</v>
      </c>
      <c r="AR778">
        <f t="shared" si="75"/>
        <v>570</v>
      </c>
      <c r="AS778" t="str">
        <f t="shared" si="76"/>
        <v>Kendrick Lamar - Count Me Out</v>
      </c>
    </row>
    <row r="779" spans="1:45" x14ac:dyDescent="0.45">
      <c r="A779" t="s">
        <v>1803</v>
      </c>
      <c r="B779" t="s">
        <v>1804</v>
      </c>
      <c r="C779">
        <v>2</v>
      </c>
      <c r="D779">
        <v>2022</v>
      </c>
      <c r="E779">
        <v>5</v>
      </c>
      <c r="F779">
        <v>6</v>
      </c>
      <c r="G779">
        <v>1195</v>
      </c>
      <c r="H779">
        <v>0</v>
      </c>
      <c r="I779">
        <v>344055883</v>
      </c>
      <c r="J779">
        <v>8</v>
      </c>
      <c r="K779">
        <v>30</v>
      </c>
      <c r="L779">
        <v>13</v>
      </c>
      <c r="M779">
        <v>1</v>
      </c>
      <c r="N779">
        <v>1</v>
      </c>
      <c r="O779">
        <v>103</v>
      </c>
      <c r="P779" t="s">
        <v>34</v>
      </c>
      <c r="Q779" t="s">
        <v>46</v>
      </c>
      <c r="R779">
        <v>80</v>
      </c>
      <c r="S779">
        <v>45</v>
      </c>
      <c r="T779">
        <v>62</v>
      </c>
      <c r="U779">
        <v>76</v>
      </c>
      <c r="V779">
        <v>0</v>
      </c>
      <c r="W779">
        <v>10</v>
      </c>
      <c r="X779">
        <v>38</v>
      </c>
      <c r="Y779" t="s">
        <v>30</v>
      </c>
      <c r="Z779" t="s">
        <v>31</v>
      </c>
      <c r="AA779">
        <f>+IF(B779='Playlist o matic demo'!$V$2,50,0)</f>
        <v>0</v>
      </c>
      <c r="AB779">
        <f>+ABS(+D779-'Playlist o matic demo'!$AA$2)</f>
        <v>3</v>
      </c>
      <c r="AC779">
        <f>+ABS(+O779-'Playlist o matic demo'!$AB$2)</f>
        <v>68</v>
      </c>
      <c r="AD779">
        <f>+IF(P779='Playlist o matic demo'!$AC$2,0,20)</f>
        <v>0</v>
      </c>
      <c r="AE779">
        <f>+IF(Q779='Playlist o matic demo'!$AD$2,0,20)</f>
        <v>20</v>
      </c>
      <c r="AF779">
        <f>+ABS(+R779-'Playlist o matic demo'!AE$2)</f>
        <v>30</v>
      </c>
      <c r="AG779">
        <f>+ABS(+S779-'Playlist o matic demo'!AF$2)/2</f>
        <v>3.5</v>
      </c>
      <c r="AH779">
        <f>+ABS(+T779-'Playlist o matic demo'!AG$2)/1.5</f>
        <v>12</v>
      </c>
      <c r="AI779">
        <f>+ABS(+U779-'Playlist o matic demo'!AH$2)/2</f>
        <v>38</v>
      </c>
      <c r="AJ779">
        <f>+ABS(+V779-'Playlist o matic demo'!AI$2)/2</f>
        <v>0</v>
      </c>
      <c r="AK779">
        <f>+ABS(+W779-'Playlist o matic demo'!AJ$2)/2</f>
        <v>0.5</v>
      </c>
      <c r="AL779">
        <f>+ABS(+X779-'Playlist o matic demo'!AK$2)/2</f>
        <v>15.5</v>
      </c>
      <c r="AN779">
        <f t="shared" si="72"/>
        <v>190.5</v>
      </c>
      <c r="AO779">
        <f t="shared" si="73"/>
        <v>837</v>
      </c>
      <c r="AP779">
        <f t="shared" si="77"/>
        <v>7.7710000000001195E-2</v>
      </c>
      <c r="AQ779">
        <f t="shared" si="74"/>
        <v>837.07771000000002</v>
      </c>
      <c r="AR779">
        <f t="shared" si="75"/>
        <v>838</v>
      </c>
      <c r="AS779" t="str">
        <f t="shared" si="76"/>
        <v>Buscabulla, Bad Bunny - Andrea</v>
      </c>
    </row>
    <row r="780" spans="1:45" x14ac:dyDescent="0.45">
      <c r="A780" t="s">
        <v>1805</v>
      </c>
      <c r="B780" t="s">
        <v>45</v>
      </c>
      <c r="C780">
        <v>1</v>
      </c>
      <c r="D780">
        <v>2022</v>
      </c>
      <c r="E780">
        <v>5</v>
      </c>
      <c r="F780">
        <v>6</v>
      </c>
      <c r="G780">
        <v>892</v>
      </c>
      <c r="H780">
        <v>3</v>
      </c>
      <c r="I780">
        <v>338422004</v>
      </c>
      <c r="J780">
        <v>10</v>
      </c>
      <c r="K780">
        <v>24</v>
      </c>
      <c r="L780">
        <v>11</v>
      </c>
      <c r="M780">
        <v>0</v>
      </c>
      <c r="N780">
        <v>0</v>
      </c>
      <c r="O780">
        <v>130</v>
      </c>
      <c r="P780" t="s">
        <v>34</v>
      </c>
      <c r="Q780" t="s">
        <v>29</v>
      </c>
      <c r="R780">
        <v>82</v>
      </c>
      <c r="S780">
        <v>50</v>
      </c>
      <c r="T780">
        <v>67</v>
      </c>
      <c r="U780">
        <v>12</v>
      </c>
      <c r="V780">
        <v>0</v>
      </c>
      <c r="W780">
        <v>13</v>
      </c>
      <c r="X780">
        <v>5</v>
      </c>
      <c r="Y780" t="s">
        <v>624</v>
      </c>
      <c r="Z780" t="s">
        <v>31</v>
      </c>
      <c r="AA780">
        <f>+IF(B780='Playlist o matic demo'!$V$2,50,0)</f>
        <v>0</v>
      </c>
      <c r="AB780">
        <f>+ABS(+D780-'Playlist o matic demo'!$AA$2)</f>
        <v>3</v>
      </c>
      <c r="AC780">
        <f>+ABS(+O780-'Playlist o matic demo'!$AB$2)</f>
        <v>41</v>
      </c>
      <c r="AD780">
        <f>+IF(P780='Playlist o matic demo'!$AC$2,0,20)</f>
        <v>0</v>
      </c>
      <c r="AE780">
        <f>+IF(Q780='Playlist o matic demo'!$AD$2,0,20)</f>
        <v>0</v>
      </c>
      <c r="AF780">
        <f>+ABS(+R780-'Playlist o matic demo'!AE$2)</f>
        <v>32</v>
      </c>
      <c r="AG780">
        <f>+ABS(+S780-'Playlist o matic demo'!AF$2)/2</f>
        <v>6</v>
      </c>
      <c r="AH780">
        <f>+ABS(+T780-'Playlist o matic demo'!AG$2)/1.5</f>
        <v>8.6666666666666661</v>
      </c>
      <c r="AI780">
        <f>+ABS(+U780-'Playlist o matic demo'!AH$2)/2</f>
        <v>6</v>
      </c>
      <c r="AJ780">
        <f>+ABS(+V780-'Playlist o matic demo'!AI$2)/2</f>
        <v>0</v>
      </c>
      <c r="AK780">
        <f>+ABS(+W780-'Playlist o matic demo'!AJ$2)/2</f>
        <v>2</v>
      </c>
      <c r="AL780">
        <f>+ABS(+X780-'Playlist o matic demo'!AK$2)/2</f>
        <v>1</v>
      </c>
      <c r="AN780">
        <f t="shared" si="72"/>
        <v>99.666666666666671</v>
      </c>
      <c r="AO780">
        <f t="shared" si="73"/>
        <v>124</v>
      </c>
      <c r="AP780">
        <f t="shared" si="77"/>
        <v>7.7810000000001198E-2</v>
      </c>
      <c r="AQ780">
        <f t="shared" si="74"/>
        <v>124.07781</v>
      </c>
      <c r="AR780">
        <f t="shared" si="75"/>
        <v>124</v>
      </c>
      <c r="AS780" t="str">
        <f t="shared" si="76"/>
        <v>Bad Bunny - Dos Mil 16</v>
      </c>
    </row>
    <row r="781" spans="1:45" x14ac:dyDescent="0.45">
      <c r="A781" t="s">
        <v>1806</v>
      </c>
      <c r="B781" t="s">
        <v>1807</v>
      </c>
      <c r="C781">
        <v>2</v>
      </c>
      <c r="D781">
        <v>2022</v>
      </c>
      <c r="E781">
        <v>5</v>
      </c>
      <c r="F781">
        <v>13</v>
      </c>
      <c r="G781">
        <v>1635</v>
      </c>
      <c r="H781">
        <v>0</v>
      </c>
      <c r="I781">
        <v>68895644</v>
      </c>
      <c r="J781">
        <v>4</v>
      </c>
      <c r="K781">
        <v>1</v>
      </c>
      <c r="L781">
        <v>6</v>
      </c>
      <c r="M781">
        <v>0</v>
      </c>
      <c r="N781">
        <v>0</v>
      </c>
      <c r="O781">
        <v>108</v>
      </c>
      <c r="P781" t="s">
        <v>28</v>
      </c>
      <c r="Q781" t="s">
        <v>29</v>
      </c>
      <c r="R781">
        <v>65</v>
      </c>
      <c r="S781">
        <v>52</v>
      </c>
      <c r="T781">
        <v>69</v>
      </c>
      <c r="U781">
        <v>31</v>
      </c>
      <c r="V781">
        <v>0</v>
      </c>
      <c r="W781">
        <v>8</v>
      </c>
      <c r="X781">
        <v>36</v>
      </c>
      <c r="Y781" t="s">
        <v>1785</v>
      </c>
      <c r="Z781" t="s">
        <v>31</v>
      </c>
      <c r="AA781">
        <f>+IF(B781='Playlist o matic demo'!$V$2,50,0)</f>
        <v>0</v>
      </c>
      <c r="AB781">
        <f>+ABS(+D781-'Playlist o matic demo'!$AA$2)</f>
        <v>3</v>
      </c>
      <c r="AC781">
        <f>+ABS(+O781-'Playlist o matic demo'!$AB$2)</f>
        <v>63</v>
      </c>
      <c r="AD781">
        <f>+IF(P781='Playlist o matic demo'!$AC$2,0,20)</f>
        <v>20</v>
      </c>
      <c r="AE781">
        <f>+IF(Q781='Playlist o matic demo'!$AD$2,0,20)</f>
        <v>0</v>
      </c>
      <c r="AF781">
        <f>+ABS(+R781-'Playlist o matic demo'!AE$2)</f>
        <v>15</v>
      </c>
      <c r="AG781">
        <f>+ABS(+S781-'Playlist o matic demo'!AF$2)/2</f>
        <v>7</v>
      </c>
      <c r="AH781">
        <f>+ABS(+T781-'Playlist o matic demo'!AG$2)/1.5</f>
        <v>7.333333333333333</v>
      </c>
      <c r="AI781">
        <f>+ABS(+U781-'Playlist o matic demo'!AH$2)/2</f>
        <v>15.5</v>
      </c>
      <c r="AJ781">
        <f>+ABS(+V781-'Playlist o matic demo'!AI$2)/2</f>
        <v>0</v>
      </c>
      <c r="AK781">
        <f>+ABS(+W781-'Playlist o matic demo'!AJ$2)/2</f>
        <v>0.5</v>
      </c>
      <c r="AL781">
        <f>+ABS(+X781-'Playlist o matic demo'!AK$2)/2</f>
        <v>14.5</v>
      </c>
      <c r="AN781">
        <f t="shared" si="72"/>
        <v>145.83333333333331</v>
      </c>
      <c r="AO781">
        <f t="shared" si="73"/>
        <v>457</v>
      </c>
      <c r="AP781">
        <f t="shared" si="77"/>
        <v>7.7910000000001201E-2</v>
      </c>
      <c r="AQ781">
        <f t="shared" si="74"/>
        <v>457.07790999999997</v>
      </c>
      <c r="AR781">
        <f t="shared" si="75"/>
        <v>457</v>
      </c>
      <c r="AS781" t="str">
        <f t="shared" si="76"/>
        <v>Kendrick Lamar, Taylour Paige - We Cry Together</v>
      </c>
    </row>
    <row r="782" spans="1:45" x14ac:dyDescent="0.45">
      <c r="A782" t="s">
        <v>1808</v>
      </c>
      <c r="B782" t="s">
        <v>1809</v>
      </c>
      <c r="C782">
        <v>3</v>
      </c>
      <c r="D782">
        <v>2022</v>
      </c>
      <c r="E782">
        <v>5</v>
      </c>
      <c r="F782">
        <v>13</v>
      </c>
      <c r="G782">
        <v>2291</v>
      </c>
      <c r="H782">
        <v>0</v>
      </c>
      <c r="I782">
        <v>86176890</v>
      </c>
      <c r="J782">
        <v>9</v>
      </c>
      <c r="K782">
        <v>0</v>
      </c>
      <c r="L782">
        <v>8</v>
      </c>
      <c r="M782">
        <v>0</v>
      </c>
      <c r="N782">
        <v>0</v>
      </c>
      <c r="O782">
        <v>123</v>
      </c>
      <c r="P782" t="s">
        <v>80</v>
      </c>
      <c r="Q782" t="s">
        <v>29</v>
      </c>
      <c r="R782">
        <v>61</v>
      </c>
      <c r="S782">
        <v>66</v>
      </c>
      <c r="T782">
        <v>71</v>
      </c>
      <c r="U782">
        <v>53</v>
      </c>
      <c r="V782">
        <v>0</v>
      </c>
      <c r="W782">
        <v>32</v>
      </c>
      <c r="X782">
        <v>46</v>
      </c>
      <c r="Y782" t="s">
        <v>1785</v>
      </c>
      <c r="Z782" t="s">
        <v>31</v>
      </c>
      <c r="AA782">
        <f>+IF(B782='Playlist o matic demo'!$V$2,50,0)</f>
        <v>0</v>
      </c>
      <c r="AB782">
        <f>+ABS(+D782-'Playlist o matic demo'!$AA$2)</f>
        <v>3</v>
      </c>
      <c r="AC782">
        <f>+ABS(+O782-'Playlist o matic demo'!$AB$2)</f>
        <v>48</v>
      </c>
      <c r="AD782">
        <f>+IF(P782='Playlist o matic demo'!$AC$2,0,20)</f>
        <v>20</v>
      </c>
      <c r="AE782">
        <f>+IF(Q782='Playlist o matic demo'!$AD$2,0,20)</f>
        <v>0</v>
      </c>
      <c r="AF782">
        <f>+ABS(+R782-'Playlist o matic demo'!AE$2)</f>
        <v>11</v>
      </c>
      <c r="AG782">
        <f>+ABS(+S782-'Playlist o matic demo'!AF$2)/2</f>
        <v>14</v>
      </c>
      <c r="AH782">
        <f>+ABS(+T782-'Playlist o matic demo'!AG$2)/1.5</f>
        <v>6</v>
      </c>
      <c r="AI782">
        <f>+ABS(+U782-'Playlist o matic demo'!AH$2)/2</f>
        <v>26.5</v>
      </c>
      <c r="AJ782">
        <f>+ABS(+V782-'Playlist o matic demo'!AI$2)/2</f>
        <v>0</v>
      </c>
      <c r="AK782">
        <f>+ABS(+W782-'Playlist o matic demo'!AJ$2)/2</f>
        <v>11.5</v>
      </c>
      <c r="AL782">
        <f>+ABS(+X782-'Playlist o matic demo'!AK$2)/2</f>
        <v>19.5</v>
      </c>
      <c r="AN782">
        <f t="shared" si="72"/>
        <v>159.5</v>
      </c>
      <c r="AO782">
        <f t="shared" si="73"/>
        <v>593</v>
      </c>
      <c r="AP782">
        <f t="shared" si="77"/>
        <v>7.8010000000001203E-2</v>
      </c>
      <c r="AQ782">
        <f t="shared" si="74"/>
        <v>593.07800999999995</v>
      </c>
      <c r="AR782">
        <f t="shared" si="75"/>
        <v>594</v>
      </c>
      <c r="AS782" t="str">
        <f t="shared" si="76"/>
        <v>Kendrick Lamar, Sam Dew, Baby Keem - Savior</v>
      </c>
    </row>
    <row r="783" spans="1:45" x14ac:dyDescent="0.45">
      <c r="A783" t="s">
        <v>1810</v>
      </c>
      <c r="B783" t="s">
        <v>45</v>
      </c>
      <c r="C783">
        <v>1</v>
      </c>
      <c r="D783">
        <v>2022</v>
      </c>
      <c r="E783">
        <v>5</v>
      </c>
      <c r="F783">
        <v>6</v>
      </c>
      <c r="G783">
        <v>1029</v>
      </c>
      <c r="H783">
        <v>28</v>
      </c>
      <c r="I783">
        <v>403231558</v>
      </c>
      <c r="J783">
        <v>5</v>
      </c>
      <c r="K783">
        <v>28</v>
      </c>
      <c r="L783">
        <v>9</v>
      </c>
      <c r="M783">
        <v>0</v>
      </c>
      <c r="N783">
        <v>0</v>
      </c>
      <c r="O783">
        <v>152</v>
      </c>
      <c r="P783" t="s">
        <v>28</v>
      </c>
      <c r="Q783" t="s">
        <v>29</v>
      </c>
      <c r="R783">
        <v>84</v>
      </c>
      <c r="S783">
        <v>74</v>
      </c>
      <c r="T783">
        <v>69</v>
      </c>
      <c r="U783">
        <v>21</v>
      </c>
      <c r="V783">
        <v>0</v>
      </c>
      <c r="W783">
        <v>18</v>
      </c>
      <c r="X783">
        <v>6</v>
      </c>
      <c r="Y783" t="s">
        <v>624</v>
      </c>
      <c r="Z783" t="s">
        <v>31</v>
      </c>
      <c r="AA783">
        <f>+IF(B783='Playlist o matic demo'!$V$2,50,0)</f>
        <v>0</v>
      </c>
      <c r="AB783">
        <f>+ABS(+D783-'Playlist o matic demo'!$AA$2)</f>
        <v>3</v>
      </c>
      <c r="AC783">
        <f>+ABS(+O783-'Playlist o matic demo'!$AB$2)</f>
        <v>19</v>
      </c>
      <c r="AD783">
        <f>+IF(P783='Playlist o matic demo'!$AC$2,0,20)</f>
        <v>20</v>
      </c>
      <c r="AE783">
        <f>+IF(Q783='Playlist o matic demo'!$AD$2,0,20)</f>
        <v>0</v>
      </c>
      <c r="AF783">
        <f>+ABS(+R783-'Playlist o matic demo'!AE$2)</f>
        <v>34</v>
      </c>
      <c r="AG783">
        <f>+ABS(+S783-'Playlist o matic demo'!AF$2)/2</f>
        <v>18</v>
      </c>
      <c r="AH783">
        <f>+ABS(+T783-'Playlist o matic demo'!AG$2)/1.5</f>
        <v>7.333333333333333</v>
      </c>
      <c r="AI783">
        <f>+ABS(+U783-'Playlist o matic demo'!AH$2)/2</f>
        <v>10.5</v>
      </c>
      <c r="AJ783">
        <f>+ABS(+V783-'Playlist o matic demo'!AI$2)/2</f>
        <v>0</v>
      </c>
      <c r="AK783">
        <f>+ABS(+W783-'Playlist o matic demo'!AJ$2)/2</f>
        <v>4.5</v>
      </c>
      <c r="AL783">
        <f>+ABS(+X783-'Playlist o matic demo'!AK$2)/2</f>
        <v>0.5</v>
      </c>
      <c r="AN783">
        <f t="shared" si="72"/>
        <v>116.83333333333333</v>
      </c>
      <c r="AO783">
        <f t="shared" si="73"/>
        <v>219</v>
      </c>
      <c r="AP783">
        <f t="shared" si="77"/>
        <v>7.8110000000001206E-2</v>
      </c>
      <c r="AQ783">
        <f t="shared" si="74"/>
        <v>219.07811000000001</v>
      </c>
      <c r="AR783">
        <f t="shared" si="75"/>
        <v>219</v>
      </c>
      <c r="AS783" t="str">
        <f t="shared" si="76"/>
        <v>Bad Bunny - Un Coco</v>
      </c>
    </row>
    <row r="784" spans="1:45" x14ac:dyDescent="0.45">
      <c r="A784" t="s">
        <v>1811</v>
      </c>
      <c r="B784" t="s">
        <v>1812</v>
      </c>
      <c r="C784">
        <v>2</v>
      </c>
      <c r="D784">
        <v>2022</v>
      </c>
      <c r="E784">
        <v>5</v>
      </c>
      <c r="F784">
        <v>6</v>
      </c>
      <c r="G784">
        <v>1681</v>
      </c>
      <c r="H784">
        <v>7</v>
      </c>
      <c r="I784">
        <v>319546754</v>
      </c>
      <c r="J784">
        <v>10</v>
      </c>
      <c r="K784">
        <v>30</v>
      </c>
      <c r="L784">
        <v>13</v>
      </c>
      <c r="M784">
        <v>0</v>
      </c>
      <c r="N784">
        <v>33</v>
      </c>
      <c r="O784">
        <v>108</v>
      </c>
      <c r="P784" t="s">
        <v>62</v>
      </c>
      <c r="Q784" t="s">
        <v>29</v>
      </c>
      <c r="R784">
        <v>78</v>
      </c>
      <c r="S784">
        <v>55</v>
      </c>
      <c r="T784">
        <v>60</v>
      </c>
      <c r="U784">
        <v>59</v>
      </c>
      <c r="V784">
        <v>0</v>
      </c>
      <c r="W784">
        <v>7</v>
      </c>
      <c r="X784">
        <v>4</v>
      </c>
      <c r="Y784" t="s">
        <v>30</v>
      </c>
      <c r="Z784" t="s">
        <v>31</v>
      </c>
      <c r="AA784">
        <f>+IF(B784='Playlist o matic demo'!$V$2,50,0)</f>
        <v>0</v>
      </c>
      <c r="AB784">
        <f>+ABS(+D784-'Playlist o matic demo'!$AA$2)</f>
        <v>3</v>
      </c>
      <c r="AC784">
        <f>+ABS(+O784-'Playlist o matic demo'!$AB$2)</f>
        <v>63</v>
      </c>
      <c r="AD784">
        <f>+IF(P784='Playlist o matic demo'!$AC$2,0,20)</f>
        <v>20</v>
      </c>
      <c r="AE784">
        <f>+IF(Q784='Playlist o matic demo'!$AD$2,0,20)</f>
        <v>0</v>
      </c>
      <c r="AF784">
        <f>+ABS(+R784-'Playlist o matic demo'!AE$2)</f>
        <v>28</v>
      </c>
      <c r="AG784">
        <f>+ABS(+S784-'Playlist o matic demo'!AF$2)/2</f>
        <v>8.5</v>
      </c>
      <c r="AH784">
        <f>+ABS(+T784-'Playlist o matic demo'!AG$2)/1.5</f>
        <v>13.333333333333334</v>
      </c>
      <c r="AI784">
        <f>+ABS(+U784-'Playlist o matic demo'!AH$2)/2</f>
        <v>29.5</v>
      </c>
      <c r="AJ784">
        <f>+ABS(+V784-'Playlist o matic demo'!AI$2)/2</f>
        <v>0</v>
      </c>
      <c r="AK784">
        <f>+ABS(+W784-'Playlist o matic demo'!AJ$2)/2</f>
        <v>1</v>
      </c>
      <c r="AL784">
        <f>+ABS(+X784-'Playlist o matic demo'!AK$2)/2</f>
        <v>1.5</v>
      </c>
      <c r="AN784">
        <f t="shared" si="72"/>
        <v>167.83333333333334</v>
      </c>
      <c r="AO784">
        <f t="shared" si="73"/>
        <v>664</v>
      </c>
      <c r="AP784">
        <f t="shared" si="77"/>
        <v>7.8210000000001209E-2</v>
      </c>
      <c r="AQ784">
        <f t="shared" si="74"/>
        <v>664.07821000000001</v>
      </c>
      <c r="AR784">
        <f t="shared" si="75"/>
        <v>666</v>
      </c>
      <c r="AS784" t="str">
        <f t="shared" si="76"/>
        <v>Bad Bunny, The MarÃ¯Â¿Â½Ã¯ - Otro Atardecer</v>
      </c>
    </row>
    <row r="785" spans="1:45" x14ac:dyDescent="0.45">
      <c r="A785" t="s">
        <v>1813</v>
      </c>
      <c r="B785" t="s">
        <v>1583</v>
      </c>
      <c r="C785">
        <v>1</v>
      </c>
      <c r="D785">
        <v>2022</v>
      </c>
      <c r="E785">
        <v>5</v>
      </c>
      <c r="F785">
        <v>13</v>
      </c>
      <c r="G785">
        <v>1480</v>
      </c>
      <c r="H785">
        <v>0</v>
      </c>
      <c r="I785">
        <v>61739839</v>
      </c>
      <c r="J785">
        <v>1</v>
      </c>
      <c r="K785">
        <v>0</v>
      </c>
      <c r="L785">
        <v>5</v>
      </c>
      <c r="M785">
        <v>0</v>
      </c>
      <c r="N785">
        <v>0</v>
      </c>
      <c r="O785">
        <v>72</v>
      </c>
      <c r="P785" t="s">
        <v>173</v>
      </c>
      <c r="Q785" t="s">
        <v>46</v>
      </c>
      <c r="R785">
        <v>56</v>
      </c>
      <c r="S785">
        <v>56</v>
      </c>
      <c r="T785">
        <v>47</v>
      </c>
      <c r="U785">
        <v>76</v>
      </c>
      <c r="V785">
        <v>0</v>
      </c>
      <c r="W785">
        <v>8</v>
      </c>
      <c r="X785">
        <v>36</v>
      </c>
      <c r="Y785" t="s">
        <v>1785</v>
      </c>
      <c r="Z785" t="s">
        <v>31</v>
      </c>
      <c r="AA785">
        <f>+IF(B785='Playlist o matic demo'!$V$2,50,0)</f>
        <v>0</v>
      </c>
      <c r="AB785">
        <f>+ABS(+D785-'Playlist o matic demo'!$AA$2)</f>
        <v>3</v>
      </c>
      <c r="AC785">
        <f>+ABS(+O785-'Playlist o matic demo'!$AB$2)</f>
        <v>99</v>
      </c>
      <c r="AD785">
        <f>+IF(P785='Playlist o matic demo'!$AC$2,0,20)</f>
        <v>20</v>
      </c>
      <c r="AE785">
        <f>+IF(Q785='Playlist o matic demo'!$AD$2,0,20)</f>
        <v>20</v>
      </c>
      <c r="AF785">
        <f>+ABS(+R785-'Playlist o matic demo'!AE$2)</f>
        <v>6</v>
      </c>
      <c r="AG785">
        <f>+ABS(+S785-'Playlist o matic demo'!AF$2)/2</f>
        <v>9</v>
      </c>
      <c r="AH785">
        <f>+ABS(+T785-'Playlist o matic demo'!AG$2)/1.5</f>
        <v>22</v>
      </c>
      <c r="AI785">
        <f>+ABS(+U785-'Playlist o matic demo'!AH$2)/2</f>
        <v>38</v>
      </c>
      <c r="AJ785">
        <f>+ABS(+V785-'Playlist o matic demo'!AI$2)/2</f>
        <v>0</v>
      </c>
      <c r="AK785">
        <f>+ABS(+W785-'Playlist o matic demo'!AJ$2)/2</f>
        <v>0.5</v>
      </c>
      <c r="AL785">
        <f>+ABS(+X785-'Playlist o matic demo'!AK$2)/2</f>
        <v>14.5</v>
      </c>
      <c r="AN785">
        <f t="shared" si="72"/>
        <v>232</v>
      </c>
      <c r="AO785">
        <f t="shared" si="73"/>
        <v>928</v>
      </c>
      <c r="AP785">
        <f t="shared" si="77"/>
        <v>7.8310000000001212E-2</v>
      </c>
      <c r="AQ785">
        <f t="shared" si="74"/>
        <v>928.07830999999999</v>
      </c>
      <c r="AR785">
        <f t="shared" si="75"/>
        <v>928</v>
      </c>
      <c r="AS785" t="str">
        <f t="shared" si="76"/>
        <v>Kendrick Lamar - Worldwide Steppers</v>
      </c>
    </row>
    <row r="786" spans="1:45" x14ac:dyDescent="0.45">
      <c r="A786" t="s">
        <v>1814</v>
      </c>
      <c r="B786" t="s">
        <v>45</v>
      </c>
      <c r="C786">
        <v>1</v>
      </c>
      <c r="D786">
        <v>2022</v>
      </c>
      <c r="E786">
        <v>5</v>
      </c>
      <c r="F786">
        <v>6</v>
      </c>
      <c r="G786">
        <v>829</v>
      </c>
      <c r="H786">
        <v>0</v>
      </c>
      <c r="I786">
        <v>283359161</v>
      </c>
      <c r="J786">
        <v>4</v>
      </c>
      <c r="K786">
        <v>15</v>
      </c>
      <c r="L786">
        <v>10</v>
      </c>
      <c r="M786">
        <v>0</v>
      </c>
      <c r="N786">
        <v>0</v>
      </c>
      <c r="O786">
        <v>121</v>
      </c>
      <c r="P786" t="s">
        <v>65</v>
      </c>
      <c r="Q786" t="s">
        <v>46</v>
      </c>
      <c r="R786">
        <v>86</v>
      </c>
      <c r="S786">
        <v>67</v>
      </c>
      <c r="T786">
        <v>65</v>
      </c>
      <c r="U786">
        <v>42</v>
      </c>
      <c r="V786">
        <v>0</v>
      </c>
      <c r="W786">
        <v>35</v>
      </c>
      <c r="X786">
        <v>7</v>
      </c>
      <c r="Y786" t="s">
        <v>624</v>
      </c>
      <c r="Z786" t="s">
        <v>31</v>
      </c>
      <c r="AA786">
        <f>+IF(B786='Playlist o matic demo'!$V$2,50,0)</f>
        <v>0</v>
      </c>
      <c r="AB786">
        <f>+ABS(+D786-'Playlist o matic demo'!$AA$2)</f>
        <v>3</v>
      </c>
      <c r="AC786">
        <f>+ABS(+O786-'Playlist o matic demo'!$AB$2)</f>
        <v>50</v>
      </c>
      <c r="AD786">
        <f>+IF(P786='Playlist o matic demo'!$AC$2,0,20)</f>
        <v>20</v>
      </c>
      <c r="AE786">
        <f>+IF(Q786='Playlist o matic demo'!$AD$2,0,20)</f>
        <v>20</v>
      </c>
      <c r="AF786">
        <f>+ABS(+R786-'Playlist o matic demo'!AE$2)</f>
        <v>36</v>
      </c>
      <c r="AG786">
        <f>+ABS(+S786-'Playlist o matic demo'!AF$2)/2</f>
        <v>14.5</v>
      </c>
      <c r="AH786">
        <f>+ABS(+T786-'Playlist o matic demo'!AG$2)/1.5</f>
        <v>10</v>
      </c>
      <c r="AI786">
        <f>+ABS(+U786-'Playlist o matic demo'!AH$2)/2</f>
        <v>21</v>
      </c>
      <c r="AJ786">
        <f>+ABS(+V786-'Playlist o matic demo'!AI$2)/2</f>
        <v>0</v>
      </c>
      <c r="AK786">
        <f>+ABS(+W786-'Playlist o matic demo'!AJ$2)/2</f>
        <v>13</v>
      </c>
      <c r="AL786">
        <f>+ABS(+X786-'Playlist o matic demo'!AK$2)/2</f>
        <v>0</v>
      </c>
      <c r="AN786">
        <f t="shared" si="72"/>
        <v>187.5</v>
      </c>
      <c r="AO786">
        <f t="shared" si="73"/>
        <v>817</v>
      </c>
      <c r="AP786">
        <f t="shared" si="77"/>
        <v>7.8410000000001215E-2</v>
      </c>
      <c r="AQ786">
        <f t="shared" si="74"/>
        <v>817.07840999999996</v>
      </c>
      <c r="AR786">
        <f t="shared" si="75"/>
        <v>817</v>
      </c>
      <c r="AS786" t="str">
        <f t="shared" si="76"/>
        <v>Bad Bunny - Aguacero</v>
      </c>
    </row>
    <row r="787" spans="1:45" x14ac:dyDescent="0.45">
      <c r="A787" t="s">
        <v>1815</v>
      </c>
      <c r="B787" t="s">
        <v>1816</v>
      </c>
      <c r="C787">
        <v>3</v>
      </c>
      <c r="D787">
        <v>2022</v>
      </c>
      <c r="E787">
        <v>5</v>
      </c>
      <c r="F787">
        <v>13</v>
      </c>
      <c r="G787">
        <v>2308</v>
      </c>
      <c r="H787">
        <v>0</v>
      </c>
      <c r="I787">
        <v>76831876</v>
      </c>
      <c r="J787">
        <v>7</v>
      </c>
      <c r="K787">
        <v>0</v>
      </c>
      <c r="L787">
        <v>7</v>
      </c>
      <c r="M787">
        <v>0</v>
      </c>
      <c r="N787">
        <v>0</v>
      </c>
      <c r="O787">
        <v>138</v>
      </c>
      <c r="P787" t="s">
        <v>288</v>
      </c>
      <c r="Q787" t="s">
        <v>46</v>
      </c>
      <c r="R787">
        <v>57</v>
      </c>
      <c r="S787">
        <v>71</v>
      </c>
      <c r="T787">
        <v>82</v>
      </c>
      <c r="U787">
        <v>19</v>
      </c>
      <c r="V787">
        <v>0</v>
      </c>
      <c r="W787">
        <v>15</v>
      </c>
      <c r="X787">
        <v>29</v>
      </c>
      <c r="Y787" t="s">
        <v>1785</v>
      </c>
      <c r="Z787" t="s">
        <v>31</v>
      </c>
      <c r="AA787">
        <f>+IF(B787='Playlist o matic demo'!$V$2,50,0)</f>
        <v>0</v>
      </c>
      <c r="AB787">
        <f>+ABS(+D787-'Playlist o matic demo'!$AA$2)</f>
        <v>3</v>
      </c>
      <c r="AC787">
        <f>+ABS(+O787-'Playlist o matic demo'!$AB$2)</f>
        <v>33</v>
      </c>
      <c r="AD787">
        <f>+IF(P787='Playlist o matic demo'!$AC$2,0,20)</f>
        <v>20</v>
      </c>
      <c r="AE787">
        <f>+IF(Q787='Playlist o matic demo'!$AD$2,0,20)</f>
        <v>20</v>
      </c>
      <c r="AF787">
        <f>+ABS(+R787-'Playlist o matic demo'!AE$2)</f>
        <v>7</v>
      </c>
      <c r="AG787">
        <f>+ABS(+S787-'Playlist o matic demo'!AF$2)/2</f>
        <v>16.5</v>
      </c>
      <c r="AH787">
        <f>+ABS(+T787-'Playlist o matic demo'!AG$2)/1.5</f>
        <v>1.3333333333333333</v>
      </c>
      <c r="AI787">
        <f>+ABS(+U787-'Playlist o matic demo'!AH$2)/2</f>
        <v>9.5</v>
      </c>
      <c r="AJ787">
        <f>+ABS(+V787-'Playlist o matic demo'!AI$2)/2</f>
        <v>0</v>
      </c>
      <c r="AK787">
        <f>+ABS(+W787-'Playlist o matic demo'!AJ$2)/2</f>
        <v>3</v>
      </c>
      <c r="AL787">
        <f>+ABS(+X787-'Playlist o matic demo'!AK$2)/2</f>
        <v>11</v>
      </c>
      <c r="AN787">
        <f t="shared" si="72"/>
        <v>124.33333333333333</v>
      </c>
      <c r="AO787">
        <f t="shared" si="73"/>
        <v>285</v>
      </c>
      <c r="AP787">
        <f t="shared" si="77"/>
        <v>7.8510000000001218E-2</v>
      </c>
      <c r="AQ787">
        <f t="shared" si="74"/>
        <v>285.07850999999999</v>
      </c>
      <c r="AR787">
        <f t="shared" si="75"/>
        <v>287</v>
      </c>
      <c r="AS787" t="str">
        <f t="shared" si="76"/>
        <v>Kendrick Lamar, Ghostface Killah, Summer Walker - Purple Hearts</v>
      </c>
    </row>
    <row r="788" spans="1:45" x14ac:dyDescent="0.45">
      <c r="A788" t="s">
        <v>1817</v>
      </c>
      <c r="B788" t="s">
        <v>45</v>
      </c>
      <c r="C788">
        <v>1</v>
      </c>
      <c r="D788">
        <v>2022</v>
      </c>
      <c r="E788">
        <v>5</v>
      </c>
      <c r="F788">
        <v>6</v>
      </c>
      <c r="G788">
        <v>1004</v>
      </c>
      <c r="H788">
        <v>1</v>
      </c>
      <c r="I788">
        <v>283332261</v>
      </c>
      <c r="J788">
        <v>8</v>
      </c>
      <c r="K788">
        <v>12</v>
      </c>
      <c r="L788">
        <v>9</v>
      </c>
      <c r="M788">
        <v>0</v>
      </c>
      <c r="N788">
        <v>0</v>
      </c>
      <c r="O788">
        <v>188</v>
      </c>
      <c r="P788" t="s">
        <v>38</v>
      </c>
      <c r="Q788" t="s">
        <v>46</v>
      </c>
      <c r="R788">
        <v>50</v>
      </c>
      <c r="S788">
        <v>41</v>
      </c>
      <c r="T788">
        <v>50</v>
      </c>
      <c r="U788">
        <v>69</v>
      </c>
      <c r="V788">
        <v>0</v>
      </c>
      <c r="W788">
        <v>12</v>
      </c>
      <c r="X788">
        <v>6</v>
      </c>
      <c r="Y788" t="s">
        <v>624</v>
      </c>
      <c r="Z788" t="s">
        <v>31</v>
      </c>
      <c r="AA788">
        <f>+IF(B788='Playlist o matic demo'!$V$2,50,0)</f>
        <v>0</v>
      </c>
      <c r="AB788">
        <f>+ABS(+D788-'Playlist o matic demo'!$AA$2)</f>
        <v>3</v>
      </c>
      <c r="AC788">
        <f>+ABS(+O788-'Playlist o matic demo'!$AB$2)</f>
        <v>17</v>
      </c>
      <c r="AD788">
        <f>+IF(P788='Playlist o matic demo'!$AC$2,0,20)</f>
        <v>20</v>
      </c>
      <c r="AE788">
        <f>+IF(Q788='Playlist o matic demo'!$AD$2,0,20)</f>
        <v>20</v>
      </c>
      <c r="AF788">
        <f>+ABS(+R788-'Playlist o matic demo'!AE$2)</f>
        <v>0</v>
      </c>
      <c r="AG788">
        <f>+ABS(+S788-'Playlist o matic demo'!AF$2)/2</f>
        <v>1.5</v>
      </c>
      <c r="AH788">
        <f>+ABS(+T788-'Playlist o matic demo'!AG$2)/1.5</f>
        <v>20</v>
      </c>
      <c r="AI788">
        <f>+ABS(+U788-'Playlist o matic demo'!AH$2)/2</f>
        <v>34.5</v>
      </c>
      <c r="AJ788">
        <f>+ABS(+V788-'Playlist o matic demo'!AI$2)/2</f>
        <v>0</v>
      </c>
      <c r="AK788">
        <f>+ABS(+W788-'Playlist o matic demo'!AJ$2)/2</f>
        <v>1.5</v>
      </c>
      <c r="AL788">
        <f>+ABS(+X788-'Playlist o matic demo'!AK$2)/2</f>
        <v>0.5</v>
      </c>
      <c r="AN788">
        <f t="shared" si="72"/>
        <v>118</v>
      </c>
      <c r="AO788">
        <f t="shared" si="73"/>
        <v>224</v>
      </c>
      <c r="AP788">
        <f t="shared" si="77"/>
        <v>7.8610000000001221E-2</v>
      </c>
      <c r="AQ788">
        <f t="shared" si="74"/>
        <v>224.07861</v>
      </c>
      <c r="AR788">
        <f t="shared" si="75"/>
        <v>224</v>
      </c>
      <c r="AS788" t="str">
        <f t="shared" si="76"/>
        <v>Bad Bunny - Un Verano Sin Ti</v>
      </c>
    </row>
    <row r="789" spans="1:45" x14ac:dyDescent="0.45">
      <c r="A789" t="s">
        <v>1818</v>
      </c>
      <c r="B789" t="s">
        <v>1819</v>
      </c>
      <c r="C789">
        <v>2</v>
      </c>
      <c r="D789">
        <v>2022</v>
      </c>
      <c r="E789">
        <v>2</v>
      </c>
      <c r="F789">
        <v>14</v>
      </c>
      <c r="G789">
        <v>1367</v>
      </c>
      <c r="H789">
        <v>0</v>
      </c>
      <c r="I789">
        <v>307752576</v>
      </c>
      <c r="J789">
        <v>48</v>
      </c>
      <c r="K789">
        <v>4</v>
      </c>
      <c r="L789">
        <v>34</v>
      </c>
      <c r="M789">
        <v>1</v>
      </c>
      <c r="N789">
        <v>0</v>
      </c>
      <c r="O789">
        <v>110</v>
      </c>
      <c r="P789" t="s">
        <v>34</v>
      </c>
      <c r="Q789" t="s">
        <v>29</v>
      </c>
      <c r="R789">
        <v>80</v>
      </c>
      <c r="S789">
        <v>26</v>
      </c>
      <c r="T789">
        <v>85</v>
      </c>
      <c r="U789">
        <v>23</v>
      </c>
      <c r="V789">
        <v>0</v>
      </c>
      <c r="W789">
        <v>11</v>
      </c>
      <c r="X789">
        <v>21</v>
      </c>
      <c r="Y789" t="s">
        <v>1820</v>
      </c>
      <c r="Z789" t="s">
        <v>31</v>
      </c>
      <c r="AA789">
        <f>+IF(B789='Playlist o matic demo'!$V$2,50,0)</f>
        <v>0</v>
      </c>
      <c r="AB789">
        <f>+ABS(+D789-'Playlist o matic demo'!$AA$2)</f>
        <v>3</v>
      </c>
      <c r="AC789">
        <f>+ABS(+O789-'Playlist o matic demo'!$AB$2)</f>
        <v>61</v>
      </c>
      <c r="AD789">
        <f>+IF(P789='Playlist o matic demo'!$AC$2,0,20)</f>
        <v>0</v>
      </c>
      <c r="AE789">
        <f>+IF(Q789='Playlist o matic demo'!$AD$2,0,20)</f>
        <v>0</v>
      </c>
      <c r="AF789">
        <f>+ABS(+R789-'Playlist o matic demo'!AE$2)</f>
        <v>30</v>
      </c>
      <c r="AG789">
        <f>+ABS(+S789-'Playlist o matic demo'!AF$2)/2</f>
        <v>6</v>
      </c>
      <c r="AH789">
        <f>+ABS(+T789-'Playlist o matic demo'!AG$2)/1.5</f>
        <v>3.3333333333333335</v>
      </c>
      <c r="AI789">
        <f>+ABS(+U789-'Playlist o matic demo'!AH$2)/2</f>
        <v>11.5</v>
      </c>
      <c r="AJ789">
        <f>+ABS(+V789-'Playlist o matic demo'!AI$2)/2</f>
        <v>0</v>
      </c>
      <c r="AK789">
        <f>+ABS(+W789-'Playlist o matic demo'!AJ$2)/2</f>
        <v>1</v>
      </c>
      <c r="AL789">
        <f>+ABS(+X789-'Playlist o matic demo'!AK$2)/2</f>
        <v>7</v>
      </c>
      <c r="AN789">
        <f t="shared" si="72"/>
        <v>122.83333333333333</v>
      </c>
      <c r="AO789">
        <f t="shared" si="73"/>
        <v>265</v>
      </c>
      <c r="AP789">
        <f t="shared" si="77"/>
        <v>7.8710000000001223E-2</v>
      </c>
      <c r="AQ789">
        <f t="shared" si="74"/>
        <v>265.07871</v>
      </c>
      <c r="AR789">
        <f t="shared" si="75"/>
        <v>266</v>
      </c>
      <c r="AS789" t="str">
        <f t="shared" si="76"/>
        <v>Polima WestCoast, Pailita - ULTRA SOLO</v>
      </c>
    </row>
    <row r="790" spans="1:45" x14ac:dyDescent="0.45">
      <c r="A790" t="s">
        <v>1821</v>
      </c>
      <c r="B790" t="s">
        <v>45</v>
      </c>
      <c r="C790">
        <v>1</v>
      </c>
      <c r="D790">
        <v>2022</v>
      </c>
      <c r="E790">
        <v>5</v>
      </c>
      <c r="F790">
        <v>6</v>
      </c>
      <c r="G790">
        <v>1112</v>
      </c>
      <c r="H790">
        <v>3</v>
      </c>
      <c r="I790">
        <v>279737940</v>
      </c>
      <c r="J790">
        <v>7</v>
      </c>
      <c r="K790">
        <v>25</v>
      </c>
      <c r="L790">
        <v>12</v>
      </c>
      <c r="M790">
        <v>0</v>
      </c>
      <c r="N790">
        <v>0</v>
      </c>
      <c r="O790">
        <v>105</v>
      </c>
      <c r="P790" t="s">
        <v>80</v>
      </c>
      <c r="Q790" t="s">
        <v>29</v>
      </c>
      <c r="R790">
        <v>81</v>
      </c>
      <c r="S790">
        <v>77</v>
      </c>
      <c r="T790">
        <v>79</v>
      </c>
      <c r="U790">
        <v>19</v>
      </c>
      <c r="V790">
        <v>0</v>
      </c>
      <c r="W790">
        <v>47</v>
      </c>
      <c r="X790">
        <v>8</v>
      </c>
      <c r="Y790" t="s">
        <v>30</v>
      </c>
      <c r="Z790" t="s">
        <v>31</v>
      </c>
      <c r="AA790">
        <f>+IF(B790='Playlist o matic demo'!$V$2,50,0)</f>
        <v>0</v>
      </c>
      <c r="AB790">
        <f>+ABS(+D790-'Playlist o matic demo'!$AA$2)</f>
        <v>3</v>
      </c>
      <c r="AC790">
        <f>+ABS(+O790-'Playlist o matic demo'!$AB$2)</f>
        <v>66</v>
      </c>
      <c r="AD790">
        <f>+IF(P790='Playlist o matic demo'!$AC$2,0,20)</f>
        <v>20</v>
      </c>
      <c r="AE790">
        <f>+IF(Q790='Playlist o matic demo'!$AD$2,0,20)</f>
        <v>0</v>
      </c>
      <c r="AF790">
        <f>+ABS(+R790-'Playlist o matic demo'!AE$2)</f>
        <v>31</v>
      </c>
      <c r="AG790">
        <f>+ABS(+S790-'Playlist o matic demo'!AF$2)/2</f>
        <v>19.5</v>
      </c>
      <c r="AH790">
        <f>+ABS(+T790-'Playlist o matic demo'!AG$2)/1.5</f>
        <v>0.66666666666666663</v>
      </c>
      <c r="AI790">
        <f>+ABS(+U790-'Playlist o matic demo'!AH$2)/2</f>
        <v>9.5</v>
      </c>
      <c r="AJ790">
        <f>+ABS(+V790-'Playlist o matic demo'!AI$2)/2</f>
        <v>0</v>
      </c>
      <c r="AK790">
        <f>+ABS(+W790-'Playlist o matic demo'!AJ$2)/2</f>
        <v>19</v>
      </c>
      <c r="AL790">
        <f>+ABS(+X790-'Playlist o matic demo'!AK$2)/2</f>
        <v>0.5</v>
      </c>
      <c r="AN790">
        <f t="shared" si="72"/>
        <v>169.16666666666666</v>
      </c>
      <c r="AO790">
        <f t="shared" si="73"/>
        <v>678</v>
      </c>
      <c r="AP790">
        <f t="shared" si="77"/>
        <v>7.8810000000001226E-2</v>
      </c>
      <c r="AQ790">
        <f t="shared" si="74"/>
        <v>678.07880999999998</v>
      </c>
      <c r="AR790">
        <f t="shared" si="75"/>
        <v>679</v>
      </c>
      <c r="AS790" t="str">
        <f t="shared" si="76"/>
        <v xml:space="preserve">Bad Bunny - EnsÃ¯Â¿Â½Ã¯Â¿Â½Ã¯Â¿Â½Ã¯Â¿Â½ame </v>
      </c>
    </row>
    <row r="791" spans="1:45" x14ac:dyDescent="0.45">
      <c r="A791" t="s">
        <v>1822</v>
      </c>
      <c r="B791" t="s">
        <v>45</v>
      </c>
      <c r="C791">
        <v>1</v>
      </c>
      <c r="D791">
        <v>2022</v>
      </c>
      <c r="E791">
        <v>5</v>
      </c>
      <c r="F791">
        <v>6</v>
      </c>
      <c r="G791">
        <v>1209</v>
      </c>
      <c r="H791">
        <v>0</v>
      </c>
      <c r="I791">
        <v>212351890</v>
      </c>
      <c r="J791">
        <v>9</v>
      </c>
      <c r="K791">
        <v>7</v>
      </c>
      <c r="L791">
        <v>14</v>
      </c>
      <c r="M791">
        <v>0</v>
      </c>
      <c r="N791">
        <v>1</v>
      </c>
      <c r="O791">
        <v>118</v>
      </c>
      <c r="P791" t="s">
        <v>80</v>
      </c>
      <c r="Q791" t="s">
        <v>29</v>
      </c>
      <c r="R791">
        <v>63</v>
      </c>
      <c r="S791">
        <v>60</v>
      </c>
      <c r="T791">
        <v>70</v>
      </c>
      <c r="U791">
        <v>5</v>
      </c>
      <c r="V791">
        <v>0</v>
      </c>
      <c r="W791">
        <v>9</v>
      </c>
      <c r="X791">
        <v>31</v>
      </c>
      <c r="Y791" t="s">
        <v>30</v>
      </c>
      <c r="Z791" t="s">
        <v>31</v>
      </c>
      <c r="AA791">
        <f>+IF(B791='Playlist o matic demo'!$V$2,50,0)</f>
        <v>0</v>
      </c>
      <c r="AB791">
        <f>+ABS(+D791-'Playlist o matic demo'!$AA$2)</f>
        <v>3</v>
      </c>
      <c r="AC791">
        <f>+ABS(+O791-'Playlist o matic demo'!$AB$2)</f>
        <v>53</v>
      </c>
      <c r="AD791">
        <f>+IF(P791='Playlist o matic demo'!$AC$2,0,20)</f>
        <v>20</v>
      </c>
      <c r="AE791">
        <f>+IF(Q791='Playlist o matic demo'!$AD$2,0,20)</f>
        <v>0</v>
      </c>
      <c r="AF791">
        <f>+ABS(+R791-'Playlist o matic demo'!AE$2)</f>
        <v>13</v>
      </c>
      <c r="AG791">
        <f>+ABS(+S791-'Playlist o matic demo'!AF$2)/2</f>
        <v>11</v>
      </c>
      <c r="AH791">
        <f>+ABS(+T791-'Playlist o matic demo'!AG$2)/1.5</f>
        <v>6.666666666666667</v>
      </c>
      <c r="AI791">
        <f>+ABS(+U791-'Playlist o matic demo'!AH$2)/2</f>
        <v>2.5</v>
      </c>
      <c r="AJ791">
        <f>+ABS(+V791-'Playlist o matic demo'!AI$2)/2</f>
        <v>0</v>
      </c>
      <c r="AK791">
        <f>+ABS(+W791-'Playlist o matic demo'!AJ$2)/2</f>
        <v>0</v>
      </c>
      <c r="AL791">
        <f>+ABS(+X791-'Playlist o matic demo'!AK$2)/2</f>
        <v>12</v>
      </c>
      <c r="AN791">
        <f t="shared" si="72"/>
        <v>121.16666666666667</v>
      </c>
      <c r="AO791">
        <f t="shared" si="73"/>
        <v>246</v>
      </c>
      <c r="AP791">
        <f t="shared" si="77"/>
        <v>7.8910000000001229E-2</v>
      </c>
      <c r="AQ791">
        <f t="shared" si="74"/>
        <v>246.07891000000001</v>
      </c>
      <c r="AR791">
        <f t="shared" si="75"/>
        <v>251</v>
      </c>
      <c r="AS791" t="str">
        <f t="shared" si="76"/>
        <v>Bad Bunny - El ApagÃ¯Â¿Â½</v>
      </c>
    </row>
    <row r="792" spans="1:45" x14ac:dyDescent="0.45">
      <c r="A792" t="s">
        <v>1823</v>
      </c>
      <c r="B792" t="s">
        <v>1824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>
        <v>1304313953</v>
      </c>
      <c r="J792">
        <v>162</v>
      </c>
      <c r="K792">
        <v>116</v>
      </c>
      <c r="L792">
        <v>355</v>
      </c>
      <c r="M792">
        <v>7</v>
      </c>
      <c r="N792">
        <v>0</v>
      </c>
      <c r="O792">
        <v>176</v>
      </c>
      <c r="P792" t="s">
        <v>62</v>
      </c>
      <c r="Q792" t="s">
        <v>29</v>
      </c>
      <c r="R792">
        <v>61</v>
      </c>
      <c r="S792">
        <v>24</v>
      </c>
      <c r="T792">
        <v>62</v>
      </c>
      <c r="U792">
        <v>60</v>
      </c>
      <c r="V792">
        <v>0</v>
      </c>
      <c r="W792">
        <v>24</v>
      </c>
      <c r="X792">
        <v>31</v>
      </c>
      <c r="Y792" t="s">
        <v>1825</v>
      </c>
      <c r="Z792" t="s">
        <v>31</v>
      </c>
      <c r="AA792">
        <f>+IF(B792='Playlist o matic demo'!$V$2,50,0)</f>
        <v>0</v>
      </c>
      <c r="AB792">
        <f>+ABS(+D792-'Playlist o matic demo'!$AA$2)</f>
        <v>0</v>
      </c>
      <c r="AC792">
        <f>+ABS(+O792-'Playlist o matic demo'!$AB$2)</f>
        <v>5</v>
      </c>
      <c r="AD792">
        <f>+IF(P792='Playlist o matic demo'!$AC$2,0,20)</f>
        <v>20</v>
      </c>
      <c r="AE792">
        <f>+IF(Q792='Playlist o matic demo'!$AD$2,0,20)</f>
        <v>0</v>
      </c>
      <c r="AF792">
        <f>+ABS(+R792-'Playlist o matic demo'!AE$2)</f>
        <v>11</v>
      </c>
      <c r="AG792">
        <f>+ABS(+S792-'Playlist o matic demo'!AF$2)/2</f>
        <v>7</v>
      </c>
      <c r="AH792">
        <f>+ABS(+T792-'Playlist o matic demo'!AG$2)/1.5</f>
        <v>12</v>
      </c>
      <c r="AI792">
        <f>+ABS(+U792-'Playlist o matic demo'!AH$2)/2</f>
        <v>30</v>
      </c>
      <c r="AJ792">
        <f>+ABS(+V792-'Playlist o matic demo'!AI$2)/2</f>
        <v>0</v>
      </c>
      <c r="AK792">
        <f>+ABS(+W792-'Playlist o matic demo'!AJ$2)/2</f>
        <v>7.5</v>
      </c>
      <c r="AL792">
        <f>+ABS(+X792-'Playlist o matic demo'!AK$2)/2</f>
        <v>12</v>
      </c>
      <c r="AN792">
        <f t="shared" si="72"/>
        <v>104.5</v>
      </c>
      <c r="AO792">
        <f t="shared" si="73"/>
        <v>145</v>
      </c>
      <c r="AP792">
        <f t="shared" si="77"/>
        <v>7.9010000000001232E-2</v>
      </c>
      <c r="AQ792">
        <f t="shared" si="74"/>
        <v>145.07901000000001</v>
      </c>
      <c r="AR792">
        <f t="shared" si="75"/>
        <v>146</v>
      </c>
      <c r="AS792" t="str">
        <f t="shared" si="76"/>
        <v>Bad Bunny, Tainy - Callaita</v>
      </c>
    </row>
    <row r="793" spans="1:45" x14ac:dyDescent="0.45">
      <c r="A793" t="s">
        <v>118</v>
      </c>
      <c r="B793" t="s">
        <v>1664</v>
      </c>
      <c r="C793">
        <v>1</v>
      </c>
      <c r="D793">
        <v>2022</v>
      </c>
      <c r="E793">
        <v>5</v>
      </c>
      <c r="F793">
        <v>6</v>
      </c>
      <c r="G793">
        <v>1992</v>
      </c>
      <c r="H793">
        <v>0</v>
      </c>
      <c r="I793">
        <v>150500965</v>
      </c>
      <c r="J793">
        <v>35</v>
      </c>
      <c r="K793">
        <v>0</v>
      </c>
      <c r="L793">
        <v>3</v>
      </c>
      <c r="M793">
        <v>0</v>
      </c>
      <c r="N793">
        <v>0</v>
      </c>
      <c r="O793">
        <v>158</v>
      </c>
      <c r="P793" t="s">
        <v>28</v>
      </c>
      <c r="Q793" t="s">
        <v>29</v>
      </c>
      <c r="R793">
        <v>83</v>
      </c>
      <c r="S793">
        <v>41</v>
      </c>
      <c r="T793">
        <v>65</v>
      </c>
      <c r="U793">
        <v>0</v>
      </c>
      <c r="V793">
        <v>10</v>
      </c>
      <c r="W793">
        <v>11</v>
      </c>
      <c r="X793">
        <v>8</v>
      </c>
      <c r="Y793" t="s">
        <v>1712</v>
      </c>
      <c r="Z793" t="s">
        <v>31</v>
      </c>
      <c r="AA793">
        <f>+IF(B793='Playlist o matic demo'!$V$2,50,0)</f>
        <v>0</v>
      </c>
      <c r="AB793">
        <f>+ABS(+D793-'Playlist o matic demo'!$AA$2)</f>
        <v>3</v>
      </c>
      <c r="AC793">
        <f>+ABS(+O793-'Playlist o matic demo'!$AB$2)</f>
        <v>13</v>
      </c>
      <c r="AD793">
        <f>+IF(P793='Playlist o matic demo'!$AC$2,0,20)</f>
        <v>20</v>
      </c>
      <c r="AE793">
        <f>+IF(Q793='Playlist o matic demo'!$AD$2,0,20)</f>
        <v>0</v>
      </c>
      <c r="AF793">
        <f>+ABS(+R793-'Playlist o matic demo'!AE$2)</f>
        <v>33</v>
      </c>
      <c r="AG793">
        <f>+ABS(+S793-'Playlist o matic demo'!AF$2)/2</f>
        <v>1.5</v>
      </c>
      <c r="AH793">
        <f>+ABS(+T793-'Playlist o matic demo'!AG$2)/1.5</f>
        <v>10</v>
      </c>
      <c r="AI793">
        <f>+ABS(+U793-'Playlist o matic demo'!AH$2)/2</f>
        <v>0</v>
      </c>
      <c r="AJ793">
        <f>+ABS(+V793-'Playlist o matic demo'!AI$2)/2</f>
        <v>5</v>
      </c>
      <c r="AK793">
        <f>+ABS(+W793-'Playlist o matic demo'!AJ$2)/2</f>
        <v>1</v>
      </c>
      <c r="AL793">
        <f>+ABS(+X793-'Playlist o matic demo'!AK$2)/2</f>
        <v>0.5</v>
      </c>
      <c r="AN793">
        <f t="shared" si="72"/>
        <v>87</v>
      </c>
      <c r="AO793">
        <f t="shared" si="73"/>
        <v>72</v>
      </c>
      <c r="AP793">
        <f t="shared" si="77"/>
        <v>7.9110000000001235E-2</v>
      </c>
      <c r="AQ793">
        <f t="shared" si="74"/>
        <v>72.07911</v>
      </c>
      <c r="AR793">
        <f t="shared" si="75"/>
        <v>74</v>
      </c>
      <c r="AS793" t="str">
        <f t="shared" si="76"/>
        <v>Jack Harlow - Dua Lipa</v>
      </c>
    </row>
    <row r="794" spans="1:45" x14ac:dyDescent="0.45">
      <c r="A794" t="s">
        <v>1826</v>
      </c>
      <c r="B794" t="s">
        <v>45</v>
      </c>
      <c r="C794">
        <v>1</v>
      </c>
      <c r="D794">
        <v>2022</v>
      </c>
      <c r="E794">
        <v>5</v>
      </c>
      <c r="F794">
        <v>6</v>
      </c>
      <c r="G794">
        <v>897</v>
      </c>
      <c r="H794">
        <v>0</v>
      </c>
      <c r="I794">
        <v>246127838</v>
      </c>
      <c r="J794">
        <v>6</v>
      </c>
      <c r="K794">
        <v>20</v>
      </c>
      <c r="L794">
        <v>8</v>
      </c>
      <c r="M794">
        <v>0</v>
      </c>
      <c r="N794">
        <v>0</v>
      </c>
      <c r="O794">
        <v>115</v>
      </c>
      <c r="P794" t="s">
        <v>34</v>
      </c>
      <c r="Q794" t="s">
        <v>46</v>
      </c>
      <c r="R794">
        <v>85</v>
      </c>
      <c r="S794">
        <v>72</v>
      </c>
      <c r="T794">
        <v>58</v>
      </c>
      <c r="U794">
        <v>9</v>
      </c>
      <c r="V794">
        <v>0</v>
      </c>
      <c r="W794">
        <v>49</v>
      </c>
      <c r="X794">
        <v>12</v>
      </c>
      <c r="Y794" t="s">
        <v>624</v>
      </c>
      <c r="Z794" t="s">
        <v>31</v>
      </c>
      <c r="AA794">
        <f>+IF(B794='Playlist o matic demo'!$V$2,50,0)</f>
        <v>0</v>
      </c>
      <c r="AB794">
        <f>+ABS(+D794-'Playlist o matic demo'!$AA$2)</f>
        <v>3</v>
      </c>
      <c r="AC794">
        <f>+ABS(+O794-'Playlist o matic demo'!$AB$2)</f>
        <v>56</v>
      </c>
      <c r="AD794">
        <f>+IF(P794='Playlist o matic demo'!$AC$2,0,20)</f>
        <v>0</v>
      </c>
      <c r="AE794">
        <f>+IF(Q794='Playlist o matic demo'!$AD$2,0,20)</f>
        <v>20</v>
      </c>
      <c r="AF794">
        <f>+ABS(+R794-'Playlist o matic demo'!AE$2)</f>
        <v>35</v>
      </c>
      <c r="AG794">
        <f>+ABS(+S794-'Playlist o matic demo'!AF$2)/2</f>
        <v>17</v>
      </c>
      <c r="AH794">
        <f>+ABS(+T794-'Playlist o matic demo'!AG$2)/1.5</f>
        <v>14.666666666666666</v>
      </c>
      <c r="AI794">
        <f>+ABS(+U794-'Playlist o matic demo'!AH$2)/2</f>
        <v>4.5</v>
      </c>
      <c r="AJ794">
        <f>+ABS(+V794-'Playlist o matic demo'!AI$2)/2</f>
        <v>0</v>
      </c>
      <c r="AK794">
        <f>+ABS(+W794-'Playlist o matic demo'!AJ$2)/2</f>
        <v>20</v>
      </c>
      <c r="AL794">
        <f>+ABS(+X794-'Playlist o matic demo'!AK$2)/2</f>
        <v>2.5</v>
      </c>
      <c r="AN794">
        <f t="shared" si="72"/>
        <v>172.66666666666666</v>
      </c>
      <c r="AO794">
        <f t="shared" si="73"/>
        <v>706</v>
      </c>
      <c r="AP794">
        <f t="shared" si="77"/>
        <v>7.9210000000001238E-2</v>
      </c>
      <c r="AQ794">
        <f t="shared" si="74"/>
        <v>706.07920999999999</v>
      </c>
      <c r="AR794">
        <f t="shared" si="75"/>
        <v>707</v>
      </c>
      <c r="AS794" t="str">
        <f t="shared" si="76"/>
        <v>Bad Bunny - Agosto</v>
      </c>
    </row>
    <row r="795" spans="1:45" x14ac:dyDescent="0.45">
      <c r="A795" t="s">
        <v>1827</v>
      </c>
      <c r="B795" t="s">
        <v>1828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>
        <v>582863434</v>
      </c>
      <c r="J795">
        <v>10</v>
      </c>
      <c r="K795">
        <v>2</v>
      </c>
      <c r="L795">
        <v>150</v>
      </c>
      <c r="M795">
        <v>0</v>
      </c>
      <c r="N795">
        <v>0</v>
      </c>
      <c r="O795">
        <v>110</v>
      </c>
      <c r="P795" t="s">
        <v>28</v>
      </c>
      <c r="Q795" t="s">
        <v>46</v>
      </c>
      <c r="R795">
        <v>51</v>
      </c>
      <c r="S795">
        <v>48</v>
      </c>
      <c r="T795">
        <v>82</v>
      </c>
      <c r="U795">
        <v>0</v>
      </c>
      <c r="V795">
        <v>0</v>
      </c>
      <c r="W795">
        <v>5</v>
      </c>
      <c r="X795">
        <v>3</v>
      </c>
      <c r="Y795" t="s">
        <v>1829</v>
      </c>
      <c r="Z795" t="s">
        <v>31</v>
      </c>
      <c r="AA795">
        <f>+IF(B795='Playlist o matic demo'!$V$2,50,0)</f>
        <v>0</v>
      </c>
      <c r="AB795">
        <f>+ABS(+D795-'Playlist o matic demo'!$AA$2)</f>
        <v>3</v>
      </c>
      <c r="AC795">
        <f>+ABS(+O795-'Playlist o matic demo'!$AB$2)</f>
        <v>61</v>
      </c>
      <c r="AD795">
        <f>+IF(P795='Playlist o matic demo'!$AC$2,0,20)</f>
        <v>20</v>
      </c>
      <c r="AE795">
        <f>+IF(Q795='Playlist o matic demo'!$AD$2,0,20)</f>
        <v>20</v>
      </c>
      <c r="AF795">
        <f>+ABS(+R795-'Playlist o matic demo'!AE$2)</f>
        <v>1</v>
      </c>
      <c r="AG795">
        <f>+ABS(+S795-'Playlist o matic demo'!AF$2)/2</f>
        <v>5</v>
      </c>
      <c r="AH795">
        <f>+ABS(+T795-'Playlist o matic demo'!AG$2)/1.5</f>
        <v>1.3333333333333333</v>
      </c>
      <c r="AI795">
        <f>+ABS(+U795-'Playlist o matic demo'!AH$2)/2</f>
        <v>0</v>
      </c>
      <c r="AJ795">
        <f>+ABS(+V795-'Playlist o matic demo'!AI$2)/2</f>
        <v>0</v>
      </c>
      <c r="AK795">
        <f>+ABS(+W795-'Playlist o matic demo'!AJ$2)/2</f>
        <v>2</v>
      </c>
      <c r="AL795">
        <f>+ABS(+X795-'Playlist o matic demo'!AK$2)/2</f>
        <v>2</v>
      </c>
      <c r="AN795">
        <f t="shared" si="72"/>
        <v>115.33333333333333</v>
      </c>
      <c r="AO795">
        <f t="shared" si="73"/>
        <v>207</v>
      </c>
      <c r="AP795">
        <f t="shared" si="77"/>
        <v>7.9310000000001241E-2</v>
      </c>
      <c r="AQ795">
        <f t="shared" si="74"/>
        <v>207.07930999999999</v>
      </c>
      <c r="AR795">
        <f t="shared" si="75"/>
        <v>207</v>
      </c>
      <c r="AS795" t="str">
        <f t="shared" si="76"/>
        <v>Panic! At The Disco - House Of Memories</v>
      </c>
    </row>
    <row r="796" spans="1:45" x14ac:dyDescent="0.45">
      <c r="A796" t="s">
        <v>1830</v>
      </c>
      <c r="B796" t="s">
        <v>1831</v>
      </c>
      <c r="C796">
        <v>2</v>
      </c>
      <c r="D796">
        <v>2022</v>
      </c>
      <c r="E796">
        <v>5</v>
      </c>
      <c r="F796">
        <v>13</v>
      </c>
      <c r="G796">
        <v>1860</v>
      </c>
      <c r="H796">
        <v>0</v>
      </c>
      <c r="I796">
        <v>58687425</v>
      </c>
      <c r="J796">
        <v>1</v>
      </c>
      <c r="K796">
        <v>0</v>
      </c>
      <c r="L796">
        <v>3</v>
      </c>
      <c r="M796">
        <v>0</v>
      </c>
      <c r="N796">
        <v>0</v>
      </c>
      <c r="O796">
        <v>174</v>
      </c>
      <c r="P796" t="s">
        <v>42</v>
      </c>
      <c r="Q796" t="s">
        <v>29</v>
      </c>
      <c r="R796">
        <v>73</v>
      </c>
      <c r="S796">
        <v>26</v>
      </c>
      <c r="T796">
        <v>54</v>
      </c>
      <c r="U796">
        <v>30</v>
      </c>
      <c r="V796">
        <v>0</v>
      </c>
      <c r="W796">
        <v>34</v>
      </c>
      <c r="X796">
        <v>32</v>
      </c>
      <c r="Y796" t="s">
        <v>1785</v>
      </c>
      <c r="Z796" t="s">
        <v>31</v>
      </c>
      <c r="AA796">
        <f>+IF(B796='Playlist o matic demo'!$V$2,50,0)</f>
        <v>0</v>
      </c>
      <c r="AB796">
        <f>+ABS(+D796-'Playlist o matic demo'!$AA$2)</f>
        <v>3</v>
      </c>
      <c r="AC796">
        <f>+ABS(+O796-'Playlist o matic demo'!$AB$2)</f>
        <v>3</v>
      </c>
      <c r="AD796">
        <f>+IF(P796='Playlist o matic demo'!$AC$2,0,20)</f>
        <v>20</v>
      </c>
      <c r="AE796">
        <f>+IF(Q796='Playlist o matic demo'!$AD$2,0,20)</f>
        <v>0</v>
      </c>
      <c r="AF796">
        <f>+ABS(+R796-'Playlist o matic demo'!AE$2)</f>
        <v>23</v>
      </c>
      <c r="AG796">
        <f>+ABS(+S796-'Playlist o matic demo'!AF$2)/2</f>
        <v>6</v>
      </c>
      <c r="AH796">
        <f>+ABS(+T796-'Playlist o matic demo'!AG$2)/1.5</f>
        <v>17.333333333333332</v>
      </c>
      <c r="AI796">
        <f>+ABS(+U796-'Playlist o matic demo'!AH$2)/2</f>
        <v>15</v>
      </c>
      <c r="AJ796">
        <f>+ABS(+V796-'Playlist o matic demo'!AI$2)/2</f>
        <v>0</v>
      </c>
      <c r="AK796">
        <f>+ABS(+W796-'Playlist o matic demo'!AJ$2)/2</f>
        <v>12.5</v>
      </c>
      <c r="AL796">
        <f>+ABS(+X796-'Playlist o matic demo'!AK$2)/2</f>
        <v>12.5</v>
      </c>
      <c r="AN796">
        <f t="shared" si="72"/>
        <v>112.33333333333333</v>
      </c>
      <c r="AO796">
        <f t="shared" si="73"/>
        <v>190</v>
      </c>
      <c r="AP796">
        <f t="shared" si="77"/>
        <v>7.9410000000001243E-2</v>
      </c>
      <c r="AQ796">
        <f t="shared" si="74"/>
        <v>190.07941</v>
      </c>
      <c r="AR796">
        <f t="shared" si="75"/>
        <v>190</v>
      </c>
      <c r="AS796" t="str">
        <f t="shared" si="76"/>
        <v>Kendrick Lamar, Tanna Leone - Mr. Morale</v>
      </c>
    </row>
    <row r="797" spans="1:45" x14ac:dyDescent="0.45">
      <c r="A797" t="s">
        <v>1832</v>
      </c>
      <c r="B797" t="s">
        <v>1833</v>
      </c>
      <c r="C797">
        <v>2</v>
      </c>
      <c r="D797">
        <v>2022</v>
      </c>
      <c r="E797">
        <v>4</v>
      </c>
      <c r="F797">
        <v>29</v>
      </c>
      <c r="G797">
        <v>802</v>
      </c>
      <c r="H797">
        <v>0</v>
      </c>
      <c r="I797">
        <v>212109195</v>
      </c>
      <c r="J797">
        <v>16</v>
      </c>
      <c r="K797">
        <v>81</v>
      </c>
      <c r="L797">
        <v>23</v>
      </c>
      <c r="M797">
        <v>0</v>
      </c>
      <c r="N797">
        <v>0</v>
      </c>
      <c r="O797">
        <v>130</v>
      </c>
      <c r="P797" t="s">
        <v>130</v>
      </c>
      <c r="Q797" t="s">
        <v>29</v>
      </c>
      <c r="R797">
        <v>91</v>
      </c>
      <c r="S797">
        <v>91</v>
      </c>
      <c r="T797">
        <v>96</v>
      </c>
      <c r="U797">
        <v>3</v>
      </c>
      <c r="V797">
        <v>0</v>
      </c>
      <c r="W797">
        <v>3</v>
      </c>
      <c r="X797">
        <v>9</v>
      </c>
      <c r="Y797" t="s">
        <v>1834</v>
      </c>
      <c r="Z797" t="s">
        <v>31</v>
      </c>
      <c r="AA797">
        <f>+IF(B797='Playlist o matic demo'!$V$2,50,0)</f>
        <v>0</v>
      </c>
      <c r="AB797">
        <f>+ABS(+D797-'Playlist o matic demo'!$AA$2)</f>
        <v>3</v>
      </c>
      <c r="AC797">
        <f>+ABS(+O797-'Playlist o matic demo'!$AB$2)</f>
        <v>41</v>
      </c>
      <c r="AD797">
        <f>+IF(P797='Playlist o matic demo'!$AC$2,0,20)</f>
        <v>20</v>
      </c>
      <c r="AE797">
        <f>+IF(Q797='Playlist o matic demo'!$AD$2,0,20)</f>
        <v>0</v>
      </c>
      <c r="AF797">
        <f>+ABS(+R797-'Playlist o matic demo'!AE$2)</f>
        <v>41</v>
      </c>
      <c r="AG797">
        <f>+ABS(+S797-'Playlist o matic demo'!AF$2)/2</f>
        <v>26.5</v>
      </c>
      <c r="AH797">
        <f>+ABS(+T797-'Playlist o matic demo'!AG$2)/1.5</f>
        <v>10.666666666666666</v>
      </c>
      <c r="AI797">
        <f>+ABS(+U797-'Playlist o matic demo'!AH$2)/2</f>
        <v>1.5</v>
      </c>
      <c r="AJ797">
        <f>+ABS(+V797-'Playlist o matic demo'!AI$2)/2</f>
        <v>0</v>
      </c>
      <c r="AK797">
        <f>+ABS(+W797-'Playlist o matic demo'!AJ$2)/2</f>
        <v>3</v>
      </c>
      <c r="AL797">
        <f>+ABS(+X797-'Playlist o matic demo'!AK$2)/2</f>
        <v>1</v>
      </c>
      <c r="AN797">
        <f t="shared" si="72"/>
        <v>147.66666666666666</v>
      </c>
      <c r="AO797">
        <f t="shared" si="73"/>
        <v>473</v>
      </c>
      <c r="AP797">
        <f t="shared" si="77"/>
        <v>7.9510000000001246E-2</v>
      </c>
      <c r="AQ797">
        <f t="shared" si="74"/>
        <v>473.07951000000003</v>
      </c>
      <c r="AR797">
        <f t="shared" si="75"/>
        <v>475</v>
      </c>
      <c r="AS797" t="str">
        <f t="shared" si="76"/>
        <v>PSY, Suga - That That (prod. &amp; feat. SUGA of BTS)</v>
      </c>
    </row>
    <row r="798" spans="1:45" x14ac:dyDescent="0.45">
      <c r="A798" t="s">
        <v>1835</v>
      </c>
      <c r="B798" t="s">
        <v>1836</v>
      </c>
      <c r="C798">
        <v>1</v>
      </c>
      <c r="D798">
        <v>2022</v>
      </c>
      <c r="E798">
        <v>4</v>
      </c>
      <c r="F798">
        <v>29</v>
      </c>
      <c r="G798">
        <v>2224</v>
      </c>
      <c r="H798">
        <v>8</v>
      </c>
      <c r="I798">
        <v>382199619</v>
      </c>
      <c r="J798">
        <v>48</v>
      </c>
      <c r="K798">
        <v>40</v>
      </c>
      <c r="L798">
        <v>87</v>
      </c>
      <c r="M798">
        <v>1</v>
      </c>
      <c r="N798">
        <v>210</v>
      </c>
      <c r="O798">
        <v>78</v>
      </c>
      <c r="P798" t="s">
        <v>173</v>
      </c>
      <c r="Q798" t="s">
        <v>29</v>
      </c>
      <c r="R798">
        <v>36</v>
      </c>
      <c r="S798">
        <v>30</v>
      </c>
      <c r="T798">
        <v>54</v>
      </c>
      <c r="U798">
        <v>34</v>
      </c>
      <c r="V798">
        <v>0</v>
      </c>
      <c r="W798">
        <v>14</v>
      </c>
      <c r="X798">
        <v>5</v>
      </c>
      <c r="Y798" t="s">
        <v>1837</v>
      </c>
      <c r="Z798" t="s">
        <v>31</v>
      </c>
      <c r="AA798">
        <f>+IF(B798='Playlist o matic demo'!$V$2,50,0)</f>
        <v>0</v>
      </c>
      <c r="AB798">
        <f>+ABS(+D798-'Playlist o matic demo'!$AA$2)</f>
        <v>3</v>
      </c>
      <c r="AC798">
        <f>+ABS(+O798-'Playlist o matic demo'!$AB$2)</f>
        <v>93</v>
      </c>
      <c r="AD798">
        <f>+IF(P798='Playlist o matic demo'!$AC$2,0,20)</f>
        <v>20</v>
      </c>
      <c r="AE798">
        <f>+IF(Q798='Playlist o matic demo'!$AD$2,0,20)</f>
        <v>0</v>
      </c>
      <c r="AF798">
        <f>+ABS(+R798-'Playlist o matic demo'!AE$2)</f>
        <v>14</v>
      </c>
      <c r="AG798">
        <f>+ABS(+S798-'Playlist o matic demo'!AF$2)/2</f>
        <v>4</v>
      </c>
      <c r="AH798">
        <f>+ABS(+T798-'Playlist o matic demo'!AG$2)/1.5</f>
        <v>17.333333333333332</v>
      </c>
      <c r="AI798">
        <f>+ABS(+U798-'Playlist o matic demo'!AH$2)/2</f>
        <v>17</v>
      </c>
      <c r="AJ798">
        <f>+ABS(+V798-'Playlist o matic demo'!AI$2)/2</f>
        <v>0</v>
      </c>
      <c r="AK798">
        <f>+ABS(+W798-'Playlist o matic demo'!AJ$2)/2</f>
        <v>2.5</v>
      </c>
      <c r="AL798">
        <f>+ABS(+X798-'Playlist o matic demo'!AK$2)/2</f>
        <v>1</v>
      </c>
      <c r="AN798">
        <f t="shared" si="72"/>
        <v>171.83333333333334</v>
      </c>
      <c r="AO798">
        <f t="shared" si="73"/>
        <v>700</v>
      </c>
      <c r="AP798">
        <f t="shared" si="77"/>
        <v>7.9610000000001249E-2</v>
      </c>
      <c r="AQ798">
        <f t="shared" si="74"/>
        <v>700.07961</v>
      </c>
      <c r="AR798">
        <f t="shared" si="75"/>
        <v>700</v>
      </c>
      <c r="AS798" t="str">
        <f t="shared" si="76"/>
        <v>Benson Boone - In The Stars</v>
      </c>
    </row>
    <row r="799" spans="1:45" x14ac:dyDescent="0.45">
      <c r="A799" t="s">
        <v>1838</v>
      </c>
      <c r="B799" t="s">
        <v>1583</v>
      </c>
      <c r="C799">
        <v>1</v>
      </c>
      <c r="D799">
        <v>2022</v>
      </c>
      <c r="E799">
        <v>5</v>
      </c>
      <c r="F799">
        <v>13</v>
      </c>
      <c r="G799">
        <v>1103</v>
      </c>
      <c r="H799">
        <v>0</v>
      </c>
      <c r="I799">
        <v>41210087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104</v>
      </c>
      <c r="P799" t="s">
        <v>92</v>
      </c>
      <c r="Q799" t="s">
        <v>29</v>
      </c>
      <c r="R799">
        <v>44</v>
      </c>
      <c r="S799">
        <v>74</v>
      </c>
      <c r="T799">
        <v>42</v>
      </c>
      <c r="U799">
        <v>88</v>
      </c>
      <c r="V799">
        <v>0</v>
      </c>
      <c r="W799">
        <v>9</v>
      </c>
      <c r="X799">
        <v>9</v>
      </c>
      <c r="Y799" t="s">
        <v>1785</v>
      </c>
      <c r="Z799" t="s">
        <v>31</v>
      </c>
      <c r="AA799">
        <f>+IF(B799='Playlist o matic demo'!$V$2,50,0)</f>
        <v>0</v>
      </c>
      <c r="AB799">
        <f>+ABS(+D799-'Playlist o matic demo'!$AA$2)</f>
        <v>3</v>
      </c>
      <c r="AC799">
        <f>+ABS(+O799-'Playlist o matic demo'!$AB$2)</f>
        <v>67</v>
      </c>
      <c r="AD799">
        <f>+IF(P799='Playlist o matic demo'!$AC$2,0,20)</f>
        <v>20</v>
      </c>
      <c r="AE799">
        <f>+IF(Q799='Playlist o matic demo'!$AD$2,0,20)</f>
        <v>0</v>
      </c>
      <c r="AF799">
        <f>+ABS(+R799-'Playlist o matic demo'!AE$2)</f>
        <v>6</v>
      </c>
      <c r="AG799">
        <f>+ABS(+S799-'Playlist o matic demo'!AF$2)/2</f>
        <v>18</v>
      </c>
      <c r="AH799">
        <f>+ABS(+T799-'Playlist o matic demo'!AG$2)/1.5</f>
        <v>25.333333333333332</v>
      </c>
      <c r="AI799">
        <f>+ABS(+U799-'Playlist o matic demo'!AH$2)/2</f>
        <v>44</v>
      </c>
      <c r="AJ799">
        <f>+ABS(+V799-'Playlist o matic demo'!AI$2)/2</f>
        <v>0</v>
      </c>
      <c r="AK799">
        <f>+ABS(+W799-'Playlist o matic demo'!AJ$2)/2</f>
        <v>0</v>
      </c>
      <c r="AL799">
        <f>+ABS(+X799-'Playlist o matic demo'!AK$2)/2</f>
        <v>1</v>
      </c>
      <c r="AN799">
        <f t="shared" si="72"/>
        <v>184.33333333333334</v>
      </c>
      <c r="AO799">
        <f t="shared" si="73"/>
        <v>793</v>
      </c>
      <c r="AP799">
        <f t="shared" si="77"/>
        <v>7.9710000000001252E-2</v>
      </c>
      <c r="AQ799">
        <f t="shared" si="74"/>
        <v>793.07970999999998</v>
      </c>
      <c r="AR799">
        <f t="shared" si="75"/>
        <v>795</v>
      </c>
      <c r="AS799" t="str">
        <f t="shared" si="76"/>
        <v>Kendrick Lamar - Rich - Interlude</v>
      </c>
    </row>
    <row r="800" spans="1:45" x14ac:dyDescent="0.45">
      <c r="A800" t="s">
        <v>1839</v>
      </c>
      <c r="B800" t="s">
        <v>1252</v>
      </c>
      <c r="C800">
        <v>1</v>
      </c>
      <c r="D800">
        <v>2022</v>
      </c>
      <c r="E800">
        <v>5</v>
      </c>
      <c r="F800">
        <v>13</v>
      </c>
      <c r="G800">
        <v>2265</v>
      </c>
      <c r="H800">
        <v>0</v>
      </c>
      <c r="I800">
        <v>231657891</v>
      </c>
      <c r="J800">
        <v>93</v>
      </c>
      <c r="K800">
        <v>12</v>
      </c>
      <c r="L800">
        <v>173</v>
      </c>
      <c r="M800">
        <v>11</v>
      </c>
      <c r="N800">
        <v>3</v>
      </c>
      <c r="O800">
        <v>121</v>
      </c>
      <c r="P800" t="s">
        <v>92</v>
      </c>
      <c r="Q800" t="s">
        <v>29</v>
      </c>
      <c r="R800">
        <v>64</v>
      </c>
      <c r="S800">
        <v>80</v>
      </c>
      <c r="T800">
        <v>88</v>
      </c>
      <c r="U800">
        <v>0</v>
      </c>
      <c r="V800">
        <v>0</v>
      </c>
      <c r="W800">
        <v>12</v>
      </c>
      <c r="X800">
        <v>6</v>
      </c>
      <c r="Y800" t="s">
        <v>30</v>
      </c>
      <c r="Z800" t="s">
        <v>31</v>
      </c>
      <c r="AA800">
        <f>+IF(B800='Playlist o matic demo'!$V$2,50,0)</f>
        <v>0</v>
      </c>
      <c r="AB800">
        <f>+ABS(+D800-'Playlist o matic demo'!$AA$2)</f>
        <v>3</v>
      </c>
      <c r="AC800">
        <f>+ABS(+O800-'Playlist o matic demo'!$AB$2)</f>
        <v>50</v>
      </c>
      <c r="AD800">
        <f>+IF(P800='Playlist o matic demo'!$AC$2,0,20)</f>
        <v>20</v>
      </c>
      <c r="AE800">
        <f>+IF(Q800='Playlist o matic demo'!$AD$2,0,20)</f>
        <v>0</v>
      </c>
      <c r="AF800">
        <f>+ABS(+R800-'Playlist o matic demo'!AE$2)</f>
        <v>14</v>
      </c>
      <c r="AG800">
        <f>+ABS(+S800-'Playlist o matic demo'!AF$2)/2</f>
        <v>21</v>
      </c>
      <c r="AH800">
        <f>+ABS(+T800-'Playlist o matic demo'!AG$2)/1.5</f>
        <v>5.333333333333333</v>
      </c>
      <c r="AI800">
        <f>+ABS(+U800-'Playlist o matic demo'!AH$2)/2</f>
        <v>0</v>
      </c>
      <c r="AJ800">
        <f>+ABS(+V800-'Playlist o matic demo'!AI$2)/2</f>
        <v>0</v>
      </c>
      <c r="AK800">
        <f>+ABS(+W800-'Playlist o matic demo'!AJ$2)/2</f>
        <v>1.5</v>
      </c>
      <c r="AL800">
        <f>+ABS(+X800-'Playlist o matic demo'!AK$2)/2</f>
        <v>0.5</v>
      </c>
      <c r="AN800">
        <f t="shared" si="72"/>
        <v>115.33333333333333</v>
      </c>
      <c r="AO800">
        <f t="shared" si="73"/>
        <v>207</v>
      </c>
      <c r="AP800">
        <f t="shared" si="77"/>
        <v>7.9810000000001255E-2</v>
      </c>
      <c r="AQ800">
        <f t="shared" si="74"/>
        <v>207.07981000000001</v>
      </c>
      <c r="AR800">
        <f t="shared" si="75"/>
        <v>208</v>
      </c>
      <c r="AS800" t="str">
        <f t="shared" si="76"/>
        <v>MÃ¯Â¿Â½Ã¯Â¿Â½ne - SUPERMODEL</v>
      </c>
    </row>
    <row r="801" spans="1:45" x14ac:dyDescent="0.45">
      <c r="A801" t="s">
        <v>1840</v>
      </c>
      <c r="B801" t="s">
        <v>1841</v>
      </c>
      <c r="C801">
        <v>1</v>
      </c>
      <c r="D801">
        <v>2022</v>
      </c>
      <c r="E801">
        <v>3</v>
      </c>
      <c r="F801">
        <v>10</v>
      </c>
      <c r="G801">
        <v>555</v>
      </c>
      <c r="H801">
        <v>0</v>
      </c>
      <c r="I801">
        <v>53729194</v>
      </c>
      <c r="J801">
        <v>10</v>
      </c>
      <c r="K801">
        <v>4</v>
      </c>
      <c r="L801">
        <v>4</v>
      </c>
      <c r="M801">
        <v>0</v>
      </c>
      <c r="N801">
        <v>0</v>
      </c>
      <c r="O801">
        <v>105</v>
      </c>
      <c r="P801" t="s">
        <v>62</v>
      </c>
      <c r="Q801" t="s">
        <v>29</v>
      </c>
      <c r="R801">
        <v>83</v>
      </c>
      <c r="S801">
        <v>32</v>
      </c>
      <c r="T801">
        <v>82</v>
      </c>
      <c r="U801">
        <v>14</v>
      </c>
      <c r="V801">
        <v>0</v>
      </c>
      <c r="W801">
        <v>12</v>
      </c>
      <c r="X801">
        <v>4</v>
      </c>
      <c r="Y801" t="s">
        <v>1842</v>
      </c>
      <c r="Z801" t="s">
        <v>31</v>
      </c>
      <c r="AA801">
        <f>+IF(B801='Playlist o matic demo'!$V$2,50,0)</f>
        <v>0</v>
      </c>
      <c r="AB801">
        <f>+ABS(+D801-'Playlist o matic demo'!$AA$2)</f>
        <v>3</v>
      </c>
      <c r="AC801">
        <f>+ABS(+O801-'Playlist o matic demo'!$AB$2)</f>
        <v>66</v>
      </c>
      <c r="AD801">
        <f>+IF(P801='Playlist o matic demo'!$AC$2,0,20)</f>
        <v>20</v>
      </c>
      <c r="AE801">
        <f>+IF(Q801='Playlist o matic demo'!$AD$2,0,20)</f>
        <v>0</v>
      </c>
      <c r="AF801">
        <f>+ABS(+R801-'Playlist o matic demo'!AE$2)</f>
        <v>33</v>
      </c>
      <c r="AG801">
        <f>+ABS(+S801-'Playlist o matic demo'!AF$2)/2</f>
        <v>3</v>
      </c>
      <c r="AH801">
        <f>+ABS(+T801-'Playlist o matic demo'!AG$2)/1.5</f>
        <v>1.3333333333333333</v>
      </c>
      <c r="AI801">
        <f>+ABS(+U801-'Playlist o matic demo'!AH$2)/2</f>
        <v>7</v>
      </c>
      <c r="AJ801">
        <f>+ABS(+V801-'Playlist o matic demo'!AI$2)/2</f>
        <v>0</v>
      </c>
      <c r="AK801">
        <f>+ABS(+W801-'Playlist o matic demo'!AJ$2)/2</f>
        <v>1.5</v>
      </c>
      <c r="AL801">
        <f>+ABS(+X801-'Playlist o matic demo'!AK$2)/2</f>
        <v>1.5</v>
      </c>
      <c r="AN801">
        <f t="shared" si="72"/>
        <v>136.33333333333331</v>
      </c>
      <c r="AO801">
        <f t="shared" si="73"/>
        <v>369</v>
      </c>
      <c r="AP801">
        <f t="shared" si="77"/>
        <v>7.9910000000001258E-2</v>
      </c>
      <c r="AQ801">
        <f t="shared" si="74"/>
        <v>369.07990999999998</v>
      </c>
      <c r="AR801">
        <f t="shared" si="75"/>
        <v>369</v>
      </c>
      <c r="AS801" t="str">
        <f t="shared" si="76"/>
        <v>KALUSH - Stefania (Kalush Orchestra)</v>
      </c>
    </row>
    <row r="802" spans="1:45" x14ac:dyDescent="0.45">
      <c r="A802" t="s">
        <v>1843</v>
      </c>
      <c r="B802" t="s">
        <v>913</v>
      </c>
      <c r="C802">
        <v>1</v>
      </c>
      <c r="D802">
        <v>2022</v>
      </c>
      <c r="E802">
        <v>4</v>
      </c>
      <c r="F802">
        <v>22</v>
      </c>
      <c r="G802">
        <v>2050</v>
      </c>
      <c r="H802">
        <v>0</v>
      </c>
      <c r="I802">
        <v>244741137</v>
      </c>
      <c r="J802">
        <v>52</v>
      </c>
      <c r="K802">
        <v>9</v>
      </c>
      <c r="L802">
        <v>46</v>
      </c>
      <c r="M802">
        <v>0</v>
      </c>
      <c r="N802">
        <v>1</v>
      </c>
      <c r="O802">
        <v>81</v>
      </c>
      <c r="P802" t="s">
        <v>92</v>
      </c>
      <c r="Q802" t="s">
        <v>29</v>
      </c>
      <c r="R802">
        <v>38</v>
      </c>
      <c r="S802">
        <v>20</v>
      </c>
      <c r="T802">
        <v>66</v>
      </c>
      <c r="U802">
        <v>9</v>
      </c>
      <c r="V802">
        <v>0</v>
      </c>
      <c r="W802">
        <v>9</v>
      </c>
      <c r="X802">
        <v>8</v>
      </c>
      <c r="Y802" t="s">
        <v>1844</v>
      </c>
      <c r="Z802" t="s">
        <v>31</v>
      </c>
      <c r="AA802">
        <f>+IF(B802='Playlist o matic demo'!$V$2,50,0)</f>
        <v>0</v>
      </c>
      <c r="AB802">
        <f>+ABS(+D802-'Playlist o matic demo'!$AA$2)</f>
        <v>3</v>
      </c>
      <c r="AC802">
        <f>+ABS(+O802-'Playlist o matic demo'!$AB$2)</f>
        <v>90</v>
      </c>
      <c r="AD802">
        <f>+IF(P802='Playlist o matic demo'!$AC$2,0,20)</f>
        <v>20</v>
      </c>
      <c r="AE802">
        <f>+IF(Q802='Playlist o matic demo'!$AD$2,0,20)</f>
        <v>0</v>
      </c>
      <c r="AF802">
        <f>+ABS(+R802-'Playlist o matic demo'!AE$2)</f>
        <v>12</v>
      </c>
      <c r="AG802">
        <f>+ABS(+S802-'Playlist o matic demo'!AF$2)/2</f>
        <v>9</v>
      </c>
      <c r="AH802">
        <f>+ABS(+T802-'Playlist o matic demo'!AG$2)/1.5</f>
        <v>9.3333333333333339</v>
      </c>
      <c r="AI802">
        <f>+ABS(+U802-'Playlist o matic demo'!AH$2)/2</f>
        <v>4.5</v>
      </c>
      <c r="AJ802">
        <f>+ABS(+V802-'Playlist o matic demo'!AI$2)/2</f>
        <v>0</v>
      </c>
      <c r="AK802">
        <f>+ABS(+W802-'Playlist o matic demo'!AJ$2)/2</f>
        <v>0</v>
      </c>
      <c r="AL802">
        <f>+ABS(+X802-'Playlist o matic demo'!AK$2)/2</f>
        <v>0.5</v>
      </c>
      <c r="AN802">
        <f t="shared" si="72"/>
        <v>148.33333333333334</v>
      </c>
      <c r="AO802">
        <f t="shared" si="73"/>
        <v>484</v>
      </c>
      <c r="AP802">
        <f t="shared" si="77"/>
        <v>8.0010000000001261E-2</v>
      </c>
      <c r="AQ802">
        <f t="shared" si="74"/>
        <v>484.08001000000002</v>
      </c>
      <c r="AR802">
        <f t="shared" si="75"/>
        <v>484</v>
      </c>
      <c r="AS802" t="str">
        <f t="shared" si="76"/>
        <v>The Kid Laroi - Thousand Miles</v>
      </c>
    </row>
    <row r="803" spans="1:45" x14ac:dyDescent="0.45">
      <c r="A803" t="s">
        <v>1845</v>
      </c>
      <c r="B803" t="s">
        <v>1583</v>
      </c>
      <c r="C803">
        <v>1</v>
      </c>
      <c r="D803">
        <v>2022</v>
      </c>
      <c r="E803">
        <v>5</v>
      </c>
      <c r="F803">
        <v>13</v>
      </c>
      <c r="G803">
        <v>1493</v>
      </c>
      <c r="H803">
        <v>0</v>
      </c>
      <c r="I803">
        <v>42485571</v>
      </c>
      <c r="J803">
        <v>2</v>
      </c>
      <c r="K803">
        <v>0</v>
      </c>
      <c r="L803">
        <v>10</v>
      </c>
      <c r="M803">
        <v>0</v>
      </c>
      <c r="N803">
        <v>0</v>
      </c>
      <c r="O803">
        <v>170</v>
      </c>
      <c r="P803" t="s">
        <v>34</v>
      </c>
      <c r="Q803" t="s">
        <v>46</v>
      </c>
      <c r="R803">
        <v>37</v>
      </c>
      <c r="S803">
        <v>14</v>
      </c>
      <c r="T803">
        <v>24</v>
      </c>
      <c r="U803">
        <v>80</v>
      </c>
      <c r="V803">
        <v>0</v>
      </c>
      <c r="W803">
        <v>11</v>
      </c>
      <c r="X803">
        <v>4</v>
      </c>
      <c r="Y803" t="s">
        <v>1785</v>
      </c>
      <c r="Z803" t="s">
        <v>31</v>
      </c>
      <c r="AA803">
        <f>+IF(B803='Playlist o matic demo'!$V$2,50,0)</f>
        <v>0</v>
      </c>
      <c r="AB803">
        <f>+ABS(+D803-'Playlist o matic demo'!$AA$2)</f>
        <v>3</v>
      </c>
      <c r="AC803">
        <f>+ABS(+O803-'Playlist o matic demo'!$AB$2)</f>
        <v>1</v>
      </c>
      <c r="AD803">
        <f>+IF(P803='Playlist o matic demo'!$AC$2,0,20)</f>
        <v>0</v>
      </c>
      <c r="AE803">
        <f>+IF(Q803='Playlist o matic demo'!$AD$2,0,20)</f>
        <v>20</v>
      </c>
      <c r="AF803">
        <f>+ABS(+R803-'Playlist o matic demo'!AE$2)</f>
        <v>13</v>
      </c>
      <c r="AG803">
        <f>+ABS(+S803-'Playlist o matic demo'!AF$2)/2</f>
        <v>12</v>
      </c>
      <c r="AH803">
        <f>+ABS(+T803-'Playlist o matic demo'!AG$2)/1.5</f>
        <v>37.333333333333336</v>
      </c>
      <c r="AI803">
        <f>+ABS(+U803-'Playlist o matic demo'!AH$2)/2</f>
        <v>40</v>
      </c>
      <c r="AJ803">
        <f>+ABS(+V803-'Playlist o matic demo'!AI$2)/2</f>
        <v>0</v>
      </c>
      <c r="AK803">
        <f>+ABS(+W803-'Playlist o matic demo'!AJ$2)/2</f>
        <v>1</v>
      </c>
      <c r="AL803">
        <f>+ABS(+X803-'Playlist o matic demo'!AK$2)/2</f>
        <v>1.5</v>
      </c>
      <c r="AN803">
        <f t="shared" si="72"/>
        <v>128.83333333333334</v>
      </c>
      <c r="AO803">
        <f t="shared" si="73"/>
        <v>312</v>
      </c>
      <c r="AP803">
        <f t="shared" si="77"/>
        <v>8.0110000000001264E-2</v>
      </c>
      <c r="AQ803">
        <f t="shared" si="74"/>
        <v>312.08010999999999</v>
      </c>
      <c r="AR803">
        <f t="shared" si="75"/>
        <v>312</v>
      </c>
      <c r="AS803" t="str">
        <f t="shared" si="76"/>
        <v>Kendrick Lamar - Crown</v>
      </c>
    </row>
    <row r="804" spans="1:45" x14ac:dyDescent="0.45">
      <c r="A804" t="s">
        <v>1846</v>
      </c>
      <c r="B804" t="s">
        <v>1583</v>
      </c>
      <c r="C804">
        <v>1</v>
      </c>
      <c r="D804">
        <v>2022</v>
      </c>
      <c r="E804">
        <v>5</v>
      </c>
      <c r="F804">
        <v>13</v>
      </c>
      <c r="G804">
        <v>1545</v>
      </c>
      <c r="H804">
        <v>0</v>
      </c>
      <c r="I804">
        <v>37778188</v>
      </c>
      <c r="J804">
        <v>1</v>
      </c>
      <c r="K804">
        <v>0</v>
      </c>
      <c r="L804">
        <v>4</v>
      </c>
      <c r="M804">
        <v>0</v>
      </c>
      <c r="N804">
        <v>0</v>
      </c>
      <c r="O804">
        <v>78</v>
      </c>
      <c r="P804" t="s">
        <v>92</v>
      </c>
      <c r="Q804" t="s">
        <v>29</v>
      </c>
      <c r="R804">
        <v>43</v>
      </c>
      <c r="S804">
        <v>60</v>
      </c>
      <c r="T804">
        <v>38</v>
      </c>
      <c r="U804">
        <v>76</v>
      </c>
      <c r="V804">
        <v>1</v>
      </c>
      <c r="W804">
        <v>48</v>
      </c>
      <c r="X804">
        <v>38</v>
      </c>
      <c r="Y804" t="s">
        <v>1785</v>
      </c>
      <c r="Z804" t="s">
        <v>31</v>
      </c>
      <c r="AA804">
        <f>+IF(B804='Playlist o matic demo'!$V$2,50,0)</f>
        <v>0</v>
      </c>
      <c r="AB804">
        <f>+ABS(+D804-'Playlist o matic demo'!$AA$2)</f>
        <v>3</v>
      </c>
      <c r="AC804">
        <f>+ABS(+O804-'Playlist o matic demo'!$AB$2)</f>
        <v>93</v>
      </c>
      <c r="AD804">
        <f>+IF(P804='Playlist o matic demo'!$AC$2,0,20)</f>
        <v>20</v>
      </c>
      <c r="AE804">
        <f>+IF(Q804='Playlist o matic demo'!$AD$2,0,20)</f>
        <v>0</v>
      </c>
      <c r="AF804">
        <f>+ABS(+R804-'Playlist o matic demo'!AE$2)</f>
        <v>7</v>
      </c>
      <c r="AG804">
        <f>+ABS(+S804-'Playlist o matic demo'!AF$2)/2</f>
        <v>11</v>
      </c>
      <c r="AH804">
        <f>+ABS(+T804-'Playlist o matic demo'!AG$2)/1.5</f>
        <v>28</v>
      </c>
      <c r="AI804">
        <f>+ABS(+U804-'Playlist o matic demo'!AH$2)/2</f>
        <v>38</v>
      </c>
      <c r="AJ804">
        <f>+ABS(+V804-'Playlist o matic demo'!AI$2)/2</f>
        <v>0.5</v>
      </c>
      <c r="AK804">
        <f>+ABS(+W804-'Playlist o matic demo'!AJ$2)/2</f>
        <v>19.5</v>
      </c>
      <c r="AL804">
        <f>+ABS(+X804-'Playlist o matic demo'!AK$2)/2</f>
        <v>15.5</v>
      </c>
      <c r="AN804">
        <f t="shared" si="72"/>
        <v>235.5</v>
      </c>
      <c r="AO804">
        <f t="shared" si="73"/>
        <v>935</v>
      </c>
      <c r="AP804">
        <f t="shared" si="77"/>
        <v>8.0210000000001266E-2</v>
      </c>
      <c r="AQ804">
        <f t="shared" si="74"/>
        <v>935.08020999999997</v>
      </c>
      <c r="AR804">
        <f t="shared" si="75"/>
        <v>935</v>
      </c>
      <c r="AS804" t="str">
        <f t="shared" si="76"/>
        <v>Kendrick Lamar - Auntie Diaries</v>
      </c>
    </row>
    <row r="805" spans="1:45" x14ac:dyDescent="0.45">
      <c r="A805" t="s">
        <v>1847</v>
      </c>
      <c r="B805" t="s">
        <v>1605</v>
      </c>
      <c r="C805">
        <v>1</v>
      </c>
      <c r="D805">
        <v>2022</v>
      </c>
      <c r="E805">
        <v>4</v>
      </c>
      <c r="F805">
        <v>29</v>
      </c>
      <c r="G805">
        <v>2350</v>
      </c>
      <c r="H805">
        <v>0</v>
      </c>
      <c r="I805">
        <v>254218729</v>
      </c>
      <c r="J805">
        <v>28</v>
      </c>
      <c r="K805">
        <v>42</v>
      </c>
      <c r="L805">
        <v>23</v>
      </c>
      <c r="M805">
        <v>0</v>
      </c>
      <c r="N805">
        <v>0</v>
      </c>
      <c r="O805">
        <v>125</v>
      </c>
      <c r="P805" t="s">
        <v>80</v>
      </c>
      <c r="Q805" t="s">
        <v>29</v>
      </c>
      <c r="R805">
        <v>88</v>
      </c>
      <c r="S805">
        <v>28</v>
      </c>
      <c r="T805">
        <v>66</v>
      </c>
      <c r="U805">
        <v>6</v>
      </c>
      <c r="V805">
        <v>0</v>
      </c>
      <c r="W805">
        <v>13</v>
      </c>
      <c r="X805">
        <v>31</v>
      </c>
      <c r="Y805" t="s">
        <v>997</v>
      </c>
      <c r="Z805" t="s">
        <v>31</v>
      </c>
      <c r="AA805">
        <f>+IF(B805='Playlist o matic demo'!$V$2,50,0)</f>
        <v>0</v>
      </c>
      <c r="AB805">
        <f>+ABS(+D805-'Playlist o matic demo'!$AA$2)</f>
        <v>3</v>
      </c>
      <c r="AC805">
        <f>+ABS(+O805-'Playlist o matic demo'!$AB$2)</f>
        <v>46</v>
      </c>
      <c r="AD805">
        <f>+IF(P805='Playlist o matic demo'!$AC$2,0,20)</f>
        <v>20</v>
      </c>
      <c r="AE805">
        <f>+IF(Q805='Playlist o matic demo'!$AD$2,0,20)</f>
        <v>0</v>
      </c>
      <c r="AF805">
        <f>+ABS(+R805-'Playlist o matic demo'!AE$2)</f>
        <v>38</v>
      </c>
      <c r="AG805">
        <f>+ABS(+S805-'Playlist o matic demo'!AF$2)/2</f>
        <v>5</v>
      </c>
      <c r="AH805">
        <f>+ABS(+T805-'Playlist o matic demo'!AG$2)/1.5</f>
        <v>9.3333333333333339</v>
      </c>
      <c r="AI805">
        <f>+ABS(+U805-'Playlist o matic demo'!AH$2)/2</f>
        <v>3</v>
      </c>
      <c r="AJ805">
        <f>+ABS(+V805-'Playlist o matic demo'!AI$2)/2</f>
        <v>0</v>
      </c>
      <c r="AK805">
        <f>+ABS(+W805-'Playlist o matic demo'!AJ$2)/2</f>
        <v>2</v>
      </c>
      <c r="AL805">
        <f>+ABS(+X805-'Playlist o matic demo'!AK$2)/2</f>
        <v>12</v>
      </c>
      <c r="AN805">
        <f t="shared" si="72"/>
        <v>138.33333333333331</v>
      </c>
      <c r="AO805">
        <f t="shared" si="73"/>
        <v>390</v>
      </c>
      <c r="AP805">
        <f t="shared" si="77"/>
        <v>8.0310000000001269E-2</v>
      </c>
      <c r="AQ805">
        <f t="shared" si="74"/>
        <v>390.08031</v>
      </c>
      <c r="AR805">
        <f t="shared" si="75"/>
        <v>390</v>
      </c>
      <c r="AS805" t="str">
        <f t="shared" si="76"/>
        <v>Future - PUFFIN ON ZOOTIEZ</v>
      </c>
    </row>
    <row r="806" spans="1:45" x14ac:dyDescent="0.45">
      <c r="A806" t="s">
        <v>1848</v>
      </c>
      <c r="B806" t="s">
        <v>1583</v>
      </c>
      <c r="C806">
        <v>1</v>
      </c>
      <c r="D806">
        <v>2022</v>
      </c>
      <c r="E806">
        <v>5</v>
      </c>
      <c r="F806">
        <v>13</v>
      </c>
      <c r="G806">
        <v>1929</v>
      </c>
      <c r="H806">
        <v>0</v>
      </c>
      <c r="I806">
        <v>53603447</v>
      </c>
      <c r="J806">
        <v>2</v>
      </c>
      <c r="K806">
        <v>0</v>
      </c>
      <c r="L806">
        <v>4</v>
      </c>
      <c r="M806">
        <v>0</v>
      </c>
      <c r="N806">
        <v>0</v>
      </c>
      <c r="O806">
        <v>92</v>
      </c>
      <c r="P806" t="s">
        <v>130</v>
      </c>
      <c r="Q806" t="s">
        <v>46</v>
      </c>
      <c r="R806">
        <v>66</v>
      </c>
      <c r="S806">
        <v>29</v>
      </c>
      <c r="T806">
        <v>65</v>
      </c>
      <c r="U806">
        <v>23</v>
      </c>
      <c r="V806">
        <v>0</v>
      </c>
      <c r="W806">
        <v>8</v>
      </c>
      <c r="X806">
        <v>7</v>
      </c>
      <c r="Y806" t="s">
        <v>1785</v>
      </c>
      <c r="Z806" t="s">
        <v>31</v>
      </c>
      <c r="AA806">
        <f>+IF(B806='Playlist o matic demo'!$V$2,50,0)</f>
        <v>0</v>
      </c>
      <c r="AB806">
        <f>+ABS(+D806-'Playlist o matic demo'!$AA$2)</f>
        <v>3</v>
      </c>
      <c r="AC806">
        <f>+ABS(+O806-'Playlist o matic demo'!$AB$2)</f>
        <v>79</v>
      </c>
      <c r="AD806">
        <f>+IF(P806='Playlist o matic demo'!$AC$2,0,20)</f>
        <v>20</v>
      </c>
      <c r="AE806">
        <f>+IF(Q806='Playlist o matic demo'!$AD$2,0,20)</f>
        <v>20</v>
      </c>
      <c r="AF806">
        <f>+ABS(+R806-'Playlist o matic demo'!AE$2)</f>
        <v>16</v>
      </c>
      <c r="AG806">
        <f>+ABS(+S806-'Playlist o matic demo'!AF$2)/2</f>
        <v>4.5</v>
      </c>
      <c r="AH806">
        <f>+ABS(+T806-'Playlist o matic demo'!AG$2)/1.5</f>
        <v>10</v>
      </c>
      <c r="AI806">
        <f>+ABS(+U806-'Playlist o matic demo'!AH$2)/2</f>
        <v>11.5</v>
      </c>
      <c r="AJ806">
        <f>+ABS(+V806-'Playlist o matic demo'!AI$2)/2</f>
        <v>0</v>
      </c>
      <c r="AK806">
        <f>+ABS(+W806-'Playlist o matic demo'!AJ$2)/2</f>
        <v>0.5</v>
      </c>
      <c r="AL806">
        <f>+ABS(+X806-'Playlist o matic demo'!AK$2)/2</f>
        <v>0</v>
      </c>
      <c r="AN806">
        <f t="shared" si="72"/>
        <v>164.5</v>
      </c>
      <c r="AO806">
        <f t="shared" si="73"/>
        <v>636</v>
      </c>
      <c r="AP806">
        <f t="shared" si="77"/>
        <v>8.0410000000001272E-2</v>
      </c>
      <c r="AQ806">
        <f t="shared" si="74"/>
        <v>636.08041000000003</v>
      </c>
      <c r="AR806">
        <f t="shared" si="75"/>
        <v>637</v>
      </c>
      <c r="AS806" t="str">
        <f t="shared" si="76"/>
        <v>Kendrick Lamar - Mirror</v>
      </c>
    </row>
    <row r="807" spans="1:45" x14ac:dyDescent="0.45">
      <c r="A807" t="s">
        <v>1849</v>
      </c>
      <c r="B807" t="s">
        <v>1850</v>
      </c>
      <c r="C807">
        <v>1</v>
      </c>
      <c r="D807">
        <v>2022</v>
      </c>
      <c r="E807">
        <v>4</v>
      </c>
      <c r="F807">
        <v>22</v>
      </c>
      <c r="G807">
        <v>710</v>
      </c>
      <c r="H807">
        <v>4</v>
      </c>
      <c r="I807">
        <v>160035717</v>
      </c>
      <c r="J807">
        <v>16</v>
      </c>
      <c r="K807">
        <v>11</v>
      </c>
      <c r="L807">
        <v>18</v>
      </c>
      <c r="M807">
        <v>0</v>
      </c>
      <c r="N807">
        <v>0</v>
      </c>
      <c r="O807">
        <v>140</v>
      </c>
      <c r="P807" t="s">
        <v>28</v>
      </c>
      <c r="Q807" t="s">
        <v>46</v>
      </c>
      <c r="R807">
        <v>84</v>
      </c>
      <c r="S807">
        <v>61</v>
      </c>
      <c r="T807">
        <v>42</v>
      </c>
      <c r="U807">
        <v>31</v>
      </c>
      <c r="V807">
        <v>0</v>
      </c>
      <c r="W807">
        <v>9</v>
      </c>
      <c r="X807">
        <v>9</v>
      </c>
      <c r="Y807" t="s">
        <v>1851</v>
      </c>
      <c r="Z807" t="s">
        <v>31</v>
      </c>
      <c r="AA807">
        <f>+IF(B807='Playlist o matic demo'!$V$2,50,0)</f>
        <v>0</v>
      </c>
      <c r="AB807">
        <f>+ABS(+D807-'Playlist o matic demo'!$AA$2)</f>
        <v>3</v>
      </c>
      <c r="AC807">
        <f>+ABS(+O807-'Playlist o matic demo'!$AB$2)</f>
        <v>31</v>
      </c>
      <c r="AD807">
        <f>+IF(P807='Playlist o matic demo'!$AC$2,0,20)</f>
        <v>20</v>
      </c>
      <c r="AE807">
        <f>+IF(Q807='Playlist o matic demo'!$AD$2,0,20)</f>
        <v>20</v>
      </c>
      <c r="AF807">
        <f>+ABS(+R807-'Playlist o matic demo'!AE$2)</f>
        <v>34</v>
      </c>
      <c r="AG807">
        <f>+ABS(+S807-'Playlist o matic demo'!AF$2)/2</f>
        <v>11.5</v>
      </c>
      <c r="AH807">
        <f>+ABS(+T807-'Playlist o matic demo'!AG$2)/1.5</f>
        <v>25.333333333333332</v>
      </c>
      <c r="AI807">
        <f>+ABS(+U807-'Playlist o matic demo'!AH$2)/2</f>
        <v>15.5</v>
      </c>
      <c r="AJ807">
        <f>+ABS(+V807-'Playlist o matic demo'!AI$2)/2</f>
        <v>0</v>
      </c>
      <c r="AK807">
        <f>+ABS(+W807-'Playlist o matic demo'!AJ$2)/2</f>
        <v>0</v>
      </c>
      <c r="AL807">
        <f>+ABS(+X807-'Playlist o matic demo'!AK$2)/2</f>
        <v>1</v>
      </c>
      <c r="AN807">
        <f t="shared" si="72"/>
        <v>161.33333333333334</v>
      </c>
      <c r="AO807">
        <f t="shared" si="73"/>
        <v>609</v>
      </c>
      <c r="AP807">
        <f t="shared" si="77"/>
        <v>8.0510000000001275E-2</v>
      </c>
      <c r="AQ807">
        <f t="shared" si="74"/>
        <v>609.08051</v>
      </c>
      <c r="AR807">
        <f t="shared" si="75"/>
        <v>610</v>
      </c>
      <c r="AS807" t="str">
        <f t="shared" si="76"/>
        <v>Luciano - Beautiful Girl</v>
      </c>
    </row>
    <row r="808" spans="1:45" x14ac:dyDescent="0.45">
      <c r="A808" t="s">
        <v>1852</v>
      </c>
      <c r="B808" t="s">
        <v>1853</v>
      </c>
      <c r="C808">
        <v>2</v>
      </c>
      <c r="D808">
        <v>2022</v>
      </c>
      <c r="E808">
        <v>4</v>
      </c>
      <c r="F808">
        <v>25</v>
      </c>
      <c r="G808">
        <v>928</v>
      </c>
      <c r="H808">
        <v>0</v>
      </c>
      <c r="I808">
        <v>164163229</v>
      </c>
      <c r="J808">
        <v>19</v>
      </c>
      <c r="K808">
        <v>0</v>
      </c>
      <c r="L808">
        <v>7</v>
      </c>
      <c r="M808">
        <v>0</v>
      </c>
      <c r="N808">
        <v>0</v>
      </c>
      <c r="O808">
        <v>96</v>
      </c>
      <c r="Q808" t="s">
        <v>29</v>
      </c>
      <c r="R808">
        <v>61</v>
      </c>
      <c r="S808">
        <v>32</v>
      </c>
      <c r="T808">
        <v>90</v>
      </c>
      <c r="U808">
        <v>25</v>
      </c>
      <c r="V808">
        <v>0</v>
      </c>
      <c r="W808">
        <v>10</v>
      </c>
      <c r="X808">
        <v>9</v>
      </c>
      <c r="Y808" t="s">
        <v>1854</v>
      </c>
      <c r="Z808" t="s">
        <v>31</v>
      </c>
      <c r="AA808">
        <f>+IF(B808='Playlist o matic demo'!$V$2,50,0)</f>
        <v>0</v>
      </c>
      <c r="AB808">
        <f>+ABS(+D808-'Playlist o matic demo'!$AA$2)</f>
        <v>3</v>
      </c>
      <c r="AC808">
        <f>+ABS(+O808-'Playlist o matic demo'!$AB$2)</f>
        <v>75</v>
      </c>
      <c r="AD808">
        <f>+IF(P808='Playlist o matic demo'!$AC$2,0,20)</f>
        <v>20</v>
      </c>
      <c r="AE808">
        <f>+IF(Q808='Playlist o matic demo'!$AD$2,0,20)</f>
        <v>0</v>
      </c>
      <c r="AF808">
        <f>+ABS(+R808-'Playlist o matic demo'!AE$2)</f>
        <v>11</v>
      </c>
      <c r="AG808">
        <f>+ABS(+S808-'Playlist o matic demo'!AF$2)/2</f>
        <v>3</v>
      </c>
      <c r="AH808">
        <f>+ABS(+T808-'Playlist o matic demo'!AG$2)/1.5</f>
        <v>6.666666666666667</v>
      </c>
      <c r="AI808">
        <f>+ABS(+U808-'Playlist o matic demo'!AH$2)/2</f>
        <v>12.5</v>
      </c>
      <c r="AJ808">
        <f>+ABS(+V808-'Playlist o matic demo'!AI$2)/2</f>
        <v>0</v>
      </c>
      <c r="AK808">
        <f>+ABS(+W808-'Playlist o matic demo'!AJ$2)/2</f>
        <v>0.5</v>
      </c>
      <c r="AL808">
        <f>+ABS(+X808-'Playlist o matic demo'!AK$2)/2</f>
        <v>1</v>
      </c>
      <c r="AN808">
        <f t="shared" si="72"/>
        <v>132.66666666666669</v>
      </c>
      <c r="AO808">
        <f t="shared" si="73"/>
        <v>334</v>
      </c>
      <c r="AP808">
        <f t="shared" si="77"/>
        <v>8.0610000000001278E-2</v>
      </c>
      <c r="AQ808">
        <f t="shared" si="74"/>
        <v>334.08060999999998</v>
      </c>
      <c r="AR808">
        <f t="shared" si="75"/>
        <v>334</v>
      </c>
      <c r="AS808" t="str">
        <f t="shared" si="76"/>
        <v>Bizarrap, Paulo Londra - Paulo Londra: Bzrp Music Sessions, Vol. 23</v>
      </c>
    </row>
    <row r="809" spans="1:45" x14ac:dyDescent="0.45">
      <c r="A809" t="s">
        <v>1855</v>
      </c>
      <c r="B809" t="s">
        <v>1583</v>
      </c>
      <c r="C809">
        <v>1</v>
      </c>
      <c r="D809">
        <v>2022</v>
      </c>
      <c r="E809">
        <v>5</v>
      </c>
      <c r="F809">
        <v>13</v>
      </c>
      <c r="G809">
        <v>1194</v>
      </c>
      <c r="H809">
        <v>0</v>
      </c>
      <c r="I809">
        <v>37091576</v>
      </c>
      <c r="J809">
        <v>0</v>
      </c>
      <c r="K809">
        <v>0</v>
      </c>
      <c r="L809">
        <v>3</v>
      </c>
      <c r="M809">
        <v>0</v>
      </c>
      <c r="N809">
        <v>0</v>
      </c>
      <c r="O809">
        <v>118</v>
      </c>
      <c r="P809" t="s">
        <v>38</v>
      </c>
      <c r="Q809" t="s">
        <v>46</v>
      </c>
      <c r="R809">
        <v>66</v>
      </c>
      <c r="S809">
        <v>83</v>
      </c>
      <c r="T809">
        <v>43</v>
      </c>
      <c r="U809">
        <v>84</v>
      </c>
      <c r="V809">
        <v>0</v>
      </c>
      <c r="W809">
        <v>19</v>
      </c>
      <c r="X809">
        <v>19</v>
      </c>
      <c r="Y809" t="s">
        <v>1785</v>
      </c>
      <c r="Z809" t="s">
        <v>31</v>
      </c>
      <c r="AA809">
        <f>+IF(B809='Playlist o matic demo'!$V$2,50,0)</f>
        <v>0</v>
      </c>
      <c r="AB809">
        <f>+ABS(+D809-'Playlist o matic demo'!$AA$2)</f>
        <v>3</v>
      </c>
      <c r="AC809">
        <f>+ABS(+O809-'Playlist o matic demo'!$AB$2)</f>
        <v>53</v>
      </c>
      <c r="AD809">
        <f>+IF(P809='Playlist o matic demo'!$AC$2,0,20)</f>
        <v>20</v>
      </c>
      <c r="AE809">
        <f>+IF(Q809='Playlist o matic demo'!$AD$2,0,20)</f>
        <v>20</v>
      </c>
      <c r="AF809">
        <f>+ABS(+R809-'Playlist o matic demo'!AE$2)</f>
        <v>16</v>
      </c>
      <c r="AG809">
        <f>+ABS(+S809-'Playlist o matic demo'!AF$2)/2</f>
        <v>22.5</v>
      </c>
      <c r="AH809">
        <f>+ABS(+T809-'Playlist o matic demo'!AG$2)/1.5</f>
        <v>24.666666666666668</v>
      </c>
      <c r="AI809">
        <f>+ABS(+U809-'Playlist o matic demo'!AH$2)/2</f>
        <v>42</v>
      </c>
      <c r="AJ809">
        <f>+ABS(+V809-'Playlist o matic demo'!AI$2)/2</f>
        <v>0</v>
      </c>
      <c r="AK809">
        <f>+ABS(+W809-'Playlist o matic demo'!AJ$2)/2</f>
        <v>5</v>
      </c>
      <c r="AL809">
        <f>+ABS(+X809-'Playlist o matic demo'!AK$2)/2</f>
        <v>6</v>
      </c>
      <c r="AN809">
        <f t="shared" si="72"/>
        <v>212.16666666666666</v>
      </c>
      <c r="AO809">
        <f t="shared" si="73"/>
        <v>904</v>
      </c>
      <c r="AP809">
        <f t="shared" si="77"/>
        <v>8.0710000000001281E-2</v>
      </c>
      <c r="AQ809">
        <f t="shared" si="74"/>
        <v>904.08070999999995</v>
      </c>
      <c r="AR809">
        <f t="shared" si="75"/>
        <v>904</v>
      </c>
      <c r="AS809" t="str">
        <f t="shared" si="76"/>
        <v>Kendrick Lamar - Savior - Interlude</v>
      </c>
    </row>
    <row r="810" spans="1:45" x14ac:dyDescent="0.45">
      <c r="A810" t="s">
        <v>1856</v>
      </c>
      <c r="B810" t="s">
        <v>1857</v>
      </c>
      <c r="C810">
        <v>2</v>
      </c>
      <c r="D810">
        <v>2022</v>
      </c>
      <c r="E810">
        <v>2</v>
      </c>
      <c r="F810">
        <v>6</v>
      </c>
      <c r="G810">
        <v>349</v>
      </c>
      <c r="H810">
        <v>6</v>
      </c>
      <c r="I810">
        <v>284249832</v>
      </c>
      <c r="J810">
        <v>10</v>
      </c>
      <c r="K810">
        <v>22</v>
      </c>
      <c r="L810">
        <v>3</v>
      </c>
      <c r="M810">
        <v>0</v>
      </c>
      <c r="N810">
        <v>0</v>
      </c>
      <c r="O810">
        <v>92</v>
      </c>
      <c r="P810" t="s">
        <v>28</v>
      </c>
      <c r="Q810" t="s">
        <v>46</v>
      </c>
      <c r="R810">
        <v>71</v>
      </c>
      <c r="S810">
        <v>67</v>
      </c>
      <c r="T810">
        <v>60</v>
      </c>
      <c r="U810">
        <v>7</v>
      </c>
      <c r="V810">
        <v>0</v>
      </c>
      <c r="W810">
        <v>6</v>
      </c>
      <c r="X810">
        <v>4</v>
      </c>
      <c r="Y810" t="s">
        <v>1858</v>
      </c>
      <c r="Z810" t="s">
        <v>31</v>
      </c>
      <c r="AA810">
        <f>+IF(B810='Playlist o matic demo'!$V$2,50,0)</f>
        <v>0</v>
      </c>
      <c r="AB810">
        <f>+ABS(+D810-'Playlist o matic demo'!$AA$2)</f>
        <v>3</v>
      </c>
      <c r="AC810">
        <f>+ABS(+O810-'Playlist o matic demo'!$AB$2)</f>
        <v>79</v>
      </c>
      <c r="AD810">
        <f>+IF(P810='Playlist o matic demo'!$AC$2,0,20)</f>
        <v>20</v>
      </c>
      <c r="AE810">
        <f>+IF(Q810='Playlist o matic demo'!$AD$2,0,20)</f>
        <v>20</v>
      </c>
      <c r="AF810">
        <f>+ABS(+R810-'Playlist o matic demo'!AE$2)</f>
        <v>21</v>
      </c>
      <c r="AG810">
        <f>+ABS(+S810-'Playlist o matic demo'!AF$2)/2</f>
        <v>14.5</v>
      </c>
      <c r="AH810">
        <f>+ABS(+T810-'Playlist o matic demo'!AG$2)/1.5</f>
        <v>13.333333333333334</v>
      </c>
      <c r="AI810">
        <f>+ABS(+U810-'Playlist o matic demo'!AH$2)/2</f>
        <v>3.5</v>
      </c>
      <c r="AJ810">
        <f>+ABS(+V810-'Playlist o matic demo'!AI$2)/2</f>
        <v>0</v>
      </c>
      <c r="AK810">
        <f>+ABS(+W810-'Playlist o matic demo'!AJ$2)/2</f>
        <v>1.5</v>
      </c>
      <c r="AL810">
        <f>+ABS(+X810-'Playlist o matic demo'!AK$2)/2</f>
        <v>1.5</v>
      </c>
      <c r="AN810">
        <f t="shared" si="72"/>
        <v>177.33333333333334</v>
      </c>
      <c r="AO810">
        <f t="shared" si="73"/>
        <v>751</v>
      </c>
      <c r="AP810">
        <f t="shared" si="77"/>
        <v>8.0810000000001284E-2</v>
      </c>
      <c r="AQ810">
        <f t="shared" si="74"/>
        <v>751.08081000000004</v>
      </c>
      <c r="AR810">
        <f t="shared" si="75"/>
        <v>751</v>
      </c>
      <c r="AS810" t="str">
        <f t="shared" si="76"/>
        <v>Shae Gill, Ali Sethi - Pasoori</v>
      </c>
    </row>
    <row r="811" spans="1:45" x14ac:dyDescent="0.45">
      <c r="A811" t="s">
        <v>1859</v>
      </c>
      <c r="B811" t="s">
        <v>1860</v>
      </c>
      <c r="C811">
        <v>2</v>
      </c>
      <c r="D811">
        <v>2022</v>
      </c>
      <c r="E811">
        <v>5</v>
      </c>
      <c r="F811">
        <v>13</v>
      </c>
      <c r="G811">
        <v>1890</v>
      </c>
      <c r="H811">
        <v>0</v>
      </c>
      <c r="I811">
        <v>33381454</v>
      </c>
      <c r="J811">
        <v>3</v>
      </c>
      <c r="K811">
        <v>0</v>
      </c>
      <c r="L811">
        <v>2</v>
      </c>
      <c r="M811">
        <v>0</v>
      </c>
      <c r="N811">
        <v>0</v>
      </c>
      <c r="O811">
        <v>140</v>
      </c>
      <c r="P811" t="s">
        <v>80</v>
      </c>
      <c r="Q811" t="s">
        <v>46</v>
      </c>
      <c r="R811">
        <v>49</v>
      </c>
      <c r="S811">
        <v>50</v>
      </c>
      <c r="T811">
        <v>37</v>
      </c>
      <c r="U811">
        <v>87</v>
      </c>
      <c r="V811">
        <v>0</v>
      </c>
      <c r="W811">
        <v>11</v>
      </c>
      <c r="X811">
        <v>35</v>
      </c>
      <c r="Y811" t="s">
        <v>1785</v>
      </c>
      <c r="Z811" t="s">
        <v>31</v>
      </c>
      <c r="AA811">
        <f>+IF(B811='Playlist o matic demo'!$V$2,50,0)</f>
        <v>0</v>
      </c>
      <c r="AB811">
        <f>+ABS(+D811-'Playlist o matic demo'!$AA$2)</f>
        <v>3</v>
      </c>
      <c r="AC811">
        <f>+ABS(+O811-'Playlist o matic demo'!$AB$2)</f>
        <v>31</v>
      </c>
      <c r="AD811">
        <f>+IF(P811='Playlist o matic demo'!$AC$2,0,20)</f>
        <v>20</v>
      </c>
      <c r="AE811">
        <f>+IF(Q811='Playlist o matic demo'!$AD$2,0,20)</f>
        <v>20</v>
      </c>
      <c r="AF811">
        <f>+ABS(+R811-'Playlist o matic demo'!AE$2)</f>
        <v>1</v>
      </c>
      <c r="AG811">
        <f>+ABS(+S811-'Playlist o matic demo'!AF$2)/2</f>
        <v>6</v>
      </c>
      <c r="AH811">
        <f>+ABS(+T811-'Playlist o matic demo'!AG$2)/1.5</f>
        <v>28.666666666666668</v>
      </c>
      <c r="AI811">
        <f>+ABS(+U811-'Playlist o matic demo'!AH$2)/2</f>
        <v>43.5</v>
      </c>
      <c r="AJ811">
        <f>+ABS(+V811-'Playlist o matic demo'!AI$2)/2</f>
        <v>0</v>
      </c>
      <c r="AK811">
        <f>+ABS(+W811-'Playlist o matic demo'!AJ$2)/2</f>
        <v>1</v>
      </c>
      <c r="AL811">
        <f>+ABS(+X811-'Playlist o matic demo'!AK$2)/2</f>
        <v>14</v>
      </c>
      <c r="AN811">
        <f t="shared" si="72"/>
        <v>168.16666666666669</v>
      </c>
      <c r="AO811">
        <f t="shared" si="73"/>
        <v>669</v>
      </c>
      <c r="AP811">
        <f t="shared" si="77"/>
        <v>8.0910000000001286E-2</v>
      </c>
      <c r="AQ811">
        <f t="shared" si="74"/>
        <v>669.08091000000002</v>
      </c>
      <c r="AR811">
        <f t="shared" si="75"/>
        <v>669</v>
      </c>
      <c r="AS811" t="str">
        <f t="shared" si="76"/>
        <v>Kendrick Lamar, Beth Gibbons - Mother I Sober (feat. Beth Gibbons of Portishead)</v>
      </c>
    </row>
    <row r="812" spans="1:45" x14ac:dyDescent="0.45">
      <c r="A812" t="s">
        <v>1861</v>
      </c>
      <c r="B812" t="s">
        <v>1862</v>
      </c>
      <c r="C812">
        <v>2</v>
      </c>
      <c r="D812">
        <v>2022</v>
      </c>
      <c r="E812">
        <v>4</v>
      </c>
      <c r="F812">
        <v>1</v>
      </c>
      <c r="G812">
        <v>1308</v>
      </c>
      <c r="H812">
        <v>2</v>
      </c>
      <c r="I812">
        <v>184622518</v>
      </c>
      <c r="J812">
        <v>23</v>
      </c>
      <c r="K812">
        <v>16</v>
      </c>
      <c r="L812">
        <v>9</v>
      </c>
      <c r="M812">
        <v>0</v>
      </c>
      <c r="N812">
        <v>5</v>
      </c>
      <c r="O812">
        <v>174</v>
      </c>
      <c r="P812" t="s">
        <v>34</v>
      </c>
      <c r="Q812" t="s">
        <v>29</v>
      </c>
      <c r="R812">
        <v>68</v>
      </c>
      <c r="S812">
        <v>45</v>
      </c>
      <c r="T812">
        <v>71</v>
      </c>
      <c r="U812">
        <v>18</v>
      </c>
      <c r="V812">
        <v>0</v>
      </c>
      <c r="W812">
        <v>11</v>
      </c>
      <c r="X812">
        <v>25</v>
      </c>
      <c r="Y812" t="s">
        <v>30</v>
      </c>
      <c r="Z812" t="s">
        <v>31</v>
      </c>
      <c r="AA812">
        <f>+IF(B812='Playlist o matic demo'!$V$2,50,0)</f>
        <v>0</v>
      </c>
      <c r="AB812">
        <f>+ABS(+D812-'Playlist o matic demo'!$AA$2)</f>
        <v>3</v>
      </c>
      <c r="AC812">
        <f>+ABS(+O812-'Playlist o matic demo'!$AB$2)</f>
        <v>3</v>
      </c>
      <c r="AD812">
        <f>+IF(P812='Playlist o matic demo'!$AC$2,0,20)</f>
        <v>0</v>
      </c>
      <c r="AE812">
        <f>+IF(Q812='Playlist o matic demo'!$AD$2,0,20)</f>
        <v>0</v>
      </c>
      <c r="AF812">
        <f>+ABS(+R812-'Playlist o matic demo'!AE$2)</f>
        <v>18</v>
      </c>
      <c r="AG812">
        <f>+ABS(+S812-'Playlist o matic demo'!AF$2)/2</f>
        <v>3.5</v>
      </c>
      <c r="AH812">
        <f>+ABS(+T812-'Playlist o matic demo'!AG$2)/1.5</f>
        <v>6</v>
      </c>
      <c r="AI812">
        <f>+ABS(+U812-'Playlist o matic demo'!AH$2)/2</f>
        <v>9</v>
      </c>
      <c r="AJ812">
        <f>+ABS(+V812-'Playlist o matic demo'!AI$2)/2</f>
        <v>0</v>
      </c>
      <c r="AK812">
        <f>+ABS(+W812-'Playlist o matic demo'!AJ$2)/2</f>
        <v>1</v>
      </c>
      <c r="AL812">
        <f>+ABS(+X812-'Playlist o matic demo'!AK$2)/2</f>
        <v>9</v>
      </c>
      <c r="AN812">
        <f t="shared" si="72"/>
        <v>52.5</v>
      </c>
      <c r="AO812">
        <f t="shared" si="73"/>
        <v>11</v>
      </c>
      <c r="AP812">
        <f t="shared" si="77"/>
        <v>8.1010000000001289E-2</v>
      </c>
      <c r="AQ812">
        <f t="shared" si="74"/>
        <v>11.081010000000001</v>
      </c>
      <c r="AR812">
        <f t="shared" si="75"/>
        <v>11</v>
      </c>
      <c r="AS812" t="str">
        <f t="shared" si="76"/>
        <v>Sech, Mora - TUS LÃ¯Â¿Â½Ã¯Â¿Â½GR</v>
      </c>
    </row>
    <row r="813" spans="1:45" x14ac:dyDescent="0.45">
      <c r="A813" t="s">
        <v>1863</v>
      </c>
      <c r="B813" t="s">
        <v>1864</v>
      </c>
      <c r="C813">
        <v>2</v>
      </c>
      <c r="D813">
        <v>2022</v>
      </c>
      <c r="E813">
        <v>1</v>
      </c>
      <c r="F813">
        <v>26</v>
      </c>
      <c r="G813">
        <v>4531</v>
      </c>
      <c r="H813">
        <v>0</v>
      </c>
      <c r="I813">
        <v>300983101</v>
      </c>
      <c r="J813">
        <v>135</v>
      </c>
      <c r="K813">
        <v>74</v>
      </c>
      <c r="L813">
        <v>119</v>
      </c>
      <c r="M813">
        <v>1</v>
      </c>
      <c r="N813">
        <v>18</v>
      </c>
      <c r="O813">
        <v>127</v>
      </c>
      <c r="P813" t="s">
        <v>173</v>
      </c>
      <c r="Q813" t="s">
        <v>29</v>
      </c>
      <c r="R813">
        <v>77</v>
      </c>
      <c r="S813">
        <v>53</v>
      </c>
      <c r="T813">
        <v>78</v>
      </c>
      <c r="U813">
        <v>19</v>
      </c>
      <c r="V813">
        <v>0</v>
      </c>
      <c r="W813">
        <v>29</v>
      </c>
      <c r="X813">
        <v>4</v>
      </c>
      <c r="Y813" t="s">
        <v>30</v>
      </c>
      <c r="Z813" t="s">
        <v>31</v>
      </c>
      <c r="AA813">
        <f>+IF(B813='Playlist o matic demo'!$V$2,50,0)</f>
        <v>0</v>
      </c>
      <c r="AB813">
        <f>+ABS(+D813-'Playlist o matic demo'!$AA$2)</f>
        <v>3</v>
      </c>
      <c r="AC813">
        <f>+ABS(+O813-'Playlist o matic demo'!$AB$2)</f>
        <v>44</v>
      </c>
      <c r="AD813">
        <f>+IF(P813='Playlist o matic demo'!$AC$2,0,20)</f>
        <v>20</v>
      </c>
      <c r="AE813">
        <f>+IF(Q813='Playlist o matic demo'!$AD$2,0,20)</f>
        <v>0</v>
      </c>
      <c r="AF813">
        <f>+ABS(+R813-'Playlist o matic demo'!AE$2)</f>
        <v>27</v>
      </c>
      <c r="AG813">
        <f>+ABS(+S813-'Playlist o matic demo'!AF$2)/2</f>
        <v>7.5</v>
      </c>
      <c r="AH813">
        <f>+ABS(+T813-'Playlist o matic demo'!AG$2)/1.5</f>
        <v>1.3333333333333333</v>
      </c>
      <c r="AI813">
        <f>+ABS(+U813-'Playlist o matic demo'!AH$2)/2</f>
        <v>9.5</v>
      </c>
      <c r="AJ813">
        <f>+ABS(+V813-'Playlist o matic demo'!AI$2)/2</f>
        <v>0</v>
      </c>
      <c r="AK813">
        <f>+ABS(+W813-'Playlist o matic demo'!AJ$2)/2</f>
        <v>10</v>
      </c>
      <c r="AL813">
        <f>+ABS(+X813-'Playlist o matic demo'!AK$2)/2</f>
        <v>1.5</v>
      </c>
      <c r="AN813">
        <f t="shared" si="72"/>
        <v>123.83333333333333</v>
      </c>
      <c r="AO813">
        <f t="shared" si="73"/>
        <v>276</v>
      </c>
      <c r="AP813">
        <f t="shared" si="77"/>
        <v>8.1110000000001292E-2</v>
      </c>
      <c r="AQ813">
        <f t="shared" si="74"/>
        <v>276.08111000000002</v>
      </c>
      <c r="AR813">
        <f t="shared" si="75"/>
        <v>276</v>
      </c>
      <c r="AS813" t="str">
        <f t="shared" si="76"/>
        <v>MNEK, Jax Jones - Where Did You Go?</v>
      </c>
    </row>
    <row r="814" spans="1:45" x14ac:dyDescent="0.45">
      <c r="A814" t="s">
        <v>1865</v>
      </c>
      <c r="B814" t="s">
        <v>1866</v>
      </c>
      <c r="C814">
        <v>2</v>
      </c>
      <c r="D814">
        <v>2022</v>
      </c>
      <c r="E814">
        <v>5</v>
      </c>
      <c r="F814">
        <v>6</v>
      </c>
      <c r="G814">
        <v>1657</v>
      </c>
      <c r="H814">
        <v>0</v>
      </c>
      <c r="I814">
        <v>121077868</v>
      </c>
      <c r="J814">
        <v>15</v>
      </c>
      <c r="K814">
        <v>3</v>
      </c>
      <c r="L814">
        <v>3</v>
      </c>
      <c r="M814">
        <v>0</v>
      </c>
      <c r="N814">
        <v>0</v>
      </c>
      <c r="O814">
        <v>96</v>
      </c>
      <c r="P814" t="s">
        <v>28</v>
      </c>
      <c r="Q814" t="s">
        <v>29</v>
      </c>
      <c r="R814">
        <v>71</v>
      </c>
      <c r="S814">
        <v>37</v>
      </c>
      <c r="T814">
        <v>52</v>
      </c>
      <c r="U814">
        <v>62</v>
      </c>
      <c r="V814">
        <v>0</v>
      </c>
      <c r="W814">
        <v>11</v>
      </c>
      <c r="X814">
        <v>36</v>
      </c>
      <c r="Y814" t="s">
        <v>30</v>
      </c>
      <c r="Z814" t="s">
        <v>31</v>
      </c>
      <c r="AA814">
        <f>+IF(B814='Playlist o matic demo'!$V$2,50,0)</f>
        <v>0</v>
      </c>
      <c r="AB814">
        <f>+ABS(+D814-'Playlist o matic demo'!$AA$2)</f>
        <v>3</v>
      </c>
      <c r="AC814">
        <f>+ABS(+O814-'Playlist o matic demo'!$AB$2)</f>
        <v>75</v>
      </c>
      <c r="AD814">
        <f>+IF(P814='Playlist o matic demo'!$AC$2,0,20)</f>
        <v>20</v>
      </c>
      <c r="AE814">
        <f>+IF(Q814='Playlist o matic demo'!$AD$2,0,20)</f>
        <v>0</v>
      </c>
      <c r="AF814">
        <f>+ABS(+R814-'Playlist o matic demo'!AE$2)</f>
        <v>21</v>
      </c>
      <c r="AG814">
        <f>+ABS(+S814-'Playlist o matic demo'!AF$2)/2</f>
        <v>0.5</v>
      </c>
      <c r="AH814">
        <f>+ABS(+T814-'Playlist o matic demo'!AG$2)/1.5</f>
        <v>18.666666666666668</v>
      </c>
      <c r="AI814">
        <f>+ABS(+U814-'Playlist o matic demo'!AH$2)/2</f>
        <v>31</v>
      </c>
      <c r="AJ814">
        <f>+ABS(+V814-'Playlist o matic demo'!AI$2)/2</f>
        <v>0</v>
      </c>
      <c r="AK814">
        <f>+ABS(+W814-'Playlist o matic demo'!AJ$2)/2</f>
        <v>1</v>
      </c>
      <c r="AL814">
        <f>+ABS(+X814-'Playlist o matic demo'!AK$2)/2</f>
        <v>14.5</v>
      </c>
      <c r="AN814">
        <f t="shared" si="72"/>
        <v>184.66666666666666</v>
      </c>
      <c r="AO814">
        <f t="shared" si="73"/>
        <v>799</v>
      </c>
      <c r="AP814">
        <f t="shared" si="77"/>
        <v>8.1210000000001295E-2</v>
      </c>
      <c r="AQ814">
        <f t="shared" si="74"/>
        <v>799.08121000000006</v>
      </c>
      <c r="AR814">
        <f t="shared" si="75"/>
        <v>800</v>
      </c>
      <c r="AS814" t="str">
        <f t="shared" si="76"/>
        <v>Ugly Dray, Tesla Jnr - I Tried to Tell Y'all</v>
      </c>
    </row>
    <row r="815" spans="1:45" x14ac:dyDescent="0.45">
      <c r="A815" t="s">
        <v>1867</v>
      </c>
      <c r="B815" t="s">
        <v>1868</v>
      </c>
      <c r="C815">
        <v>2</v>
      </c>
      <c r="D815">
        <v>2022</v>
      </c>
      <c r="E815">
        <v>4</v>
      </c>
      <c r="F815">
        <v>29</v>
      </c>
      <c r="G815">
        <v>1351</v>
      </c>
      <c r="H815">
        <v>0</v>
      </c>
      <c r="I815">
        <v>106919680</v>
      </c>
      <c r="J815">
        <v>26</v>
      </c>
      <c r="K815">
        <v>1</v>
      </c>
      <c r="L815">
        <v>17</v>
      </c>
      <c r="M815">
        <v>0</v>
      </c>
      <c r="N815">
        <v>0</v>
      </c>
      <c r="O815">
        <v>150</v>
      </c>
      <c r="P815" t="s">
        <v>80</v>
      </c>
      <c r="Q815" t="s">
        <v>46</v>
      </c>
      <c r="R815">
        <v>82</v>
      </c>
      <c r="S815">
        <v>82</v>
      </c>
      <c r="T815">
        <v>66</v>
      </c>
      <c r="U815">
        <v>13</v>
      </c>
      <c r="V815">
        <v>0</v>
      </c>
      <c r="W815">
        <v>11</v>
      </c>
      <c r="X815">
        <v>6</v>
      </c>
      <c r="Y815" t="s">
        <v>1869</v>
      </c>
      <c r="Z815" t="s">
        <v>31</v>
      </c>
      <c r="AA815">
        <f>+IF(B815='Playlist o matic demo'!$V$2,50,0)</f>
        <v>0</v>
      </c>
      <c r="AB815">
        <f>+ABS(+D815-'Playlist o matic demo'!$AA$2)</f>
        <v>3</v>
      </c>
      <c r="AC815">
        <f>+ABS(+O815-'Playlist o matic demo'!$AB$2)</f>
        <v>21</v>
      </c>
      <c r="AD815">
        <f>+IF(P815='Playlist o matic demo'!$AC$2,0,20)</f>
        <v>20</v>
      </c>
      <c r="AE815">
        <f>+IF(Q815='Playlist o matic demo'!$AD$2,0,20)</f>
        <v>20</v>
      </c>
      <c r="AF815">
        <f>+ABS(+R815-'Playlist o matic demo'!AE$2)</f>
        <v>32</v>
      </c>
      <c r="AG815">
        <f>+ABS(+S815-'Playlist o matic demo'!AF$2)/2</f>
        <v>22</v>
      </c>
      <c r="AH815">
        <f>+ABS(+T815-'Playlist o matic demo'!AG$2)/1.5</f>
        <v>9.3333333333333339</v>
      </c>
      <c r="AI815">
        <f>+ABS(+U815-'Playlist o matic demo'!AH$2)/2</f>
        <v>6.5</v>
      </c>
      <c r="AJ815">
        <f>+ABS(+V815-'Playlist o matic demo'!AI$2)/2</f>
        <v>0</v>
      </c>
      <c r="AK815">
        <f>+ABS(+W815-'Playlist o matic demo'!AJ$2)/2</f>
        <v>1</v>
      </c>
      <c r="AL815">
        <f>+ABS(+X815-'Playlist o matic demo'!AK$2)/2</f>
        <v>0.5</v>
      </c>
      <c r="AN815">
        <f t="shared" si="72"/>
        <v>135.33333333333331</v>
      </c>
      <c r="AO815">
        <f t="shared" si="73"/>
        <v>362</v>
      </c>
      <c r="AP815">
        <f t="shared" si="77"/>
        <v>8.1310000000001298E-2</v>
      </c>
      <c r="AQ815">
        <f t="shared" si="74"/>
        <v>362.08130999999997</v>
      </c>
      <c r="AR815">
        <f t="shared" si="75"/>
        <v>364</v>
      </c>
      <c r="AS815" t="str">
        <f t="shared" si="76"/>
        <v>Justin Bieber, Don Toliver - Honest (feat. Don Toliver)</v>
      </c>
    </row>
    <row r="816" spans="1:45" x14ac:dyDescent="0.45">
      <c r="A816" t="s">
        <v>1870</v>
      </c>
      <c r="B816" t="s">
        <v>1871</v>
      </c>
      <c r="C816">
        <v>1</v>
      </c>
      <c r="D816">
        <v>2022</v>
      </c>
      <c r="E816">
        <v>4</v>
      </c>
      <c r="F816">
        <v>13</v>
      </c>
      <c r="G816">
        <v>608</v>
      </c>
      <c r="H816">
        <v>0</v>
      </c>
      <c r="I816">
        <v>136996305</v>
      </c>
      <c r="J816">
        <v>5</v>
      </c>
      <c r="K816">
        <v>29</v>
      </c>
      <c r="L816">
        <v>14</v>
      </c>
      <c r="M816">
        <v>0</v>
      </c>
      <c r="N816">
        <v>0</v>
      </c>
      <c r="O816">
        <v>100</v>
      </c>
      <c r="P816" t="s">
        <v>65</v>
      </c>
      <c r="Q816" t="s">
        <v>29</v>
      </c>
      <c r="R816">
        <v>87</v>
      </c>
      <c r="S816">
        <v>46</v>
      </c>
      <c r="T816">
        <v>60</v>
      </c>
      <c r="U816">
        <v>1</v>
      </c>
      <c r="V816">
        <v>0</v>
      </c>
      <c r="W816">
        <v>13</v>
      </c>
      <c r="X816">
        <v>16</v>
      </c>
      <c r="Y816" t="s">
        <v>1872</v>
      </c>
      <c r="Z816" t="s">
        <v>31</v>
      </c>
      <c r="AA816">
        <f>+IF(B816='Playlist o matic demo'!$V$2,50,0)</f>
        <v>0</v>
      </c>
      <c r="AB816">
        <f>+ABS(+D816-'Playlist o matic demo'!$AA$2)</f>
        <v>3</v>
      </c>
      <c r="AC816">
        <f>+ABS(+O816-'Playlist o matic demo'!$AB$2)</f>
        <v>71</v>
      </c>
      <c r="AD816">
        <f>+IF(P816='Playlist o matic demo'!$AC$2,0,20)</f>
        <v>20</v>
      </c>
      <c r="AE816">
        <f>+IF(Q816='Playlist o matic demo'!$AD$2,0,20)</f>
        <v>0</v>
      </c>
      <c r="AF816">
        <f>+ABS(+R816-'Playlist o matic demo'!AE$2)</f>
        <v>37</v>
      </c>
      <c r="AG816">
        <f>+ABS(+S816-'Playlist o matic demo'!AF$2)/2</f>
        <v>4</v>
      </c>
      <c r="AH816">
        <f>+ABS(+T816-'Playlist o matic demo'!AG$2)/1.5</f>
        <v>13.333333333333334</v>
      </c>
      <c r="AI816">
        <f>+ABS(+U816-'Playlist o matic demo'!AH$2)/2</f>
        <v>0.5</v>
      </c>
      <c r="AJ816">
        <f>+ABS(+V816-'Playlist o matic demo'!AI$2)/2</f>
        <v>0</v>
      </c>
      <c r="AK816">
        <f>+ABS(+W816-'Playlist o matic demo'!AJ$2)/2</f>
        <v>2</v>
      </c>
      <c r="AL816">
        <f>+ABS(+X816-'Playlist o matic demo'!AK$2)/2</f>
        <v>4.5</v>
      </c>
      <c r="AN816">
        <f t="shared" si="72"/>
        <v>155.33333333333334</v>
      </c>
      <c r="AO816">
        <f t="shared" si="73"/>
        <v>548</v>
      </c>
      <c r="AP816">
        <f t="shared" si="77"/>
        <v>8.1410000000001301E-2</v>
      </c>
      <c r="AQ816">
        <f t="shared" si="74"/>
        <v>548.08141000000001</v>
      </c>
      <c r="AR816">
        <f t="shared" si="75"/>
        <v>549</v>
      </c>
      <c r="AS816" t="str">
        <f t="shared" si="76"/>
        <v>Jessi - ZOOM</v>
      </c>
    </row>
    <row r="817" spans="1:45" x14ac:dyDescent="0.45">
      <c r="A817" t="s">
        <v>1873</v>
      </c>
      <c r="B817" t="s">
        <v>547</v>
      </c>
      <c r="C817">
        <v>1</v>
      </c>
      <c r="D817">
        <v>2021</v>
      </c>
      <c r="E817">
        <v>12</v>
      </c>
      <c r="F817">
        <v>24</v>
      </c>
      <c r="G817">
        <v>1211</v>
      </c>
      <c r="H817">
        <v>0</v>
      </c>
      <c r="I817">
        <v>65719930</v>
      </c>
      <c r="J817">
        <v>31</v>
      </c>
      <c r="K817">
        <v>0</v>
      </c>
      <c r="L817">
        <v>19</v>
      </c>
      <c r="M817">
        <v>0</v>
      </c>
      <c r="N817">
        <v>2</v>
      </c>
      <c r="O817">
        <v>105</v>
      </c>
      <c r="P817" t="s">
        <v>34</v>
      </c>
      <c r="Q817" t="s">
        <v>46</v>
      </c>
      <c r="R817">
        <v>73</v>
      </c>
      <c r="S817">
        <v>59</v>
      </c>
      <c r="T817">
        <v>81</v>
      </c>
      <c r="U817">
        <v>13</v>
      </c>
      <c r="V817">
        <v>0</v>
      </c>
      <c r="W817">
        <v>9</v>
      </c>
      <c r="X817">
        <v>6</v>
      </c>
      <c r="Y817" t="s">
        <v>1874</v>
      </c>
      <c r="Z817" t="s">
        <v>31</v>
      </c>
      <c r="AA817">
        <f>+IF(B817='Playlist o matic demo'!$V$2,50,0)</f>
        <v>0</v>
      </c>
      <c r="AB817">
        <f>+ABS(+D817-'Playlist o matic demo'!$AA$2)</f>
        <v>2</v>
      </c>
      <c r="AC817">
        <f>+ABS(+O817-'Playlist o matic demo'!$AB$2)</f>
        <v>66</v>
      </c>
      <c r="AD817">
        <f>+IF(P817='Playlist o matic demo'!$AC$2,0,20)</f>
        <v>0</v>
      </c>
      <c r="AE817">
        <f>+IF(Q817='Playlist o matic demo'!$AD$2,0,20)</f>
        <v>20</v>
      </c>
      <c r="AF817">
        <f>+ABS(+R817-'Playlist o matic demo'!AE$2)</f>
        <v>23</v>
      </c>
      <c r="AG817">
        <f>+ABS(+S817-'Playlist o matic demo'!AF$2)/2</f>
        <v>10.5</v>
      </c>
      <c r="AH817">
        <f>+ABS(+T817-'Playlist o matic demo'!AG$2)/1.5</f>
        <v>0.66666666666666663</v>
      </c>
      <c r="AI817">
        <f>+ABS(+U817-'Playlist o matic demo'!AH$2)/2</f>
        <v>6.5</v>
      </c>
      <c r="AJ817">
        <f>+ABS(+V817-'Playlist o matic demo'!AI$2)/2</f>
        <v>0</v>
      </c>
      <c r="AK817">
        <f>+ABS(+W817-'Playlist o matic demo'!AJ$2)/2</f>
        <v>0</v>
      </c>
      <c r="AL817">
        <f>+ABS(+X817-'Playlist o matic demo'!AK$2)/2</f>
        <v>0.5</v>
      </c>
      <c r="AN817">
        <f t="shared" si="72"/>
        <v>129.16666666666669</v>
      </c>
      <c r="AO817">
        <f t="shared" si="73"/>
        <v>313</v>
      </c>
      <c r="AP817">
        <f t="shared" si="77"/>
        <v>8.1510000000001304E-2</v>
      </c>
      <c r="AQ817">
        <f t="shared" si="74"/>
        <v>313.08150999999998</v>
      </c>
      <c r="AR817">
        <f t="shared" si="75"/>
        <v>313</v>
      </c>
      <c r="AS817" t="str">
        <f t="shared" si="76"/>
        <v>Chanel - SloMo</v>
      </c>
    </row>
    <row r="818" spans="1:45" x14ac:dyDescent="0.45">
      <c r="A818" t="s">
        <v>1875</v>
      </c>
      <c r="B818" t="s">
        <v>942</v>
      </c>
      <c r="C818">
        <v>1</v>
      </c>
      <c r="D818">
        <v>2022</v>
      </c>
      <c r="E818">
        <v>5</v>
      </c>
      <c r="F818">
        <v>2</v>
      </c>
      <c r="G818">
        <v>629</v>
      </c>
      <c r="H818">
        <v>0</v>
      </c>
      <c r="I818">
        <v>229497852</v>
      </c>
      <c r="J818">
        <v>18</v>
      </c>
      <c r="K818">
        <v>75</v>
      </c>
      <c r="L818">
        <v>9</v>
      </c>
      <c r="M818">
        <v>0</v>
      </c>
      <c r="N818">
        <v>0</v>
      </c>
      <c r="O818">
        <v>104</v>
      </c>
      <c r="P818" t="s">
        <v>92</v>
      </c>
      <c r="Q818" t="s">
        <v>29</v>
      </c>
      <c r="R818">
        <v>86</v>
      </c>
      <c r="S818">
        <v>43</v>
      </c>
      <c r="T818">
        <v>62</v>
      </c>
      <c r="U818">
        <v>5</v>
      </c>
      <c r="V818">
        <v>0</v>
      </c>
      <c r="W818">
        <v>13</v>
      </c>
      <c r="X818">
        <v>14</v>
      </c>
      <c r="Y818" t="s">
        <v>1876</v>
      </c>
      <c r="Z818" t="s">
        <v>31</v>
      </c>
      <c r="AA818">
        <f>+IF(B818='Playlist o matic demo'!$V$2,50,0)</f>
        <v>0</v>
      </c>
      <c r="AB818">
        <f>+ABS(+D818-'Playlist o matic demo'!$AA$2)</f>
        <v>3</v>
      </c>
      <c r="AC818">
        <f>+ABS(+O818-'Playlist o matic demo'!$AB$2)</f>
        <v>67</v>
      </c>
      <c r="AD818">
        <f>+IF(P818='Playlist o matic demo'!$AC$2,0,20)</f>
        <v>20</v>
      </c>
      <c r="AE818">
        <f>+IF(Q818='Playlist o matic demo'!$AD$2,0,20)</f>
        <v>0</v>
      </c>
      <c r="AF818">
        <f>+ABS(+R818-'Playlist o matic demo'!AE$2)</f>
        <v>36</v>
      </c>
      <c r="AG818">
        <f>+ABS(+S818-'Playlist o matic demo'!AF$2)/2</f>
        <v>2.5</v>
      </c>
      <c r="AH818">
        <f>+ABS(+T818-'Playlist o matic demo'!AG$2)/1.5</f>
        <v>12</v>
      </c>
      <c r="AI818">
        <f>+ABS(+U818-'Playlist o matic demo'!AH$2)/2</f>
        <v>2.5</v>
      </c>
      <c r="AJ818">
        <f>+ABS(+V818-'Playlist o matic demo'!AI$2)/2</f>
        <v>0</v>
      </c>
      <c r="AK818">
        <f>+ABS(+W818-'Playlist o matic demo'!AJ$2)/2</f>
        <v>2</v>
      </c>
      <c r="AL818">
        <f>+ABS(+X818-'Playlist o matic demo'!AK$2)/2</f>
        <v>3.5</v>
      </c>
      <c r="AN818">
        <f t="shared" si="72"/>
        <v>148.5</v>
      </c>
      <c r="AO818">
        <f t="shared" si="73"/>
        <v>486</v>
      </c>
      <c r="AP818">
        <f t="shared" si="77"/>
        <v>8.1610000000001306E-2</v>
      </c>
      <c r="AQ818">
        <f t="shared" si="74"/>
        <v>486.08161000000001</v>
      </c>
      <c r="AR818">
        <f t="shared" si="75"/>
        <v>487</v>
      </c>
      <c r="AS818" t="str">
        <f t="shared" si="76"/>
        <v>LE SSERAFIM - FEARLESS</v>
      </c>
    </row>
    <row r="819" spans="1:45" x14ac:dyDescent="0.45">
      <c r="A819" t="s">
        <v>1877</v>
      </c>
      <c r="B819" t="s">
        <v>1878</v>
      </c>
      <c r="C819">
        <v>1</v>
      </c>
      <c r="D819">
        <v>2022</v>
      </c>
      <c r="E819">
        <v>3</v>
      </c>
      <c r="F819">
        <v>23</v>
      </c>
      <c r="G819">
        <v>1301</v>
      </c>
      <c r="H819">
        <v>0</v>
      </c>
      <c r="I819">
        <v>185550869</v>
      </c>
      <c r="J819">
        <v>23</v>
      </c>
      <c r="K819">
        <v>1</v>
      </c>
      <c r="L819">
        <v>15</v>
      </c>
      <c r="M819">
        <v>0</v>
      </c>
      <c r="N819">
        <v>0</v>
      </c>
      <c r="O819">
        <v>154</v>
      </c>
      <c r="P819" t="s">
        <v>80</v>
      </c>
      <c r="Q819" t="s">
        <v>29</v>
      </c>
      <c r="R819">
        <v>54</v>
      </c>
      <c r="S819">
        <v>45</v>
      </c>
      <c r="T819">
        <v>79</v>
      </c>
      <c r="U819">
        <v>1</v>
      </c>
      <c r="V819">
        <v>0</v>
      </c>
      <c r="W819">
        <v>17</v>
      </c>
      <c r="X819">
        <v>5</v>
      </c>
      <c r="Y819" t="s">
        <v>1879</v>
      </c>
      <c r="Z819" t="s">
        <v>31</v>
      </c>
      <c r="AA819">
        <f>+IF(B819='Playlist o matic demo'!$V$2,50,0)</f>
        <v>0</v>
      </c>
      <c r="AB819">
        <f>+ABS(+D819-'Playlist o matic demo'!$AA$2)</f>
        <v>3</v>
      </c>
      <c r="AC819">
        <f>+ABS(+O819-'Playlist o matic demo'!$AB$2)</f>
        <v>17</v>
      </c>
      <c r="AD819">
        <f>+IF(P819='Playlist o matic demo'!$AC$2,0,20)</f>
        <v>20</v>
      </c>
      <c r="AE819">
        <f>+IF(Q819='Playlist o matic demo'!$AD$2,0,20)</f>
        <v>0</v>
      </c>
      <c r="AF819">
        <f>+ABS(+R819-'Playlist o matic demo'!AE$2)</f>
        <v>4</v>
      </c>
      <c r="AG819">
        <f>+ABS(+S819-'Playlist o matic demo'!AF$2)/2</f>
        <v>3.5</v>
      </c>
      <c r="AH819">
        <f>+ABS(+T819-'Playlist o matic demo'!AG$2)/1.5</f>
        <v>0.66666666666666663</v>
      </c>
      <c r="AI819">
        <f>+ABS(+U819-'Playlist o matic demo'!AH$2)/2</f>
        <v>0.5</v>
      </c>
      <c r="AJ819">
        <f>+ABS(+V819-'Playlist o matic demo'!AI$2)/2</f>
        <v>0</v>
      </c>
      <c r="AK819">
        <f>+ABS(+W819-'Playlist o matic demo'!AJ$2)/2</f>
        <v>4</v>
      </c>
      <c r="AL819">
        <f>+ABS(+X819-'Playlist o matic demo'!AK$2)/2</f>
        <v>1</v>
      </c>
      <c r="AN819">
        <f t="shared" si="72"/>
        <v>53.666666666666664</v>
      </c>
      <c r="AO819">
        <f t="shared" si="73"/>
        <v>12</v>
      </c>
      <c r="AP819">
        <f t="shared" si="77"/>
        <v>8.1710000000001309E-2</v>
      </c>
      <c r="AQ819">
        <f t="shared" si="74"/>
        <v>12.081710000000001</v>
      </c>
      <c r="AR819">
        <f t="shared" si="75"/>
        <v>12</v>
      </c>
      <c r="AS819" t="str">
        <f t="shared" si="76"/>
        <v>Leah Kate - 10 Things I Hate About You</v>
      </c>
    </row>
    <row r="820" spans="1:45" x14ac:dyDescent="0.45">
      <c r="A820" t="s">
        <v>1880</v>
      </c>
      <c r="B820" t="s">
        <v>1881</v>
      </c>
      <c r="C820">
        <v>1</v>
      </c>
      <c r="D820">
        <v>2022</v>
      </c>
      <c r="E820">
        <v>2</v>
      </c>
      <c r="F820">
        <v>22</v>
      </c>
      <c r="G820">
        <v>1329</v>
      </c>
      <c r="H820">
        <v>0</v>
      </c>
      <c r="I820">
        <v>54682594</v>
      </c>
      <c r="J820">
        <v>42</v>
      </c>
      <c r="K820">
        <v>51</v>
      </c>
      <c r="L820">
        <v>32</v>
      </c>
      <c r="M820">
        <v>0</v>
      </c>
      <c r="N820">
        <v>0</v>
      </c>
      <c r="O820">
        <v>80</v>
      </c>
      <c r="P820" t="s">
        <v>28</v>
      </c>
      <c r="Q820" t="s">
        <v>29</v>
      </c>
      <c r="R820">
        <v>47</v>
      </c>
      <c r="S820">
        <v>33</v>
      </c>
      <c r="T820">
        <v>83</v>
      </c>
      <c r="U820">
        <v>18</v>
      </c>
      <c r="V820">
        <v>0</v>
      </c>
      <c r="W820">
        <v>10</v>
      </c>
      <c r="X820">
        <v>5</v>
      </c>
      <c r="Y820" t="s">
        <v>1882</v>
      </c>
      <c r="Z820" t="s">
        <v>31</v>
      </c>
      <c r="AA820">
        <f>+IF(B820='Playlist o matic demo'!$V$2,50,0)</f>
        <v>0</v>
      </c>
      <c r="AB820">
        <f>+ABS(+D820-'Playlist o matic demo'!$AA$2)</f>
        <v>3</v>
      </c>
      <c r="AC820">
        <f>+ABS(+O820-'Playlist o matic demo'!$AB$2)</f>
        <v>91</v>
      </c>
      <c r="AD820">
        <f>+IF(P820='Playlist o matic demo'!$AC$2,0,20)</f>
        <v>20</v>
      </c>
      <c r="AE820">
        <f>+IF(Q820='Playlist o matic demo'!$AD$2,0,20)</f>
        <v>0</v>
      </c>
      <c r="AF820">
        <f>+ABS(+R820-'Playlist o matic demo'!AE$2)</f>
        <v>3</v>
      </c>
      <c r="AG820">
        <f>+ABS(+S820-'Playlist o matic demo'!AF$2)/2</f>
        <v>2.5</v>
      </c>
      <c r="AH820">
        <f>+ABS(+T820-'Playlist o matic demo'!AG$2)/1.5</f>
        <v>2</v>
      </c>
      <c r="AI820">
        <f>+ABS(+U820-'Playlist o matic demo'!AH$2)/2</f>
        <v>9</v>
      </c>
      <c r="AJ820">
        <f>+ABS(+V820-'Playlist o matic demo'!AI$2)/2</f>
        <v>0</v>
      </c>
      <c r="AK820">
        <f>+ABS(+W820-'Playlist o matic demo'!AJ$2)/2</f>
        <v>0.5</v>
      </c>
      <c r="AL820">
        <f>+ABS(+X820-'Playlist o matic demo'!AK$2)/2</f>
        <v>1</v>
      </c>
      <c r="AN820">
        <f t="shared" si="72"/>
        <v>132</v>
      </c>
      <c r="AO820">
        <f t="shared" si="73"/>
        <v>330</v>
      </c>
      <c r="AP820">
        <f t="shared" si="77"/>
        <v>8.1810000000001312E-2</v>
      </c>
      <c r="AQ820">
        <f t="shared" si="74"/>
        <v>330.08181000000002</v>
      </c>
      <c r="AR820">
        <f t="shared" si="75"/>
        <v>331</v>
      </c>
      <c r="AS820" t="str">
        <f t="shared" si="76"/>
        <v>Sam Ryder - SPACE MAN</v>
      </c>
    </row>
    <row r="821" spans="1:45" x14ac:dyDescent="0.45">
      <c r="A821" t="s">
        <v>1883</v>
      </c>
      <c r="B821" t="s">
        <v>1884</v>
      </c>
      <c r="C821">
        <v>2</v>
      </c>
      <c r="D821">
        <v>2022</v>
      </c>
      <c r="E821">
        <v>4</v>
      </c>
      <c r="F821">
        <v>24</v>
      </c>
      <c r="G821">
        <v>343</v>
      </c>
      <c r="H821">
        <v>2</v>
      </c>
      <c r="I821">
        <v>240580042</v>
      </c>
      <c r="J821">
        <v>4</v>
      </c>
      <c r="K821">
        <v>35</v>
      </c>
      <c r="L821">
        <v>11</v>
      </c>
      <c r="M821">
        <v>1</v>
      </c>
      <c r="N821">
        <v>1</v>
      </c>
      <c r="O821">
        <v>150</v>
      </c>
      <c r="P821" t="s">
        <v>288</v>
      </c>
      <c r="Q821" t="s">
        <v>29</v>
      </c>
      <c r="R821">
        <v>53</v>
      </c>
      <c r="S821">
        <v>14</v>
      </c>
      <c r="T821">
        <v>43</v>
      </c>
      <c r="U821">
        <v>64</v>
      </c>
      <c r="V821">
        <v>0</v>
      </c>
      <c r="W821">
        <v>13</v>
      </c>
      <c r="X821">
        <v>3</v>
      </c>
      <c r="Y821" t="s">
        <v>30</v>
      </c>
      <c r="Z821" t="s">
        <v>31</v>
      </c>
      <c r="AA821">
        <f>+IF(B821='Playlist o matic demo'!$V$2,50,0)</f>
        <v>0</v>
      </c>
      <c r="AB821">
        <f>+ABS(+D821-'Playlist o matic demo'!$AA$2)</f>
        <v>3</v>
      </c>
      <c r="AC821">
        <f>+ABS(+O821-'Playlist o matic demo'!$AB$2)</f>
        <v>21</v>
      </c>
      <c r="AD821">
        <f>+IF(P821='Playlist o matic demo'!$AC$2,0,20)</f>
        <v>20</v>
      </c>
      <c r="AE821">
        <f>+IF(Q821='Playlist o matic demo'!$AD$2,0,20)</f>
        <v>0</v>
      </c>
      <c r="AF821">
        <f>+ABS(+R821-'Playlist o matic demo'!AE$2)</f>
        <v>3</v>
      </c>
      <c r="AG821">
        <f>+ABS(+S821-'Playlist o matic demo'!AF$2)/2</f>
        <v>12</v>
      </c>
      <c r="AH821">
        <f>+ABS(+T821-'Playlist o matic demo'!AG$2)/1.5</f>
        <v>24.666666666666668</v>
      </c>
      <c r="AI821">
        <f>+ABS(+U821-'Playlist o matic demo'!AH$2)/2</f>
        <v>32</v>
      </c>
      <c r="AJ821">
        <f>+ABS(+V821-'Playlist o matic demo'!AI$2)/2</f>
        <v>0</v>
      </c>
      <c r="AK821">
        <f>+ABS(+W821-'Playlist o matic demo'!AJ$2)/2</f>
        <v>2</v>
      </c>
      <c r="AL821">
        <f>+ABS(+X821-'Playlist o matic demo'!AK$2)/2</f>
        <v>2</v>
      </c>
      <c r="AN821">
        <f t="shared" si="72"/>
        <v>119.66666666666667</v>
      </c>
      <c r="AO821">
        <f t="shared" si="73"/>
        <v>237</v>
      </c>
      <c r="AP821">
        <f t="shared" si="77"/>
        <v>8.1910000000001315E-2</v>
      </c>
      <c r="AQ821">
        <f t="shared" si="74"/>
        <v>237.08190999999999</v>
      </c>
      <c r="AR821">
        <f t="shared" si="75"/>
        <v>239</v>
      </c>
      <c r="AS821" t="str">
        <f t="shared" si="76"/>
        <v>HA SUNG WOON, Jimin - With you</v>
      </c>
    </row>
    <row r="822" spans="1:45" x14ac:dyDescent="0.45">
      <c r="A822" t="s">
        <v>1885</v>
      </c>
      <c r="B822" t="s">
        <v>1886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>
        <v>1284942608</v>
      </c>
      <c r="J822">
        <v>137</v>
      </c>
      <c r="K822">
        <v>5</v>
      </c>
      <c r="L822">
        <v>582</v>
      </c>
      <c r="M822">
        <v>0</v>
      </c>
      <c r="N822">
        <v>0</v>
      </c>
      <c r="O822">
        <v>156</v>
      </c>
      <c r="P822" t="s">
        <v>28</v>
      </c>
      <c r="Q822" t="s">
        <v>46</v>
      </c>
      <c r="R822">
        <v>32</v>
      </c>
      <c r="S822">
        <v>49</v>
      </c>
      <c r="T822">
        <v>72</v>
      </c>
      <c r="U822">
        <v>0</v>
      </c>
      <c r="V822">
        <v>0</v>
      </c>
      <c r="W822">
        <v>9</v>
      </c>
      <c r="X822">
        <v>4</v>
      </c>
      <c r="Y822" t="s">
        <v>1887</v>
      </c>
      <c r="Z822" t="s">
        <v>31</v>
      </c>
      <c r="AA822">
        <f>+IF(B822='Playlist o matic demo'!$V$2,50,0)</f>
        <v>0</v>
      </c>
      <c r="AB822">
        <f>+ABS(+D822-'Playlist o matic demo'!$AA$2)</f>
        <v>21</v>
      </c>
      <c r="AC822">
        <f>+ABS(+O822-'Playlist o matic demo'!$AB$2)</f>
        <v>15</v>
      </c>
      <c r="AD822">
        <f>+IF(P822='Playlist o matic demo'!$AC$2,0,20)</f>
        <v>20</v>
      </c>
      <c r="AE822">
        <f>+IF(Q822='Playlist o matic demo'!$AD$2,0,20)</f>
        <v>20</v>
      </c>
      <c r="AF822">
        <f>+ABS(+R822-'Playlist o matic demo'!AE$2)</f>
        <v>18</v>
      </c>
      <c r="AG822">
        <f>+ABS(+S822-'Playlist o matic demo'!AF$2)/2</f>
        <v>5.5</v>
      </c>
      <c r="AH822">
        <f>+ABS(+T822-'Playlist o matic demo'!AG$2)/1.5</f>
        <v>5.333333333333333</v>
      </c>
      <c r="AI822">
        <f>+ABS(+U822-'Playlist o matic demo'!AH$2)/2</f>
        <v>0</v>
      </c>
      <c r="AJ822">
        <f>+ABS(+V822-'Playlist o matic demo'!AI$2)/2</f>
        <v>0</v>
      </c>
      <c r="AK822">
        <f>+ABS(+W822-'Playlist o matic demo'!AJ$2)/2</f>
        <v>0</v>
      </c>
      <c r="AL822">
        <f>+ABS(+X822-'Playlist o matic demo'!AK$2)/2</f>
        <v>1.5</v>
      </c>
      <c r="AN822">
        <f t="shared" si="72"/>
        <v>106.33333333333333</v>
      </c>
      <c r="AO822">
        <f t="shared" si="73"/>
        <v>155</v>
      </c>
      <c r="AP822">
        <f t="shared" si="77"/>
        <v>8.2010000000001318E-2</v>
      </c>
      <c r="AQ822">
        <f t="shared" si="74"/>
        <v>155.08201</v>
      </c>
      <c r="AR822">
        <f t="shared" si="75"/>
        <v>158</v>
      </c>
      <c r="AS822" t="str">
        <f t="shared" si="76"/>
        <v>The Goo Goo Dolls - Iris</v>
      </c>
    </row>
    <row r="823" spans="1:45" x14ac:dyDescent="0.45">
      <c r="A823" t="s">
        <v>1888</v>
      </c>
      <c r="B823" t="s">
        <v>1583</v>
      </c>
      <c r="C823">
        <v>1</v>
      </c>
      <c r="D823">
        <v>2022</v>
      </c>
      <c r="E823">
        <v>5</v>
      </c>
      <c r="F823">
        <v>8</v>
      </c>
      <c r="G823">
        <v>2939</v>
      </c>
      <c r="H823">
        <v>0</v>
      </c>
      <c r="I823">
        <v>71423324</v>
      </c>
      <c r="J823">
        <v>29</v>
      </c>
      <c r="K823">
        <v>0</v>
      </c>
      <c r="L823">
        <v>30</v>
      </c>
      <c r="M823">
        <v>0</v>
      </c>
      <c r="N823">
        <v>0</v>
      </c>
      <c r="O823">
        <v>98</v>
      </c>
      <c r="P823" t="s">
        <v>80</v>
      </c>
      <c r="Q823" t="s">
        <v>46</v>
      </c>
      <c r="R823">
        <v>76</v>
      </c>
      <c r="S823">
        <v>79</v>
      </c>
      <c r="T823">
        <v>81</v>
      </c>
      <c r="U823">
        <v>18</v>
      </c>
      <c r="V823">
        <v>0</v>
      </c>
      <c r="W823">
        <v>6</v>
      </c>
      <c r="X823">
        <v>34</v>
      </c>
      <c r="Y823" t="s">
        <v>1889</v>
      </c>
      <c r="Z823" t="s">
        <v>31</v>
      </c>
      <c r="AA823">
        <f>+IF(B823='Playlist o matic demo'!$V$2,50,0)</f>
        <v>0</v>
      </c>
      <c r="AB823">
        <f>+ABS(+D823-'Playlist o matic demo'!$AA$2)</f>
        <v>3</v>
      </c>
      <c r="AC823">
        <f>+ABS(+O823-'Playlist o matic demo'!$AB$2)</f>
        <v>73</v>
      </c>
      <c r="AD823">
        <f>+IF(P823='Playlist o matic demo'!$AC$2,0,20)</f>
        <v>20</v>
      </c>
      <c r="AE823">
        <f>+IF(Q823='Playlist o matic demo'!$AD$2,0,20)</f>
        <v>20</v>
      </c>
      <c r="AF823">
        <f>+ABS(+R823-'Playlist o matic demo'!AE$2)</f>
        <v>26</v>
      </c>
      <c r="AG823">
        <f>+ABS(+S823-'Playlist o matic demo'!AF$2)/2</f>
        <v>20.5</v>
      </c>
      <c r="AH823">
        <f>+ABS(+T823-'Playlist o matic demo'!AG$2)/1.5</f>
        <v>0.66666666666666663</v>
      </c>
      <c r="AI823">
        <f>+ABS(+U823-'Playlist o matic demo'!AH$2)/2</f>
        <v>9</v>
      </c>
      <c r="AJ823">
        <f>+ABS(+V823-'Playlist o matic demo'!AI$2)/2</f>
        <v>0</v>
      </c>
      <c r="AK823">
        <f>+ABS(+W823-'Playlist o matic demo'!AJ$2)/2</f>
        <v>1.5</v>
      </c>
      <c r="AL823">
        <f>+ABS(+X823-'Playlist o matic demo'!AK$2)/2</f>
        <v>13.5</v>
      </c>
      <c r="AN823">
        <f t="shared" si="72"/>
        <v>187.16666666666666</v>
      </c>
      <c r="AO823">
        <f t="shared" si="73"/>
        <v>816</v>
      </c>
      <c r="AP823">
        <f t="shared" si="77"/>
        <v>8.2110000000001321E-2</v>
      </c>
      <c r="AQ823">
        <f t="shared" si="74"/>
        <v>816.08211000000006</v>
      </c>
      <c r="AR823">
        <f t="shared" si="75"/>
        <v>816</v>
      </c>
      <c r="AS823" t="str">
        <f t="shared" si="76"/>
        <v>Kendrick Lamar - The Heart Part 5</v>
      </c>
    </row>
    <row r="824" spans="1:45" x14ac:dyDescent="0.45">
      <c r="A824" t="s">
        <v>1890</v>
      </c>
      <c r="B824" t="s">
        <v>1891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>
        <v>244891912</v>
      </c>
      <c r="J824">
        <v>5</v>
      </c>
      <c r="K824">
        <v>0</v>
      </c>
      <c r="L824">
        <v>5</v>
      </c>
      <c r="M824">
        <v>0</v>
      </c>
      <c r="N824">
        <v>0</v>
      </c>
      <c r="O824">
        <v>92</v>
      </c>
      <c r="P824" t="s">
        <v>92</v>
      </c>
      <c r="Q824" t="s">
        <v>29</v>
      </c>
      <c r="R824">
        <v>58</v>
      </c>
      <c r="S824">
        <v>27</v>
      </c>
      <c r="T824">
        <v>36</v>
      </c>
      <c r="U824">
        <v>86</v>
      </c>
      <c r="V824">
        <v>0</v>
      </c>
      <c r="W824">
        <v>9</v>
      </c>
      <c r="X824">
        <v>3</v>
      </c>
      <c r="Y824" t="s">
        <v>1892</v>
      </c>
      <c r="Z824" t="s">
        <v>31</v>
      </c>
      <c r="AA824">
        <f>+IF(B824='Playlist o matic demo'!$V$2,50,0)</f>
        <v>0</v>
      </c>
      <c r="AB824">
        <f>+ABS(+D824-'Playlist o matic demo'!$AA$2)</f>
        <v>0</v>
      </c>
      <c r="AC824">
        <f>+ABS(+O824-'Playlist o matic demo'!$AB$2)</f>
        <v>79</v>
      </c>
      <c r="AD824">
        <f>+IF(P824='Playlist o matic demo'!$AC$2,0,20)</f>
        <v>20</v>
      </c>
      <c r="AE824">
        <f>+IF(Q824='Playlist o matic demo'!$AD$2,0,20)</f>
        <v>0</v>
      </c>
      <c r="AF824">
        <f>+ABS(+R824-'Playlist o matic demo'!AE$2)</f>
        <v>8</v>
      </c>
      <c r="AG824">
        <f>+ABS(+S824-'Playlist o matic demo'!AF$2)/2</f>
        <v>5.5</v>
      </c>
      <c r="AH824">
        <f>+ABS(+T824-'Playlist o matic demo'!AG$2)/1.5</f>
        <v>29.333333333333332</v>
      </c>
      <c r="AI824">
        <f>+ABS(+U824-'Playlist o matic demo'!AH$2)/2</f>
        <v>43</v>
      </c>
      <c r="AJ824">
        <f>+ABS(+V824-'Playlist o matic demo'!AI$2)/2</f>
        <v>0</v>
      </c>
      <c r="AK824">
        <f>+ABS(+W824-'Playlist o matic demo'!AJ$2)/2</f>
        <v>0</v>
      </c>
      <c r="AL824">
        <f>+ABS(+X824-'Playlist o matic demo'!AK$2)/2</f>
        <v>2</v>
      </c>
      <c r="AN824">
        <f t="shared" si="72"/>
        <v>186.83333333333334</v>
      </c>
      <c r="AO824">
        <f t="shared" si="73"/>
        <v>813</v>
      </c>
      <c r="AP824">
        <f t="shared" si="77"/>
        <v>8.2210000000001324E-2</v>
      </c>
      <c r="AQ824">
        <f t="shared" si="74"/>
        <v>813.08221000000003</v>
      </c>
      <c r="AR824">
        <f t="shared" si="75"/>
        <v>814</v>
      </c>
      <c r="AS824" t="str">
        <f t="shared" si="76"/>
        <v>Kevin Kaarl - San Lucas</v>
      </c>
    </row>
    <row r="825" spans="1:45" x14ac:dyDescent="0.45">
      <c r="A825" t="s">
        <v>1893</v>
      </c>
      <c r="B825" t="s">
        <v>41</v>
      </c>
      <c r="C825">
        <v>1</v>
      </c>
      <c r="D825">
        <v>2022</v>
      </c>
      <c r="E825">
        <v>5</v>
      </c>
      <c r="F825">
        <v>6</v>
      </c>
      <c r="G825">
        <v>1492</v>
      </c>
      <c r="H825">
        <v>0</v>
      </c>
      <c r="I825">
        <v>132171975</v>
      </c>
      <c r="J825">
        <v>26</v>
      </c>
      <c r="K825">
        <v>2</v>
      </c>
      <c r="L825">
        <v>15</v>
      </c>
      <c r="M825">
        <v>0</v>
      </c>
      <c r="N825">
        <v>2</v>
      </c>
      <c r="O825">
        <v>144</v>
      </c>
      <c r="P825" t="s">
        <v>130</v>
      </c>
      <c r="Q825" t="s">
        <v>29</v>
      </c>
      <c r="R825">
        <v>47</v>
      </c>
      <c r="S825">
        <v>7</v>
      </c>
      <c r="T825">
        <v>50</v>
      </c>
      <c r="U825">
        <v>32</v>
      </c>
      <c r="V825">
        <v>0</v>
      </c>
      <c r="W825">
        <v>7</v>
      </c>
      <c r="X825">
        <v>4</v>
      </c>
      <c r="Y825" t="s">
        <v>30</v>
      </c>
      <c r="Z825" t="s">
        <v>31</v>
      </c>
      <c r="AA825">
        <f>+IF(B825='Playlist o matic demo'!$V$2,50,0)</f>
        <v>0</v>
      </c>
      <c r="AB825">
        <f>+ABS(+D825-'Playlist o matic demo'!$AA$2)</f>
        <v>3</v>
      </c>
      <c r="AC825">
        <f>+ABS(+O825-'Playlist o matic demo'!$AB$2)</f>
        <v>27</v>
      </c>
      <c r="AD825">
        <f>+IF(P825='Playlist o matic demo'!$AC$2,0,20)</f>
        <v>20</v>
      </c>
      <c r="AE825">
        <f>+IF(Q825='Playlist o matic demo'!$AD$2,0,20)</f>
        <v>0</v>
      </c>
      <c r="AF825">
        <f>+ABS(+R825-'Playlist o matic demo'!AE$2)</f>
        <v>3</v>
      </c>
      <c r="AG825">
        <f>+ABS(+S825-'Playlist o matic demo'!AF$2)/2</f>
        <v>15.5</v>
      </c>
      <c r="AH825">
        <f>+ABS(+T825-'Playlist o matic demo'!AG$2)/1.5</f>
        <v>20</v>
      </c>
      <c r="AI825">
        <f>+ABS(+U825-'Playlist o matic demo'!AH$2)/2</f>
        <v>16</v>
      </c>
      <c r="AJ825">
        <f>+ABS(+V825-'Playlist o matic demo'!AI$2)/2</f>
        <v>0</v>
      </c>
      <c r="AK825">
        <f>+ABS(+W825-'Playlist o matic demo'!AJ$2)/2</f>
        <v>1</v>
      </c>
      <c r="AL825">
        <f>+ABS(+X825-'Playlist o matic demo'!AK$2)/2</f>
        <v>1.5</v>
      </c>
      <c r="AN825">
        <f t="shared" si="72"/>
        <v>107</v>
      </c>
      <c r="AO825">
        <f t="shared" si="73"/>
        <v>160</v>
      </c>
      <c r="AP825">
        <f t="shared" si="77"/>
        <v>8.2310000000001327E-2</v>
      </c>
      <c r="AQ825">
        <f t="shared" si="74"/>
        <v>160.08231000000001</v>
      </c>
      <c r="AR825">
        <f t="shared" si="75"/>
        <v>160</v>
      </c>
      <c r="AS825" t="str">
        <f t="shared" si="76"/>
        <v>Taylor Swift - This Love (TaylorÃ¯Â¿Â½Ã¯Â¿Â½Ã¯Â¿Â½s Ve</v>
      </c>
    </row>
    <row r="826" spans="1:45" x14ac:dyDescent="0.45">
      <c r="A826" t="s">
        <v>1894</v>
      </c>
      <c r="B826" t="s">
        <v>1895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>
        <v>184706613</v>
      </c>
      <c r="J826">
        <v>11</v>
      </c>
      <c r="K826">
        <v>6</v>
      </c>
      <c r="L826">
        <v>25</v>
      </c>
      <c r="M826">
        <v>0</v>
      </c>
      <c r="N826">
        <v>1</v>
      </c>
      <c r="O826">
        <v>150</v>
      </c>
      <c r="P826" t="s">
        <v>130</v>
      </c>
      <c r="Q826" t="s">
        <v>29</v>
      </c>
      <c r="R826">
        <v>37</v>
      </c>
      <c r="S826">
        <v>27</v>
      </c>
      <c r="T826">
        <v>56</v>
      </c>
      <c r="U826">
        <v>8</v>
      </c>
      <c r="V826">
        <v>0</v>
      </c>
      <c r="W826">
        <v>13</v>
      </c>
      <c r="X826">
        <v>3</v>
      </c>
      <c r="Y826" t="s">
        <v>1896</v>
      </c>
      <c r="Z826" t="s">
        <v>31</v>
      </c>
      <c r="AA826">
        <f>+IF(B826='Playlist o matic demo'!$V$2,50,0)</f>
        <v>0</v>
      </c>
      <c r="AB826">
        <f>+ABS(+D826-'Playlist o matic demo'!$AA$2)</f>
        <v>2</v>
      </c>
      <c r="AC826">
        <f>+ABS(+O826-'Playlist o matic demo'!$AB$2)</f>
        <v>21</v>
      </c>
      <c r="AD826">
        <f>+IF(P826='Playlist o matic demo'!$AC$2,0,20)</f>
        <v>20</v>
      </c>
      <c r="AE826">
        <f>+IF(Q826='Playlist o matic demo'!$AD$2,0,20)</f>
        <v>0</v>
      </c>
      <c r="AF826">
        <f>+ABS(+R826-'Playlist o matic demo'!AE$2)</f>
        <v>13</v>
      </c>
      <c r="AG826">
        <f>+ABS(+S826-'Playlist o matic demo'!AF$2)/2</f>
        <v>5.5</v>
      </c>
      <c r="AH826">
        <f>+ABS(+T826-'Playlist o matic demo'!AG$2)/1.5</f>
        <v>16</v>
      </c>
      <c r="AI826">
        <f>+ABS(+U826-'Playlist o matic demo'!AH$2)/2</f>
        <v>4</v>
      </c>
      <c r="AJ826">
        <f>+ABS(+V826-'Playlist o matic demo'!AI$2)/2</f>
        <v>0</v>
      </c>
      <c r="AK826">
        <f>+ABS(+W826-'Playlist o matic demo'!AJ$2)/2</f>
        <v>2</v>
      </c>
      <c r="AL826">
        <f>+ABS(+X826-'Playlist o matic demo'!AK$2)/2</f>
        <v>2</v>
      </c>
      <c r="AN826">
        <f t="shared" si="72"/>
        <v>85.5</v>
      </c>
      <c r="AO826">
        <f t="shared" si="73"/>
        <v>66</v>
      </c>
      <c r="AP826">
        <f t="shared" si="77"/>
        <v>8.2410000000001329E-2</v>
      </c>
      <c r="AQ826">
        <f t="shared" si="74"/>
        <v>66.082409999999996</v>
      </c>
      <c r="AR826">
        <f t="shared" si="75"/>
        <v>67</v>
      </c>
      <c r="AS826" t="str">
        <f t="shared" si="76"/>
        <v>Suki Waterhouse - Good Looking</v>
      </c>
    </row>
    <row r="827" spans="1:45" x14ac:dyDescent="0.45">
      <c r="A827" t="s">
        <v>69</v>
      </c>
      <c r="B827" t="s">
        <v>1897</v>
      </c>
      <c r="C827">
        <v>1</v>
      </c>
      <c r="D827">
        <v>2021</v>
      </c>
      <c r="E827">
        <v>8</v>
      </c>
      <c r="F827">
        <v>9</v>
      </c>
      <c r="G827">
        <v>801</v>
      </c>
      <c r="H827">
        <v>0</v>
      </c>
      <c r="I827">
        <v>184826429</v>
      </c>
      <c r="J827">
        <v>42</v>
      </c>
      <c r="K827">
        <v>9</v>
      </c>
      <c r="L827">
        <v>24</v>
      </c>
      <c r="M827">
        <v>1</v>
      </c>
      <c r="N827">
        <v>1</v>
      </c>
      <c r="O827">
        <v>138</v>
      </c>
      <c r="P827" t="s">
        <v>288</v>
      </c>
      <c r="Q827" t="s">
        <v>29</v>
      </c>
      <c r="R827">
        <v>70</v>
      </c>
      <c r="S827">
        <v>31</v>
      </c>
      <c r="T827">
        <v>44</v>
      </c>
      <c r="U827">
        <v>84</v>
      </c>
      <c r="V827">
        <v>0</v>
      </c>
      <c r="W827">
        <v>9</v>
      </c>
      <c r="X827">
        <v>39</v>
      </c>
      <c r="Y827" t="s">
        <v>1898</v>
      </c>
      <c r="Z827" t="s">
        <v>31</v>
      </c>
      <c r="AA827">
        <f>+IF(B827='Playlist o matic demo'!$V$2,50,0)</f>
        <v>0</v>
      </c>
      <c r="AB827">
        <f>+ABS(+D827-'Playlist o matic demo'!$AA$2)</f>
        <v>2</v>
      </c>
      <c r="AC827">
        <f>+ABS(+O827-'Playlist o matic demo'!$AB$2)</f>
        <v>33</v>
      </c>
      <c r="AD827">
        <f>+IF(P827='Playlist o matic demo'!$AC$2,0,20)</f>
        <v>20</v>
      </c>
      <c r="AE827">
        <f>+IF(Q827='Playlist o matic demo'!$AD$2,0,20)</f>
        <v>0</v>
      </c>
      <c r="AF827">
        <f>+ABS(+R827-'Playlist o matic demo'!AE$2)</f>
        <v>20</v>
      </c>
      <c r="AG827">
        <f>+ABS(+S827-'Playlist o matic demo'!AF$2)/2</f>
        <v>3.5</v>
      </c>
      <c r="AH827">
        <f>+ABS(+T827-'Playlist o matic demo'!AG$2)/1.5</f>
        <v>24</v>
      </c>
      <c r="AI827">
        <f>+ABS(+U827-'Playlist o matic demo'!AH$2)/2</f>
        <v>42</v>
      </c>
      <c r="AJ827">
        <f>+ABS(+V827-'Playlist o matic demo'!AI$2)/2</f>
        <v>0</v>
      </c>
      <c r="AK827">
        <f>+ABS(+W827-'Playlist o matic demo'!AJ$2)/2</f>
        <v>0</v>
      </c>
      <c r="AL827">
        <f>+ABS(+X827-'Playlist o matic demo'!AK$2)/2</f>
        <v>16</v>
      </c>
      <c r="AN827">
        <f t="shared" si="72"/>
        <v>160.5</v>
      </c>
      <c r="AO827">
        <f t="shared" si="73"/>
        <v>602</v>
      </c>
      <c r="AP827">
        <f t="shared" si="77"/>
        <v>8.2510000000001332E-2</v>
      </c>
      <c r="AQ827">
        <f t="shared" si="74"/>
        <v>602.08250999999996</v>
      </c>
      <c r="AR827">
        <f t="shared" si="75"/>
        <v>604</v>
      </c>
      <c r="AS827" t="str">
        <f t="shared" si="76"/>
        <v>Lauren Spencer Smith - Flowers</v>
      </c>
    </row>
    <row r="828" spans="1:45" x14ac:dyDescent="0.45">
      <c r="A828" t="s">
        <v>1899</v>
      </c>
      <c r="B828" t="s">
        <v>297</v>
      </c>
      <c r="C828">
        <v>1</v>
      </c>
      <c r="D828">
        <v>2022</v>
      </c>
      <c r="E828">
        <v>6</v>
      </c>
      <c r="F828">
        <v>10</v>
      </c>
      <c r="G828">
        <v>829</v>
      </c>
      <c r="H828">
        <v>0</v>
      </c>
      <c r="I828">
        <v>302006641</v>
      </c>
      <c r="J828">
        <v>32</v>
      </c>
      <c r="K828">
        <v>110</v>
      </c>
      <c r="L828">
        <v>26</v>
      </c>
      <c r="M828">
        <v>0</v>
      </c>
      <c r="N828">
        <v>0</v>
      </c>
      <c r="O828">
        <v>172</v>
      </c>
      <c r="P828" t="s">
        <v>34</v>
      </c>
      <c r="Q828" t="s">
        <v>29</v>
      </c>
      <c r="R828">
        <v>56</v>
      </c>
      <c r="S828">
        <v>68</v>
      </c>
      <c r="T828">
        <v>89</v>
      </c>
      <c r="U828">
        <v>4</v>
      </c>
      <c r="V828">
        <v>0</v>
      </c>
      <c r="W828">
        <v>33</v>
      </c>
      <c r="X828">
        <v>19</v>
      </c>
      <c r="Y828" t="s">
        <v>1334</v>
      </c>
      <c r="Z828" t="s">
        <v>31</v>
      </c>
      <c r="AA828">
        <f>+IF(B828='Playlist o matic demo'!$V$2,50,0)</f>
        <v>0</v>
      </c>
      <c r="AB828">
        <f>+ABS(+D828-'Playlist o matic demo'!$AA$2)</f>
        <v>3</v>
      </c>
      <c r="AC828">
        <f>+ABS(+O828-'Playlist o matic demo'!$AB$2)</f>
        <v>1</v>
      </c>
      <c r="AD828">
        <f>+IF(P828='Playlist o matic demo'!$AC$2,0,20)</f>
        <v>0</v>
      </c>
      <c r="AE828">
        <f>+IF(Q828='Playlist o matic demo'!$AD$2,0,20)</f>
        <v>0</v>
      </c>
      <c r="AF828">
        <f>+ABS(+R828-'Playlist o matic demo'!AE$2)</f>
        <v>6</v>
      </c>
      <c r="AG828">
        <f>+ABS(+S828-'Playlist o matic demo'!AF$2)/2</f>
        <v>15</v>
      </c>
      <c r="AH828">
        <f>+ABS(+T828-'Playlist o matic demo'!AG$2)/1.5</f>
        <v>6</v>
      </c>
      <c r="AI828">
        <f>+ABS(+U828-'Playlist o matic demo'!AH$2)/2</f>
        <v>2</v>
      </c>
      <c r="AJ828">
        <f>+ABS(+V828-'Playlist o matic demo'!AI$2)/2</f>
        <v>0</v>
      </c>
      <c r="AK828">
        <f>+ABS(+W828-'Playlist o matic demo'!AJ$2)/2</f>
        <v>12</v>
      </c>
      <c r="AL828">
        <f>+ABS(+X828-'Playlist o matic demo'!AK$2)/2</f>
        <v>6</v>
      </c>
      <c r="AN828">
        <f t="shared" si="72"/>
        <v>51</v>
      </c>
      <c r="AO828">
        <f t="shared" si="73"/>
        <v>9</v>
      </c>
      <c r="AP828">
        <f t="shared" si="77"/>
        <v>8.2610000000001335E-2</v>
      </c>
      <c r="AQ828">
        <f t="shared" si="74"/>
        <v>9.0826100000000007</v>
      </c>
      <c r="AR828">
        <f t="shared" si="75"/>
        <v>9</v>
      </c>
      <c r="AS828" t="str">
        <f t="shared" si="76"/>
        <v>BTS - Yet To Come</v>
      </c>
    </row>
    <row r="829" spans="1:45" x14ac:dyDescent="0.45">
      <c r="A829" t="s">
        <v>1900</v>
      </c>
      <c r="B829" t="s">
        <v>297</v>
      </c>
      <c r="C829">
        <v>1</v>
      </c>
      <c r="D829">
        <v>2022</v>
      </c>
      <c r="E829">
        <v>6</v>
      </c>
      <c r="F829">
        <v>10</v>
      </c>
      <c r="G829">
        <v>736</v>
      </c>
      <c r="H829">
        <v>0</v>
      </c>
      <c r="I829">
        <v>330881149</v>
      </c>
      <c r="J829">
        <v>5</v>
      </c>
      <c r="K829">
        <v>132</v>
      </c>
      <c r="L829">
        <v>17</v>
      </c>
      <c r="M829">
        <v>0</v>
      </c>
      <c r="N829">
        <v>3</v>
      </c>
      <c r="O829">
        <v>77</v>
      </c>
      <c r="P829" t="s">
        <v>80</v>
      </c>
      <c r="Q829" t="s">
        <v>29</v>
      </c>
      <c r="R829">
        <v>72</v>
      </c>
      <c r="S829">
        <v>70</v>
      </c>
      <c r="T829">
        <v>82</v>
      </c>
      <c r="U829">
        <v>2</v>
      </c>
      <c r="V829">
        <v>0</v>
      </c>
      <c r="W829">
        <v>4</v>
      </c>
      <c r="X829">
        <v>17</v>
      </c>
      <c r="Y829" t="s">
        <v>1334</v>
      </c>
      <c r="Z829" t="s">
        <v>31</v>
      </c>
      <c r="AA829">
        <f>+IF(B829='Playlist o matic demo'!$V$2,50,0)</f>
        <v>0</v>
      </c>
      <c r="AB829">
        <f>+ABS(+D829-'Playlist o matic demo'!$AA$2)</f>
        <v>3</v>
      </c>
      <c r="AC829">
        <f>+ABS(+O829-'Playlist o matic demo'!$AB$2)</f>
        <v>94</v>
      </c>
      <c r="AD829">
        <f>+IF(P829='Playlist o matic demo'!$AC$2,0,20)</f>
        <v>20</v>
      </c>
      <c r="AE829">
        <f>+IF(Q829='Playlist o matic demo'!$AD$2,0,20)</f>
        <v>0</v>
      </c>
      <c r="AF829">
        <f>+ABS(+R829-'Playlist o matic demo'!AE$2)</f>
        <v>22</v>
      </c>
      <c r="AG829">
        <f>+ABS(+S829-'Playlist o matic demo'!AF$2)/2</f>
        <v>16</v>
      </c>
      <c r="AH829">
        <f>+ABS(+T829-'Playlist o matic demo'!AG$2)/1.5</f>
        <v>1.3333333333333333</v>
      </c>
      <c r="AI829">
        <f>+ABS(+U829-'Playlist o matic demo'!AH$2)/2</f>
        <v>1</v>
      </c>
      <c r="AJ829">
        <f>+ABS(+V829-'Playlist o matic demo'!AI$2)/2</f>
        <v>0</v>
      </c>
      <c r="AK829">
        <f>+ABS(+W829-'Playlist o matic demo'!AJ$2)/2</f>
        <v>2.5</v>
      </c>
      <c r="AL829">
        <f>+ABS(+X829-'Playlist o matic demo'!AK$2)/2</f>
        <v>5</v>
      </c>
      <c r="AN829">
        <f t="shared" si="72"/>
        <v>164.83333333333334</v>
      </c>
      <c r="AO829">
        <f t="shared" si="73"/>
        <v>640</v>
      </c>
      <c r="AP829">
        <f t="shared" si="77"/>
        <v>8.2710000000001338E-2</v>
      </c>
      <c r="AQ829">
        <f t="shared" si="74"/>
        <v>640.08271000000002</v>
      </c>
      <c r="AR829">
        <f t="shared" si="75"/>
        <v>641</v>
      </c>
      <c r="AS829" t="str">
        <f t="shared" si="76"/>
        <v>BTS - Run BTS</v>
      </c>
    </row>
    <row r="830" spans="1:45" x14ac:dyDescent="0.45">
      <c r="A830" t="s">
        <v>1901</v>
      </c>
      <c r="B830" t="s">
        <v>76</v>
      </c>
      <c r="C830">
        <v>1</v>
      </c>
      <c r="D830">
        <v>2022</v>
      </c>
      <c r="E830">
        <v>5</v>
      </c>
      <c r="F830">
        <v>20</v>
      </c>
      <c r="G830">
        <v>4449</v>
      </c>
      <c r="H830">
        <v>1</v>
      </c>
      <c r="I830">
        <v>334733572</v>
      </c>
      <c r="J830">
        <v>80</v>
      </c>
      <c r="K830">
        <v>11</v>
      </c>
      <c r="L830">
        <v>66</v>
      </c>
      <c r="M830">
        <v>0</v>
      </c>
      <c r="N830">
        <v>1</v>
      </c>
      <c r="O830">
        <v>107</v>
      </c>
      <c r="P830" t="s">
        <v>28</v>
      </c>
      <c r="Q830" t="s">
        <v>29</v>
      </c>
      <c r="R830">
        <v>72</v>
      </c>
      <c r="S830">
        <v>36</v>
      </c>
      <c r="T830">
        <v>72</v>
      </c>
      <c r="U830">
        <v>26</v>
      </c>
      <c r="V830">
        <v>6</v>
      </c>
      <c r="W830">
        <v>11</v>
      </c>
      <c r="X830">
        <v>4</v>
      </c>
      <c r="Y830" t="s">
        <v>77</v>
      </c>
      <c r="Z830" t="s">
        <v>31</v>
      </c>
      <c r="AA830">
        <f>+IF(B830='Playlist o matic demo'!$V$2,50,0)</f>
        <v>0</v>
      </c>
      <c r="AB830">
        <f>+ABS(+D830-'Playlist o matic demo'!$AA$2)</f>
        <v>3</v>
      </c>
      <c r="AC830">
        <f>+ABS(+O830-'Playlist o matic demo'!$AB$2)</f>
        <v>64</v>
      </c>
      <c r="AD830">
        <f>+IF(P830='Playlist o matic demo'!$AC$2,0,20)</f>
        <v>20</v>
      </c>
      <c r="AE830">
        <f>+IF(Q830='Playlist o matic demo'!$AD$2,0,20)</f>
        <v>0</v>
      </c>
      <c r="AF830">
        <f>+ABS(+R830-'Playlist o matic demo'!AE$2)</f>
        <v>22</v>
      </c>
      <c r="AG830">
        <f>+ABS(+S830-'Playlist o matic demo'!AF$2)/2</f>
        <v>1</v>
      </c>
      <c r="AH830">
        <f>+ABS(+T830-'Playlist o matic demo'!AG$2)/1.5</f>
        <v>5.333333333333333</v>
      </c>
      <c r="AI830">
        <f>+ABS(+U830-'Playlist o matic demo'!AH$2)/2</f>
        <v>13</v>
      </c>
      <c r="AJ830">
        <f>+ABS(+V830-'Playlist o matic demo'!AI$2)/2</f>
        <v>3</v>
      </c>
      <c r="AK830">
        <f>+ABS(+W830-'Playlist o matic demo'!AJ$2)/2</f>
        <v>1</v>
      </c>
      <c r="AL830">
        <f>+ABS(+X830-'Playlist o matic demo'!AK$2)/2</f>
        <v>1.5</v>
      </c>
      <c r="AN830">
        <f t="shared" si="72"/>
        <v>133.83333333333331</v>
      </c>
      <c r="AO830">
        <f t="shared" si="73"/>
        <v>344</v>
      </c>
      <c r="AP830">
        <f t="shared" si="77"/>
        <v>8.2810000000001341E-2</v>
      </c>
      <c r="AQ830">
        <f t="shared" si="74"/>
        <v>344.08280999999999</v>
      </c>
      <c r="AR830">
        <f t="shared" si="75"/>
        <v>346</v>
      </c>
      <c r="AS830" t="str">
        <f t="shared" si="76"/>
        <v>Harry Styles - Music For a Sushi Restaurant</v>
      </c>
    </row>
    <row r="831" spans="1:45" x14ac:dyDescent="0.45">
      <c r="A831" t="s">
        <v>1902</v>
      </c>
      <c r="B831" t="s">
        <v>76</v>
      </c>
      <c r="C831">
        <v>1</v>
      </c>
      <c r="D831">
        <v>2022</v>
      </c>
      <c r="E831">
        <v>5</v>
      </c>
      <c r="F831">
        <v>20</v>
      </c>
      <c r="G831">
        <v>3218</v>
      </c>
      <c r="H831">
        <v>3</v>
      </c>
      <c r="I831">
        <v>366214458</v>
      </c>
      <c r="J831">
        <v>29</v>
      </c>
      <c r="K831">
        <v>10</v>
      </c>
      <c r="L831">
        <v>79</v>
      </c>
      <c r="M831">
        <v>0</v>
      </c>
      <c r="N831">
        <v>0</v>
      </c>
      <c r="O831">
        <v>114</v>
      </c>
      <c r="P831" t="s">
        <v>62</v>
      </c>
      <c r="Q831" t="s">
        <v>29</v>
      </c>
      <c r="R831">
        <v>51</v>
      </c>
      <c r="S831">
        <v>39</v>
      </c>
      <c r="T831">
        <v>29</v>
      </c>
      <c r="U831">
        <v>90</v>
      </c>
      <c r="V831">
        <v>0</v>
      </c>
      <c r="W831">
        <v>10</v>
      </c>
      <c r="X831">
        <v>4</v>
      </c>
      <c r="Y831" t="s">
        <v>77</v>
      </c>
      <c r="Z831" t="s">
        <v>31</v>
      </c>
      <c r="AA831">
        <f>+IF(B831='Playlist o matic demo'!$V$2,50,0)</f>
        <v>0</v>
      </c>
      <c r="AB831">
        <f>+ABS(+D831-'Playlist o matic demo'!$AA$2)</f>
        <v>3</v>
      </c>
      <c r="AC831">
        <f>+ABS(+O831-'Playlist o matic demo'!$AB$2)</f>
        <v>57</v>
      </c>
      <c r="AD831">
        <f>+IF(P831='Playlist o matic demo'!$AC$2,0,20)</f>
        <v>20</v>
      </c>
      <c r="AE831">
        <f>+IF(Q831='Playlist o matic demo'!$AD$2,0,20)</f>
        <v>0</v>
      </c>
      <c r="AF831">
        <f>+ABS(+R831-'Playlist o matic demo'!AE$2)</f>
        <v>1</v>
      </c>
      <c r="AG831">
        <f>+ABS(+S831-'Playlist o matic demo'!AF$2)/2</f>
        <v>0.5</v>
      </c>
      <c r="AH831">
        <f>+ABS(+T831-'Playlist o matic demo'!AG$2)/1.5</f>
        <v>34</v>
      </c>
      <c r="AI831">
        <f>+ABS(+U831-'Playlist o matic demo'!AH$2)/2</f>
        <v>45</v>
      </c>
      <c r="AJ831">
        <f>+ABS(+V831-'Playlist o matic demo'!AI$2)/2</f>
        <v>0</v>
      </c>
      <c r="AK831">
        <f>+ABS(+W831-'Playlist o matic demo'!AJ$2)/2</f>
        <v>0.5</v>
      </c>
      <c r="AL831">
        <f>+ABS(+X831-'Playlist o matic demo'!AK$2)/2</f>
        <v>1.5</v>
      </c>
      <c r="AN831">
        <f t="shared" si="72"/>
        <v>162.5</v>
      </c>
      <c r="AO831">
        <f t="shared" si="73"/>
        <v>622</v>
      </c>
      <c r="AP831">
        <f t="shared" si="77"/>
        <v>8.2910000000001344E-2</v>
      </c>
      <c r="AQ831">
        <f t="shared" si="74"/>
        <v>622.08290999999997</v>
      </c>
      <c r="AR831">
        <f t="shared" si="75"/>
        <v>625</v>
      </c>
      <c r="AS831" t="str">
        <f t="shared" si="76"/>
        <v>Harry Styles - Matilda</v>
      </c>
    </row>
    <row r="832" spans="1:45" x14ac:dyDescent="0.45">
      <c r="A832" t="s">
        <v>1903</v>
      </c>
      <c r="B832" t="s">
        <v>297</v>
      </c>
      <c r="C832">
        <v>1</v>
      </c>
      <c r="D832">
        <v>2022</v>
      </c>
      <c r="E832">
        <v>6</v>
      </c>
      <c r="F832">
        <v>10</v>
      </c>
      <c r="G832">
        <v>327</v>
      </c>
      <c r="H832">
        <v>0</v>
      </c>
      <c r="I832">
        <v>114546317</v>
      </c>
      <c r="J832">
        <v>5</v>
      </c>
      <c r="K832">
        <v>40</v>
      </c>
      <c r="L832">
        <v>12</v>
      </c>
      <c r="M832">
        <v>0</v>
      </c>
      <c r="N832">
        <v>0</v>
      </c>
      <c r="O832">
        <v>117</v>
      </c>
      <c r="P832" t="s">
        <v>62</v>
      </c>
      <c r="Q832" t="s">
        <v>29</v>
      </c>
      <c r="R832">
        <v>63</v>
      </c>
      <c r="S832">
        <v>29</v>
      </c>
      <c r="T832">
        <v>51</v>
      </c>
      <c r="U832">
        <v>43</v>
      </c>
      <c r="V832">
        <v>0</v>
      </c>
      <c r="W832">
        <v>25</v>
      </c>
      <c r="X832">
        <v>4</v>
      </c>
      <c r="Y832" t="s">
        <v>1334</v>
      </c>
      <c r="Z832" t="s">
        <v>31</v>
      </c>
      <c r="AA832">
        <f>+IF(B832='Playlist o matic demo'!$V$2,50,0)</f>
        <v>0</v>
      </c>
      <c r="AB832">
        <f>+ABS(+D832-'Playlist o matic demo'!$AA$2)</f>
        <v>3</v>
      </c>
      <c r="AC832">
        <f>+ABS(+O832-'Playlist o matic demo'!$AB$2)</f>
        <v>54</v>
      </c>
      <c r="AD832">
        <f>+IF(P832='Playlist o matic demo'!$AC$2,0,20)</f>
        <v>20</v>
      </c>
      <c r="AE832">
        <f>+IF(Q832='Playlist o matic demo'!$AD$2,0,20)</f>
        <v>0</v>
      </c>
      <c r="AF832">
        <f>+ABS(+R832-'Playlist o matic demo'!AE$2)</f>
        <v>13</v>
      </c>
      <c r="AG832">
        <f>+ABS(+S832-'Playlist o matic demo'!AF$2)/2</f>
        <v>4.5</v>
      </c>
      <c r="AH832">
        <f>+ABS(+T832-'Playlist o matic demo'!AG$2)/1.5</f>
        <v>19.333333333333332</v>
      </c>
      <c r="AI832">
        <f>+ABS(+U832-'Playlist o matic demo'!AH$2)/2</f>
        <v>21.5</v>
      </c>
      <c r="AJ832">
        <f>+ABS(+V832-'Playlist o matic demo'!AI$2)/2</f>
        <v>0</v>
      </c>
      <c r="AK832">
        <f>+ABS(+W832-'Playlist o matic demo'!AJ$2)/2</f>
        <v>8</v>
      </c>
      <c r="AL832">
        <f>+ABS(+X832-'Playlist o matic demo'!AK$2)/2</f>
        <v>1.5</v>
      </c>
      <c r="AN832">
        <f t="shared" si="72"/>
        <v>144.83333333333331</v>
      </c>
      <c r="AO832">
        <f t="shared" si="73"/>
        <v>443</v>
      </c>
      <c r="AP832">
        <f t="shared" si="77"/>
        <v>8.3010000000001347E-2</v>
      </c>
      <c r="AQ832">
        <f t="shared" si="74"/>
        <v>443.08301</v>
      </c>
      <c r="AR832">
        <f t="shared" si="75"/>
        <v>443</v>
      </c>
      <c r="AS832" t="str">
        <f t="shared" si="76"/>
        <v>BTS - For Youth</v>
      </c>
    </row>
    <row r="833" spans="1:45" x14ac:dyDescent="0.45">
      <c r="A833" t="s">
        <v>72</v>
      </c>
      <c r="B833" t="s">
        <v>76</v>
      </c>
      <c r="C833">
        <v>1</v>
      </c>
      <c r="D833">
        <v>2022</v>
      </c>
      <c r="E833">
        <v>5</v>
      </c>
      <c r="F833">
        <v>20</v>
      </c>
      <c r="G833">
        <v>2775</v>
      </c>
      <c r="H833">
        <v>0</v>
      </c>
      <c r="I833">
        <v>290833204</v>
      </c>
      <c r="J833">
        <v>21</v>
      </c>
      <c r="K833">
        <v>11</v>
      </c>
      <c r="L833">
        <v>40</v>
      </c>
      <c r="M833">
        <v>0</v>
      </c>
      <c r="N833">
        <v>0</v>
      </c>
      <c r="O833">
        <v>146</v>
      </c>
      <c r="Q833" t="s">
        <v>29</v>
      </c>
      <c r="R833">
        <v>69</v>
      </c>
      <c r="S833">
        <v>63</v>
      </c>
      <c r="T833">
        <v>45</v>
      </c>
      <c r="U833">
        <v>48</v>
      </c>
      <c r="V833">
        <v>0</v>
      </c>
      <c r="W833">
        <v>18</v>
      </c>
      <c r="X833">
        <v>4</v>
      </c>
      <c r="Y833" t="s">
        <v>77</v>
      </c>
      <c r="Z833" t="s">
        <v>31</v>
      </c>
      <c r="AA833">
        <f>+IF(B833='Playlist o matic demo'!$V$2,50,0)</f>
        <v>0</v>
      </c>
      <c r="AB833">
        <f>+ABS(+D833-'Playlist o matic demo'!$AA$2)</f>
        <v>3</v>
      </c>
      <c r="AC833">
        <f>+ABS(+O833-'Playlist o matic demo'!$AB$2)</f>
        <v>25</v>
      </c>
      <c r="AD833">
        <f>+IF(P833='Playlist o matic demo'!$AC$2,0,20)</f>
        <v>20</v>
      </c>
      <c r="AE833">
        <f>+IF(Q833='Playlist o matic demo'!$AD$2,0,20)</f>
        <v>0</v>
      </c>
      <c r="AF833">
        <f>+ABS(+R833-'Playlist o matic demo'!AE$2)</f>
        <v>19</v>
      </c>
      <c r="AG833">
        <f>+ABS(+S833-'Playlist o matic demo'!AF$2)/2</f>
        <v>12.5</v>
      </c>
      <c r="AH833">
        <f>+ABS(+T833-'Playlist o matic demo'!AG$2)/1.5</f>
        <v>23.333333333333332</v>
      </c>
      <c r="AI833">
        <f>+ABS(+U833-'Playlist o matic demo'!AH$2)/2</f>
        <v>24</v>
      </c>
      <c r="AJ833">
        <f>+ABS(+V833-'Playlist o matic demo'!AI$2)/2</f>
        <v>0</v>
      </c>
      <c r="AK833">
        <f>+ABS(+W833-'Playlist o matic demo'!AJ$2)/2</f>
        <v>4.5</v>
      </c>
      <c r="AL833">
        <f>+ABS(+X833-'Playlist o matic demo'!AK$2)/2</f>
        <v>1.5</v>
      </c>
      <c r="AN833">
        <f t="shared" si="72"/>
        <v>132.83333333333331</v>
      </c>
      <c r="AO833">
        <f t="shared" si="73"/>
        <v>335</v>
      </c>
      <c r="AP833">
        <f t="shared" si="77"/>
        <v>8.3110000000001349E-2</v>
      </c>
      <c r="AQ833">
        <f t="shared" si="74"/>
        <v>335.08310999999998</v>
      </c>
      <c r="AR833">
        <f t="shared" si="75"/>
        <v>335</v>
      </c>
      <c r="AS833" t="str">
        <f t="shared" si="76"/>
        <v>Harry Styles - Daylight</v>
      </c>
    </row>
    <row r="834" spans="1:45" x14ac:dyDescent="0.45">
      <c r="A834" t="s">
        <v>1904</v>
      </c>
      <c r="B834" t="s">
        <v>1063</v>
      </c>
      <c r="C834">
        <v>1</v>
      </c>
      <c r="D834">
        <v>2022</v>
      </c>
      <c r="E834">
        <v>5</v>
      </c>
      <c r="F834">
        <v>6</v>
      </c>
      <c r="G834">
        <v>4576</v>
      </c>
      <c r="H834">
        <v>0</v>
      </c>
      <c r="I834">
        <v>448500832</v>
      </c>
      <c r="J834">
        <v>79</v>
      </c>
      <c r="K834">
        <v>13</v>
      </c>
      <c r="L834">
        <v>93</v>
      </c>
      <c r="M834">
        <v>0</v>
      </c>
      <c r="N834">
        <v>17</v>
      </c>
      <c r="O834">
        <v>160</v>
      </c>
      <c r="P834" t="s">
        <v>80</v>
      </c>
      <c r="Q834" t="s">
        <v>46</v>
      </c>
      <c r="R834">
        <v>80</v>
      </c>
      <c r="S834">
        <v>74</v>
      </c>
      <c r="T834">
        <v>60</v>
      </c>
      <c r="U834">
        <v>8</v>
      </c>
      <c r="V834">
        <v>0</v>
      </c>
      <c r="W834">
        <v>14</v>
      </c>
      <c r="X834">
        <v>26</v>
      </c>
      <c r="Y834" t="s">
        <v>1905</v>
      </c>
      <c r="Z834" t="s">
        <v>31</v>
      </c>
      <c r="AA834">
        <f>+IF(B834='Playlist o matic demo'!$V$2,50,0)</f>
        <v>0</v>
      </c>
      <c r="AB834">
        <f>+ABS(+D834-'Playlist o matic demo'!$AA$2)</f>
        <v>3</v>
      </c>
      <c r="AC834">
        <f>+ABS(+O834-'Playlist o matic demo'!$AB$2)</f>
        <v>11</v>
      </c>
      <c r="AD834">
        <f>+IF(P834='Playlist o matic demo'!$AC$2,0,20)</f>
        <v>20</v>
      </c>
      <c r="AE834">
        <f>+IF(Q834='Playlist o matic demo'!$AD$2,0,20)</f>
        <v>20</v>
      </c>
      <c r="AF834">
        <f>+ABS(+R834-'Playlist o matic demo'!AE$2)</f>
        <v>30</v>
      </c>
      <c r="AG834">
        <f>+ABS(+S834-'Playlist o matic demo'!AF$2)/2</f>
        <v>18</v>
      </c>
      <c r="AH834">
        <f>+ABS(+T834-'Playlist o matic demo'!AG$2)/1.5</f>
        <v>13.333333333333334</v>
      </c>
      <c r="AI834">
        <f>+ABS(+U834-'Playlist o matic demo'!AH$2)/2</f>
        <v>4</v>
      </c>
      <c r="AJ834">
        <f>+ABS(+V834-'Playlist o matic demo'!AI$2)/2</f>
        <v>0</v>
      </c>
      <c r="AK834">
        <f>+ABS(+W834-'Playlist o matic demo'!AJ$2)/2</f>
        <v>2.5</v>
      </c>
      <c r="AL834">
        <f>+ABS(+X834-'Playlist o matic demo'!AK$2)/2</f>
        <v>9.5</v>
      </c>
      <c r="AN834">
        <f t="shared" si="72"/>
        <v>131.33333333333331</v>
      </c>
      <c r="AO834">
        <f t="shared" si="73"/>
        <v>326</v>
      </c>
      <c r="AP834">
        <f t="shared" si="77"/>
        <v>8.3210000000001352E-2</v>
      </c>
      <c r="AQ834">
        <f t="shared" si="74"/>
        <v>326.08321000000001</v>
      </c>
      <c r="AR834">
        <f t="shared" si="75"/>
        <v>326</v>
      </c>
      <c r="AS834" t="str">
        <f t="shared" si="76"/>
        <v>Doja Cat - Vegas (From the Original Motion Picture Soundtrack ELVIS)</v>
      </c>
    </row>
    <row r="835" spans="1:45" x14ac:dyDescent="0.45">
      <c r="A835" t="s">
        <v>1906</v>
      </c>
      <c r="B835" t="s">
        <v>1907</v>
      </c>
      <c r="C835">
        <v>4</v>
      </c>
      <c r="D835">
        <v>2022</v>
      </c>
      <c r="E835">
        <v>6</v>
      </c>
      <c r="F835">
        <v>10</v>
      </c>
      <c r="G835">
        <v>2313</v>
      </c>
      <c r="H835">
        <v>0</v>
      </c>
      <c r="I835">
        <v>136676504</v>
      </c>
      <c r="J835">
        <v>34</v>
      </c>
      <c r="K835">
        <v>0</v>
      </c>
      <c r="L835">
        <v>29</v>
      </c>
      <c r="M835">
        <v>0</v>
      </c>
      <c r="N835">
        <v>0</v>
      </c>
      <c r="O835">
        <v>120</v>
      </c>
      <c r="P835" t="s">
        <v>92</v>
      </c>
      <c r="Q835" t="s">
        <v>29</v>
      </c>
      <c r="R835">
        <v>88</v>
      </c>
      <c r="S835">
        <v>15</v>
      </c>
      <c r="T835">
        <v>56</v>
      </c>
      <c r="U835">
        <v>1</v>
      </c>
      <c r="V835">
        <v>0</v>
      </c>
      <c r="W835">
        <v>8</v>
      </c>
      <c r="X835">
        <v>6</v>
      </c>
      <c r="Y835" t="s">
        <v>1908</v>
      </c>
      <c r="Z835" t="s">
        <v>31</v>
      </c>
      <c r="AA835">
        <f>+IF(B835='Playlist o matic demo'!$V$2,50,0)</f>
        <v>0</v>
      </c>
      <c r="AB835">
        <f>+ABS(+D835-'Playlist o matic demo'!$AA$2)</f>
        <v>3</v>
      </c>
      <c r="AC835">
        <f>+ABS(+O835-'Playlist o matic demo'!$AB$2)</f>
        <v>51</v>
      </c>
      <c r="AD835">
        <f>+IF(P835='Playlist o matic demo'!$AC$2,0,20)</f>
        <v>20</v>
      </c>
      <c r="AE835">
        <f>+IF(Q835='Playlist o matic demo'!$AD$2,0,20)</f>
        <v>0</v>
      </c>
      <c r="AF835">
        <f>+ABS(+R835-'Playlist o matic demo'!AE$2)</f>
        <v>38</v>
      </c>
      <c r="AG835">
        <f>+ABS(+S835-'Playlist o matic demo'!AF$2)/2</f>
        <v>11.5</v>
      </c>
      <c r="AH835">
        <f>+ABS(+T835-'Playlist o matic demo'!AG$2)/1.5</f>
        <v>16</v>
      </c>
      <c r="AI835">
        <f>+ABS(+U835-'Playlist o matic demo'!AH$2)/2</f>
        <v>0.5</v>
      </c>
      <c r="AJ835">
        <f>+ABS(+V835-'Playlist o matic demo'!AI$2)/2</f>
        <v>0</v>
      </c>
      <c r="AK835">
        <f>+ABS(+W835-'Playlist o matic demo'!AJ$2)/2</f>
        <v>0.5</v>
      </c>
      <c r="AL835">
        <f>+ABS(+X835-'Playlist o matic demo'!AK$2)/2</f>
        <v>0.5</v>
      </c>
      <c r="AN835">
        <f t="shared" ref="AN835:AN898" si="78">+SUM(AA835:AL835)</f>
        <v>141</v>
      </c>
      <c r="AO835">
        <f t="shared" ref="AO835:AO898" si="79">+_xlfn.RANK.EQ(AN835,AN$2:AN$954,1)</f>
        <v>411</v>
      </c>
      <c r="AP835">
        <f t="shared" si="77"/>
        <v>8.3310000000001355E-2</v>
      </c>
      <c r="AQ835">
        <f t="shared" ref="AQ835:AQ898" si="80">+AO835+AP835</f>
        <v>411.08330999999998</v>
      </c>
      <c r="AR835">
        <f t="shared" ref="AR835:AR898" si="81">+_xlfn.RANK.EQ(AQ835,AQ$2:AQ$954,1)</f>
        <v>412</v>
      </c>
      <c r="AS835" t="str">
        <f t="shared" ref="AS835:AS898" si="82">+CONCATENATE(B835," - ",A835)</f>
        <v>Pharrell Williams, Tyler, The Creator, 21 Savage - Cash In Cash Out</v>
      </c>
    </row>
    <row r="836" spans="1:45" x14ac:dyDescent="0.45">
      <c r="A836" t="s">
        <v>1909</v>
      </c>
      <c r="B836" t="s">
        <v>1910</v>
      </c>
      <c r="C836">
        <v>3</v>
      </c>
      <c r="D836">
        <v>2022</v>
      </c>
      <c r="E836">
        <v>5</v>
      </c>
      <c r="F836">
        <v>27</v>
      </c>
      <c r="G836">
        <v>3983</v>
      </c>
      <c r="H836">
        <v>0</v>
      </c>
      <c r="I836">
        <v>190625045</v>
      </c>
      <c r="J836">
        <v>73</v>
      </c>
      <c r="K836">
        <v>45</v>
      </c>
      <c r="L836">
        <v>119</v>
      </c>
      <c r="M836">
        <v>0</v>
      </c>
      <c r="N836">
        <v>0</v>
      </c>
      <c r="O836">
        <v>100</v>
      </c>
      <c r="P836" t="s">
        <v>28</v>
      </c>
      <c r="Q836" t="s">
        <v>46</v>
      </c>
      <c r="R836">
        <v>82</v>
      </c>
      <c r="S836">
        <v>76</v>
      </c>
      <c r="T836">
        <v>70</v>
      </c>
      <c r="U836">
        <v>16</v>
      </c>
      <c r="V836">
        <v>0</v>
      </c>
      <c r="W836">
        <v>8</v>
      </c>
      <c r="X836">
        <v>5</v>
      </c>
      <c r="Y836" t="s">
        <v>1911</v>
      </c>
      <c r="Z836" t="s">
        <v>31</v>
      </c>
      <c r="AA836">
        <f>+IF(B836='Playlist o matic demo'!$V$2,50,0)</f>
        <v>0</v>
      </c>
      <c r="AB836">
        <f>+ABS(+D836-'Playlist o matic demo'!$AA$2)</f>
        <v>3</v>
      </c>
      <c r="AC836">
        <f>+ABS(+O836-'Playlist o matic demo'!$AB$2)</f>
        <v>71</v>
      </c>
      <c r="AD836">
        <f>+IF(P836='Playlist o matic demo'!$AC$2,0,20)</f>
        <v>20</v>
      </c>
      <c r="AE836">
        <f>+IF(Q836='Playlist o matic demo'!$AD$2,0,20)</f>
        <v>20</v>
      </c>
      <c r="AF836">
        <f>+ABS(+R836-'Playlist o matic demo'!AE$2)</f>
        <v>32</v>
      </c>
      <c r="AG836">
        <f>+ABS(+S836-'Playlist o matic demo'!AF$2)/2</f>
        <v>19</v>
      </c>
      <c r="AH836">
        <f>+ABS(+T836-'Playlist o matic demo'!AG$2)/1.5</f>
        <v>6.666666666666667</v>
      </c>
      <c r="AI836">
        <f>+ABS(+U836-'Playlist o matic demo'!AH$2)/2</f>
        <v>8</v>
      </c>
      <c r="AJ836">
        <f>+ABS(+V836-'Playlist o matic demo'!AI$2)/2</f>
        <v>0</v>
      </c>
      <c r="AK836">
        <f>+ABS(+W836-'Playlist o matic demo'!AJ$2)/2</f>
        <v>0.5</v>
      </c>
      <c r="AL836">
        <f>+ABS(+X836-'Playlist o matic demo'!AK$2)/2</f>
        <v>1</v>
      </c>
      <c r="AN836">
        <f t="shared" si="78"/>
        <v>181.16666666666666</v>
      </c>
      <c r="AO836">
        <f t="shared" si="79"/>
        <v>771</v>
      </c>
      <c r="AP836">
        <f t="shared" ref="AP836:AP899" si="83">+AP835+0.0001</f>
        <v>8.3410000000001358E-2</v>
      </c>
      <c r="AQ836">
        <f t="shared" si="80"/>
        <v>771.08340999999996</v>
      </c>
      <c r="AR836">
        <f t="shared" si="81"/>
        <v>771</v>
      </c>
      <c r="AS836" t="str">
        <f t="shared" si="82"/>
        <v>Calvin Harris, Dua Lipa, Young Thug - Potion (with Dua Lipa &amp; Young Thug)</v>
      </c>
    </row>
    <row r="837" spans="1:45" x14ac:dyDescent="0.45">
      <c r="A837" t="s">
        <v>1912</v>
      </c>
      <c r="B837" t="s">
        <v>297</v>
      </c>
      <c r="C837">
        <v>1</v>
      </c>
      <c r="D837">
        <v>2022</v>
      </c>
      <c r="E837">
        <v>6</v>
      </c>
      <c r="F837">
        <v>10</v>
      </c>
      <c r="G837">
        <v>279</v>
      </c>
      <c r="H837">
        <v>0</v>
      </c>
      <c r="I837">
        <v>79095270</v>
      </c>
      <c r="J837">
        <v>0</v>
      </c>
      <c r="K837">
        <v>18</v>
      </c>
      <c r="L837">
        <v>6</v>
      </c>
      <c r="M837">
        <v>0</v>
      </c>
      <c r="N837">
        <v>0</v>
      </c>
      <c r="O837">
        <v>158</v>
      </c>
      <c r="P837" t="s">
        <v>80</v>
      </c>
      <c r="Q837" t="s">
        <v>46</v>
      </c>
      <c r="R837">
        <v>60</v>
      </c>
      <c r="S837">
        <v>68</v>
      </c>
      <c r="T837">
        <v>84</v>
      </c>
      <c r="U837">
        <v>4</v>
      </c>
      <c r="V837">
        <v>0</v>
      </c>
      <c r="W837">
        <v>24</v>
      </c>
      <c r="X837">
        <v>11</v>
      </c>
      <c r="Y837" t="s">
        <v>1334</v>
      </c>
      <c r="Z837" t="s">
        <v>31</v>
      </c>
      <c r="AA837">
        <f>+IF(B837='Playlist o matic demo'!$V$2,50,0)</f>
        <v>0</v>
      </c>
      <c r="AB837">
        <f>+ABS(+D837-'Playlist o matic demo'!$AA$2)</f>
        <v>3</v>
      </c>
      <c r="AC837">
        <f>+ABS(+O837-'Playlist o matic demo'!$AB$2)</f>
        <v>13</v>
      </c>
      <c r="AD837">
        <f>+IF(P837='Playlist o matic demo'!$AC$2,0,20)</f>
        <v>20</v>
      </c>
      <c r="AE837">
        <f>+IF(Q837='Playlist o matic demo'!$AD$2,0,20)</f>
        <v>20</v>
      </c>
      <c r="AF837">
        <f>+ABS(+R837-'Playlist o matic demo'!AE$2)</f>
        <v>10</v>
      </c>
      <c r="AG837">
        <f>+ABS(+S837-'Playlist o matic demo'!AF$2)/2</f>
        <v>15</v>
      </c>
      <c r="AH837">
        <f>+ABS(+T837-'Playlist o matic demo'!AG$2)/1.5</f>
        <v>2.6666666666666665</v>
      </c>
      <c r="AI837">
        <f>+ABS(+U837-'Playlist o matic demo'!AH$2)/2</f>
        <v>2</v>
      </c>
      <c r="AJ837">
        <f>+ABS(+V837-'Playlist o matic demo'!AI$2)/2</f>
        <v>0</v>
      </c>
      <c r="AK837">
        <f>+ABS(+W837-'Playlist o matic demo'!AJ$2)/2</f>
        <v>7.5</v>
      </c>
      <c r="AL837">
        <f>+ABS(+X837-'Playlist o matic demo'!AK$2)/2</f>
        <v>2</v>
      </c>
      <c r="AN837">
        <f t="shared" si="78"/>
        <v>95.166666666666671</v>
      </c>
      <c r="AO837">
        <f t="shared" si="79"/>
        <v>95</v>
      </c>
      <c r="AP837">
        <f t="shared" si="83"/>
        <v>8.3510000000001361E-2</v>
      </c>
      <c r="AQ837">
        <f t="shared" si="80"/>
        <v>95.083510000000004</v>
      </c>
      <c r="AR837">
        <f t="shared" si="81"/>
        <v>96</v>
      </c>
      <c r="AS837" t="str">
        <f t="shared" si="82"/>
        <v>BTS - Born Singer</v>
      </c>
    </row>
    <row r="838" spans="1:45" x14ac:dyDescent="0.45">
      <c r="A838" t="s">
        <v>1913</v>
      </c>
      <c r="B838" t="s">
        <v>76</v>
      </c>
      <c r="C838">
        <v>1</v>
      </c>
      <c r="D838">
        <v>2022</v>
      </c>
      <c r="E838">
        <v>5</v>
      </c>
      <c r="F838">
        <v>20</v>
      </c>
      <c r="G838">
        <v>2302</v>
      </c>
      <c r="H838">
        <v>0</v>
      </c>
      <c r="I838">
        <v>273194684</v>
      </c>
      <c r="J838">
        <v>20</v>
      </c>
      <c r="K838">
        <v>3</v>
      </c>
      <c r="L838">
        <v>39</v>
      </c>
      <c r="M838">
        <v>0</v>
      </c>
      <c r="N838">
        <v>0</v>
      </c>
      <c r="O838">
        <v>142</v>
      </c>
      <c r="P838" t="s">
        <v>288</v>
      </c>
      <c r="Q838" t="s">
        <v>29</v>
      </c>
      <c r="R838">
        <v>56</v>
      </c>
      <c r="S838">
        <v>40</v>
      </c>
      <c r="T838">
        <v>54</v>
      </c>
      <c r="U838">
        <v>72</v>
      </c>
      <c r="V838">
        <v>0</v>
      </c>
      <c r="W838">
        <v>10</v>
      </c>
      <c r="X838">
        <v>4</v>
      </c>
      <c r="Y838" t="s">
        <v>77</v>
      </c>
      <c r="Z838" t="s">
        <v>31</v>
      </c>
      <c r="AA838">
        <f>+IF(B838='Playlist o matic demo'!$V$2,50,0)</f>
        <v>0</v>
      </c>
      <c r="AB838">
        <f>+ABS(+D838-'Playlist o matic demo'!$AA$2)</f>
        <v>3</v>
      </c>
      <c r="AC838">
        <f>+ABS(+O838-'Playlist o matic demo'!$AB$2)</f>
        <v>29</v>
      </c>
      <c r="AD838">
        <f>+IF(P838='Playlist o matic demo'!$AC$2,0,20)</f>
        <v>20</v>
      </c>
      <c r="AE838">
        <f>+IF(Q838='Playlist o matic demo'!$AD$2,0,20)</f>
        <v>0</v>
      </c>
      <c r="AF838">
        <f>+ABS(+R838-'Playlist o matic demo'!AE$2)</f>
        <v>6</v>
      </c>
      <c r="AG838">
        <f>+ABS(+S838-'Playlist o matic demo'!AF$2)/2</f>
        <v>1</v>
      </c>
      <c r="AH838">
        <f>+ABS(+T838-'Playlist o matic demo'!AG$2)/1.5</f>
        <v>17.333333333333332</v>
      </c>
      <c r="AI838">
        <f>+ABS(+U838-'Playlist o matic demo'!AH$2)/2</f>
        <v>36</v>
      </c>
      <c r="AJ838">
        <f>+ABS(+V838-'Playlist o matic demo'!AI$2)/2</f>
        <v>0</v>
      </c>
      <c r="AK838">
        <f>+ABS(+W838-'Playlist o matic demo'!AJ$2)/2</f>
        <v>0.5</v>
      </c>
      <c r="AL838">
        <f>+ABS(+X838-'Playlist o matic demo'!AK$2)/2</f>
        <v>1.5</v>
      </c>
      <c r="AN838">
        <f t="shared" si="78"/>
        <v>114.33333333333333</v>
      </c>
      <c r="AO838">
        <f t="shared" si="79"/>
        <v>205</v>
      </c>
      <c r="AP838">
        <f t="shared" si="83"/>
        <v>8.3610000000001364E-2</v>
      </c>
      <c r="AQ838">
        <f t="shared" si="80"/>
        <v>205.08360999999999</v>
      </c>
      <c r="AR838">
        <f t="shared" si="81"/>
        <v>205</v>
      </c>
      <c r="AS838" t="str">
        <f t="shared" si="82"/>
        <v>Harry Styles - Little Freak</v>
      </c>
    </row>
    <row r="839" spans="1:45" x14ac:dyDescent="0.45">
      <c r="A839" t="s">
        <v>1914</v>
      </c>
      <c r="B839" t="s">
        <v>1915</v>
      </c>
      <c r="C839">
        <v>4</v>
      </c>
      <c r="D839">
        <v>2022</v>
      </c>
      <c r="E839">
        <v>5</v>
      </c>
      <c r="F839">
        <v>20</v>
      </c>
      <c r="G839">
        <v>3559</v>
      </c>
      <c r="H839">
        <v>3</v>
      </c>
      <c r="I839">
        <v>333146475</v>
      </c>
      <c r="J839">
        <v>36</v>
      </c>
      <c r="K839">
        <v>1</v>
      </c>
      <c r="L839">
        <v>31</v>
      </c>
      <c r="M839">
        <v>0</v>
      </c>
      <c r="N839">
        <v>1</v>
      </c>
      <c r="O839">
        <v>170</v>
      </c>
      <c r="P839" t="s">
        <v>42</v>
      </c>
      <c r="Q839" t="s">
        <v>46</v>
      </c>
      <c r="R839">
        <v>80</v>
      </c>
      <c r="S839">
        <v>77</v>
      </c>
      <c r="T839">
        <v>85</v>
      </c>
      <c r="U839">
        <v>11</v>
      </c>
      <c r="V839">
        <v>0</v>
      </c>
      <c r="W839">
        <v>17</v>
      </c>
      <c r="X839">
        <v>14</v>
      </c>
      <c r="Y839" t="s">
        <v>30</v>
      </c>
      <c r="Z839" t="s">
        <v>31</v>
      </c>
      <c r="AA839">
        <f>+IF(B839='Playlist o matic demo'!$V$2,50,0)</f>
        <v>0</v>
      </c>
      <c r="AB839">
        <f>+ABS(+D839-'Playlist o matic demo'!$AA$2)</f>
        <v>3</v>
      </c>
      <c r="AC839">
        <f>+ABS(+O839-'Playlist o matic demo'!$AB$2)</f>
        <v>1</v>
      </c>
      <c r="AD839">
        <f>+IF(P839='Playlist o matic demo'!$AC$2,0,20)</f>
        <v>20</v>
      </c>
      <c r="AE839">
        <f>+IF(Q839='Playlist o matic demo'!$AD$2,0,20)</f>
        <v>20</v>
      </c>
      <c r="AF839">
        <f>+ABS(+R839-'Playlist o matic demo'!AE$2)</f>
        <v>30</v>
      </c>
      <c r="AG839">
        <f>+ABS(+S839-'Playlist o matic demo'!AF$2)/2</f>
        <v>19.5</v>
      </c>
      <c r="AH839">
        <f>+ABS(+T839-'Playlist o matic demo'!AG$2)/1.5</f>
        <v>3.3333333333333335</v>
      </c>
      <c r="AI839">
        <f>+ABS(+U839-'Playlist o matic demo'!AH$2)/2</f>
        <v>5.5</v>
      </c>
      <c r="AJ839">
        <f>+ABS(+V839-'Playlist o matic demo'!AI$2)/2</f>
        <v>0</v>
      </c>
      <c r="AK839">
        <f>+ABS(+W839-'Playlist o matic demo'!AJ$2)/2</f>
        <v>4</v>
      </c>
      <c r="AL839">
        <f>+ABS(+X839-'Playlist o matic demo'!AK$2)/2</f>
        <v>3.5</v>
      </c>
      <c r="AN839">
        <f t="shared" si="78"/>
        <v>109.83333333333333</v>
      </c>
      <c r="AO839">
        <f t="shared" si="79"/>
        <v>178</v>
      </c>
      <c r="AP839">
        <f t="shared" si="83"/>
        <v>8.3710000000001367E-2</v>
      </c>
      <c r="AQ839">
        <f t="shared" si="80"/>
        <v>178.08371</v>
      </c>
      <c r="AR839">
        <f t="shared" si="81"/>
        <v>179</v>
      </c>
      <c r="AS839" t="str">
        <f t="shared" si="82"/>
        <v>Nengo Flow, Anuel Aa, Chris Jedi, Chencho Corleone - La Llevo Al Cielo (Ft. Ã¯Â¿Â½Ã¯Â¿Â½engo F</v>
      </c>
    </row>
    <row r="840" spans="1:45" x14ac:dyDescent="0.45">
      <c r="A840" t="s">
        <v>1916</v>
      </c>
      <c r="B840" t="s">
        <v>1917</v>
      </c>
      <c r="C840">
        <v>2</v>
      </c>
      <c r="D840">
        <v>2022</v>
      </c>
      <c r="E840">
        <v>5</v>
      </c>
      <c r="F840">
        <v>27</v>
      </c>
      <c r="G840">
        <v>2129</v>
      </c>
      <c r="H840">
        <v>0</v>
      </c>
      <c r="I840">
        <v>194902696</v>
      </c>
      <c r="J840">
        <v>23</v>
      </c>
      <c r="K840">
        <v>1</v>
      </c>
      <c r="L840">
        <v>44</v>
      </c>
      <c r="M840">
        <v>1</v>
      </c>
      <c r="N840">
        <v>0</v>
      </c>
      <c r="O840">
        <v>84</v>
      </c>
      <c r="P840" t="s">
        <v>38</v>
      </c>
      <c r="Q840" t="s">
        <v>46</v>
      </c>
      <c r="R840">
        <v>71</v>
      </c>
      <c r="S840">
        <v>39</v>
      </c>
      <c r="T840">
        <v>86</v>
      </c>
      <c r="U840">
        <v>2</v>
      </c>
      <c r="V840">
        <v>0</v>
      </c>
      <c r="W840">
        <v>51</v>
      </c>
      <c r="X840">
        <v>25</v>
      </c>
      <c r="Y840" t="s">
        <v>1918</v>
      </c>
      <c r="Z840" t="s">
        <v>31</v>
      </c>
      <c r="AA840">
        <f>+IF(B840='Playlist o matic demo'!$V$2,50,0)</f>
        <v>0</v>
      </c>
      <c r="AB840">
        <f>+ABS(+D840-'Playlist o matic demo'!$AA$2)</f>
        <v>3</v>
      </c>
      <c r="AC840">
        <f>+ABS(+O840-'Playlist o matic demo'!$AB$2)</f>
        <v>87</v>
      </c>
      <c r="AD840">
        <f>+IF(P840='Playlist o matic demo'!$AC$2,0,20)</f>
        <v>20</v>
      </c>
      <c r="AE840">
        <f>+IF(Q840='Playlist o matic demo'!$AD$2,0,20)</f>
        <v>20</v>
      </c>
      <c r="AF840">
        <f>+ABS(+R840-'Playlist o matic demo'!AE$2)</f>
        <v>21</v>
      </c>
      <c r="AG840">
        <f>+ABS(+S840-'Playlist o matic demo'!AF$2)/2</f>
        <v>0.5</v>
      </c>
      <c r="AH840">
        <f>+ABS(+T840-'Playlist o matic demo'!AG$2)/1.5</f>
        <v>4</v>
      </c>
      <c r="AI840">
        <f>+ABS(+U840-'Playlist o matic demo'!AH$2)/2</f>
        <v>1</v>
      </c>
      <c r="AJ840">
        <f>+ABS(+V840-'Playlist o matic demo'!AI$2)/2</f>
        <v>0</v>
      </c>
      <c r="AK840">
        <f>+ABS(+W840-'Playlist o matic demo'!AJ$2)/2</f>
        <v>21</v>
      </c>
      <c r="AL840">
        <f>+ABS(+X840-'Playlist o matic demo'!AK$2)/2</f>
        <v>9</v>
      </c>
      <c r="AN840">
        <f t="shared" si="78"/>
        <v>186.5</v>
      </c>
      <c r="AO840">
        <f t="shared" si="79"/>
        <v>811</v>
      </c>
      <c r="AP840">
        <f t="shared" si="83"/>
        <v>8.381000000000137E-2</v>
      </c>
      <c r="AQ840">
        <f t="shared" si="80"/>
        <v>811.08380999999997</v>
      </c>
      <c r="AR840">
        <f t="shared" si="81"/>
        <v>812</v>
      </c>
      <c r="AS840" t="str">
        <f t="shared" si="82"/>
        <v>Kanye West, XXXTENTACION - True Love</v>
      </c>
    </row>
    <row r="841" spans="1:45" x14ac:dyDescent="0.45">
      <c r="A841" t="s">
        <v>1919</v>
      </c>
      <c r="B841" t="s">
        <v>76</v>
      </c>
      <c r="C841">
        <v>1</v>
      </c>
      <c r="D841">
        <v>2022</v>
      </c>
      <c r="E841">
        <v>5</v>
      </c>
      <c r="F841">
        <v>20</v>
      </c>
      <c r="G841">
        <v>3291</v>
      </c>
      <c r="H841">
        <v>5</v>
      </c>
      <c r="I841">
        <v>311482393</v>
      </c>
      <c r="J841">
        <v>43</v>
      </c>
      <c r="K841">
        <v>28</v>
      </c>
      <c r="L841">
        <v>79</v>
      </c>
      <c r="M841">
        <v>0</v>
      </c>
      <c r="N841">
        <v>208</v>
      </c>
      <c r="O841">
        <v>139</v>
      </c>
      <c r="Q841" t="s">
        <v>29</v>
      </c>
      <c r="R841">
        <v>58</v>
      </c>
      <c r="S841">
        <v>30</v>
      </c>
      <c r="T841">
        <v>46</v>
      </c>
      <c r="U841">
        <v>14</v>
      </c>
      <c r="V841">
        <v>0</v>
      </c>
      <c r="W841">
        <v>9</v>
      </c>
      <c r="X841">
        <v>3</v>
      </c>
      <c r="Y841" t="s">
        <v>77</v>
      </c>
      <c r="Z841" t="s">
        <v>31</v>
      </c>
      <c r="AA841">
        <f>+IF(B841='Playlist o matic demo'!$V$2,50,0)</f>
        <v>0</v>
      </c>
      <c r="AB841">
        <f>+ABS(+D841-'Playlist o matic demo'!$AA$2)</f>
        <v>3</v>
      </c>
      <c r="AC841">
        <f>+ABS(+O841-'Playlist o matic demo'!$AB$2)</f>
        <v>32</v>
      </c>
      <c r="AD841">
        <f>+IF(P841='Playlist o matic demo'!$AC$2,0,20)</f>
        <v>20</v>
      </c>
      <c r="AE841">
        <f>+IF(Q841='Playlist o matic demo'!$AD$2,0,20)</f>
        <v>0</v>
      </c>
      <c r="AF841">
        <f>+ABS(+R841-'Playlist o matic demo'!AE$2)</f>
        <v>8</v>
      </c>
      <c r="AG841">
        <f>+ABS(+S841-'Playlist o matic demo'!AF$2)/2</f>
        <v>4</v>
      </c>
      <c r="AH841">
        <f>+ABS(+T841-'Playlist o matic demo'!AG$2)/1.5</f>
        <v>22.666666666666668</v>
      </c>
      <c r="AI841">
        <f>+ABS(+U841-'Playlist o matic demo'!AH$2)/2</f>
        <v>7</v>
      </c>
      <c r="AJ841">
        <f>+ABS(+V841-'Playlist o matic demo'!AI$2)/2</f>
        <v>0</v>
      </c>
      <c r="AK841">
        <f>+ABS(+W841-'Playlist o matic demo'!AJ$2)/2</f>
        <v>0</v>
      </c>
      <c r="AL841">
        <f>+ABS(+X841-'Playlist o matic demo'!AK$2)/2</f>
        <v>2</v>
      </c>
      <c r="AN841">
        <f t="shared" si="78"/>
        <v>98.666666666666671</v>
      </c>
      <c r="AO841">
        <f t="shared" si="79"/>
        <v>118</v>
      </c>
      <c r="AP841">
        <f t="shared" si="83"/>
        <v>8.3910000000001372E-2</v>
      </c>
      <c r="AQ841">
        <f t="shared" si="80"/>
        <v>118.08391</v>
      </c>
      <c r="AR841">
        <f t="shared" si="81"/>
        <v>120</v>
      </c>
      <c r="AS841" t="str">
        <f t="shared" si="82"/>
        <v>Harry Styles - Satellite</v>
      </c>
    </row>
    <row r="842" spans="1:45" x14ac:dyDescent="0.45">
      <c r="A842" t="s">
        <v>1920</v>
      </c>
      <c r="B842" t="s">
        <v>1921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>
        <v>195918494</v>
      </c>
      <c r="J842">
        <v>54</v>
      </c>
      <c r="K842">
        <v>76</v>
      </c>
      <c r="L842">
        <v>900</v>
      </c>
      <c r="M842">
        <v>0</v>
      </c>
      <c r="N842">
        <v>0</v>
      </c>
      <c r="O842">
        <v>151</v>
      </c>
      <c r="P842" t="s">
        <v>92</v>
      </c>
      <c r="Q842" t="s">
        <v>29</v>
      </c>
      <c r="R842">
        <v>73</v>
      </c>
      <c r="S842">
        <v>88</v>
      </c>
      <c r="T842">
        <v>67</v>
      </c>
      <c r="U842">
        <v>20</v>
      </c>
      <c r="V842">
        <v>0</v>
      </c>
      <c r="W842">
        <v>32</v>
      </c>
      <c r="X842">
        <v>5</v>
      </c>
      <c r="Y842" t="s">
        <v>1922</v>
      </c>
      <c r="Z842" t="s">
        <v>31</v>
      </c>
      <c r="AA842">
        <f>+IF(B842='Playlist o matic demo'!$V$2,50,0)</f>
        <v>0</v>
      </c>
      <c r="AB842">
        <f>+ABS(+D842-'Playlist o matic demo'!$AA$2)</f>
        <v>37</v>
      </c>
      <c r="AC842">
        <f>+ABS(+O842-'Playlist o matic demo'!$AB$2)</f>
        <v>20</v>
      </c>
      <c r="AD842">
        <f>+IF(P842='Playlist o matic demo'!$AC$2,0,20)</f>
        <v>20</v>
      </c>
      <c r="AE842">
        <f>+IF(Q842='Playlist o matic demo'!$AD$2,0,20)</f>
        <v>0</v>
      </c>
      <c r="AF842">
        <f>+ABS(+R842-'Playlist o matic demo'!AE$2)</f>
        <v>23</v>
      </c>
      <c r="AG842">
        <f>+ABS(+S842-'Playlist o matic demo'!AF$2)/2</f>
        <v>25</v>
      </c>
      <c r="AH842">
        <f>+ABS(+T842-'Playlist o matic demo'!AG$2)/1.5</f>
        <v>8.6666666666666661</v>
      </c>
      <c r="AI842">
        <f>+ABS(+U842-'Playlist o matic demo'!AH$2)/2</f>
        <v>10</v>
      </c>
      <c r="AJ842">
        <f>+ABS(+V842-'Playlist o matic demo'!AI$2)/2</f>
        <v>0</v>
      </c>
      <c r="AK842">
        <f>+ABS(+W842-'Playlist o matic demo'!AJ$2)/2</f>
        <v>11.5</v>
      </c>
      <c r="AL842">
        <f>+ABS(+X842-'Playlist o matic demo'!AK$2)/2</f>
        <v>1</v>
      </c>
      <c r="AN842">
        <f t="shared" si="78"/>
        <v>156.16666666666666</v>
      </c>
      <c r="AO842">
        <f t="shared" si="79"/>
        <v>555</v>
      </c>
      <c r="AP842">
        <f t="shared" si="83"/>
        <v>8.4010000000001375E-2</v>
      </c>
      <c r="AQ842">
        <f t="shared" si="80"/>
        <v>555.08401000000003</v>
      </c>
      <c r="AR842">
        <f t="shared" si="81"/>
        <v>556</v>
      </c>
      <c r="AS842" t="str">
        <f t="shared" si="82"/>
        <v>Musical Youth - Pass The Dutchie</v>
      </c>
    </row>
    <row r="843" spans="1:45" x14ac:dyDescent="0.45">
      <c r="A843" t="s">
        <v>1923</v>
      </c>
      <c r="B843" t="s">
        <v>1924</v>
      </c>
      <c r="C843">
        <v>2</v>
      </c>
      <c r="D843">
        <v>2022</v>
      </c>
      <c r="E843">
        <v>6</v>
      </c>
      <c r="F843">
        <v>8</v>
      </c>
      <c r="G843">
        <v>1401</v>
      </c>
      <c r="H843">
        <v>0</v>
      </c>
      <c r="I843">
        <v>248511839</v>
      </c>
      <c r="J843">
        <v>26</v>
      </c>
      <c r="K843">
        <v>16</v>
      </c>
      <c r="L843">
        <v>17</v>
      </c>
      <c r="M843">
        <v>0</v>
      </c>
      <c r="N843">
        <v>1</v>
      </c>
      <c r="O843">
        <v>128</v>
      </c>
      <c r="P843" t="s">
        <v>34</v>
      </c>
      <c r="Q843" t="s">
        <v>46</v>
      </c>
      <c r="R843">
        <v>82</v>
      </c>
      <c r="S843">
        <v>42</v>
      </c>
      <c r="T843">
        <v>75</v>
      </c>
      <c r="U843">
        <v>6</v>
      </c>
      <c r="V843">
        <v>0</v>
      </c>
      <c r="W843">
        <v>63</v>
      </c>
      <c r="X843">
        <v>6</v>
      </c>
      <c r="Y843" t="s">
        <v>1925</v>
      </c>
      <c r="Z843" t="s">
        <v>31</v>
      </c>
      <c r="AA843">
        <f>+IF(B843='Playlist o matic demo'!$V$2,50,0)</f>
        <v>0</v>
      </c>
      <c r="AB843">
        <f>+ABS(+D843-'Playlist o matic demo'!$AA$2)</f>
        <v>3</v>
      </c>
      <c r="AC843">
        <f>+ABS(+O843-'Playlist o matic demo'!$AB$2)</f>
        <v>43</v>
      </c>
      <c r="AD843">
        <f>+IF(P843='Playlist o matic demo'!$AC$2,0,20)</f>
        <v>0</v>
      </c>
      <c r="AE843">
        <f>+IF(Q843='Playlist o matic demo'!$AD$2,0,20)</f>
        <v>20</v>
      </c>
      <c r="AF843">
        <f>+ABS(+R843-'Playlist o matic demo'!AE$2)</f>
        <v>32</v>
      </c>
      <c r="AG843">
        <f>+ABS(+S843-'Playlist o matic demo'!AF$2)/2</f>
        <v>2</v>
      </c>
      <c r="AH843">
        <f>+ABS(+T843-'Playlist o matic demo'!AG$2)/1.5</f>
        <v>3.3333333333333335</v>
      </c>
      <c r="AI843">
        <f>+ABS(+U843-'Playlist o matic demo'!AH$2)/2</f>
        <v>3</v>
      </c>
      <c r="AJ843">
        <f>+ABS(+V843-'Playlist o matic demo'!AI$2)/2</f>
        <v>0</v>
      </c>
      <c r="AK843">
        <f>+ABS(+W843-'Playlist o matic demo'!AJ$2)/2</f>
        <v>27</v>
      </c>
      <c r="AL843">
        <f>+ABS(+X843-'Playlist o matic demo'!AK$2)/2</f>
        <v>0.5</v>
      </c>
      <c r="AN843">
        <f t="shared" si="78"/>
        <v>133.83333333333331</v>
      </c>
      <c r="AO843">
        <f t="shared" si="79"/>
        <v>344</v>
      </c>
      <c r="AP843">
        <f t="shared" si="83"/>
        <v>8.4110000000001378E-2</v>
      </c>
      <c r="AQ843">
        <f t="shared" si="80"/>
        <v>344.08411000000001</v>
      </c>
      <c r="AR843">
        <f t="shared" si="81"/>
        <v>347</v>
      </c>
      <c r="AS843" t="str">
        <f t="shared" si="82"/>
        <v>Bizarrap, Villano Antillano - Villano Antillano: Bzrp Music Sessions, Vol. 51</v>
      </c>
    </row>
    <row r="844" spans="1:45" x14ac:dyDescent="0.45">
      <c r="A844" t="s">
        <v>1926</v>
      </c>
      <c r="B844" t="s">
        <v>76</v>
      </c>
      <c r="C844">
        <v>1</v>
      </c>
      <c r="D844">
        <v>2022</v>
      </c>
      <c r="E844">
        <v>5</v>
      </c>
      <c r="F844">
        <v>20</v>
      </c>
      <c r="G844">
        <v>1933</v>
      </c>
      <c r="H844">
        <v>0</v>
      </c>
      <c r="I844">
        <v>233671263</v>
      </c>
      <c r="J844">
        <v>13</v>
      </c>
      <c r="K844">
        <v>2</v>
      </c>
      <c r="L844">
        <v>31</v>
      </c>
      <c r="M844">
        <v>0</v>
      </c>
      <c r="N844">
        <v>0</v>
      </c>
      <c r="O844">
        <v>118</v>
      </c>
      <c r="P844" t="s">
        <v>92</v>
      </c>
      <c r="Q844" t="s">
        <v>29</v>
      </c>
      <c r="R844">
        <v>56</v>
      </c>
      <c r="S844">
        <v>20</v>
      </c>
      <c r="T844">
        <v>54</v>
      </c>
      <c r="U844">
        <v>67</v>
      </c>
      <c r="V844">
        <v>0</v>
      </c>
      <c r="W844">
        <v>6</v>
      </c>
      <c r="X844">
        <v>5</v>
      </c>
      <c r="Y844" t="s">
        <v>77</v>
      </c>
      <c r="Z844" t="s">
        <v>31</v>
      </c>
      <c r="AA844">
        <f>+IF(B844='Playlist o matic demo'!$V$2,50,0)</f>
        <v>0</v>
      </c>
      <c r="AB844">
        <f>+ABS(+D844-'Playlist o matic demo'!$AA$2)</f>
        <v>3</v>
      </c>
      <c r="AC844">
        <f>+ABS(+O844-'Playlist o matic demo'!$AB$2)</f>
        <v>53</v>
      </c>
      <c r="AD844">
        <f>+IF(P844='Playlist o matic demo'!$AC$2,0,20)</f>
        <v>20</v>
      </c>
      <c r="AE844">
        <f>+IF(Q844='Playlist o matic demo'!$AD$2,0,20)</f>
        <v>0</v>
      </c>
      <c r="AF844">
        <f>+ABS(+R844-'Playlist o matic demo'!AE$2)</f>
        <v>6</v>
      </c>
      <c r="AG844">
        <f>+ABS(+S844-'Playlist o matic demo'!AF$2)/2</f>
        <v>9</v>
      </c>
      <c r="AH844">
        <f>+ABS(+T844-'Playlist o matic demo'!AG$2)/1.5</f>
        <v>17.333333333333332</v>
      </c>
      <c r="AI844">
        <f>+ABS(+U844-'Playlist o matic demo'!AH$2)/2</f>
        <v>33.5</v>
      </c>
      <c r="AJ844">
        <f>+ABS(+V844-'Playlist o matic demo'!AI$2)/2</f>
        <v>0</v>
      </c>
      <c r="AK844">
        <f>+ABS(+W844-'Playlist o matic demo'!AJ$2)/2</f>
        <v>1.5</v>
      </c>
      <c r="AL844">
        <f>+ABS(+X844-'Playlist o matic demo'!AK$2)/2</f>
        <v>1</v>
      </c>
      <c r="AN844">
        <f t="shared" si="78"/>
        <v>144.33333333333331</v>
      </c>
      <c r="AO844">
        <f t="shared" si="79"/>
        <v>437</v>
      </c>
      <c r="AP844">
        <f t="shared" si="83"/>
        <v>8.4210000000001381E-2</v>
      </c>
      <c r="AQ844">
        <f t="shared" si="80"/>
        <v>437.08420999999998</v>
      </c>
      <c r="AR844">
        <f t="shared" si="81"/>
        <v>438</v>
      </c>
      <c r="AS844" t="str">
        <f t="shared" si="82"/>
        <v>Harry Styles - Love Of My Life</v>
      </c>
    </row>
    <row r="845" spans="1:45" x14ac:dyDescent="0.45">
      <c r="A845" t="s">
        <v>1927</v>
      </c>
      <c r="B845" t="s">
        <v>76</v>
      </c>
      <c r="C845">
        <v>1</v>
      </c>
      <c r="D845">
        <v>2022</v>
      </c>
      <c r="E845">
        <v>5</v>
      </c>
      <c r="F845">
        <v>20</v>
      </c>
      <c r="G845">
        <v>1986</v>
      </c>
      <c r="H845">
        <v>0</v>
      </c>
      <c r="I845">
        <v>199587884</v>
      </c>
      <c r="J845">
        <v>7</v>
      </c>
      <c r="K845">
        <v>1</v>
      </c>
      <c r="L845">
        <v>15</v>
      </c>
      <c r="M845">
        <v>0</v>
      </c>
      <c r="N845">
        <v>0</v>
      </c>
      <c r="O845">
        <v>183</v>
      </c>
      <c r="P845" t="s">
        <v>38</v>
      </c>
      <c r="Q845" t="s">
        <v>29</v>
      </c>
      <c r="R845">
        <v>65</v>
      </c>
      <c r="S845">
        <v>88</v>
      </c>
      <c r="T845">
        <v>72</v>
      </c>
      <c r="U845">
        <v>36</v>
      </c>
      <c r="V845">
        <v>14</v>
      </c>
      <c r="W845">
        <v>20</v>
      </c>
      <c r="X845">
        <v>3</v>
      </c>
      <c r="Y845" t="s">
        <v>77</v>
      </c>
      <c r="Z845" t="s">
        <v>31</v>
      </c>
      <c r="AA845">
        <f>+IF(B845='Playlist o matic demo'!$V$2,50,0)</f>
        <v>0</v>
      </c>
      <c r="AB845">
        <f>+ABS(+D845-'Playlist o matic demo'!$AA$2)</f>
        <v>3</v>
      </c>
      <c r="AC845">
        <f>+ABS(+O845-'Playlist o matic demo'!$AB$2)</f>
        <v>12</v>
      </c>
      <c r="AD845">
        <f>+IF(P845='Playlist o matic demo'!$AC$2,0,20)</f>
        <v>20</v>
      </c>
      <c r="AE845">
        <f>+IF(Q845='Playlist o matic demo'!$AD$2,0,20)</f>
        <v>0</v>
      </c>
      <c r="AF845">
        <f>+ABS(+R845-'Playlist o matic demo'!AE$2)</f>
        <v>15</v>
      </c>
      <c r="AG845">
        <f>+ABS(+S845-'Playlist o matic demo'!AF$2)/2</f>
        <v>25</v>
      </c>
      <c r="AH845">
        <f>+ABS(+T845-'Playlist o matic demo'!AG$2)/1.5</f>
        <v>5.333333333333333</v>
      </c>
      <c r="AI845">
        <f>+ABS(+U845-'Playlist o matic demo'!AH$2)/2</f>
        <v>18</v>
      </c>
      <c r="AJ845">
        <f>+ABS(+V845-'Playlist o matic demo'!AI$2)/2</f>
        <v>7</v>
      </c>
      <c r="AK845">
        <f>+ABS(+W845-'Playlist o matic demo'!AJ$2)/2</f>
        <v>5.5</v>
      </c>
      <c r="AL845">
        <f>+ABS(+X845-'Playlist o matic demo'!AK$2)/2</f>
        <v>2</v>
      </c>
      <c r="AN845">
        <f t="shared" si="78"/>
        <v>112.83333333333333</v>
      </c>
      <c r="AO845">
        <f t="shared" si="79"/>
        <v>194</v>
      </c>
      <c r="AP845">
        <f t="shared" si="83"/>
        <v>8.4310000000001384E-2</v>
      </c>
      <c r="AQ845">
        <f t="shared" si="80"/>
        <v>194.08430999999999</v>
      </c>
      <c r="AR845">
        <f t="shared" si="81"/>
        <v>195</v>
      </c>
      <c r="AS845" t="str">
        <f t="shared" si="82"/>
        <v>Harry Styles - Grapejuice</v>
      </c>
    </row>
    <row r="846" spans="1:45" x14ac:dyDescent="0.45">
      <c r="A846" t="s">
        <v>1928</v>
      </c>
      <c r="B846" t="s">
        <v>1929</v>
      </c>
      <c r="C846">
        <v>1</v>
      </c>
      <c r="D846">
        <v>2022</v>
      </c>
      <c r="E846">
        <v>6</v>
      </c>
      <c r="F846">
        <v>9</v>
      </c>
      <c r="G846">
        <v>1057</v>
      </c>
      <c r="H846">
        <v>0</v>
      </c>
      <c r="I846">
        <v>91781263</v>
      </c>
      <c r="J846">
        <v>51</v>
      </c>
      <c r="K846">
        <v>14</v>
      </c>
      <c r="L846">
        <v>19</v>
      </c>
      <c r="M846">
        <v>0</v>
      </c>
      <c r="N846">
        <v>0</v>
      </c>
      <c r="O846">
        <v>83</v>
      </c>
      <c r="P846" t="s">
        <v>288</v>
      </c>
      <c r="Q846" t="s">
        <v>46</v>
      </c>
      <c r="R846">
        <v>63</v>
      </c>
      <c r="S846">
        <v>29</v>
      </c>
      <c r="T846">
        <v>62</v>
      </c>
      <c r="U846">
        <v>4</v>
      </c>
      <c r="V846">
        <v>0</v>
      </c>
      <c r="W846">
        <v>18</v>
      </c>
      <c r="X846">
        <v>4</v>
      </c>
      <c r="Y846" t="s">
        <v>1930</v>
      </c>
      <c r="Z846" t="s">
        <v>31</v>
      </c>
      <c r="AA846">
        <f>+IF(B846='Playlist o matic demo'!$V$2,50,0)</f>
        <v>0</v>
      </c>
      <c r="AB846">
        <f>+ABS(+D846-'Playlist o matic demo'!$AA$2)</f>
        <v>3</v>
      </c>
      <c r="AC846">
        <f>+ABS(+O846-'Playlist o matic demo'!$AB$2)</f>
        <v>88</v>
      </c>
      <c r="AD846">
        <f>+IF(P846='Playlist o matic demo'!$AC$2,0,20)</f>
        <v>20</v>
      </c>
      <c r="AE846">
        <f>+IF(Q846='Playlist o matic demo'!$AD$2,0,20)</f>
        <v>20</v>
      </c>
      <c r="AF846">
        <f>+ABS(+R846-'Playlist o matic demo'!AE$2)</f>
        <v>13</v>
      </c>
      <c r="AG846">
        <f>+ABS(+S846-'Playlist o matic demo'!AF$2)/2</f>
        <v>4.5</v>
      </c>
      <c r="AH846">
        <f>+ABS(+T846-'Playlist o matic demo'!AG$2)/1.5</f>
        <v>12</v>
      </c>
      <c r="AI846">
        <f>+ABS(+U846-'Playlist o matic demo'!AH$2)/2</f>
        <v>2</v>
      </c>
      <c r="AJ846">
        <f>+ABS(+V846-'Playlist o matic demo'!AI$2)/2</f>
        <v>0</v>
      </c>
      <c r="AK846">
        <f>+ABS(+W846-'Playlist o matic demo'!AJ$2)/2</f>
        <v>4.5</v>
      </c>
      <c r="AL846">
        <f>+ABS(+X846-'Playlist o matic demo'!AK$2)/2</f>
        <v>1.5</v>
      </c>
      <c r="AN846">
        <f t="shared" si="78"/>
        <v>168.5</v>
      </c>
      <c r="AO846">
        <f t="shared" si="79"/>
        <v>673</v>
      </c>
      <c r="AP846">
        <f t="shared" si="83"/>
        <v>8.4410000000001387E-2</v>
      </c>
      <c r="AQ846">
        <f t="shared" si="80"/>
        <v>673.08441000000005</v>
      </c>
      <c r="AR846">
        <f t="shared" si="81"/>
        <v>673</v>
      </c>
      <c r="AS846" t="str">
        <f t="shared" si="82"/>
        <v>Halsey - So Good</v>
      </c>
    </row>
    <row r="847" spans="1:45" x14ac:dyDescent="0.45">
      <c r="A847" t="s">
        <v>1931</v>
      </c>
      <c r="B847" t="s">
        <v>1932</v>
      </c>
      <c r="C847">
        <v>2</v>
      </c>
      <c r="D847">
        <v>2022</v>
      </c>
      <c r="E847">
        <v>2</v>
      </c>
      <c r="F847">
        <v>18</v>
      </c>
      <c r="G847">
        <v>5115</v>
      </c>
      <c r="H847">
        <v>13</v>
      </c>
      <c r="I847">
        <v>383835984</v>
      </c>
      <c r="J847">
        <v>109</v>
      </c>
      <c r="K847">
        <v>38</v>
      </c>
      <c r="L847">
        <v>301</v>
      </c>
      <c r="M847">
        <v>1</v>
      </c>
      <c r="N847">
        <v>33</v>
      </c>
      <c r="O847">
        <v>122</v>
      </c>
      <c r="P847" t="s">
        <v>34</v>
      </c>
      <c r="Q847" t="s">
        <v>29</v>
      </c>
      <c r="R847">
        <v>85</v>
      </c>
      <c r="S847">
        <v>42</v>
      </c>
      <c r="T847">
        <v>80</v>
      </c>
      <c r="U847">
        <v>6</v>
      </c>
      <c r="V847">
        <v>0</v>
      </c>
      <c r="W847">
        <v>17</v>
      </c>
      <c r="X847">
        <v>14</v>
      </c>
      <c r="Y847" t="s">
        <v>30</v>
      </c>
      <c r="Z847" t="s">
        <v>31</v>
      </c>
      <c r="AA847">
        <f>+IF(B847='Playlist o matic demo'!$V$2,50,0)</f>
        <v>0</v>
      </c>
      <c r="AB847">
        <f>+ABS(+D847-'Playlist o matic demo'!$AA$2)</f>
        <v>3</v>
      </c>
      <c r="AC847">
        <f>+ABS(+O847-'Playlist o matic demo'!$AB$2)</f>
        <v>49</v>
      </c>
      <c r="AD847">
        <f>+IF(P847='Playlist o matic demo'!$AC$2,0,20)</f>
        <v>0</v>
      </c>
      <c r="AE847">
        <f>+IF(Q847='Playlist o matic demo'!$AD$2,0,20)</f>
        <v>0</v>
      </c>
      <c r="AF847">
        <f>+ABS(+R847-'Playlist o matic demo'!AE$2)</f>
        <v>35</v>
      </c>
      <c r="AG847">
        <f>+ABS(+S847-'Playlist o matic demo'!AF$2)/2</f>
        <v>2</v>
      </c>
      <c r="AH847">
        <f>+ABS(+T847-'Playlist o matic demo'!AG$2)/1.5</f>
        <v>0</v>
      </c>
      <c r="AI847">
        <f>+ABS(+U847-'Playlist o matic demo'!AH$2)/2</f>
        <v>3</v>
      </c>
      <c r="AJ847">
        <f>+ABS(+V847-'Playlist o matic demo'!AI$2)/2</f>
        <v>0</v>
      </c>
      <c r="AK847">
        <f>+ABS(+W847-'Playlist o matic demo'!AJ$2)/2</f>
        <v>4</v>
      </c>
      <c r="AL847">
        <f>+ABS(+X847-'Playlist o matic demo'!AK$2)/2</f>
        <v>3.5</v>
      </c>
      <c r="AN847">
        <f t="shared" si="78"/>
        <v>99.5</v>
      </c>
      <c r="AO847">
        <f t="shared" si="79"/>
        <v>123</v>
      </c>
      <c r="AP847">
        <f t="shared" si="83"/>
        <v>8.451000000000139E-2</v>
      </c>
      <c r="AQ847">
        <f t="shared" si="80"/>
        <v>123.08450999999999</v>
      </c>
      <c r="AR847">
        <f t="shared" si="81"/>
        <v>123</v>
      </c>
      <c r="AS847" t="str">
        <f t="shared" si="82"/>
        <v>BYOR, Imanbek - Belly Dancer</v>
      </c>
    </row>
    <row r="848" spans="1:45" x14ac:dyDescent="0.45">
      <c r="A848" t="s">
        <v>1933</v>
      </c>
      <c r="B848" t="s">
        <v>76</v>
      </c>
      <c r="C848">
        <v>1</v>
      </c>
      <c r="D848">
        <v>2022</v>
      </c>
      <c r="E848">
        <v>5</v>
      </c>
      <c r="F848">
        <v>20</v>
      </c>
      <c r="G848">
        <v>2094</v>
      </c>
      <c r="H848">
        <v>1</v>
      </c>
      <c r="I848">
        <v>236060709</v>
      </c>
      <c r="J848">
        <v>8</v>
      </c>
      <c r="K848">
        <v>1</v>
      </c>
      <c r="L848">
        <v>18</v>
      </c>
      <c r="M848">
        <v>0</v>
      </c>
      <c r="N848">
        <v>0</v>
      </c>
      <c r="O848">
        <v>165</v>
      </c>
      <c r="P848" t="s">
        <v>42</v>
      </c>
      <c r="Q848" t="s">
        <v>29</v>
      </c>
      <c r="R848">
        <v>72</v>
      </c>
      <c r="S848">
        <v>90</v>
      </c>
      <c r="T848">
        <v>48</v>
      </c>
      <c r="U848">
        <v>32</v>
      </c>
      <c r="V848">
        <v>0</v>
      </c>
      <c r="W848">
        <v>18</v>
      </c>
      <c r="X848">
        <v>23</v>
      </c>
      <c r="Y848" t="s">
        <v>77</v>
      </c>
      <c r="Z848" t="s">
        <v>31</v>
      </c>
      <c r="AA848">
        <f>+IF(B848='Playlist o matic demo'!$V$2,50,0)</f>
        <v>0</v>
      </c>
      <c r="AB848">
        <f>+ABS(+D848-'Playlist o matic demo'!$AA$2)</f>
        <v>3</v>
      </c>
      <c r="AC848">
        <f>+ABS(+O848-'Playlist o matic demo'!$AB$2)</f>
        <v>6</v>
      </c>
      <c r="AD848">
        <f>+IF(P848='Playlist o matic demo'!$AC$2,0,20)</f>
        <v>20</v>
      </c>
      <c r="AE848">
        <f>+IF(Q848='Playlist o matic demo'!$AD$2,0,20)</f>
        <v>0</v>
      </c>
      <c r="AF848">
        <f>+ABS(+R848-'Playlist o matic demo'!AE$2)</f>
        <v>22</v>
      </c>
      <c r="AG848">
        <f>+ABS(+S848-'Playlist o matic demo'!AF$2)/2</f>
        <v>26</v>
      </c>
      <c r="AH848">
        <f>+ABS(+T848-'Playlist o matic demo'!AG$2)/1.5</f>
        <v>21.333333333333332</v>
      </c>
      <c r="AI848">
        <f>+ABS(+U848-'Playlist o matic demo'!AH$2)/2</f>
        <v>16</v>
      </c>
      <c r="AJ848">
        <f>+ABS(+V848-'Playlist o matic demo'!AI$2)/2</f>
        <v>0</v>
      </c>
      <c r="AK848">
        <f>+ABS(+W848-'Playlist o matic demo'!AJ$2)/2</f>
        <v>4.5</v>
      </c>
      <c r="AL848">
        <f>+ABS(+X848-'Playlist o matic demo'!AK$2)/2</f>
        <v>8</v>
      </c>
      <c r="AN848">
        <f t="shared" si="78"/>
        <v>126.83333333333333</v>
      </c>
      <c r="AO848">
        <f t="shared" si="79"/>
        <v>302</v>
      </c>
      <c r="AP848">
        <f t="shared" si="83"/>
        <v>8.4610000000001392E-2</v>
      </c>
      <c r="AQ848">
        <f t="shared" si="80"/>
        <v>302.08461</v>
      </c>
      <c r="AR848">
        <f t="shared" si="81"/>
        <v>302</v>
      </c>
      <c r="AS848" t="str">
        <f t="shared" si="82"/>
        <v>Harry Styles - Keep Driving</v>
      </c>
    </row>
    <row r="849" spans="1:45" x14ac:dyDescent="0.45">
      <c r="A849" t="s">
        <v>1934</v>
      </c>
      <c r="B849" t="s">
        <v>76</v>
      </c>
      <c r="C849">
        <v>1</v>
      </c>
      <c r="D849">
        <v>2022</v>
      </c>
      <c r="E849">
        <v>5</v>
      </c>
      <c r="F849">
        <v>20</v>
      </c>
      <c r="G849">
        <v>2171</v>
      </c>
      <c r="H849">
        <v>0</v>
      </c>
      <c r="I849">
        <v>189236868</v>
      </c>
      <c r="J849">
        <v>18</v>
      </c>
      <c r="K849">
        <v>1</v>
      </c>
      <c r="L849">
        <v>28</v>
      </c>
      <c r="M849">
        <v>0</v>
      </c>
      <c r="N849">
        <v>0</v>
      </c>
      <c r="O849">
        <v>106</v>
      </c>
      <c r="P849" t="s">
        <v>42</v>
      </c>
      <c r="Q849" t="s">
        <v>46</v>
      </c>
      <c r="R849">
        <v>83</v>
      </c>
      <c r="S849">
        <v>90</v>
      </c>
      <c r="T849">
        <v>64</v>
      </c>
      <c r="U849">
        <v>35</v>
      </c>
      <c r="V849">
        <v>5</v>
      </c>
      <c r="W849">
        <v>9</v>
      </c>
      <c r="X849">
        <v>4</v>
      </c>
      <c r="Y849" t="s">
        <v>77</v>
      </c>
      <c r="Z849" t="s">
        <v>31</v>
      </c>
      <c r="AA849">
        <f>+IF(B849='Playlist o matic demo'!$V$2,50,0)</f>
        <v>0</v>
      </c>
      <c r="AB849">
        <f>+ABS(+D849-'Playlist o matic demo'!$AA$2)</f>
        <v>3</v>
      </c>
      <c r="AC849">
        <f>+ABS(+O849-'Playlist o matic demo'!$AB$2)</f>
        <v>65</v>
      </c>
      <c r="AD849">
        <f>+IF(P849='Playlist o matic demo'!$AC$2,0,20)</f>
        <v>20</v>
      </c>
      <c r="AE849">
        <f>+IF(Q849='Playlist o matic demo'!$AD$2,0,20)</f>
        <v>20</v>
      </c>
      <c r="AF849">
        <f>+ABS(+R849-'Playlist o matic demo'!AE$2)</f>
        <v>33</v>
      </c>
      <c r="AG849">
        <f>+ABS(+S849-'Playlist o matic demo'!AF$2)/2</f>
        <v>26</v>
      </c>
      <c r="AH849">
        <f>+ABS(+T849-'Playlist o matic demo'!AG$2)/1.5</f>
        <v>10.666666666666666</v>
      </c>
      <c r="AI849">
        <f>+ABS(+U849-'Playlist o matic demo'!AH$2)/2</f>
        <v>17.5</v>
      </c>
      <c r="AJ849">
        <f>+ABS(+V849-'Playlist o matic demo'!AI$2)/2</f>
        <v>2.5</v>
      </c>
      <c r="AK849">
        <f>+ABS(+W849-'Playlist o matic demo'!AJ$2)/2</f>
        <v>0</v>
      </c>
      <c r="AL849">
        <f>+ABS(+X849-'Playlist o matic demo'!AK$2)/2</f>
        <v>1.5</v>
      </c>
      <c r="AN849">
        <f t="shared" si="78"/>
        <v>199.16666666666666</v>
      </c>
      <c r="AO849">
        <f t="shared" si="79"/>
        <v>866</v>
      </c>
      <c r="AP849">
        <f t="shared" si="83"/>
        <v>8.4710000000001395E-2</v>
      </c>
      <c r="AQ849">
        <f t="shared" si="80"/>
        <v>866.08470999999997</v>
      </c>
      <c r="AR849">
        <f t="shared" si="81"/>
        <v>867</v>
      </c>
      <c r="AS849" t="str">
        <f t="shared" si="82"/>
        <v>Harry Styles - Cinema</v>
      </c>
    </row>
    <row r="850" spans="1:45" x14ac:dyDescent="0.45">
      <c r="A850" t="s">
        <v>1935</v>
      </c>
      <c r="B850" t="s">
        <v>1936</v>
      </c>
      <c r="C850">
        <v>2</v>
      </c>
      <c r="D850">
        <v>2022</v>
      </c>
      <c r="E850">
        <v>5</v>
      </c>
      <c r="F850">
        <v>25</v>
      </c>
      <c r="G850">
        <v>896</v>
      </c>
      <c r="H850">
        <v>0</v>
      </c>
      <c r="I850">
        <v>160845341</v>
      </c>
      <c r="J850">
        <v>19</v>
      </c>
      <c r="K850">
        <v>0</v>
      </c>
      <c r="L850">
        <v>15</v>
      </c>
      <c r="M850">
        <v>0</v>
      </c>
      <c r="N850">
        <v>0</v>
      </c>
      <c r="O850">
        <v>77</v>
      </c>
      <c r="P850" t="s">
        <v>28</v>
      </c>
      <c r="Q850" t="s">
        <v>29</v>
      </c>
      <c r="R850">
        <v>81</v>
      </c>
      <c r="S850">
        <v>68</v>
      </c>
      <c r="T850">
        <v>58</v>
      </c>
      <c r="U850">
        <v>83</v>
      </c>
      <c r="V850">
        <v>0</v>
      </c>
      <c r="W850">
        <v>11</v>
      </c>
      <c r="X850">
        <v>34</v>
      </c>
      <c r="Y850" t="s">
        <v>1937</v>
      </c>
      <c r="Z850" t="s">
        <v>31</v>
      </c>
      <c r="AA850">
        <f>+IF(B850='Playlist o matic demo'!$V$2,50,0)</f>
        <v>0</v>
      </c>
      <c r="AB850">
        <f>+ABS(+D850-'Playlist o matic demo'!$AA$2)</f>
        <v>3</v>
      </c>
      <c r="AC850">
        <f>+ABS(+O850-'Playlist o matic demo'!$AB$2)</f>
        <v>94</v>
      </c>
      <c r="AD850">
        <f>+IF(P850='Playlist o matic demo'!$AC$2,0,20)</f>
        <v>20</v>
      </c>
      <c r="AE850">
        <f>+IF(Q850='Playlist o matic demo'!$AD$2,0,20)</f>
        <v>0</v>
      </c>
      <c r="AF850">
        <f>+ABS(+R850-'Playlist o matic demo'!AE$2)</f>
        <v>31</v>
      </c>
      <c r="AG850">
        <f>+ABS(+S850-'Playlist o matic demo'!AF$2)/2</f>
        <v>15</v>
      </c>
      <c r="AH850">
        <f>+ABS(+T850-'Playlist o matic demo'!AG$2)/1.5</f>
        <v>14.666666666666666</v>
      </c>
      <c r="AI850">
        <f>+ABS(+U850-'Playlist o matic demo'!AH$2)/2</f>
        <v>41.5</v>
      </c>
      <c r="AJ850">
        <f>+ABS(+V850-'Playlist o matic demo'!AI$2)/2</f>
        <v>0</v>
      </c>
      <c r="AK850">
        <f>+ABS(+W850-'Playlist o matic demo'!AJ$2)/2</f>
        <v>1</v>
      </c>
      <c r="AL850">
        <f>+ABS(+X850-'Playlist o matic demo'!AK$2)/2</f>
        <v>13.5</v>
      </c>
      <c r="AN850">
        <f t="shared" si="78"/>
        <v>233.66666666666666</v>
      </c>
      <c r="AO850">
        <f t="shared" si="79"/>
        <v>933</v>
      </c>
      <c r="AP850">
        <f t="shared" si="83"/>
        <v>8.4810000000001398E-2</v>
      </c>
      <c r="AQ850">
        <f t="shared" si="80"/>
        <v>933.08480999999995</v>
      </c>
      <c r="AR850">
        <f t="shared" si="81"/>
        <v>933</v>
      </c>
      <c r="AS850" t="str">
        <f t="shared" si="82"/>
        <v>Sleepy hallow, 347aidan - Die Young (feat. 347aidan)</v>
      </c>
    </row>
    <row r="851" spans="1:45" x14ac:dyDescent="0.45">
      <c r="A851" t="s">
        <v>1938</v>
      </c>
      <c r="B851" t="s">
        <v>1939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>
        <v>588955257</v>
      </c>
      <c r="J851">
        <v>90</v>
      </c>
      <c r="K851">
        <v>22</v>
      </c>
      <c r="L851">
        <v>365</v>
      </c>
      <c r="M851">
        <v>0</v>
      </c>
      <c r="N851">
        <v>114</v>
      </c>
      <c r="O851">
        <v>91</v>
      </c>
      <c r="P851" t="s">
        <v>80</v>
      </c>
      <c r="Q851" t="s">
        <v>29</v>
      </c>
      <c r="R851">
        <v>57</v>
      </c>
      <c r="S851">
        <v>30</v>
      </c>
      <c r="T851">
        <v>89</v>
      </c>
      <c r="U851">
        <v>10</v>
      </c>
      <c r="V851">
        <v>0</v>
      </c>
      <c r="W851">
        <v>33</v>
      </c>
      <c r="X851">
        <v>8</v>
      </c>
      <c r="Y851" t="s">
        <v>1940</v>
      </c>
      <c r="Z851" t="s">
        <v>31</v>
      </c>
      <c r="AA851">
        <f>+IF(B851='Playlist o matic demo'!$V$2,50,0)</f>
        <v>0</v>
      </c>
      <c r="AB851">
        <f>+ABS(+D851-'Playlist o matic demo'!$AA$2)</f>
        <v>5</v>
      </c>
      <c r="AC851">
        <f>+ABS(+O851-'Playlist o matic demo'!$AB$2)</f>
        <v>80</v>
      </c>
      <c r="AD851">
        <f>+IF(P851='Playlist o matic demo'!$AC$2,0,20)</f>
        <v>20</v>
      </c>
      <c r="AE851">
        <f>+IF(Q851='Playlist o matic demo'!$AD$2,0,20)</f>
        <v>0</v>
      </c>
      <c r="AF851">
        <f>+ABS(+R851-'Playlist o matic demo'!AE$2)</f>
        <v>7</v>
      </c>
      <c r="AG851">
        <f>+ABS(+S851-'Playlist o matic demo'!AF$2)/2</f>
        <v>4</v>
      </c>
      <c r="AH851">
        <f>+ABS(+T851-'Playlist o matic demo'!AG$2)/1.5</f>
        <v>6</v>
      </c>
      <c r="AI851">
        <f>+ABS(+U851-'Playlist o matic demo'!AH$2)/2</f>
        <v>5</v>
      </c>
      <c r="AJ851">
        <f>+ABS(+V851-'Playlist o matic demo'!AI$2)/2</f>
        <v>0</v>
      </c>
      <c r="AK851">
        <f>+ABS(+W851-'Playlist o matic demo'!AJ$2)/2</f>
        <v>12</v>
      </c>
      <c r="AL851">
        <f>+ABS(+X851-'Playlist o matic demo'!AK$2)/2</f>
        <v>0.5</v>
      </c>
      <c r="AN851">
        <f t="shared" si="78"/>
        <v>139.5</v>
      </c>
      <c r="AO851">
        <f t="shared" si="79"/>
        <v>397</v>
      </c>
      <c r="AP851">
        <f t="shared" si="83"/>
        <v>8.4910000000001401E-2</v>
      </c>
      <c r="AQ851">
        <f t="shared" si="80"/>
        <v>397.08490999999998</v>
      </c>
      <c r="AR851">
        <f t="shared" si="81"/>
        <v>399</v>
      </c>
      <c r="AS851" t="str">
        <f t="shared" si="82"/>
        <v>Paloma Faith - Only Love Can Hurt Like This</v>
      </c>
    </row>
    <row r="852" spans="1:45" x14ac:dyDescent="0.45">
      <c r="A852" t="s">
        <v>1941</v>
      </c>
      <c r="B852" t="s">
        <v>880</v>
      </c>
      <c r="C852">
        <v>1</v>
      </c>
      <c r="D852">
        <v>2022</v>
      </c>
      <c r="E852">
        <v>5</v>
      </c>
      <c r="F852">
        <v>3</v>
      </c>
      <c r="G852">
        <v>2528</v>
      </c>
      <c r="H852">
        <v>0</v>
      </c>
      <c r="I852">
        <v>238350348</v>
      </c>
      <c r="J852">
        <v>63</v>
      </c>
      <c r="K852">
        <v>8</v>
      </c>
      <c r="L852">
        <v>270</v>
      </c>
      <c r="M852">
        <v>2</v>
      </c>
      <c r="N852">
        <v>105</v>
      </c>
      <c r="O852">
        <v>148</v>
      </c>
      <c r="P852" t="s">
        <v>92</v>
      </c>
      <c r="Q852" t="s">
        <v>29</v>
      </c>
      <c r="R852">
        <v>51</v>
      </c>
      <c r="S852">
        <v>21</v>
      </c>
      <c r="T852">
        <v>63</v>
      </c>
      <c r="U852">
        <v>5</v>
      </c>
      <c r="V852">
        <v>0</v>
      </c>
      <c r="W852">
        <v>41</v>
      </c>
      <c r="X852">
        <v>3</v>
      </c>
      <c r="Y852" t="s">
        <v>1942</v>
      </c>
      <c r="Z852" t="s">
        <v>31</v>
      </c>
      <c r="AA852">
        <f>+IF(B852='Playlist o matic demo'!$V$2,50,0)</f>
        <v>0</v>
      </c>
      <c r="AB852">
        <f>+ABS(+D852-'Playlist o matic demo'!$AA$2)</f>
        <v>3</v>
      </c>
      <c r="AC852">
        <f>+ABS(+O852-'Playlist o matic demo'!$AB$2)</f>
        <v>23</v>
      </c>
      <c r="AD852">
        <f>+IF(P852='Playlist o matic demo'!$AC$2,0,20)</f>
        <v>20</v>
      </c>
      <c r="AE852">
        <f>+IF(Q852='Playlist o matic demo'!$AD$2,0,20)</f>
        <v>0</v>
      </c>
      <c r="AF852">
        <f>+ABS(+R852-'Playlist o matic demo'!AE$2)</f>
        <v>1</v>
      </c>
      <c r="AG852">
        <f>+ABS(+S852-'Playlist o matic demo'!AF$2)/2</f>
        <v>8.5</v>
      </c>
      <c r="AH852">
        <f>+ABS(+T852-'Playlist o matic demo'!AG$2)/1.5</f>
        <v>11.333333333333334</v>
      </c>
      <c r="AI852">
        <f>+ABS(+U852-'Playlist o matic demo'!AH$2)/2</f>
        <v>2.5</v>
      </c>
      <c r="AJ852">
        <f>+ABS(+V852-'Playlist o matic demo'!AI$2)/2</f>
        <v>0</v>
      </c>
      <c r="AK852">
        <f>+ABS(+W852-'Playlist o matic demo'!AJ$2)/2</f>
        <v>16</v>
      </c>
      <c r="AL852">
        <f>+ABS(+X852-'Playlist o matic demo'!AK$2)/2</f>
        <v>2</v>
      </c>
      <c r="AN852">
        <f t="shared" si="78"/>
        <v>87.333333333333329</v>
      </c>
      <c r="AO852">
        <f t="shared" si="79"/>
        <v>75</v>
      </c>
      <c r="AP852">
        <f t="shared" si="83"/>
        <v>8.5010000000001404E-2</v>
      </c>
      <c r="AQ852">
        <f t="shared" si="80"/>
        <v>75.085009999999997</v>
      </c>
      <c r="AR852">
        <f t="shared" si="81"/>
        <v>75</v>
      </c>
      <c r="AS852" t="str">
        <f t="shared" si="82"/>
        <v>Lady Gaga - Hold My Hand</v>
      </c>
    </row>
    <row r="853" spans="1:45" x14ac:dyDescent="0.45">
      <c r="A853" t="s">
        <v>1943</v>
      </c>
      <c r="B853" t="s">
        <v>76</v>
      </c>
      <c r="C853">
        <v>1</v>
      </c>
      <c r="D853">
        <v>2022</v>
      </c>
      <c r="E853">
        <v>5</v>
      </c>
      <c r="F853">
        <v>20</v>
      </c>
      <c r="G853">
        <v>1900</v>
      </c>
      <c r="H853">
        <v>1</v>
      </c>
      <c r="I853">
        <v>187703102</v>
      </c>
      <c r="J853">
        <v>15</v>
      </c>
      <c r="K853">
        <v>1</v>
      </c>
      <c r="L853">
        <v>23</v>
      </c>
      <c r="M853">
        <v>0</v>
      </c>
      <c r="N853">
        <v>0</v>
      </c>
      <c r="O853">
        <v>114</v>
      </c>
      <c r="P853" t="s">
        <v>130</v>
      </c>
      <c r="Q853" t="s">
        <v>46</v>
      </c>
      <c r="R853">
        <v>71</v>
      </c>
      <c r="S853">
        <v>90</v>
      </c>
      <c r="T853">
        <v>81</v>
      </c>
      <c r="U853">
        <v>31</v>
      </c>
      <c r="V853">
        <v>2</v>
      </c>
      <c r="W853">
        <v>13</v>
      </c>
      <c r="X853">
        <v>3</v>
      </c>
      <c r="Y853" t="s">
        <v>77</v>
      </c>
      <c r="Z853" t="s">
        <v>31</v>
      </c>
      <c r="AA853">
        <f>+IF(B853='Playlist o matic demo'!$V$2,50,0)</f>
        <v>0</v>
      </c>
      <c r="AB853">
        <f>+ABS(+D853-'Playlist o matic demo'!$AA$2)</f>
        <v>3</v>
      </c>
      <c r="AC853">
        <f>+ABS(+O853-'Playlist o matic demo'!$AB$2)</f>
        <v>57</v>
      </c>
      <c r="AD853">
        <f>+IF(P853='Playlist o matic demo'!$AC$2,0,20)</f>
        <v>20</v>
      </c>
      <c r="AE853">
        <f>+IF(Q853='Playlist o matic demo'!$AD$2,0,20)</f>
        <v>20</v>
      </c>
      <c r="AF853">
        <f>+ABS(+R853-'Playlist o matic demo'!AE$2)</f>
        <v>21</v>
      </c>
      <c r="AG853">
        <f>+ABS(+S853-'Playlist o matic demo'!AF$2)/2</f>
        <v>26</v>
      </c>
      <c r="AH853">
        <f>+ABS(+T853-'Playlist o matic demo'!AG$2)/1.5</f>
        <v>0.66666666666666663</v>
      </c>
      <c r="AI853">
        <f>+ABS(+U853-'Playlist o matic demo'!AH$2)/2</f>
        <v>15.5</v>
      </c>
      <c r="AJ853">
        <f>+ABS(+V853-'Playlist o matic demo'!AI$2)/2</f>
        <v>1</v>
      </c>
      <c r="AK853">
        <f>+ABS(+W853-'Playlist o matic demo'!AJ$2)/2</f>
        <v>2</v>
      </c>
      <c r="AL853">
        <f>+ABS(+X853-'Playlist o matic demo'!AK$2)/2</f>
        <v>2</v>
      </c>
      <c r="AN853">
        <f t="shared" si="78"/>
        <v>168.16666666666666</v>
      </c>
      <c r="AO853">
        <f t="shared" si="79"/>
        <v>668</v>
      </c>
      <c r="AP853">
        <f t="shared" si="83"/>
        <v>8.5110000000001407E-2</v>
      </c>
      <c r="AQ853">
        <f t="shared" si="80"/>
        <v>668.08510999999999</v>
      </c>
      <c r="AR853">
        <f t="shared" si="81"/>
        <v>668</v>
      </c>
      <c r="AS853" t="str">
        <f t="shared" si="82"/>
        <v>Harry Styles - Daydreaming</v>
      </c>
    </row>
    <row r="854" spans="1:45" x14ac:dyDescent="0.45">
      <c r="A854" t="s">
        <v>831</v>
      </c>
      <c r="B854" t="s">
        <v>1944</v>
      </c>
      <c r="C854">
        <v>2</v>
      </c>
      <c r="D854">
        <v>2022</v>
      </c>
      <c r="E854">
        <v>6</v>
      </c>
      <c r="F854">
        <v>10</v>
      </c>
      <c r="G854">
        <v>3879</v>
      </c>
      <c r="H854">
        <v>2</v>
      </c>
      <c r="I854">
        <v>295307001</v>
      </c>
      <c r="J854">
        <v>107</v>
      </c>
      <c r="K854">
        <v>76</v>
      </c>
      <c r="L854">
        <v>86</v>
      </c>
      <c r="M854">
        <v>1</v>
      </c>
      <c r="N854">
        <v>9</v>
      </c>
      <c r="O854">
        <v>120</v>
      </c>
      <c r="Q854" t="s">
        <v>46</v>
      </c>
      <c r="R854">
        <v>91</v>
      </c>
      <c r="S854">
        <v>63</v>
      </c>
      <c r="T854">
        <v>77</v>
      </c>
      <c r="U854">
        <v>12</v>
      </c>
      <c r="V854">
        <v>1</v>
      </c>
      <c r="W854">
        <v>10</v>
      </c>
      <c r="X854">
        <v>5</v>
      </c>
      <c r="Y854" t="s">
        <v>1945</v>
      </c>
      <c r="Z854" t="s">
        <v>31</v>
      </c>
      <c r="AA854">
        <f>+IF(B854='Playlist o matic demo'!$V$2,50,0)</f>
        <v>0</v>
      </c>
      <c r="AB854">
        <f>+ABS(+D854-'Playlist o matic demo'!$AA$2)</f>
        <v>3</v>
      </c>
      <c r="AC854">
        <f>+ABS(+O854-'Playlist o matic demo'!$AB$2)</f>
        <v>51</v>
      </c>
      <c r="AD854">
        <f>+IF(P854='Playlist o matic demo'!$AC$2,0,20)</f>
        <v>20</v>
      </c>
      <c r="AE854">
        <f>+IF(Q854='Playlist o matic demo'!$AD$2,0,20)</f>
        <v>20</v>
      </c>
      <c r="AF854">
        <f>+ABS(+R854-'Playlist o matic demo'!AE$2)</f>
        <v>41</v>
      </c>
      <c r="AG854">
        <f>+ABS(+S854-'Playlist o matic demo'!AF$2)/2</f>
        <v>12.5</v>
      </c>
      <c r="AH854">
        <f>+ABS(+T854-'Playlist o matic demo'!AG$2)/1.5</f>
        <v>2</v>
      </c>
      <c r="AI854">
        <f>+ABS(+U854-'Playlist o matic demo'!AH$2)/2</f>
        <v>6</v>
      </c>
      <c r="AJ854">
        <f>+ABS(+V854-'Playlist o matic demo'!AI$2)/2</f>
        <v>0.5</v>
      </c>
      <c r="AK854">
        <f>+ABS(+W854-'Playlist o matic demo'!AJ$2)/2</f>
        <v>0.5</v>
      </c>
      <c r="AL854">
        <f>+ABS(+X854-'Playlist o matic demo'!AK$2)/2</f>
        <v>1</v>
      </c>
      <c r="AN854">
        <f t="shared" si="78"/>
        <v>157.5</v>
      </c>
      <c r="AO854">
        <f t="shared" si="79"/>
        <v>572</v>
      </c>
      <c r="AP854">
        <f t="shared" si="83"/>
        <v>8.521000000000141E-2</v>
      </c>
      <c r="AQ854">
        <f t="shared" si="80"/>
        <v>572.08520999999996</v>
      </c>
      <c r="AR854">
        <f t="shared" si="81"/>
        <v>572</v>
      </c>
      <c r="AS854" t="str">
        <f t="shared" si="82"/>
        <v>Marshmello, Khalid - Numb</v>
      </c>
    </row>
    <row r="855" spans="1:45" x14ac:dyDescent="0.45">
      <c r="A855" t="s">
        <v>1946</v>
      </c>
      <c r="B855" t="s">
        <v>1947</v>
      </c>
      <c r="C855">
        <v>2</v>
      </c>
      <c r="D855">
        <v>2022</v>
      </c>
      <c r="E855">
        <v>6</v>
      </c>
      <c r="F855">
        <v>2</v>
      </c>
      <c r="G855">
        <v>896</v>
      </c>
      <c r="H855">
        <v>0</v>
      </c>
      <c r="I855">
        <v>138334433</v>
      </c>
      <c r="J855">
        <v>0</v>
      </c>
      <c r="K855">
        <v>0</v>
      </c>
      <c r="L855">
        <v>2</v>
      </c>
      <c r="M855">
        <v>0</v>
      </c>
      <c r="N855">
        <v>0</v>
      </c>
      <c r="O855">
        <v>92</v>
      </c>
      <c r="P855" t="s">
        <v>65</v>
      </c>
      <c r="Q855" t="s">
        <v>29</v>
      </c>
      <c r="R855">
        <v>83</v>
      </c>
      <c r="S855">
        <v>56</v>
      </c>
      <c r="T855">
        <v>82</v>
      </c>
      <c r="U855">
        <v>10</v>
      </c>
      <c r="V855">
        <v>0</v>
      </c>
      <c r="W855">
        <v>9</v>
      </c>
      <c r="X855">
        <v>5</v>
      </c>
      <c r="Y855" t="s">
        <v>30</v>
      </c>
      <c r="Z855" t="s">
        <v>31</v>
      </c>
      <c r="AA855">
        <f>+IF(B855='Playlist o matic demo'!$V$2,50,0)</f>
        <v>0</v>
      </c>
      <c r="AB855">
        <f>+ABS(+D855-'Playlist o matic demo'!$AA$2)</f>
        <v>3</v>
      </c>
      <c r="AC855">
        <f>+ABS(+O855-'Playlist o matic demo'!$AB$2)</f>
        <v>79</v>
      </c>
      <c r="AD855">
        <f>+IF(P855='Playlist o matic demo'!$AC$2,0,20)</f>
        <v>20</v>
      </c>
      <c r="AE855">
        <f>+IF(Q855='Playlist o matic demo'!$AD$2,0,20)</f>
        <v>0</v>
      </c>
      <c r="AF855">
        <f>+ABS(+R855-'Playlist o matic demo'!AE$2)</f>
        <v>33</v>
      </c>
      <c r="AG855">
        <f>+ABS(+S855-'Playlist o matic demo'!AF$2)/2</f>
        <v>9</v>
      </c>
      <c r="AH855">
        <f>+ABS(+T855-'Playlist o matic demo'!AG$2)/1.5</f>
        <v>1.3333333333333333</v>
      </c>
      <c r="AI855">
        <f>+ABS(+U855-'Playlist o matic demo'!AH$2)/2</f>
        <v>5</v>
      </c>
      <c r="AJ855">
        <f>+ABS(+V855-'Playlist o matic demo'!AI$2)/2</f>
        <v>0</v>
      </c>
      <c r="AK855">
        <f>+ABS(+W855-'Playlist o matic demo'!AJ$2)/2</f>
        <v>0</v>
      </c>
      <c r="AL855">
        <f>+ABS(+X855-'Playlist o matic demo'!AK$2)/2</f>
        <v>1</v>
      </c>
      <c r="AN855">
        <f t="shared" si="78"/>
        <v>151.33333333333334</v>
      </c>
      <c r="AO855">
        <f t="shared" si="79"/>
        <v>509</v>
      </c>
      <c r="AP855">
        <f t="shared" si="83"/>
        <v>8.5310000000001412E-2</v>
      </c>
      <c r="AQ855">
        <f t="shared" si="80"/>
        <v>509.08530999999999</v>
      </c>
      <c r="AR855">
        <f t="shared" si="81"/>
        <v>509</v>
      </c>
      <c r="AS855" t="str">
        <f t="shared" si="82"/>
        <v>Ozuna, Tiago pzk - Nos Comemos (feat. Ozuna)</v>
      </c>
    </row>
    <row r="856" spans="1:45" x14ac:dyDescent="0.45">
      <c r="A856" t="s">
        <v>1948</v>
      </c>
      <c r="B856" t="s">
        <v>1949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>
        <v>445590495</v>
      </c>
      <c r="J856">
        <v>33</v>
      </c>
      <c r="K856">
        <v>60</v>
      </c>
      <c r="L856">
        <v>107</v>
      </c>
      <c r="M856">
        <v>1</v>
      </c>
      <c r="N856">
        <v>0</v>
      </c>
      <c r="O856">
        <v>118</v>
      </c>
      <c r="P856" t="s">
        <v>38</v>
      </c>
      <c r="Q856" t="s">
        <v>29</v>
      </c>
      <c r="R856">
        <v>56</v>
      </c>
      <c r="S856">
        <v>25</v>
      </c>
      <c r="T856">
        <v>45</v>
      </c>
      <c r="U856">
        <v>1</v>
      </c>
      <c r="V856">
        <v>3</v>
      </c>
      <c r="W856">
        <v>7</v>
      </c>
      <c r="X856">
        <v>3</v>
      </c>
      <c r="Y856" t="s">
        <v>1950</v>
      </c>
      <c r="Z856" t="s">
        <v>31</v>
      </c>
      <c r="AA856">
        <f>+IF(B856='Playlist o matic demo'!$V$2,50,0)</f>
        <v>0</v>
      </c>
      <c r="AB856">
        <f>+ABS(+D856-'Playlist o matic demo'!$AA$2)</f>
        <v>3</v>
      </c>
      <c r="AC856">
        <f>+ABS(+O856-'Playlist o matic demo'!$AB$2)</f>
        <v>53</v>
      </c>
      <c r="AD856">
        <f>+IF(P856='Playlist o matic demo'!$AC$2,0,20)</f>
        <v>20</v>
      </c>
      <c r="AE856">
        <f>+IF(Q856='Playlist o matic demo'!$AD$2,0,20)</f>
        <v>0</v>
      </c>
      <c r="AF856">
        <f>+ABS(+R856-'Playlist o matic demo'!AE$2)</f>
        <v>6</v>
      </c>
      <c r="AG856">
        <f>+ABS(+S856-'Playlist o matic demo'!AF$2)/2</f>
        <v>6.5</v>
      </c>
      <c r="AH856">
        <f>+ABS(+T856-'Playlist o matic demo'!AG$2)/1.5</f>
        <v>23.333333333333332</v>
      </c>
      <c r="AI856">
        <f>+ABS(+U856-'Playlist o matic demo'!AH$2)/2</f>
        <v>0.5</v>
      </c>
      <c r="AJ856">
        <f>+ABS(+V856-'Playlist o matic demo'!AI$2)/2</f>
        <v>1.5</v>
      </c>
      <c r="AK856">
        <f>+ABS(+W856-'Playlist o matic demo'!AJ$2)/2</f>
        <v>1</v>
      </c>
      <c r="AL856">
        <f>+ABS(+X856-'Playlist o matic demo'!AK$2)/2</f>
        <v>2</v>
      </c>
      <c r="AN856">
        <f t="shared" si="78"/>
        <v>116.83333333333333</v>
      </c>
      <c r="AO856">
        <f t="shared" si="79"/>
        <v>219</v>
      </c>
      <c r="AP856">
        <f t="shared" si="83"/>
        <v>8.5410000000001415E-2</v>
      </c>
      <c r="AQ856">
        <f t="shared" si="80"/>
        <v>219.08541</v>
      </c>
      <c r="AR856">
        <f t="shared" si="81"/>
        <v>220</v>
      </c>
      <c r="AS856" t="str">
        <f t="shared" si="82"/>
        <v>Childish Gambino - Me and Your Mama</v>
      </c>
    </row>
    <row r="857" spans="1:45" x14ac:dyDescent="0.45">
      <c r="A857" t="s">
        <v>1951</v>
      </c>
      <c r="B857" t="s">
        <v>1952</v>
      </c>
      <c r="C857">
        <v>3</v>
      </c>
      <c r="D857">
        <v>2022</v>
      </c>
      <c r="E857">
        <v>3</v>
      </c>
      <c r="F857">
        <v>18</v>
      </c>
      <c r="G857">
        <v>5290</v>
      </c>
      <c r="H857">
        <v>0</v>
      </c>
      <c r="I857">
        <v>286739476</v>
      </c>
      <c r="J857">
        <v>139</v>
      </c>
      <c r="K857">
        <v>73</v>
      </c>
      <c r="L857">
        <v>142</v>
      </c>
      <c r="M857">
        <v>0</v>
      </c>
      <c r="N857">
        <v>5</v>
      </c>
      <c r="O857">
        <v>123</v>
      </c>
      <c r="P857" t="s">
        <v>130</v>
      </c>
      <c r="Q857" t="s">
        <v>46</v>
      </c>
      <c r="R857">
        <v>60</v>
      </c>
      <c r="S857">
        <v>46</v>
      </c>
      <c r="T857">
        <v>71</v>
      </c>
      <c r="U857">
        <v>3</v>
      </c>
      <c r="V857">
        <v>0</v>
      </c>
      <c r="W857">
        <v>16</v>
      </c>
      <c r="X857">
        <v>4</v>
      </c>
      <c r="Y857" t="s">
        <v>1953</v>
      </c>
      <c r="Z857" t="s">
        <v>31</v>
      </c>
      <c r="AA857">
        <f>+IF(B857='Playlist o matic demo'!$V$2,50,0)</f>
        <v>0</v>
      </c>
      <c r="AB857">
        <f>+ABS(+D857-'Playlist o matic demo'!$AA$2)</f>
        <v>3</v>
      </c>
      <c r="AC857">
        <f>+ABS(+O857-'Playlist o matic demo'!$AB$2)</f>
        <v>48</v>
      </c>
      <c r="AD857">
        <f>+IF(P857='Playlist o matic demo'!$AC$2,0,20)</f>
        <v>20</v>
      </c>
      <c r="AE857">
        <f>+IF(Q857='Playlist o matic demo'!$AD$2,0,20)</f>
        <v>20</v>
      </c>
      <c r="AF857">
        <f>+ABS(+R857-'Playlist o matic demo'!AE$2)</f>
        <v>10</v>
      </c>
      <c r="AG857">
        <f>+ABS(+S857-'Playlist o matic demo'!AF$2)/2</f>
        <v>4</v>
      </c>
      <c r="AH857">
        <f>+ABS(+T857-'Playlist o matic demo'!AG$2)/1.5</f>
        <v>6</v>
      </c>
      <c r="AI857">
        <f>+ABS(+U857-'Playlist o matic demo'!AH$2)/2</f>
        <v>1.5</v>
      </c>
      <c r="AJ857">
        <f>+ABS(+V857-'Playlist o matic demo'!AI$2)/2</f>
        <v>0</v>
      </c>
      <c r="AK857">
        <f>+ABS(+W857-'Playlist o matic demo'!AJ$2)/2</f>
        <v>3.5</v>
      </c>
      <c r="AL857">
        <f>+ABS(+X857-'Playlist o matic demo'!AK$2)/2</f>
        <v>1.5</v>
      </c>
      <c r="AN857">
        <f t="shared" si="78"/>
        <v>117.5</v>
      </c>
      <c r="AO857">
        <f t="shared" si="79"/>
        <v>222</v>
      </c>
      <c r="AP857">
        <f t="shared" si="83"/>
        <v>8.5510000000001418E-2</v>
      </c>
      <c r="AQ857">
        <f t="shared" si="80"/>
        <v>222.08551</v>
      </c>
      <c r="AR857">
        <f t="shared" si="81"/>
        <v>222</v>
      </c>
      <c r="AS857" t="str">
        <f t="shared" si="82"/>
        <v>David Guetta, Ella Henderson, Becky Hill - Crazy What Love Can Do</v>
      </c>
    </row>
    <row r="858" spans="1:45" x14ac:dyDescent="0.45">
      <c r="A858" t="s">
        <v>1954</v>
      </c>
      <c r="B858" t="s">
        <v>658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>
        <v>1122364376</v>
      </c>
      <c r="J858">
        <v>38</v>
      </c>
      <c r="K858">
        <v>79</v>
      </c>
      <c r="L858">
        <v>65</v>
      </c>
      <c r="M858">
        <v>0</v>
      </c>
      <c r="N858">
        <v>1</v>
      </c>
      <c r="O858">
        <v>89</v>
      </c>
      <c r="P858" t="s">
        <v>288</v>
      </c>
      <c r="Q858" t="s">
        <v>29</v>
      </c>
      <c r="R858">
        <v>52</v>
      </c>
      <c r="S858">
        <v>28</v>
      </c>
      <c r="T858">
        <v>48</v>
      </c>
      <c r="U858">
        <v>54</v>
      </c>
      <c r="V858">
        <v>1</v>
      </c>
      <c r="W858">
        <v>19</v>
      </c>
      <c r="X858">
        <v>3</v>
      </c>
      <c r="Y858" t="s">
        <v>1955</v>
      </c>
      <c r="Z858" t="s">
        <v>31</v>
      </c>
      <c r="AA858">
        <f>+IF(B858='Playlist o matic demo'!$V$2,50,0)</f>
        <v>0</v>
      </c>
      <c r="AB858">
        <f>+ABS(+D858-'Playlist o matic demo'!$AA$2)</f>
        <v>1</v>
      </c>
      <c r="AC858">
        <f>+ABS(+O858-'Playlist o matic demo'!$AB$2)</f>
        <v>82</v>
      </c>
      <c r="AD858">
        <f>+IF(P858='Playlist o matic demo'!$AC$2,0,20)</f>
        <v>20</v>
      </c>
      <c r="AE858">
        <f>+IF(Q858='Playlist o matic demo'!$AD$2,0,20)</f>
        <v>0</v>
      </c>
      <c r="AF858">
        <f>+ABS(+R858-'Playlist o matic demo'!AE$2)</f>
        <v>2</v>
      </c>
      <c r="AG858">
        <f>+ABS(+S858-'Playlist o matic demo'!AF$2)/2</f>
        <v>5</v>
      </c>
      <c r="AH858">
        <f>+ABS(+T858-'Playlist o matic demo'!AG$2)/1.5</f>
        <v>21.333333333333332</v>
      </c>
      <c r="AI858">
        <f>+ABS(+U858-'Playlist o matic demo'!AH$2)/2</f>
        <v>27</v>
      </c>
      <c r="AJ858">
        <f>+ABS(+V858-'Playlist o matic demo'!AI$2)/2</f>
        <v>0.5</v>
      </c>
      <c r="AK858">
        <f>+ABS(+W858-'Playlist o matic demo'!AJ$2)/2</f>
        <v>5</v>
      </c>
      <c r="AL858">
        <f>+ABS(+X858-'Playlist o matic demo'!AK$2)/2</f>
        <v>2</v>
      </c>
      <c r="AN858">
        <f t="shared" si="78"/>
        <v>165.83333333333334</v>
      </c>
      <c r="AO858">
        <f t="shared" si="79"/>
        <v>648</v>
      </c>
      <c r="AP858">
        <f t="shared" si="83"/>
        <v>8.5610000000001421E-2</v>
      </c>
      <c r="AQ858">
        <f t="shared" si="80"/>
        <v>648.08560999999997</v>
      </c>
      <c r="AR858">
        <f t="shared" si="81"/>
        <v>649</v>
      </c>
      <c r="AS858" t="str">
        <f t="shared" si="82"/>
        <v>Joji - SLOW DANCING IN THE DARK</v>
      </c>
    </row>
    <row r="859" spans="1:45" x14ac:dyDescent="0.45">
      <c r="A859" t="s">
        <v>1956</v>
      </c>
      <c r="B859" t="s">
        <v>1957</v>
      </c>
      <c r="C859">
        <v>1</v>
      </c>
      <c r="D859">
        <v>2022</v>
      </c>
      <c r="E859">
        <v>6</v>
      </c>
      <c r="F859">
        <v>2</v>
      </c>
      <c r="G859">
        <v>584</v>
      </c>
      <c r="H859">
        <v>8</v>
      </c>
      <c r="I859">
        <v>157136970</v>
      </c>
      <c r="J859">
        <v>12</v>
      </c>
      <c r="K859">
        <v>1</v>
      </c>
      <c r="L859">
        <v>8</v>
      </c>
      <c r="M859">
        <v>0</v>
      </c>
      <c r="N859">
        <v>1</v>
      </c>
      <c r="O859">
        <v>110</v>
      </c>
      <c r="P859" t="s">
        <v>38</v>
      </c>
      <c r="Q859" t="s">
        <v>46</v>
      </c>
      <c r="R859">
        <v>81</v>
      </c>
      <c r="S859">
        <v>61</v>
      </c>
      <c r="T859">
        <v>93</v>
      </c>
      <c r="U859">
        <v>49</v>
      </c>
      <c r="V859">
        <v>0</v>
      </c>
      <c r="W859">
        <v>12</v>
      </c>
      <c r="X859">
        <v>11</v>
      </c>
      <c r="Y859" t="s">
        <v>1958</v>
      </c>
      <c r="Z859" t="s">
        <v>31</v>
      </c>
      <c r="AA859">
        <f>+IF(B859='Playlist o matic demo'!$V$2,50,0)</f>
        <v>0</v>
      </c>
      <c r="AB859">
        <f>+ABS(+D859-'Playlist o matic demo'!$AA$2)</f>
        <v>3</v>
      </c>
      <c r="AC859">
        <f>+ABS(+O859-'Playlist o matic demo'!$AB$2)</f>
        <v>61</v>
      </c>
      <c r="AD859">
        <f>+IF(P859='Playlist o matic demo'!$AC$2,0,20)</f>
        <v>20</v>
      </c>
      <c r="AE859">
        <f>+IF(Q859='Playlist o matic demo'!$AD$2,0,20)</f>
        <v>20</v>
      </c>
      <c r="AF859">
        <f>+ABS(+R859-'Playlist o matic demo'!AE$2)</f>
        <v>31</v>
      </c>
      <c r="AG859">
        <f>+ABS(+S859-'Playlist o matic demo'!AF$2)/2</f>
        <v>11.5</v>
      </c>
      <c r="AH859">
        <f>+ABS(+T859-'Playlist o matic demo'!AG$2)/1.5</f>
        <v>8.6666666666666661</v>
      </c>
      <c r="AI859">
        <f>+ABS(+U859-'Playlist o matic demo'!AH$2)/2</f>
        <v>24.5</v>
      </c>
      <c r="AJ859">
        <f>+ABS(+V859-'Playlist o matic demo'!AI$2)/2</f>
        <v>0</v>
      </c>
      <c r="AK859">
        <f>+ABS(+W859-'Playlist o matic demo'!AJ$2)/2</f>
        <v>1.5</v>
      </c>
      <c r="AL859">
        <f>+ABS(+X859-'Playlist o matic demo'!AK$2)/2</f>
        <v>2</v>
      </c>
      <c r="AN859">
        <f t="shared" si="78"/>
        <v>183.16666666666666</v>
      </c>
      <c r="AO859">
        <f t="shared" si="79"/>
        <v>778</v>
      </c>
      <c r="AP859">
        <f t="shared" si="83"/>
        <v>8.5710000000001424E-2</v>
      </c>
      <c r="AQ859">
        <f t="shared" si="80"/>
        <v>778.08570999999995</v>
      </c>
      <c r="AR859">
        <f t="shared" si="81"/>
        <v>781</v>
      </c>
      <c r="AS859" t="str">
        <f t="shared" si="82"/>
        <v>Duki - Antes de Perderte</v>
      </c>
    </row>
    <row r="860" spans="1:45" x14ac:dyDescent="0.45">
      <c r="A860" t="s">
        <v>1959</v>
      </c>
      <c r="B860" t="s">
        <v>76</v>
      </c>
      <c r="C860">
        <v>1</v>
      </c>
      <c r="D860">
        <v>2022</v>
      </c>
      <c r="E860">
        <v>5</v>
      </c>
      <c r="F860">
        <v>20</v>
      </c>
      <c r="G860">
        <v>1517</v>
      </c>
      <c r="H860">
        <v>0</v>
      </c>
      <c r="I860">
        <v>137070925</v>
      </c>
      <c r="J860">
        <v>26</v>
      </c>
      <c r="K860">
        <v>2</v>
      </c>
      <c r="L860">
        <v>30</v>
      </c>
      <c r="M860">
        <v>0</v>
      </c>
      <c r="N860">
        <v>0</v>
      </c>
      <c r="O860">
        <v>118</v>
      </c>
      <c r="Q860" t="s">
        <v>29</v>
      </c>
      <c r="R860">
        <v>42</v>
      </c>
      <c r="S860">
        <v>32</v>
      </c>
      <c r="T860">
        <v>20</v>
      </c>
      <c r="U860">
        <v>94</v>
      </c>
      <c r="V860">
        <v>0</v>
      </c>
      <c r="W860">
        <v>11</v>
      </c>
      <c r="X860">
        <v>4</v>
      </c>
      <c r="Y860" t="s">
        <v>77</v>
      </c>
      <c r="Z860" t="s">
        <v>31</v>
      </c>
      <c r="AA860">
        <f>+IF(B860='Playlist o matic demo'!$V$2,50,0)</f>
        <v>0</v>
      </c>
      <c r="AB860">
        <f>+ABS(+D860-'Playlist o matic demo'!$AA$2)</f>
        <v>3</v>
      </c>
      <c r="AC860">
        <f>+ABS(+O860-'Playlist o matic demo'!$AB$2)</f>
        <v>53</v>
      </c>
      <c r="AD860">
        <f>+IF(P860='Playlist o matic demo'!$AC$2,0,20)</f>
        <v>20</v>
      </c>
      <c r="AE860">
        <f>+IF(Q860='Playlist o matic demo'!$AD$2,0,20)</f>
        <v>0</v>
      </c>
      <c r="AF860">
        <f>+ABS(+R860-'Playlist o matic demo'!AE$2)</f>
        <v>8</v>
      </c>
      <c r="AG860">
        <f>+ABS(+S860-'Playlist o matic demo'!AF$2)/2</f>
        <v>3</v>
      </c>
      <c r="AH860">
        <f>+ABS(+T860-'Playlist o matic demo'!AG$2)/1.5</f>
        <v>40</v>
      </c>
      <c r="AI860">
        <f>+ABS(+U860-'Playlist o matic demo'!AH$2)/2</f>
        <v>47</v>
      </c>
      <c r="AJ860">
        <f>+ABS(+V860-'Playlist o matic demo'!AI$2)/2</f>
        <v>0</v>
      </c>
      <c r="AK860">
        <f>+ABS(+W860-'Playlist o matic demo'!AJ$2)/2</f>
        <v>1</v>
      </c>
      <c r="AL860">
        <f>+ABS(+X860-'Playlist o matic demo'!AK$2)/2</f>
        <v>1.5</v>
      </c>
      <c r="AN860">
        <f t="shared" si="78"/>
        <v>176.5</v>
      </c>
      <c r="AO860">
        <f t="shared" si="79"/>
        <v>737</v>
      </c>
      <c r="AP860">
        <f t="shared" si="83"/>
        <v>8.5810000000001427E-2</v>
      </c>
      <c r="AQ860">
        <f t="shared" si="80"/>
        <v>737.08581000000004</v>
      </c>
      <c r="AR860">
        <f t="shared" si="81"/>
        <v>739</v>
      </c>
      <c r="AS860" t="str">
        <f t="shared" si="82"/>
        <v>Harry Styles - Boyfriends</v>
      </c>
    </row>
    <row r="861" spans="1:45" x14ac:dyDescent="0.45">
      <c r="A861">
        <v>295</v>
      </c>
      <c r="B861" t="s">
        <v>1960</v>
      </c>
      <c r="C861">
        <v>1</v>
      </c>
      <c r="D861">
        <v>2021</v>
      </c>
      <c r="E861">
        <v>5</v>
      </c>
      <c r="F861">
        <v>15</v>
      </c>
      <c r="G861">
        <v>246</v>
      </c>
      <c r="H861">
        <v>4</v>
      </c>
      <c r="I861">
        <v>183273246</v>
      </c>
      <c r="J861">
        <v>4</v>
      </c>
      <c r="K861">
        <v>106</v>
      </c>
      <c r="L861">
        <v>0</v>
      </c>
      <c r="M861">
        <v>0</v>
      </c>
      <c r="N861">
        <v>7</v>
      </c>
      <c r="O861">
        <v>90</v>
      </c>
      <c r="P861" t="s">
        <v>28</v>
      </c>
      <c r="Q861" t="s">
        <v>46</v>
      </c>
      <c r="R861">
        <v>68</v>
      </c>
      <c r="S861">
        <v>54</v>
      </c>
      <c r="T861">
        <v>76</v>
      </c>
      <c r="U861">
        <v>21</v>
      </c>
      <c r="V861">
        <v>0</v>
      </c>
      <c r="W861">
        <v>11</v>
      </c>
      <c r="X861">
        <v>20</v>
      </c>
      <c r="Y861" t="s">
        <v>1961</v>
      </c>
      <c r="Z861" t="s">
        <v>31</v>
      </c>
      <c r="AA861">
        <f>+IF(B861='Playlist o matic demo'!$V$2,50,0)</f>
        <v>0</v>
      </c>
      <c r="AB861">
        <f>+ABS(+D861-'Playlist o matic demo'!$AA$2)</f>
        <v>2</v>
      </c>
      <c r="AC861">
        <f>+ABS(+O861-'Playlist o matic demo'!$AB$2)</f>
        <v>81</v>
      </c>
      <c r="AD861">
        <f>+IF(P861='Playlist o matic demo'!$AC$2,0,20)</f>
        <v>20</v>
      </c>
      <c r="AE861">
        <f>+IF(Q861='Playlist o matic demo'!$AD$2,0,20)</f>
        <v>20</v>
      </c>
      <c r="AF861">
        <f>+ABS(+R861-'Playlist o matic demo'!AE$2)</f>
        <v>18</v>
      </c>
      <c r="AG861">
        <f>+ABS(+S861-'Playlist o matic demo'!AF$2)/2</f>
        <v>8</v>
      </c>
      <c r="AH861">
        <f>+ABS(+T861-'Playlist o matic demo'!AG$2)/1.5</f>
        <v>2.6666666666666665</v>
      </c>
      <c r="AI861">
        <f>+ABS(+U861-'Playlist o matic demo'!AH$2)/2</f>
        <v>10.5</v>
      </c>
      <c r="AJ861">
        <f>+ABS(+V861-'Playlist o matic demo'!AI$2)/2</f>
        <v>0</v>
      </c>
      <c r="AK861">
        <f>+ABS(+W861-'Playlist o matic demo'!AJ$2)/2</f>
        <v>1</v>
      </c>
      <c r="AL861">
        <f>+ABS(+X861-'Playlist o matic demo'!AK$2)/2</f>
        <v>6.5</v>
      </c>
      <c r="AN861">
        <f t="shared" si="78"/>
        <v>169.66666666666666</v>
      </c>
      <c r="AO861">
        <f t="shared" si="79"/>
        <v>685</v>
      </c>
      <c r="AP861">
        <f t="shared" si="83"/>
        <v>8.591000000000143E-2</v>
      </c>
      <c r="AQ861">
        <f t="shared" si="80"/>
        <v>685.08591000000001</v>
      </c>
      <c r="AR861">
        <f t="shared" si="81"/>
        <v>686</v>
      </c>
      <c r="AS861" t="str">
        <f t="shared" si="82"/>
        <v>Sidhu Moose Wala - 295</v>
      </c>
    </row>
    <row r="862" spans="1:45" x14ac:dyDescent="0.45">
      <c r="A862" t="s">
        <v>1962</v>
      </c>
      <c r="B862" t="s">
        <v>1963</v>
      </c>
      <c r="C862">
        <v>1</v>
      </c>
      <c r="D862">
        <v>2022</v>
      </c>
      <c r="E862">
        <v>5</v>
      </c>
      <c r="F862">
        <v>13</v>
      </c>
      <c r="G862">
        <v>220</v>
      </c>
      <c r="H862">
        <v>4</v>
      </c>
      <c r="I862">
        <v>184807630</v>
      </c>
      <c r="J862">
        <v>16</v>
      </c>
      <c r="K862">
        <v>5</v>
      </c>
      <c r="L862">
        <v>0</v>
      </c>
      <c r="M862">
        <v>0</v>
      </c>
      <c r="N862">
        <v>6</v>
      </c>
      <c r="O862">
        <v>130</v>
      </c>
      <c r="Q862" t="s">
        <v>29</v>
      </c>
      <c r="R862">
        <v>49</v>
      </c>
      <c r="S862">
        <v>14</v>
      </c>
      <c r="T862">
        <v>40</v>
      </c>
      <c r="U862">
        <v>82</v>
      </c>
      <c r="V862">
        <v>0</v>
      </c>
      <c r="W862">
        <v>11</v>
      </c>
      <c r="X862">
        <v>3</v>
      </c>
      <c r="Y862" t="s">
        <v>1964</v>
      </c>
      <c r="Z862" t="s">
        <v>31</v>
      </c>
      <c r="AA862">
        <f>+IF(B862='Playlist o matic demo'!$V$2,50,0)</f>
        <v>0</v>
      </c>
      <c r="AB862">
        <f>+ABS(+D862-'Playlist o matic demo'!$AA$2)</f>
        <v>3</v>
      </c>
      <c r="AC862">
        <f>+ABS(+O862-'Playlist o matic demo'!$AB$2)</f>
        <v>41</v>
      </c>
      <c r="AD862">
        <f>+IF(P862='Playlist o matic demo'!$AC$2,0,20)</f>
        <v>20</v>
      </c>
      <c r="AE862">
        <f>+IF(Q862='Playlist o matic demo'!$AD$2,0,20)</f>
        <v>0</v>
      </c>
      <c r="AF862">
        <f>+ABS(+R862-'Playlist o matic demo'!AE$2)</f>
        <v>1</v>
      </c>
      <c r="AG862">
        <f>+ABS(+S862-'Playlist o matic demo'!AF$2)/2</f>
        <v>12</v>
      </c>
      <c r="AH862">
        <f>+ABS(+T862-'Playlist o matic demo'!AG$2)/1.5</f>
        <v>26.666666666666668</v>
      </c>
      <c r="AI862">
        <f>+ABS(+U862-'Playlist o matic demo'!AH$2)/2</f>
        <v>41</v>
      </c>
      <c r="AJ862">
        <f>+ABS(+V862-'Playlist o matic demo'!AI$2)/2</f>
        <v>0</v>
      </c>
      <c r="AK862">
        <f>+ABS(+W862-'Playlist o matic demo'!AJ$2)/2</f>
        <v>1</v>
      </c>
      <c r="AL862">
        <f>+ABS(+X862-'Playlist o matic demo'!AK$2)/2</f>
        <v>2</v>
      </c>
      <c r="AN862">
        <f t="shared" si="78"/>
        <v>147.66666666666669</v>
      </c>
      <c r="AO862">
        <f t="shared" si="79"/>
        <v>476</v>
      </c>
      <c r="AP862">
        <f t="shared" si="83"/>
        <v>8.6010000000001433E-2</v>
      </c>
      <c r="AQ862">
        <f t="shared" si="80"/>
        <v>476.08600999999999</v>
      </c>
      <c r="AR862">
        <f t="shared" si="81"/>
        <v>477</v>
      </c>
      <c r="AS862" t="str">
        <f t="shared" si="82"/>
        <v>Keisya Levronka - Tak Ingin Usai</v>
      </c>
    </row>
    <row r="863" spans="1:45" x14ac:dyDescent="0.45">
      <c r="A863" t="s">
        <v>1965</v>
      </c>
      <c r="B863" t="s">
        <v>1966</v>
      </c>
      <c r="C863">
        <v>1</v>
      </c>
      <c r="D863">
        <v>2022</v>
      </c>
      <c r="E863">
        <v>5</v>
      </c>
      <c r="F863">
        <v>13</v>
      </c>
      <c r="G863">
        <v>514</v>
      </c>
      <c r="H863">
        <v>0</v>
      </c>
      <c r="I863">
        <v>164856284</v>
      </c>
      <c r="J863">
        <v>5</v>
      </c>
      <c r="K863">
        <v>36</v>
      </c>
      <c r="L863">
        <v>1</v>
      </c>
      <c r="M863">
        <v>0</v>
      </c>
      <c r="N863">
        <v>0</v>
      </c>
      <c r="O863">
        <v>154</v>
      </c>
      <c r="P863" t="s">
        <v>65</v>
      </c>
      <c r="Q863" t="s">
        <v>46</v>
      </c>
      <c r="R863">
        <v>70</v>
      </c>
      <c r="S863">
        <v>97</v>
      </c>
      <c r="T863">
        <v>62</v>
      </c>
      <c r="U863">
        <v>47</v>
      </c>
      <c r="V863">
        <v>0</v>
      </c>
      <c r="W863">
        <v>10</v>
      </c>
      <c r="X863">
        <v>4</v>
      </c>
      <c r="Y863" t="s">
        <v>1967</v>
      </c>
      <c r="Z863" t="s">
        <v>31</v>
      </c>
      <c r="AA863">
        <f>+IF(B863='Playlist o matic demo'!$V$2,50,0)</f>
        <v>0</v>
      </c>
      <c r="AB863">
        <f>+ABS(+D863-'Playlist o matic demo'!$AA$2)</f>
        <v>3</v>
      </c>
      <c r="AC863">
        <f>+ABS(+O863-'Playlist o matic demo'!$AB$2)</f>
        <v>17</v>
      </c>
      <c r="AD863">
        <f>+IF(P863='Playlist o matic demo'!$AC$2,0,20)</f>
        <v>20</v>
      </c>
      <c r="AE863">
        <f>+IF(Q863='Playlist o matic demo'!$AD$2,0,20)</f>
        <v>20</v>
      </c>
      <c r="AF863">
        <f>+ABS(+R863-'Playlist o matic demo'!AE$2)</f>
        <v>20</v>
      </c>
      <c r="AG863">
        <f>+ABS(+S863-'Playlist o matic demo'!AF$2)/2</f>
        <v>29.5</v>
      </c>
      <c r="AH863">
        <f>+ABS(+T863-'Playlist o matic demo'!AG$2)/1.5</f>
        <v>12</v>
      </c>
      <c r="AI863">
        <f>+ABS(+U863-'Playlist o matic demo'!AH$2)/2</f>
        <v>23.5</v>
      </c>
      <c r="AJ863">
        <f>+ABS(+V863-'Playlist o matic demo'!AI$2)/2</f>
        <v>0</v>
      </c>
      <c r="AK863">
        <f>+ABS(+W863-'Playlist o matic demo'!AJ$2)/2</f>
        <v>0.5</v>
      </c>
      <c r="AL863">
        <f>+ABS(+X863-'Playlist o matic demo'!AK$2)/2</f>
        <v>1.5</v>
      </c>
      <c r="AN863">
        <f t="shared" si="78"/>
        <v>147</v>
      </c>
      <c r="AO863">
        <f t="shared" si="79"/>
        <v>468</v>
      </c>
      <c r="AP863">
        <f t="shared" si="83"/>
        <v>8.6110000000001435E-2</v>
      </c>
      <c r="AQ863">
        <f t="shared" si="80"/>
        <v>468.08611000000002</v>
      </c>
      <c r="AR863">
        <f t="shared" si="81"/>
        <v>468</v>
      </c>
      <c r="AS863" t="str">
        <f t="shared" si="82"/>
        <v>Victor Cibrian - En El Radio Un Cochinero</v>
      </c>
    </row>
    <row r="864" spans="1:45" x14ac:dyDescent="0.45">
      <c r="A864" t="s">
        <v>1968</v>
      </c>
      <c r="B864" t="s">
        <v>1969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>
        <v>704171068</v>
      </c>
      <c r="J864">
        <v>112</v>
      </c>
      <c r="K864">
        <v>198</v>
      </c>
      <c r="L864">
        <v>406</v>
      </c>
      <c r="M864">
        <v>1</v>
      </c>
      <c r="N864">
        <v>0</v>
      </c>
      <c r="O864">
        <v>105</v>
      </c>
      <c r="P864" t="s">
        <v>130</v>
      </c>
      <c r="Q864" t="s">
        <v>46</v>
      </c>
      <c r="R864">
        <v>54</v>
      </c>
      <c r="S864">
        <v>59</v>
      </c>
      <c r="T864">
        <v>83</v>
      </c>
      <c r="U864">
        <v>0</v>
      </c>
      <c r="V864">
        <v>44</v>
      </c>
      <c r="W864">
        <v>20</v>
      </c>
      <c r="X864">
        <v>4</v>
      </c>
      <c r="Y864" t="s">
        <v>1970</v>
      </c>
      <c r="Z864" t="s">
        <v>31</v>
      </c>
      <c r="AA864">
        <f>+IF(B864='Playlist o matic demo'!$V$2,50,0)</f>
        <v>0</v>
      </c>
      <c r="AB864">
        <f>+ABS(+D864-'Playlist o matic demo'!$AA$2)</f>
        <v>33</v>
      </c>
      <c r="AC864">
        <f>+ABS(+O864-'Playlist o matic demo'!$AB$2)</f>
        <v>66</v>
      </c>
      <c r="AD864">
        <f>+IF(P864='Playlist o matic demo'!$AC$2,0,20)</f>
        <v>20</v>
      </c>
      <c r="AE864">
        <f>+IF(Q864='Playlist o matic demo'!$AD$2,0,20)</f>
        <v>20</v>
      </c>
      <c r="AF864">
        <f>+ABS(+R864-'Playlist o matic demo'!AE$2)</f>
        <v>4</v>
      </c>
      <c r="AG864">
        <f>+ABS(+S864-'Playlist o matic demo'!AF$2)/2</f>
        <v>10.5</v>
      </c>
      <c r="AH864">
        <f>+ABS(+T864-'Playlist o matic demo'!AG$2)/1.5</f>
        <v>2</v>
      </c>
      <c r="AI864">
        <f>+ABS(+U864-'Playlist o matic demo'!AH$2)/2</f>
        <v>0</v>
      </c>
      <c r="AJ864">
        <f>+ABS(+V864-'Playlist o matic demo'!AI$2)/2</f>
        <v>22</v>
      </c>
      <c r="AK864">
        <f>+ABS(+W864-'Playlist o matic demo'!AJ$2)/2</f>
        <v>5.5</v>
      </c>
      <c r="AL864">
        <f>+ABS(+X864-'Playlist o matic demo'!AK$2)/2</f>
        <v>1.5</v>
      </c>
      <c r="AN864">
        <f t="shared" si="78"/>
        <v>184.5</v>
      </c>
      <c r="AO864">
        <f t="shared" si="79"/>
        <v>796</v>
      </c>
      <c r="AP864">
        <f t="shared" si="83"/>
        <v>8.6210000000001438E-2</v>
      </c>
      <c r="AQ864">
        <f t="shared" si="80"/>
        <v>796.08621000000005</v>
      </c>
      <c r="AR864">
        <f t="shared" si="81"/>
        <v>798</v>
      </c>
      <c r="AS864" t="str">
        <f t="shared" si="82"/>
        <v>Metallica - Master of Puppets (Remastered)</v>
      </c>
    </row>
    <row r="865" spans="1:45" x14ac:dyDescent="0.45">
      <c r="A865" t="s">
        <v>1971</v>
      </c>
      <c r="B865" t="s">
        <v>607</v>
      </c>
      <c r="C865">
        <v>1</v>
      </c>
      <c r="D865">
        <v>2022</v>
      </c>
      <c r="E865">
        <v>6</v>
      </c>
      <c r="F865">
        <v>21</v>
      </c>
      <c r="G865">
        <v>9724</v>
      </c>
      <c r="H865">
        <v>0</v>
      </c>
      <c r="I865">
        <v>354614964</v>
      </c>
      <c r="J865">
        <v>222</v>
      </c>
      <c r="K865">
        <v>61</v>
      </c>
      <c r="L865">
        <v>259</v>
      </c>
      <c r="M865">
        <v>14</v>
      </c>
      <c r="N865">
        <v>2</v>
      </c>
      <c r="O865">
        <v>115</v>
      </c>
      <c r="P865" t="s">
        <v>34</v>
      </c>
      <c r="Q865" t="s">
        <v>46</v>
      </c>
      <c r="R865">
        <v>70</v>
      </c>
      <c r="S865">
        <v>87</v>
      </c>
      <c r="T865">
        <v>88</v>
      </c>
      <c r="U865">
        <v>4</v>
      </c>
      <c r="V865">
        <v>0</v>
      </c>
      <c r="W865">
        <v>26</v>
      </c>
      <c r="X865">
        <v>8</v>
      </c>
      <c r="Y865" t="s">
        <v>30</v>
      </c>
      <c r="Z865" t="s">
        <v>31</v>
      </c>
      <c r="AA865">
        <f>+IF(B865='Playlist o matic demo'!$V$2,50,0)</f>
        <v>0</v>
      </c>
      <c r="AB865">
        <f>+ABS(+D865-'Playlist o matic demo'!$AA$2)</f>
        <v>3</v>
      </c>
      <c r="AC865">
        <f>+ABS(+O865-'Playlist o matic demo'!$AB$2)</f>
        <v>56</v>
      </c>
      <c r="AD865">
        <f>+IF(P865='Playlist o matic demo'!$AC$2,0,20)</f>
        <v>0</v>
      </c>
      <c r="AE865">
        <f>+IF(Q865='Playlist o matic demo'!$AD$2,0,20)</f>
        <v>20</v>
      </c>
      <c r="AF865">
        <f>+ABS(+R865-'Playlist o matic demo'!AE$2)</f>
        <v>20</v>
      </c>
      <c r="AG865">
        <f>+ABS(+S865-'Playlist o matic demo'!AF$2)/2</f>
        <v>24.5</v>
      </c>
      <c r="AH865">
        <f>+ABS(+T865-'Playlist o matic demo'!AG$2)/1.5</f>
        <v>5.333333333333333</v>
      </c>
      <c r="AI865">
        <f>+ABS(+U865-'Playlist o matic demo'!AH$2)/2</f>
        <v>2</v>
      </c>
      <c r="AJ865">
        <f>+ABS(+V865-'Playlist o matic demo'!AI$2)/2</f>
        <v>0</v>
      </c>
      <c r="AK865">
        <f>+ABS(+W865-'Playlist o matic demo'!AJ$2)/2</f>
        <v>8.5</v>
      </c>
      <c r="AL865">
        <f>+ABS(+X865-'Playlist o matic demo'!AK$2)/2</f>
        <v>0.5</v>
      </c>
      <c r="AN865">
        <f t="shared" si="78"/>
        <v>139.83333333333334</v>
      </c>
      <c r="AO865">
        <f t="shared" si="79"/>
        <v>401</v>
      </c>
      <c r="AP865">
        <f t="shared" si="83"/>
        <v>8.6310000000001441E-2</v>
      </c>
      <c r="AQ865">
        <f t="shared" si="80"/>
        <v>401.08631000000003</v>
      </c>
      <c r="AR865">
        <f t="shared" si="81"/>
        <v>401</v>
      </c>
      <c r="AS865" t="str">
        <f t="shared" si="82"/>
        <v>BeyoncÃ¯Â¿ - BREAK MY SOUL</v>
      </c>
    </row>
    <row r="866" spans="1:45" x14ac:dyDescent="0.45">
      <c r="A866" t="s">
        <v>1972</v>
      </c>
      <c r="B866" t="s">
        <v>1973</v>
      </c>
      <c r="C866">
        <v>5</v>
      </c>
      <c r="D866">
        <v>2022</v>
      </c>
      <c r="E866">
        <v>6</v>
      </c>
      <c r="F866">
        <v>16</v>
      </c>
      <c r="G866">
        <v>2341</v>
      </c>
      <c r="H866">
        <v>0</v>
      </c>
      <c r="I866">
        <v>279717388</v>
      </c>
      <c r="J866">
        <v>37</v>
      </c>
      <c r="K866">
        <v>2</v>
      </c>
      <c r="L866">
        <v>38</v>
      </c>
      <c r="M866">
        <v>2</v>
      </c>
      <c r="N866">
        <v>0</v>
      </c>
      <c r="O866">
        <v>110</v>
      </c>
      <c r="P866" t="s">
        <v>34</v>
      </c>
      <c r="Q866" t="s">
        <v>29</v>
      </c>
      <c r="R866">
        <v>91</v>
      </c>
      <c r="S866">
        <v>59</v>
      </c>
      <c r="T866">
        <v>82</v>
      </c>
      <c r="U866">
        <v>8</v>
      </c>
      <c r="V866">
        <v>0</v>
      </c>
      <c r="W866">
        <v>6</v>
      </c>
      <c r="X866">
        <v>8</v>
      </c>
      <c r="Y866" t="s">
        <v>30</v>
      </c>
      <c r="Z866" t="s">
        <v>31</v>
      </c>
      <c r="AA866">
        <f>+IF(B866='Playlist o matic demo'!$V$2,50,0)</f>
        <v>0</v>
      </c>
      <c r="AB866">
        <f>+ABS(+D866-'Playlist o matic demo'!$AA$2)</f>
        <v>3</v>
      </c>
      <c r="AC866">
        <f>+ABS(+O866-'Playlist o matic demo'!$AB$2)</f>
        <v>61</v>
      </c>
      <c r="AD866">
        <f>+IF(P866='Playlist o matic demo'!$AC$2,0,20)</f>
        <v>0</v>
      </c>
      <c r="AE866">
        <f>+IF(Q866='Playlist o matic demo'!$AD$2,0,20)</f>
        <v>0</v>
      </c>
      <c r="AF866">
        <f>+ABS(+R866-'Playlist o matic demo'!AE$2)</f>
        <v>41</v>
      </c>
      <c r="AG866">
        <f>+ABS(+S866-'Playlist o matic demo'!AF$2)/2</f>
        <v>10.5</v>
      </c>
      <c r="AH866">
        <f>+ABS(+T866-'Playlist o matic demo'!AG$2)/1.5</f>
        <v>1.3333333333333333</v>
      </c>
      <c r="AI866">
        <f>+ABS(+U866-'Playlist o matic demo'!AH$2)/2</f>
        <v>4</v>
      </c>
      <c r="AJ866">
        <f>+ABS(+V866-'Playlist o matic demo'!AI$2)/2</f>
        <v>0</v>
      </c>
      <c r="AK866">
        <f>+ABS(+W866-'Playlist o matic demo'!AJ$2)/2</f>
        <v>1.5</v>
      </c>
      <c r="AL866">
        <f>+ABS(+X866-'Playlist o matic demo'!AK$2)/2</f>
        <v>0.5</v>
      </c>
      <c r="AN866">
        <f t="shared" si="78"/>
        <v>122.83333333333333</v>
      </c>
      <c r="AO866">
        <f t="shared" si="79"/>
        <v>265</v>
      </c>
      <c r="AP866">
        <f t="shared" si="83"/>
        <v>8.6410000000001444E-2</v>
      </c>
      <c r="AQ866">
        <f t="shared" si="80"/>
        <v>265.08641</v>
      </c>
      <c r="AR866">
        <f t="shared" si="81"/>
        <v>267</v>
      </c>
      <c r="AS866" t="str">
        <f t="shared" si="82"/>
        <v>De La Ghetto, Feid, Polima WestCoast, Paloma Mami, Pailita - ULTRA SOLO REMIX</v>
      </c>
    </row>
    <row r="867" spans="1:45" x14ac:dyDescent="0.45">
      <c r="A867" t="s">
        <v>1974</v>
      </c>
      <c r="B867" t="s">
        <v>616</v>
      </c>
      <c r="C867">
        <v>1</v>
      </c>
      <c r="D867">
        <v>2022</v>
      </c>
      <c r="E867">
        <v>6</v>
      </c>
      <c r="F867">
        <v>17</v>
      </c>
      <c r="G867">
        <v>5263</v>
      </c>
      <c r="H867">
        <v>0</v>
      </c>
      <c r="I867">
        <v>195628667</v>
      </c>
      <c r="J867">
        <v>66</v>
      </c>
      <c r="K867">
        <v>89</v>
      </c>
      <c r="L867">
        <v>61</v>
      </c>
      <c r="M867">
        <v>0</v>
      </c>
      <c r="N867">
        <v>11</v>
      </c>
      <c r="O867">
        <v>125</v>
      </c>
      <c r="P867" t="s">
        <v>130</v>
      </c>
      <c r="Q867" t="s">
        <v>46</v>
      </c>
      <c r="R867">
        <v>51</v>
      </c>
      <c r="S867">
        <v>5</v>
      </c>
      <c r="T867">
        <v>68</v>
      </c>
      <c r="U867">
        <v>12</v>
      </c>
      <c r="V867">
        <v>2</v>
      </c>
      <c r="W867">
        <v>15</v>
      </c>
      <c r="X867">
        <v>6</v>
      </c>
      <c r="Y867" t="s">
        <v>431</v>
      </c>
      <c r="Z867" t="s">
        <v>31</v>
      </c>
      <c r="AA867">
        <f>+IF(B867='Playlist o matic demo'!$V$2,50,0)</f>
        <v>0</v>
      </c>
      <c r="AB867">
        <f>+ABS(+D867-'Playlist o matic demo'!$AA$2)</f>
        <v>3</v>
      </c>
      <c r="AC867">
        <f>+ABS(+O867-'Playlist o matic demo'!$AB$2)</f>
        <v>46</v>
      </c>
      <c r="AD867">
        <f>+IF(P867='Playlist o matic demo'!$AC$2,0,20)</f>
        <v>20</v>
      </c>
      <c r="AE867">
        <f>+IF(Q867='Playlist o matic demo'!$AD$2,0,20)</f>
        <v>20</v>
      </c>
      <c r="AF867">
        <f>+ABS(+R867-'Playlist o matic demo'!AE$2)</f>
        <v>1</v>
      </c>
      <c r="AG867">
        <f>+ABS(+S867-'Playlist o matic demo'!AF$2)/2</f>
        <v>16.5</v>
      </c>
      <c r="AH867">
        <f>+ABS(+T867-'Playlist o matic demo'!AG$2)/1.5</f>
        <v>8</v>
      </c>
      <c r="AI867">
        <f>+ABS(+U867-'Playlist o matic demo'!AH$2)/2</f>
        <v>6</v>
      </c>
      <c r="AJ867">
        <f>+ABS(+V867-'Playlist o matic demo'!AI$2)/2</f>
        <v>1</v>
      </c>
      <c r="AK867">
        <f>+ABS(+W867-'Playlist o matic demo'!AJ$2)/2</f>
        <v>3</v>
      </c>
      <c r="AL867">
        <f>+ABS(+X867-'Playlist o matic demo'!AK$2)/2</f>
        <v>0.5</v>
      </c>
      <c r="AN867">
        <f t="shared" si="78"/>
        <v>125</v>
      </c>
      <c r="AO867">
        <f t="shared" si="79"/>
        <v>290</v>
      </c>
      <c r="AP867">
        <f t="shared" si="83"/>
        <v>8.6510000000001447E-2</v>
      </c>
      <c r="AQ867">
        <f t="shared" si="80"/>
        <v>290.08650999999998</v>
      </c>
      <c r="AR867">
        <f t="shared" si="81"/>
        <v>293</v>
      </c>
      <c r="AS867" t="str">
        <f t="shared" si="82"/>
        <v>Drake - Massive</v>
      </c>
    </row>
    <row r="868" spans="1:45" x14ac:dyDescent="0.45">
      <c r="A868" t="s">
        <v>1975</v>
      </c>
      <c r="B868" t="s">
        <v>1976</v>
      </c>
      <c r="C868">
        <v>1</v>
      </c>
      <c r="D868">
        <v>2022</v>
      </c>
      <c r="E868">
        <v>6</v>
      </c>
      <c r="F868">
        <v>10</v>
      </c>
      <c r="G868">
        <v>2402</v>
      </c>
      <c r="H868">
        <v>0</v>
      </c>
      <c r="I868">
        <v>221752937</v>
      </c>
      <c r="J868">
        <v>45</v>
      </c>
      <c r="K868">
        <v>2</v>
      </c>
      <c r="L868">
        <v>26</v>
      </c>
      <c r="M868">
        <v>0</v>
      </c>
      <c r="N868">
        <v>1</v>
      </c>
      <c r="O868">
        <v>102</v>
      </c>
      <c r="P868" t="s">
        <v>34</v>
      </c>
      <c r="Q868" t="s">
        <v>29</v>
      </c>
      <c r="R868">
        <v>73</v>
      </c>
      <c r="S868">
        <v>62</v>
      </c>
      <c r="T868">
        <v>75</v>
      </c>
      <c r="U868">
        <v>0</v>
      </c>
      <c r="V868">
        <v>0</v>
      </c>
      <c r="W868">
        <v>34</v>
      </c>
      <c r="X868">
        <v>8</v>
      </c>
      <c r="Y868" t="s">
        <v>1977</v>
      </c>
      <c r="Z868" t="s">
        <v>31</v>
      </c>
      <c r="AA868">
        <f>+IF(B868='Playlist o matic demo'!$V$2,50,0)</f>
        <v>0</v>
      </c>
      <c r="AB868">
        <f>+ABS(+D868-'Playlist o matic demo'!$AA$2)</f>
        <v>3</v>
      </c>
      <c r="AC868">
        <f>+ABS(+O868-'Playlist o matic demo'!$AB$2)</f>
        <v>69</v>
      </c>
      <c r="AD868">
        <f>+IF(P868='Playlist o matic demo'!$AC$2,0,20)</f>
        <v>0</v>
      </c>
      <c r="AE868">
        <f>+IF(Q868='Playlist o matic demo'!$AD$2,0,20)</f>
        <v>0</v>
      </c>
      <c r="AF868">
        <f>+ABS(+R868-'Playlist o matic demo'!AE$2)</f>
        <v>23</v>
      </c>
      <c r="AG868">
        <f>+ABS(+S868-'Playlist o matic demo'!AF$2)/2</f>
        <v>12</v>
      </c>
      <c r="AH868">
        <f>+ABS(+T868-'Playlist o matic demo'!AG$2)/1.5</f>
        <v>3.3333333333333335</v>
      </c>
      <c r="AI868">
        <f>+ABS(+U868-'Playlist o matic demo'!AH$2)/2</f>
        <v>0</v>
      </c>
      <c r="AJ868">
        <f>+ABS(+V868-'Playlist o matic demo'!AI$2)/2</f>
        <v>0</v>
      </c>
      <c r="AK868">
        <f>+ABS(+W868-'Playlist o matic demo'!AJ$2)/2</f>
        <v>12.5</v>
      </c>
      <c r="AL868">
        <f>+ABS(+X868-'Playlist o matic demo'!AK$2)/2</f>
        <v>0.5</v>
      </c>
      <c r="AN868">
        <f t="shared" si="78"/>
        <v>123.33333333333333</v>
      </c>
      <c r="AO868">
        <f t="shared" si="79"/>
        <v>270</v>
      </c>
      <c r="AP868">
        <f t="shared" si="83"/>
        <v>8.661000000000145E-2</v>
      </c>
      <c r="AQ868">
        <f t="shared" si="80"/>
        <v>270.08661000000001</v>
      </c>
      <c r="AR868">
        <f t="shared" si="81"/>
        <v>271</v>
      </c>
      <c r="AS868" t="str">
        <f t="shared" si="82"/>
        <v>Yung Gravy - Betty (Get Money)</v>
      </c>
    </row>
    <row r="869" spans="1:45" x14ac:dyDescent="0.45">
      <c r="A869" t="s">
        <v>1978</v>
      </c>
      <c r="B869" t="s">
        <v>1979</v>
      </c>
      <c r="C869">
        <v>1</v>
      </c>
      <c r="D869">
        <v>2022</v>
      </c>
      <c r="E869">
        <v>2</v>
      </c>
      <c r="F869">
        <v>6</v>
      </c>
      <c r="G869">
        <v>795</v>
      </c>
      <c r="H869">
        <v>11</v>
      </c>
      <c r="I869">
        <v>263280370</v>
      </c>
      <c r="J869">
        <v>26</v>
      </c>
      <c r="K869">
        <v>18</v>
      </c>
      <c r="L869">
        <v>15</v>
      </c>
      <c r="M869">
        <v>1</v>
      </c>
      <c r="N869">
        <v>4</v>
      </c>
      <c r="O869">
        <v>120</v>
      </c>
      <c r="P869" t="s">
        <v>80</v>
      </c>
      <c r="Q869" t="s">
        <v>46</v>
      </c>
      <c r="R869">
        <v>81</v>
      </c>
      <c r="S869">
        <v>72</v>
      </c>
      <c r="T869">
        <v>65</v>
      </c>
      <c r="U869">
        <v>4</v>
      </c>
      <c r="V869">
        <v>0</v>
      </c>
      <c r="W869">
        <v>14</v>
      </c>
      <c r="X869">
        <v>4</v>
      </c>
      <c r="Y869" t="s">
        <v>1980</v>
      </c>
      <c r="Z869" t="s">
        <v>31</v>
      </c>
      <c r="AA869">
        <f>+IF(B869='Playlist o matic demo'!$V$2,50,0)</f>
        <v>0</v>
      </c>
      <c r="AB869">
        <f>+ABS(+D869-'Playlist o matic demo'!$AA$2)</f>
        <v>3</v>
      </c>
      <c r="AC869">
        <f>+ABS(+O869-'Playlist o matic demo'!$AB$2)</f>
        <v>51</v>
      </c>
      <c r="AD869">
        <f>+IF(P869='Playlist o matic demo'!$AC$2,0,20)</f>
        <v>20</v>
      </c>
      <c r="AE869">
        <f>+IF(Q869='Playlist o matic demo'!$AD$2,0,20)</f>
        <v>20</v>
      </c>
      <c r="AF869">
        <f>+ABS(+R869-'Playlist o matic demo'!AE$2)</f>
        <v>31</v>
      </c>
      <c r="AG869">
        <f>+ABS(+S869-'Playlist o matic demo'!AF$2)/2</f>
        <v>17</v>
      </c>
      <c r="AH869">
        <f>+ABS(+T869-'Playlist o matic demo'!AG$2)/1.5</f>
        <v>10</v>
      </c>
      <c r="AI869">
        <f>+ABS(+U869-'Playlist o matic demo'!AH$2)/2</f>
        <v>2</v>
      </c>
      <c r="AJ869">
        <f>+ABS(+V869-'Playlist o matic demo'!AI$2)/2</f>
        <v>0</v>
      </c>
      <c r="AK869">
        <f>+ABS(+W869-'Playlist o matic demo'!AJ$2)/2</f>
        <v>2.5</v>
      </c>
      <c r="AL869">
        <f>+ABS(+X869-'Playlist o matic demo'!AK$2)/2</f>
        <v>1.5</v>
      </c>
      <c r="AN869">
        <f t="shared" si="78"/>
        <v>158</v>
      </c>
      <c r="AO869">
        <f t="shared" si="79"/>
        <v>576</v>
      </c>
      <c r="AP869">
        <f t="shared" si="83"/>
        <v>8.6710000000001453E-2</v>
      </c>
      <c r="AQ869">
        <f t="shared" si="80"/>
        <v>576.08671000000004</v>
      </c>
      <c r="AR869">
        <f t="shared" si="81"/>
        <v>578</v>
      </c>
      <c r="AS869" t="str">
        <f t="shared" si="82"/>
        <v>Lasso - Ojos Marrones</v>
      </c>
    </row>
    <row r="870" spans="1:45" x14ac:dyDescent="0.45">
      <c r="A870" t="s">
        <v>1981</v>
      </c>
      <c r="B870" t="s">
        <v>1982</v>
      </c>
      <c r="C870">
        <v>1</v>
      </c>
      <c r="D870">
        <v>2022</v>
      </c>
      <c r="E870">
        <v>6</v>
      </c>
      <c r="F870">
        <v>24</v>
      </c>
      <c r="G870">
        <v>571</v>
      </c>
      <c r="H870">
        <v>0</v>
      </c>
      <c r="I870">
        <v>213505179</v>
      </c>
      <c r="J870">
        <v>19</v>
      </c>
      <c r="K870">
        <v>21</v>
      </c>
      <c r="L870">
        <v>14</v>
      </c>
      <c r="M870">
        <v>0</v>
      </c>
      <c r="N870">
        <v>2</v>
      </c>
      <c r="O870">
        <v>97</v>
      </c>
      <c r="P870" t="s">
        <v>62</v>
      </c>
      <c r="Q870" t="s">
        <v>29</v>
      </c>
      <c r="R870">
        <v>80</v>
      </c>
      <c r="S870">
        <v>36</v>
      </c>
      <c r="T870">
        <v>86</v>
      </c>
      <c r="U870">
        <v>4</v>
      </c>
      <c r="V870">
        <v>0</v>
      </c>
      <c r="W870">
        <v>3</v>
      </c>
      <c r="X870">
        <v>5</v>
      </c>
      <c r="Y870" t="s">
        <v>1983</v>
      </c>
      <c r="Z870" t="s">
        <v>31</v>
      </c>
      <c r="AA870">
        <f>+IF(B870='Playlist o matic demo'!$V$2,50,0)</f>
        <v>0</v>
      </c>
      <c r="AB870">
        <f>+ABS(+D870-'Playlist o matic demo'!$AA$2)</f>
        <v>3</v>
      </c>
      <c r="AC870">
        <f>+ABS(+O870-'Playlist o matic demo'!$AB$2)</f>
        <v>74</v>
      </c>
      <c r="AD870">
        <f>+IF(P870='Playlist o matic demo'!$AC$2,0,20)</f>
        <v>20</v>
      </c>
      <c r="AE870">
        <f>+IF(Q870='Playlist o matic demo'!$AD$2,0,20)</f>
        <v>0</v>
      </c>
      <c r="AF870">
        <f>+ABS(+R870-'Playlist o matic demo'!AE$2)</f>
        <v>30</v>
      </c>
      <c r="AG870">
        <f>+ABS(+S870-'Playlist o matic demo'!AF$2)/2</f>
        <v>1</v>
      </c>
      <c r="AH870">
        <f>+ABS(+T870-'Playlist o matic demo'!AG$2)/1.5</f>
        <v>4</v>
      </c>
      <c r="AI870">
        <f>+ABS(+U870-'Playlist o matic demo'!AH$2)/2</f>
        <v>2</v>
      </c>
      <c r="AJ870">
        <f>+ABS(+V870-'Playlist o matic demo'!AI$2)/2</f>
        <v>0</v>
      </c>
      <c r="AK870">
        <f>+ABS(+W870-'Playlist o matic demo'!AJ$2)/2</f>
        <v>3</v>
      </c>
      <c r="AL870">
        <f>+ABS(+X870-'Playlist o matic demo'!AK$2)/2</f>
        <v>1</v>
      </c>
      <c r="AN870">
        <f t="shared" si="78"/>
        <v>138</v>
      </c>
      <c r="AO870">
        <f t="shared" si="79"/>
        <v>382</v>
      </c>
      <c r="AP870">
        <f t="shared" si="83"/>
        <v>8.6810000000001455E-2</v>
      </c>
      <c r="AQ870">
        <f t="shared" si="80"/>
        <v>382.08681000000001</v>
      </c>
      <c r="AR870">
        <f t="shared" si="81"/>
        <v>384</v>
      </c>
      <c r="AS870" t="str">
        <f t="shared" si="82"/>
        <v>Nayeon - POP!</v>
      </c>
    </row>
    <row r="871" spans="1:45" x14ac:dyDescent="0.45">
      <c r="A871" t="s">
        <v>1984</v>
      </c>
      <c r="B871" t="s">
        <v>1985</v>
      </c>
      <c r="C871">
        <v>2</v>
      </c>
      <c r="D871">
        <v>2022</v>
      </c>
      <c r="E871">
        <v>3</v>
      </c>
      <c r="F871">
        <v>24</v>
      </c>
      <c r="G871">
        <v>832</v>
      </c>
      <c r="H871">
        <v>3</v>
      </c>
      <c r="I871">
        <v>130419412</v>
      </c>
      <c r="J871">
        <v>18</v>
      </c>
      <c r="K871">
        <v>124</v>
      </c>
      <c r="L871">
        <v>24</v>
      </c>
      <c r="M871">
        <v>1</v>
      </c>
      <c r="N871">
        <v>0</v>
      </c>
      <c r="O871">
        <v>140</v>
      </c>
      <c r="P871" t="s">
        <v>38</v>
      </c>
      <c r="Q871" t="s">
        <v>46</v>
      </c>
      <c r="R871">
        <v>44</v>
      </c>
      <c r="S871">
        <v>41</v>
      </c>
      <c r="T871">
        <v>92</v>
      </c>
      <c r="U871">
        <v>0</v>
      </c>
      <c r="V871">
        <v>0</v>
      </c>
      <c r="W871">
        <v>44</v>
      </c>
      <c r="X871">
        <v>7</v>
      </c>
      <c r="Y871" t="s">
        <v>30</v>
      </c>
      <c r="Z871" t="s">
        <v>31</v>
      </c>
      <c r="AA871">
        <f>+IF(B871='Playlist o matic demo'!$V$2,50,0)</f>
        <v>0</v>
      </c>
      <c r="AB871">
        <f>+ABS(+D871-'Playlist o matic demo'!$AA$2)</f>
        <v>3</v>
      </c>
      <c r="AC871">
        <f>+ABS(+O871-'Playlist o matic demo'!$AB$2)</f>
        <v>31</v>
      </c>
      <c r="AD871">
        <f>+IF(P871='Playlist o matic demo'!$AC$2,0,20)</f>
        <v>20</v>
      </c>
      <c r="AE871">
        <f>+IF(Q871='Playlist o matic demo'!$AD$2,0,20)</f>
        <v>20</v>
      </c>
      <c r="AF871">
        <f>+ABS(+R871-'Playlist o matic demo'!AE$2)</f>
        <v>6</v>
      </c>
      <c r="AG871">
        <f>+ABS(+S871-'Playlist o matic demo'!AF$2)/2</f>
        <v>1.5</v>
      </c>
      <c r="AH871">
        <f>+ABS(+T871-'Playlist o matic demo'!AG$2)/1.5</f>
        <v>8</v>
      </c>
      <c r="AI871">
        <f>+ABS(+U871-'Playlist o matic demo'!AH$2)/2</f>
        <v>0</v>
      </c>
      <c r="AJ871">
        <f>+ABS(+V871-'Playlist o matic demo'!AI$2)/2</f>
        <v>0</v>
      </c>
      <c r="AK871">
        <f>+ABS(+W871-'Playlist o matic demo'!AJ$2)/2</f>
        <v>17.5</v>
      </c>
      <c r="AL871">
        <f>+ABS(+X871-'Playlist o matic demo'!AK$2)/2</f>
        <v>0</v>
      </c>
      <c r="AN871">
        <f t="shared" si="78"/>
        <v>107</v>
      </c>
      <c r="AO871">
        <f t="shared" si="79"/>
        <v>160</v>
      </c>
      <c r="AP871">
        <f t="shared" si="83"/>
        <v>8.6910000000001458E-2</v>
      </c>
      <c r="AQ871">
        <f t="shared" si="80"/>
        <v>160.08690999999999</v>
      </c>
      <c r="AR871">
        <f t="shared" si="81"/>
        <v>161</v>
      </c>
      <c r="AS871" t="str">
        <f t="shared" si="82"/>
        <v>SchÃ¯Â¿Â½Ã¯Â¿Â½rze, DJ R - Layla</v>
      </c>
    </row>
    <row r="872" spans="1:45" x14ac:dyDescent="0.45">
      <c r="A872" t="s">
        <v>1986</v>
      </c>
      <c r="B872" t="s">
        <v>1987</v>
      </c>
      <c r="C872">
        <v>1</v>
      </c>
      <c r="D872">
        <v>2022</v>
      </c>
      <c r="E872">
        <v>7</v>
      </c>
      <c r="F872">
        <v>1</v>
      </c>
      <c r="G872">
        <v>565</v>
      </c>
      <c r="H872">
        <v>0</v>
      </c>
      <c r="I872">
        <v>155795783</v>
      </c>
      <c r="J872">
        <v>6</v>
      </c>
      <c r="K872">
        <v>52</v>
      </c>
      <c r="L872">
        <v>11</v>
      </c>
      <c r="M872">
        <v>0</v>
      </c>
      <c r="N872">
        <v>0</v>
      </c>
      <c r="O872">
        <v>97</v>
      </c>
      <c r="P872" t="s">
        <v>62</v>
      </c>
      <c r="Q872" t="s">
        <v>29</v>
      </c>
      <c r="R872">
        <v>78</v>
      </c>
      <c r="S872">
        <v>31</v>
      </c>
      <c r="T872">
        <v>72</v>
      </c>
      <c r="U872">
        <v>1</v>
      </c>
      <c r="V872">
        <v>0</v>
      </c>
      <c r="W872">
        <v>11</v>
      </c>
      <c r="X872">
        <v>4</v>
      </c>
      <c r="Y872" t="s">
        <v>1988</v>
      </c>
      <c r="Z872" t="s">
        <v>31</v>
      </c>
      <c r="AA872">
        <f>+IF(B872='Playlist o matic demo'!$V$2,50,0)</f>
        <v>0</v>
      </c>
      <c r="AB872">
        <f>+ABS(+D872-'Playlist o matic demo'!$AA$2)</f>
        <v>3</v>
      </c>
      <c r="AC872">
        <f>+ABS(+O872-'Playlist o matic demo'!$AB$2)</f>
        <v>74</v>
      </c>
      <c r="AD872">
        <f>+IF(P872='Playlist o matic demo'!$AC$2,0,20)</f>
        <v>20</v>
      </c>
      <c r="AE872">
        <f>+IF(Q872='Playlist o matic demo'!$AD$2,0,20)</f>
        <v>0</v>
      </c>
      <c r="AF872">
        <f>+ABS(+R872-'Playlist o matic demo'!AE$2)</f>
        <v>28</v>
      </c>
      <c r="AG872">
        <f>+ABS(+S872-'Playlist o matic demo'!AF$2)/2</f>
        <v>3.5</v>
      </c>
      <c r="AH872">
        <f>+ABS(+T872-'Playlist o matic demo'!AG$2)/1.5</f>
        <v>5.333333333333333</v>
      </c>
      <c r="AI872">
        <f>+ABS(+U872-'Playlist o matic demo'!AH$2)/2</f>
        <v>0.5</v>
      </c>
      <c r="AJ872">
        <f>+ABS(+V872-'Playlist o matic demo'!AI$2)/2</f>
        <v>0</v>
      </c>
      <c r="AK872">
        <f>+ABS(+W872-'Playlist o matic demo'!AJ$2)/2</f>
        <v>1</v>
      </c>
      <c r="AL872">
        <f>+ABS(+X872-'Playlist o matic demo'!AK$2)/2</f>
        <v>1.5</v>
      </c>
      <c r="AN872">
        <f t="shared" si="78"/>
        <v>136.83333333333334</v>
      </c>
      <c r="AO872">
        <f t="shared" si="79"/>
        <v>373</v>
      </c>
      <c r="AP872">
        <f t="shared" si="83"/>
        <v>8.7010000000001461E-2</v>
      </c>
      <c r="AQ872">
        <f t="shared" si="80"/>
        <v>373.08701000000002</v>
      </c>
      <c r="AR872">
        <f t="shared" si="81"/>
        <v>373</v>
      </c>
      <c r="AS872" t="str">
        <f t="shared" si="82"/>
        <v>j-hope - MORE</v>
      </c>
    </row>
    <row r="873" spans="1:45" x14ac:dyDescent="0.45">
      <c r="A873" t="s">
        <v>1989</v>
      </c>
      <c r="B873" t="s">
        <v>1990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>
        <v>1553497987</v>
      </c>
      <c r="J873">
        <v>228</v>
      </c>
      <c r="K873">
        <v>151</v>
      </c>
      <c r="L873" s="1">
        <v>6720</v>
      </c>
      <c r="M873">
        <v>3</v>
      </c>
      <c r="N873">
        <v>99</v>
      </c>
      <c r="O873">
        <v>125</v>
      </c>
      <c r="P873" t="s">
        <v>65</v>
      </c>
      <c r="Q873" t="s">
        <v>29</v>
      </c>
      <c r="R873">
        <v>45</v>
      </c>
      <c r="S873">
        <v>67</v>
      </c>
      <c r="T873">
        <v>90</v>
      </c>
      <c r="U873">
        <v>9</v>
      </c>
      <c r="V873">
        <v>11</v>
      </c>
      <c r="W873">
        <v>10</v>
      </c>
      <c r="X873">
        <v>5</v>
      </c>
      <c r="Y873" t="s">
        <v>1991</v>
      </c>
      <c r="Z873" t="s">
        <v>31</v>
      </c>
      <c r="AA873">
        <f>+IF(B873='Playlist o matic demo'!$V$2,50,0)</f>
        <v>0</v>
      </c>
      <c r="AB873">
        <f>+ABS(+D873-'Playlist o matic demo'!$AA$2)</f>
        <v>32</v>
      </c>
      <c r="AC873">
        <f>+ABS(+O873-'Playlist o matic demo'!$AB$2)</f>
        <v>46</v>
      </c>
      <c r="AD873">
        <f>+IF(P873='Playlist o matic demo'!$AC$2,0,20)</f>
        <v>20</v>
      </c>
      <c r="AE873">
        <f>+IF(Q873='Playlist o matic demo'!$AD$2,0,20)</f>
        <v>0</v>
      </c>
      <c r="AF873">
        <f>+ABS(+R873-'Playlist o matic demo'!AE$2)</f>
        <v>5</v>
      </c>
      <c r="AG873">
        <f>+ABS(+S873-'Playlist o matic demo'!AF$2)/2</f>
        <v>14.5</v>
      </c>
      <c r="AH873">
        <f>+ABS(+T873-'Playlist o matic demo'!AG$2)/1.5</f>
        <v>6.666666666666667</v>
      </c>
      <c r="AI873">
        <f>+ABS(+U873-'Playlist o matic demo'!AH$2)/2</f>
        <v>4.5</v>
      </c>
      <c r="AJ873">
        <f>+ABS(+V873-'Playlist o matic demo'!AI$2)/2</f>
        <v>5.5</v>
      </c>
      <c r="AK873">
        <f>+ABS(+W873-'Playlist o matic demo'!AJ$2)/2</f>
        <v>0.5</v>
      </c>
      <c r="AL873">
        <f>+ABS(+X873-'Playlist o matic demo'!AK$2)/2</f>
        <v>1</v>
      </c>
      <c r="AN873">
        <f t="shared" si="78"/>
        <v>135.66666666666669</v>
      </c>
      <c r="AO873">
        <f t="shared" si="79"/>
        <v>366</v>
      </c>
      <c r="AP873">
        <f t="shared" si="83"/>
        <v>8.7110000000001464E-2</v>
      </c>
      <c r="AQ873">
        <f t="shared" si="80"/>
        <v>366.08711</v>
      </c>
      <c r="AR873">
        <f t="shared" si="81"/>
        <v>367</v>
      </c>
      <c r="AS873" t="str">
        <f t="shared" si="82"/>
        <v>Guns N' Roses - Sweet Child O' Mine</v>
      </c>
    </row>
    <row r="874" spans="1:45" x14ac:dyDescent="0.45">
      <c r="A874" t="s">
        <v>1992</v>
      </c>
      <c r="B874" t="s">
        <v>1993</v>
      </c>
      <c r="C874">
        <v>1</v>
      </c>
      <c r="D874">
        <v>2022</v>
      </c>
      <c r="E874">
        <v>5</v>
      </c>
      <c r="F874">
        <v>12</v>
      </c>
      <c r="G874">
        <v>4526</v>
      </c>
      <c r="H874">
        <v>12</v>
      </c>
      <c r="I874">
        <v>293466523</v>
      </c>
      <c r="J874">
        <v>156</v>
      </c>
      <c r="K874">
        <v>275</v>
      </c>
      <c r="L874">
        <v>150</v>
      </c>
      <c r="M874">
        <v>3</v>
      </c>
      <c r="N874">
        <v>128</v>
      </c>
      <c r="O874">
        <v>88</v>
      </c>
      <c r="P874" t="s">
        <v>288</v>
      </c>
      <c r="Q874" t="s">
        <v>46</v>
      </c>
      <c r="R874">
        <v>80</v>
      </c>
      <c r="S874">
        <v>55</v>
      </c>
      <c r="T874">
        <v>56</v>
      </c>
      <c r="U874">
        <v>13</v>
      </c>
      <c r="V874">
        <v>0</v>
      </c>
      <c r="W874">
        <v>8</v>
      </c>
      <c r="X874">
        <v>9</v>
      </c>
      <c r="Y874" t="s">
        <v>1994</v>
      </c>
      <c r="Z874" t="s">
        <v>31</v>
      </c>
      <c r="AA874">
        <f>+IF(B874='Playlist o matic demo'!$V$2,50,0)</f>
        <v>0</v>
      </c>
      <c r="AB874">
        <f>+ABS(+D874-'Playlist o matic demo'!$AA$2)</f>
        <v>3</v>
      </c>
      <c r="AC874">
        <f>+ABS(+O874-'Playlist o matic demo'!$AB$2)</f>
        <v>83</v>
      </c>
      <c r="AD874">
        <f>+IF(P874='Playlist o matic demo'!$AC$2,0,20)</f>
        <v>20</v>
      </c>
      <c r="AE874">
        <f>+IF(Q874='Playlist o matic demo'!$AD$2,0,20)</f>
        <v>20</v>
      </c>
      <c r="AF874">
        <f>+ABS(+R874-'Playlist o matic demo'!AE$2)</f>
        <v>30</v>
      </c>
      <c r="AG874">
        <f>+ABS(+S874-'Playlist o matic demo'!AF$2)/2</f>
        <v>8.5</v>
      </c>
      <c r="AH874">
        <f>+ABS(+T874-'Playlist o matic demo'!AG$2)/1.5</f>
        <v>16</v>
      </c>
      <c r="AI874">
        <f>+ABS(+U874-'Playlist o matic demo'!AH$2)/2</f>
        <v>6.5</v>
      </c>
      <c r="AJ874">
        <f>+ABS(+V874-'Playlist o matic demo'!AI$2)/2</f>
        <v>0</v>
      </c>
      <c r="AK874">
        <f>+ABS(+W874-'Playlist o matic demo'!AJ$2)/2</f>
        <v>0.5</v>
      </c>
      <c r="AL874">
        <f>+ABS(+X874-'Playlist o matic demo'!AK$2)/2</f>
        <v>1</v>
      </c>
      <c r="AN874">
        <f t="shared" si="78"/>
        <v>188.5</v>
      </c>
      <c r="AO874">
        <f t="shared" si="79"/>
        <v>824</v>
      </c>
      <c r="AP874">
        <f t="shared" si="83"/>
        <v>8.7210000000001467E-2</v>
      </c>
      <c r="AQ874">
        <f t="shared" si="80"/>
        <v>824.08721000000003</v>
      </c>
      <c r="AR874">
        <f t="shared" si="81"/>
        <v>824</v>
      </c>
      <c r="AS874" t="str">
        <f t="shared" si="82"/>
        <v>Burna Boy - Last Last</v>
      </c>
    </row>
    <row r="875" spans="1:45" x14ac:dyDescent="0.45">
      <c r="A875" t="s">
        <v>476</v>
      </c>
      <c r="B875" t="s">
        <v>477</v>
      </c>
      <c r="C875">
        <v>1</v>
      </c>
      <c r="D875">
        <v>2022</v>
      </c>
      <c r="E875">
        <v>3</v>
      </c>
      <c r="F875">
        <v>19</v>
      </c>
      <c r="G875">
        <v>1818</v>
      </c>
      <c r="H875">
        <v>0</v>
      </c>
      <c r="I875">
        <v>711366595</v>
      </c>
      <c r="J875">
        <v>3</v>
      </c>
      <c r="K875">
        <v>0</v>
      </c>
      <c r="L875">
        <v>63</v>
      </c>
      <c r="M875">
        <v>0</v>
      </c>
      <c r="N875">
        <v>353</v>
      </c>
      <c r="O875">
        <v>170</v>
      </c>
      <c r="Q875" t="s">
        <v>29</v>
      </c>
      <c r="R875">
        <v>56</v>
      </c>
      <c r="S875">
        <v>52</v>
      </c>
      <c r="T875">
        <v>64</v>
      </c>
      <c r="U875">
        <v>11</v>
      </c>
      <c r="V875">
        <v>0</v>
      </c>
      <c r="W875">
        <v>45</v>
      </c>
      <c r="X875">
        <v>7</v>
      </c>
      <c r="Y875" t="s">
        <v>478</v>
      </c>
      <c r="Z875" t="s">
        <v>31</v>
      </c>
      <c r="AA875">
        <f>+IF(B875='Playlist o matic demo'!$V$2,50,0)</f>
        <v>0</v>
      </c>
      <c r="AB875">
        <f>+ABS(+D875-'Playlist o matic demo'!$AA$2)</f>
        <v>3</v>
      </c>
      <c r="AC875">
        <f>+ABS(+O875-'Playlist o matic demo'!$AB$2)</f>
        <v>1</v>
      </c>
      <c r="AD875">
        <f>+IF(P875='Playlist o matic demo'!$AC$2,0,20)</f>
        <v>20</v>
      </c>
      <c r="AE875">
        <f>+IF(Q875='Playlist o matic demo'!$AD$2,0,20)</f>
        <v>0</v>
      </c>
      <c r="AF875">
        <f>+ABS(+R875-'Playlist o matic demo'!AE$2)</f>
        <v>6</v>
      </c>
      <c r="AG875">
        <f>+ABS(+S875-'Playlist o matic demo'!AF$2)/2</f>
        <v>7</v>
      </c>
      <c r="AH875">
        <f>+ABS(+T875-'Playlist o matic demo'!AG$2)/1.5</f>
        <v>10.666666666666666</v>
      </c>
      <c r="AI875">
        <f>+ABS(+U875-'Playlist o matic demo'!AH$2)/2</f>
        <v>5.5</v>
      </c>
      <c r="AJ875">
        <f>+ABS(+V875-'Playlist o matic demo'!AI$2)/2</f>
        <v>0</v>
      </c>
      <c r="AK875">
        <f>+ABS(+W875-'Playlist o matic demo'!AJ$2)/2</f>
        <v>18</v>
      </c>
      <c r="AL875">
        <f>+ABS(+X875-'Playlist o matic demo'!AK$2)/2</f>
        <v>0</v>
      </c>
      <c r="AN875">
        <f t="shared" si="78"/>
        <v>71.166666666666657</v>
      </c>
      <c r="AO875">
        <f t="shared" si="79"/>
        <v>28</v>
      </c>
      <c r="AP875">
        <f t="shared" si="83"/>
        <v>8.731000000000147E-2</v>
      </c>
      <c r="AQ875">
        <f t="shared" si="80"/>
        <v>28.087310000000002</v>
      </c>
      <c r="AR875">
        <f t="shared" si="81"/>
        <v>28</v>
      </c>
      <c r="AS875" t="str">
        <f t="shared" si="82"/>
        <v>Rosa Linn - SNAP</v>
      </c>
    </row>
    <row r="876" spans="1:45" x14ac:dyDescent="0.45">
      <c r="A876" t="s">
        <v>1995</v>
      </c>
      <c r="B876" t="s">
        <v>616</v>
      </c>
      <c r="C876">
        <v>1</v>
      </c>
      <c r="D876">
        <v>2022</v>
      </c>
      <c r="E876">
        <v>6</v>
      </c>
      <c r="F876">
        <v>17</v>
      </c>
      <c r="G876">
        <v>2814</v>
      </c>
      <c r="H876">
        <v>0</v>
      </c>
      <c r="I876">
        <v>191448892</v>
      </c>
      <c r="J876">
        <v>38</v>
      </c>
      <c r="K876">
        <v>105</v>
      </c>
      <c r="L876">
        <v>25</v>
      </c>
      <c r="M876">
        <v>0</v>
      </c>
      <c r="N876">
        <v>2</v>
      </c>
      <c r="O876">
        <v>137</v>
      </c>
      <c r="P876" t="s">
        <v>173</v>
      </c>
      <c r="Q876" t="s">
        <v>46</v>
      </c>
      <c r="R876">
        <v>88</v>
      </c>
      <c r="S876">
        <v>8</v>
      </c>
      <c r="T876">
        <v>49</v>
      </c>
      <c r="U876">
        <v>9</v>
      </c>
      <c r="V876">
        <v>0</v>
      </c>
      <c r="W876">
        <v>9</v>
      </c>
      <c r="X876">
        <v>14</v>
      </c>
      <c r="Y876" t="s">
        <v>431</v>
      </c>
      <c r="Z876" t="s">
        <v>31</v>
      </c>
      <c r="AA876">
        <f>+IF(B876='Playlist o matic demo'!$V$2,50,0)</f>
        <v>0</v>
      </c>
      <c r="AB876">
        <f>+ABS(+D876-'Playlist o matic demo'!$AA$2)</f>
        <v>3</v>
      </c>
      <c r="AC876">
        <f>+ABS(+O876-'Playlist o matic demo'!$AB$2)</f>
        <v>34</v>
      </c>
      <c r="AD876">
        <f>+IF(P876='Playlist o matic demo'!$AC$2,0,20)</f>
        <v>20</v>
      </c>
      <c r="AE876">
        <f>+IF(Q876='Playlist o matic demo'!$AD$2,0,20)</f>
        <v>20</v>
      </c>
      <c r="AF876">
        <f>+ABS(+R876-'Playlist o matic demo'!AE$2)</f>
        <v>38</v>
      </c>
      <c r="AG876">
        <f>+ABS(+S876-'Playlist o matic demo'!AF$2)/2</f>
        <v>15</v>
      </c>
      <c r="AH876">
        <f>+ABS(+T876-'Playlist o matic demo'!AG$2)/1.5</f>
        <v>20.666666666666668</v>
      </c>
      <c r="AI876">
        <f>+ABS(+U876-'Playlist o matic demo'!AH$2)/2</f>
        <v>4.5</v>
      </c>
      <c r="AJ876">
        <f>+ABS(+V876-'Playlist o matic demo'!AI$2)/2</f>
        <v>0</v>
      </c>
      <c r="AK876">
        <f>+ABS(+W876-'Playlist o matic demo'!AJ$2)/2</f>
        <v>0</v>
      </c>
      <c r="AL876">
        <f>+ABS(+X876-'Playlist o matic demo'!AK$2)/2</f>
        <v>3.5</v>
      </c>
      <c r="AN876">
        <f t="shared" si="78"/>
        <v>158.66666666666666</v>
      </c>
      <c r="AO876">
        <f t="shared" si="79"/>
        <v>586</v>
      </c>
      <c r="AP876">
        <f t="shared" si="83"/>
        <v>8.7410000000001473E-2</v>
      </c>
      <c r="AQ876">
        <f t="shared" si="80"/>
        <v>586.08740999999998</v>
      </c>
      <c r="AR876">
        <f t="shared" si="81"/>
        <v>587</v>
      </c>
      <c r="AS876" t="str">
        <f t="shared" si="82"/>
        <v>Drake - Sticky</v>
      </c>
    </row>
    <row r="877" spans="1:45" x14ac:dyDescent="0.45">
      <c r="A877" t="s">
        <v>1996</v>
      </c>
      <c r="B877" t="s">
        <v>1997</v>
      </c>
      <c r="C877">
        <v>3</v>
      </c>
      <c r="D877">
        <v>2022</v>
      </c>
      <c r="E877">
        <v>7</v>
      </c>
      <c r="F877">
        <v>1</v>
      </c>
      <c r="G877">
        <v>1601</v>
      </c>
      <c r="H877">
        <v>0</v>
      </c>
      <c r="I877">
        <v>85924992</v>
      </c>
      <c r="J877">
        <v>11</v>
      </c>
      <c r="K877">
        <v>0</v>
      </c>
      <c r="L877">
        <v>2</v>
      </c>
      <c r="M877">
        <v>0</v>
      </c>
      <c r="N877">
        <v>0</v>
      </c>
      <c r="O877">
        <v>157</v>
      </c>
      <c r="P877" t="s">
        <v>42</v>
      </c>
      <c r="Q877" t="s">
        <v>29</v>
      </c>
      <c r="R877">
        <v>88</v>
      </c>
      <c r="S877">
        <v>52</v>
      </c>
      <c r="T877">
        <v>69</v>
      </c>
      <c r="U877">
        <v>0</v>
      </c>
      <c r="V877">
        <v>0</v>
      </c>
      <c r="W877">
        <v>8</v>
      </c>
      <c r="X877">
        <v>23</v>
      </c>
      <c r="Y877" t="s">
        <v>1998</v>
      </c>
      <c r="Z877" t="s">
        <v>31</v>
      </c>
      <c r="AA877">
        <f>+IF(B877='Playlist o matic demo'!$V$2,50,0)</f>
        <v>0</v>
      </c>
      <c r="AB877">
        <f>+ABS(+D877-'Playlist o matic demo'!$AA$2)</f>
        <v>3</v>
      </c>
      <c r="AC877">
        <f>+ABS(+O877-'Playlist o matic demo'!$AB$2)</f>
        <v>14</v>
      </c>
      <c r="AD877">
        <f>+IF(P877='Playlist o matic demo'!$AC$2,0,20)</f>
        <v>20</v>
      </c>
      <c r="AE877">
        <f>+IF(Q877='Playlist o matic demo'!$AD$2,0,20)</f>
        <v>0</v>
      </c>
      <c r="AF877">
        <f>+ABS(+R877-'Playlist o matic demo'!AE$2)</f>
        <v>38</v>
      </c>
      <c r="AG877">
        <f>+ABS(+S877-'Playlist o matic demo'!AF$2)/2</f>
        <v>7</v>
      </c>
      <c r="AH877">
        <f>+ABS(+T877-'Playlist o matic demo'!AG$2)/1.5</f>
        <v>7.333333333333333</v>
      </c>
      <c r="AI877">
        <f>+ABS(+U877-'Playlist o matic demo'!AH$2)/2</f>
        <v>0</v>
      </c>
      <c r="AJ877">
        <f>+ABS(+V877-'Playlist o matic demo'!AI$2)/2</f>
        <v>0</v>
      </c>
      <c r="AK877">
        <f>+ABS(+W877-'Playlist o matic demo'!AJ$2)/2</f>
        <v>0.5</v>
      </c>
      <c r="AL877">
        <f>+ABS(+X877-'Playlist o matic demo'!AK$2)/2</f>
        <v>8</v>
      </c>
      <c r="AN877">
        <f t="shared" si="78"/>
        <v>97.833333333333329</v>
      </c>
      <c r="AO877">
        <f t="shared" si="79"/>
        <v>108</v>
      </c>
      <c r="AP877">
        <f t="shared" si="83"/>
        <v>8.7510000000001475E-2</v>
      </c>
      <c r="AQ877">
        <f t="shared" si="80"/>
        <v>108.08750999999999</v>
      </c>
      <c r="AR877">
        <f t="shared" si="81"/>
        <v>110</v>
      </c>
      <c r="AS877" t="str">
        <f t="shared" si="82"/>
        <v>Kanye West, Lil Durk, Cardi B - Hot Shit (feat. Ye &amp; Lil Durk)</v>
      </c>
    </row>
    <row r="878" spans="1:45" x14ac:dyDescent="0.45">
      <c r="A878" t="s">
        <v>1999</v>
      </c>
      <c r="B878" t="s">
        <v>2000</v>
      </c>
      <c r="C878">
        <v>3</v>
      </c>
      <c r="D878">
        <v>2022</v>
      </c>
      <c r="E878">
        <v>6</v>
      </c>
      <c r="F878">
        <v>3</v>
      </c>
      <c r="G878">
        <v>894</v>
      </c>
      <c r="H878">
        <v>4</v>
      </c>
      <c r="I878">
        <v>176103902</v>
      </c>
      <c r="J878">
        <v>28</v>
      </c>
      <c r="K878">
        <v>0</v>
      </c>
      <c r="L878">
        <v>54</v>
      </c>
      <c r="M878">
        <v>0</v>
      </c>
      <c r="N878">
        <v>0</v>
      </c>
      <c r="O878">
        <v>130</v>
      </c>
      <c r="P878" t="s">
        <v>65</v>
      </c>
      <c r="Q878" t="s">
        <v>29</v>
      </c>
      <c r="R878">
        <v>95</v>
      </c>
      <c r="S878">
        <v>83</v>
      </c>
      <c r="T878">
        <v>57</v>
      </c>
      <c r="U878">
        <v>54</v>
      </c>
      <c r="V878">
        <v>0</v>
      </c>
      <c r="W878">
        <v>10</v>
      </c>
      <c r="X878">
        <v>25</v>
      </c>
      <c r="Y878" t="s">
        <v>2001</v>
      </c>
      <c r="Z878" t="s">
        <v>31</v>
      </c>
      <c r="AA878">
        <f>+IF(B878='Playlist o matic demo'!$V$2,50,0)</f>
        <v>0</v>
      </c>
      <c r="AB878">
        <f>+ABS(+D878-'Playlist o matic demo'!$AA$2)</f>
        <v>3</v>
      </c>
      <c r="AC878">
        <f>+ABS(+O878-'Playlist o matic demo'!$AB$2)</f>
        <v>41</v>
      </c>
      <c r="AD878">
        <f>+IF(P878='Playlist o matic demo'!$AC$2,0,20)</f>
        <v>20</v>
      </c>
      <c r="AE878">
        <f>+IF(Q878='Playlist o matic demo'!$AD$2,0,20)</f>
        <v>0</v>
      </c>
      <c r="AF878">
        <f>+ABS(+R878-'Playlist o matic demo'!AE$2)</f>
        <v>45</v>
      </c>
      <c r="AG878">
        <f>+ABS(+S878-'Playlist o matic demo'!AF$2)/2</f>
        <v>22.5</v>
      </c>
      <c r="AH878">
        <f>+ABS(+T878-'Playlist o matic demo'!AG$2)/1.5</f>
        <v>15.333333333333334</v>
      </c>
      <c r="AI878">
        <f>+ABS(+U878-'Playlist o matic demo'!AH$2)/2</f>
        <v>27</v>
      </c>
      <c r="AJ878">
        <f>+ABS(+V878-'Playlist o matic demo'!AI$2)/2</f>
        <v>0</v>
      </c>
      <c r="AK878">
        <f>+ABS(+W878-'Playlist o matic demo'!AJ$2)/2</f>
        <v>0.5</v>
      </c>
      <c r="AL878">
        <f>+ABS(+X878-'Playlist o matic demo'!AK$2)/2</f>
        <v>9</v>
      </c>
      <c r="AN878">
        <f t="shared" si="78"/>
        <v>183.33333333333334</v>
      </c>
      <c r="AO878">
        <f t="shared" si="79"/>
        <v>782</v>
      </c>
      <c r="AP878">
        <f t="shared" si="83"/>
        <v>8.7610000000001478E-2</v>
      </c>
      <c r="AQ878">
        <f t="shared" si="80"/>
        <v>782.08761000000004</v>
      </c>
      <c r="AR878">
        <f t="shared" si="81"/>
        <v>785</v>
      </c>
      <c r="AS878" t="str">
        <f t="shared" si="82"/>
        <v>L7nnon, DJ Biel do Furduncinho, Bianca - Ai Preto</v>
      </c>
    </row>
    <row r="879" spans="1:45" x14ac:dyDescent="0.45">
      <c r="A879" t="s">
        <v>2002</v>
      </c>
      <c r="B879" t="s">
        <v>2003</v>
      </c>
      <c r="C879">
        <v>3</v>
      </c>
      <c r="D879">
        <v>2022</v>
      </c>
      <c r="E879">
        <v>7</v>
      </c>
      <c r="F879">
        <v>6</v>
      </c>
      <c r="G879">
        <v>945</v>
      </c>
      <c r="H879">
        <v>0</v>
      </c>
      <c r="I879">
        <v>121189256</v>
      </c>
      <c r="J879">
        <v>49</v>
      </c>
      <c r="K879">
        <v>3</v>
      </c>
      <c r="L879">
        <v>57</v>
      </c>
      <c r="M879">
        <v>0</v>
      </c>
      <c r="N879">
        <v>0</v>
      </c>
      <c r="O879">
        <v>90</v>
      </c>
      <c r="P879" t="s">
        <v>34</v>
      </c>
      <c r="Q879" t="s">
        <v>29</v>
      </c>
      <c r="R879">
        <v>85</v>
      </c>
      <c r="S879">
        <v>80</v>
      </c>
      <c r="T879">
        <v>83</v>
      </c>
      <c r="U879">
        <v>10</v>
      </c>
      <c r="V879">
        <v>0</v>
      </c>
      <c r="W879">
        <v>8</v>
      </c>
      <c r="X879">
        <v>11</v>
      </c>
      <c r="Y879" t="s">
        <v>30</v>
      </c>
      <c r="Z879" t="s">
        <v>31</v>
      </c>
      <c r="AA879">
        <f>+IF(B879='Playlist o matic demo'!$V$2,50,0)</f>
        <v>0</v>
      </c>
      <c r="AB879">
        <f>+ABS(+D879-'Playlist o matic demo'!$AA$2)</f>
        <v>3</v>
      </c>
      <c r="AC879">
        <f>+ABS(+O879-'Playlist o matic demo'!$AB$2)</f>
        <v>81</v>
      </c>
      <c r="AD879">
        <f>+IF(P879='Playlist o matic demo'!$AC$2,0,20)</f>
        <v>0</v>
      </c>
      <c r="AE879">
        <f>+IF(Q879='Playlist o matic demo'!$AD$2,0,20)</f>
        <v>0</v>
      </c>
      <c r="AF879">
        <f>+ABS(+R879-'Playlist o matic demo'!AE$2)</f>
        <v>35</v>
      </c>
      <c r="AG879">
        <f>+ABS(+S879-'Playlist o matic demo'!AF$2)/2</f>
        <v>21</v>
      </c>
      <c r="AH879">
        <f>+ABS(+T879-'Playlist o matic demo'!AG$2)/1.5</f>
        <v>2</v>
      </c>
      <c r="AI879">
        <f>+ABS(+U879-'Playlist o matic demo'!AH$2)/2</f>
        <v>5</v>
      </c>
      <c r="AJ879">
        <f>+ABS(+V879-'Playlist o matic demo'!AI$2)/2</f>
        <v>0</v>
      </c>
      <c r="AK879">
        <f>+ABS(+W879-'Playlist o matic demo'!AJ$2)/2</f>
        <v>0.5</v>
      </c>
      <c r="AL879">
        <f>+ABS(+X879-'Playlist o matic demo'!AK$2)/2</f>
        <v>2</v>
      </c>
      <c r="AN879">
        <f t="shared" si="78"/>
        <v>149.5</v>
      </c>
      <c r="AO879">
        <f t="shared" si="79"/>
        <v>494</v>
      </c>
      <c r="AP879">
        <f t="shared" si="83"/>
        <v>8.7710000000001481E-2</v>
      </c>
      <c r="AQ879">
        <f t="shared" si="80"/>
        <v>494.08771000000002</v>
      </c>
      <c r="AR879">
        <f t="shared" si="81"/>
        <v>496</v>
      </c>
      <c r="AS879" t="str">
        <f t="shared" si="82"/>
        <v>Anitta, Tini, Becky G - La Loto</v>
      </c>
    </row>
    <row r="880" spans="1:45" x14ac:dyDescent="0.45">
      <c r="A880" t="s">
        <v>2004</v>
      </c>
      <c r="B880" t="s">
        <v>2005</v>
      </c>
      <c r="C880">
        <v>1</v>
      </c>
      <c r="D880">
        <v>2022</v>
      </c>
      <c r="E880">
        <v>6</v>
      </c>
      <c r="F880">
        <v>24</v>
      </c>
      <c r="G880">
        <v>767</v>
      </c>
      <c r="H880">
        <v>0</v>
      </c>
      <c r="I880">
        <v>131746175</v>
      </c>
      <c r="J880">
        <v>25</v>
      </c>
      <c r="K880">
        <v>0</v>
      </c>
      <c r="L880">
        <v>22</v>
      </c>
      <c r="M880">
        <v>0</v>
      </c>
      <c r="N880">
        <v>0</v>
      </c>
      <c r="O880">
        <v>183</v>
      </c>
      <c r="P880" t="s">
        <v>80</v>
      </c>
      <c r="Q880" t="s">
        <v>46</v>
      </c>
      <c r="R880">
        <v>44</v>
      </c>
      <c r="S880">
        <v>44</v>
      </c>
      <c r="T880">
        <v>67</v>
      </c>
      <c r="U880">
        <v>7</v>
      </c>
      <c r="V880">
        <v>0</v>
      </c>
      <c r="W880">
        <v>12</v>
      </c>
      <c r="X880">
        <v>13</v>
      </c>
      <c r="Y880" t="s">
        <v>2006</v>
      </c>
      <c r="Z880" t="s">
        <v>31</v>
      </c>
      <c r="AA880">
        <f>+IF(B880='Playlist o matic demo'!$V$2,50,0)</f>
        <v>0</v>
      </c>
      <c r="AB880">
        <f>+ABS(+D880-'Playlist o matic demo'!$AA$2)</f>
        <v>3</v>
      </c>
      <c r="AC880">
        <f>+ABS(+O880-'Playlist o matic demo'!$AB$2)</f>
        <v>12</v>
      </c>
      <c r="AD880">
        <f>+IF(P880='Playlist o matic demo'!$AC$2,0,20)</f>
        <v>20</v>
      </c>
      <c r="AE880">
        <f>+IF(Q880='Playlist o matic demo'!$AD$2,0,20)</f>
        <v>20</v>
      </c>
      <c r="AF880">
        <f>+ABS(+R880-'Playlist o matic demo'!AE$2)</f>
        <v>6</v>
      </c>
      <c r="AG880">
        <f>+ABS(+S880-'Playlist o matic demo'!AF$2)/2</f>
        <v>3</v>
      </c>
      <c r="AH880">
        <f>+ABS(+T880-'Playlist o matic demo'!AG$2)/1.5</f>
        <v>8.6666666666666661</v>
      </c>
      <c r="AI880">
        <f>+ABS(+U880-'Playlist o matic demo'!AH$2)/2</f>
        <v>3.5</v>
      </c>
      <c r="AJ880">
        <f>+ABS(+V880-'Playlist o matic demo'!AI$2)/2</f>
        <v>0</v>
      </c>
      <c r="AK880">
        <f>+ABS(+W880-'Playlist o matic demo'!AJ$2)/2</f>
        <v>1.5</v>
      </c>
      <c r="AL880">
        <f>+ABS(+X880-'Playlist o matic demo'!AK$2)/2</f>
        <v>3</v>
      </c>
      <c r="AN880">
        <f t="shared" si="78"/>
        <v>80.666666666666671</v>
      </c>
      <c r="AO880">
        <f t="shared" si="79"/>
        <v>49</v>
      </c>
      <c r="AP880">
        <f t="shared" si="83"/>
        <v>8.7810000000001484E-2</v>
      </c>
      <c r="AQ880">
        <f t="shared" si="80"/>
        <v>49.087810000000005</v>
      </c>
      <c r="AR880">
        <f t="shared" si="81"/>
        <v>50</v>
      </c>
      <c r="AS880" t="str">
        <f t="shared" si="82"/>
        <v>Nessa Barrett - die first</v>
      </c>
    </row>
    <row r="881" spans="1:45" x14ac:dyDescent="0.45">
      <c r="A881" t="s">
        <v>2007</v>
      </c>
      <c r="B881" t="s">
        <v>2008</v>
      </c>
      <c r="C881">
        <v>1</v>
      </c>
      <c r="D881">
        <v>2022</v>
      </c>
      <c r="E881">
        <v>5</v>
      </c>
      <c r="F881">
        <v>2</v>
      </c>
      <c r="G881">
        <v>5898</v>
      </c>
      <c r="H881">
        <v>5</v>
      </c>
      <c r="I881">
        <v>244790012</v>
      </c>
      <c r="J881">
        <v>129</v>
      </c>
      <c r="K881">
        <v>55</v>
      </c>
      <c r="L881">
        <v>128</v>
      </c>
      <c r="M881">
        <v>0</v>
      </c>
      <c r="N881">
        <v>101</v>
      </c>
      <c r="O881">
        <v>128</v>
      </c>
      <c r="P881" t="s">
        <v>34</v>
      </c>
      <c r="Q881" t="s">
        <v>29</v>
      </c>
      <c r="R881">
        <v>58</v>
      </c>
      <c r="S881">
        <v>68</v>
      </c>
      <c r="T881">
        <v>91</v>
      </c>
      <c r="U881">
        <v>2</v>
      </c>
      <c r="V881">
        <v>0</v>
      </c>
      <c r="W881">
        <v>27</v>
      </c>
      <c r="X881">
        <v>11</v>
      </c>
      <c r="Y881" t="s">
        <v>2009</v>
      </c>
      <c r="Z881" t="s">
        <v>31</v>
      </c>
      <c r="AA881">
        <f>+IF(B881='Playlist o matic demo'!$V$2,50,0)</f>
        <v>0</v>
      </c>
      <c r="AB881">
        <f>+ABS(+D881-'Playlist o matic demo'!$AA$2)</f>
        <v>3</v>
      </c>
      <c r="AC881">
        <f>+ABS(+O881-'Playlist o matic demo'!$AB$2)</f>
        <v>43</v>
      </c>
      <c r="AD881">
        <f>+IF(P881='Playlist o matic demo'!$AC$2,0,20)</f>
        <v>0</v>
      </c>
      <c r="AE881">
        <f>+IF(Q881='Playlist o matic demo'!$AD$2,0,20)</f>
        <v>0</v>
      </c>
      <c r="AF881">
        <f>+ABS(+R881-'Playlist o matic demo'!AE$2)</f>
        <v>8</v>
      </c>
      <c r="AG881">
        <f>+ABS(+S881-'Playlist o matic demo'!AF$2)/2</f>
        <v>15</v>
      </c>
      <c r="AH881">
        <f>+ABS(+T881-'Playlist o matic demo'!AG$2)/1.5</f>
        <v>7.333333333333333</v>
      </c>
      <c r="AI881">
        <f>+ABS(+U881-'Playlist o matic demo'!AH$2)/2</f>
        <v>1</v>
      </c>
      <c r="AJ881">
        <f>+ABS(+V881-'Playlist o matic demo'!AI$2)/2</f>
        <v>0</v>
      </c>
      <c r="AK881">
        <f>+ABS(+W881-'Playlist o matic demo'!AJ$2)/2</f>
        <v>9</v>
      </c>
      <c r="AL881">
        <f>+ABS(+X881-'Playlist o matic demo'!AK$2)/2</f>
        <v>2</v>
      </c>
      <c r="AN881">
        <f t="shared" si="78"/>
        <v>88.333333333333329</v>
      </c>
      <c r="AO881">
        <f t="shared" si="79"/>
        <v>78</v>
      </c>
      <c r="AP881">
        <f t="shared" si="83"/>
        <v>8.7910000000001487E-2</v>
      </c>
      <c r="AQ881">
        <f t="shared" si="80"/>
        <v>78.087910000000008</v>
      </c>
      <c r="AR881">
        <f t="shared" si="81"/>
        <v>78</v>
      </c>
      <c r="AS881" t="str">
        <f t="shared" si="82"/>
        <v>LF System - Afraid To Feel</v>
      </c>
    </row>
    <row r="882" spans="1:45" x14ac:dyDescent="0.45">
      <c r="A882" t="s">
        <v>2010</v>
      </c>
      <c r="B882" t="s">
        <v>2011</v>
      </c>
      <c r="C882">
        <v>3</v>
      </c>
      <c r="D882">
        <v>2022</v>
      </c>
      <c r="E882">
        <v>6</v>
      </c>
      <c r="F882">
        <v>10</v>
      </c>
      <c r="G882">
        <v>685</v>
      </c>
      <c r="H882">
        <v>2</v>
      </c>
      <c r="I882">
        <v>129314708</v>
      </c>
      <c r="J882">
        <v>17</v>
      </c>
      <c r="K882">
        <v>0</v>
      </c>
      <c r="L882">
        <v>24</v>
      </c>
      <c r="M882">
        <v>0</v>
      </c>
      <c r="N882">
        <v>30</v>
      </c>
      <c r="O882">
        <v>130</v>
      </c>
      <c r="P882" t="s">
        <v>288</v>
      </c>
      <c r="Q882" t="s">
        <v>46</v>
      </c>
      <c r="R882">
        <v>71</v>
      </c>
      <c r="S882">
        <v>78</v>
      </c>
      <c r="T882">
        <v>40</v>
      </c>
      <c r="U882">
        <v>46</v>
      </c>
      <c r="V882">
        <v>0</v>
      </c>
      <c r="W882">
        <v>7</v>
      </c>
      <c r="X882">
        <v>45</v>
      </c>
      <c r="Y882" t="s">
        <v>2012</v>
      </c>
      <c r="Z882" t="s">
        <v>31</v>
      </c>
      <c r="AA882">
        <f>+IF(B882='Playlist o matic demo'!$V$2,50,0)</f>
        <v>0</v>
      </c>
      <c r="AB882">
        <f>+ABS(+D882-'Playlist o matic demo'!$AA$2)</f>
        <v>3</v>
      </c>
      <c r="AC882">
        <f>+ABS(+O882-'Playlist o matic demo'!$AB$2)</f>
        <v>41</v>
      </c>
      <c r="AD882">
        <f>+IF(P882='Playlist o matic demo'!$AC$2,0,20)</f>
        <v>20</v>
      </c>
      <c r="AE882">
        <f>+IF(Q882='Playlist o matic demo'!$AD$2,0,20)</f>
        <v>20</v>
      </c>
      <c r="AF882">
        <f>+ABS(+R882-'Playlist o matic demo'!AE$2)</f>
        <v>21</v>
      </c>
      <c r="AG882">
        <f>+ABS(+S882-'Playlist o matic demo'!AF$2)/2</f>
        <v>20</v>
      </c>
      <c r="AH882">
        <f>+ABS(+T882-'Playlist o matic demo'!AG$2)/1.5</f>
        <v>26.666666666666668</v>
      </c>
      <c r="AI882">
        <f>+ABS(+U882-'Playlist o matic demo'!AH$2)/2</f>
        <v>23</v>
      </c>
      <c r="AJ882">
        <f>+ABS(+V882-'Playlist o matic demo'!AI$2)/2</f>
        <v>0</v>
      </c>
      <c r="AK882">
        <f>+ABS(+W882-'Playlist o matic demo'!AJ$2)/2</f>
        <v>1</v>
      </c>
      <c r="AL882">
        <f>+ABS(+X882-'Playlist o matic demo'!AK$2)/2</f>
        <v>19</v>
      </c>
      <c r="AN882">
        <f t="shared" si="78"/>
        <v>194.66666666666666</v>
      </c>
      <c r="AO882">
        <f t="shared" si="79"/>
        <v>855</v>
      </c>
      <c r="AP882">
        <f t="shared" si="83"/>
        <v>8.801000000000149E-2</v>
      </c>
      <c r="AQ882">
        <f t="shared" si="80"/>
        <v>855.08801000000005</v>
      </c>
      <c r="AR882">
        <f t="shared" si="81"/>
        <v>856</v>
      </c>
      <c r="AS882" t="str">
        <f t="shared" si="82"/>
        <v>Mc Vitin Da Igrejinha, MC Tairon, DJ Win - Baile no Morro</v>
      </c>
    </row>
    <row r="883" spans="1:45" x14ac:dyDescent="0.45">
      <c r="A883" t="s">
        <v>2013</v>
      </c>
      <c r="B883" t="s">
        <v>2014</v>
      </c>
      <c r="C883">
        <v>1</v>
      </c>
      <c r="D883">
        <v>2022</v>
      </c>
      <c r="E883">
        <v>8</v>
      </c>
      <c r="F883">
        <v>4</v>
      </c>
      <c r="G883">
        <v>1452</v>
      </c>
      <c r="H883">
        <v>35</v>
      </c>
      <c r="I883">
        <v>331511413</v>
      </c>
      <c r="J883">
        <v>16</v>
      </c>
      <c r="K883">
        <v>15</v>
      </c>
      <c r="L883">
        <v>20</v>
      </c>
      <c r="M883">
        <v>0</v>
      </c>
      <c r="N883">
        <v>0</v>
      </c>
      <c r="O883">
        <v>126</v>
      </c>
      <c r="P883" t="s">
        <v>34</v>
      </c>
      <c r="Q883" t="s">
        <v>29</v>
      </c>
      <c r="R883">
        <v>63</v>
      </c>
      <c r="S883">
        <v>56</v>
      </c>
      <c r="T883">
        <v>43</v>
      </c>
      <c r="U883">
        <v>24</v>
      </c>
      <c r="V883">
        <v>0</v>
      </c>
      <c r="W883">
        <v>12</v>
      </c>
      <c r="X883">
        <v>23</v>
      </c>
      <c r="Y883" t="s">
        <v>30</v>
      </c>
      <c r="Z883" t="s">
        <v>31</v>
      </c>
      <c r="AA883">
        <f>+IF(B883='Playlist o matic demo'!$V$2,50,0)</f>
        <v>0</v>
      </c>
      <c r="AB883">
        <f>+ABS(+D883-'Playlist o matic demo'!$AA$2)</f>
        <v>3</v>
      </c>
      <c r="AC883">
        <f>+ABS(+O883-'Playlist o matic demo'!$AB$2)</f>
        <v>45</v>
      </c>
      <c r="AD883">
        <f>+IF(P883='Playlist o matic demo'!$AC$2,0,20)</f>
        <v>0</v>
      </c>
      <c r="AE883">
        <f>+IF(Q883='Playlist o matic demo'!$AD$2,0,20)</f>
        <v>0</v>
      </c>
      <c r="AF883">
        <f>+ABS(+R883-'Playlist o matic demo'!AE$2)</f>
        <v>13</v>
      </c>
      <c r="AG883">
        <f>+ABS(+S883-'Playlist o matic demo'!AF$2)/2</f>
        <v>9</v>
      </c>
      <c r="AH883">
        <f>+ABS(+T883-'Playlist o matic demo'!AG$2)/1.5</f>
        <v>24.666666666666668</v>
      </c>
      <c r="AI883">
        <f>+ABS(+U883-'Playlist o matic demo'!AH$2)/2</f>
        <v>12</v>
      </c>
      <c r="AJ883">
        <f>+ABS(+V883-'Playlist o matic demo'!AI$2)/2</f>
        <v>0</v>
      </c>
      <c r="AK883">
        <f>+ABS(+W883-'Playlist o matic demo'!AJ$2)/2</f>
        <v>1.5</v>
      </c>
      <c r="AL883">
        <f>+ABS(+X883-'Playlist o matic demo'!AK$2)/2</f>
        <v>8</v>
      </c>
      <c r="AN883">
        <f t="shared" si="78"/>
        <v>116.16666666666667</v>
      </c>
      <c r="AO883">
        <f t="shared" si="79"/>
        <v>212</v>
      </c>
      <c r="AP883">
        <f t="shared" si="83"/>
        <v>8.8110000000001493E-2</v>
      </c>
      <c r="AQ883">
        <f t="shared" si="80"/>
        <v>212.08811</v>
      </c>
      <c r="AR883">
        <f t="shared" si="81"/>
        <v>213</v>
      </c>
      <c r="AS883" t="str">
        <f t="shared" si="82"/>
        <v>Rels B - cÃ¯Â¿Â½Ã¯Â¿Â½mo dormi</v>
      </c>
    </row>
    <row r="884" spans="1:45" x14ac:dyDescent="0.45">
      <c r="A884" t="s">
        <v>2015</v>
      </c>
      <c r="B884" t="s">
        <v>2016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>
        <v>219196651</v>
      </c>
      <c r="J884">
        <v>53</v>
      </c>
      <c r="K884">
        <v>2</v>
      </c>
      <c r="L884">
        <v>33</v>
      </c>
      <c r="M884">
        <v>0</v>
      </c>
      <c r="N884">
        <v>0</v>
      </c>
      <c r="O884">
        <v>120</v>
      </c>
      <c r="Q884" t="s">
        <v>29</v>
      </c>
      <c r="R884">
        <v>77</v>
      </c>
      <c r="S884">
        <v>94</v>
      </c>
      <c r="T884">
        <v>87</v>
      </c>
      <c r="U884">
        <v>2</v>
      </c>
      <c r="V884">
        <v>0</v>
      </c>
      <c r="W884">
        <v>23</v>
      </c>
      <c r="X884">
        <v>12</v>
      </c>
      <c r="Y884" t="s">
        <v>2017</v>
      </c>
      <c r="Z884" t="s">
        <v>31</v>
      </c>
      <c r="AA884">
        <f>+IF(B884='Playlist o matic demo'!$V$2,50,0)</f>
        <v>0</v>
      </c>
      <c r="AB884">
        <f>+ABS(+D884-'Playlist o matic demo'!$AA$2)</f>
        <v>3</v>
      </c>
      <c r="AC884">
        <f>+ABS(+O884-'Playlist o matic demo'!$AB$2)</f>
        <v>51</v>
      </c>
      <c r="AD884">
        <f>+IF(P884='Playlist o matic demo'!$AC$2,0,20)</f>
        <v>20</v>
      </c>
      <c r="AE884">
        <f>+IF(Q884='Playlist o matic demo'!$AD$2,0,20)</f>
        <v>0</v>
      </c>
      <c r="AF884">
        <f>+ABS(+R884-'Playlist o matic demo'!AE$2)</f>
        <v>27</v>
      </c>
      <c r="AG884">
        <f>+ABS(+S884-'Playlist o matic demo'!AF$2)/2</f>
        <v>28</v>
      </c>
      <c r="AH884">
        <f>+ABS(+T884-'Playlist o matic demo'!AG$2)/1.5</f>
        <v>4.666666666666667</v>
      </c>
      <c r="AI884">
        <f>+ABS(+U884-'Playlist o matic demo'!AH$2)/2</f>
        <v>1</v>
      </c>
      <c r="AJ884">
        <f>+ABS(+V884-'Playlist o matic demo'!AI$2)/2</f>
        <v>0</v>
      </c>
      <c r="AK884">
        <f>+ABS(+W884-'Playlist o matic demo'!AJ$2)/2</f>
        <v>7</v>
      </c>
      <c r="AL884">
        <f>+ABS(+X884-'Playlist o matic demo'!AK$2)/2</f>
        <v>2.5</v>
      </c>
      <c r="AN884">
        <f t="shared" si="78"/>
        <v>144.16666666666666</v>
      </c>
      <c r="AO884">
        <f t="shared" si="79"/>
        <v>435</v>
      </c>
      <c r="AP884">
        <f t="shared" si="83"/>
        <v>8.8210000000001496E-2</v>
      </c>
      <c r="AQ884">
        <f t="shared" si="80"/>
        <v>435.08821</v>
      </c>
      <c r="AR884">
        <f t="shared" si="81"/>
        <v>435</v>
      </c>
      <c r="AS884" t="str">
        <f t="shared" si="82"/>
        <v>Snoop Dogg, BTS, Benny Blanco - Bad Decisions (with BTS &amp; Snoop Dogg)</v>
      </c>
    </row>
    <row r="885" spans="1:45" x14ac:dyDescent="0.45">
      <c r="A885" t="s">
        <v>2018</v>
      </c>
      <c r="B885" t="s">
        <v>2019</v>
      </c>
      <c r="C885">
        <v>3</v>
      </c>
      <c r="D885">
        <v>2022</v>
      </c>
      <c r="E885">
        <v>8</v>
      </c>
      <c r="F885">
        <v>5</v>
      </c>
      <c r="G885">
        <v>2107</v>
      </c>
      <c r="H885">
        <v>0</v>
      </c>
      <c r="I885">
        <v>170732845</v>
      </c>
      <c r="J885">
        <v>51</v>
      </c>
      <c r="K885">
        <v>1</v>
      </c>
      <c r="L885">
        <v>50</v>
      </c>
      <c r="M885">
        <v>0</v>
      </c>
      <c r="N885">
        <v>0</v>
      </c>
      <c r="O885">
        <v>130</v>
      </c>
      <c r="P885" t="s">
        <v>130</v>
      </c>
      <c r="Q885" t="s">
        <v>46</v>
      </c>
      <c r="R885">
        <v>72</v>
      </c>
      <c r="S885">
        <v>18</v>
      </c>
      <c r="T885">
        <v>46</v>
      </c>
      <c r="U885">
        <v>7</v>
      </c>
      <c r="V885">
        <v>0</v>
      </c>
      <c r="W885">
        <v>28</v>
      </c>
      <c r="X885">
        <v>8</v>
      </c>
      <c r="Y885" t="s">
        <v>2020</v>
      </c>
      <c r="Z885" t="s">
        <v>31</v>
      </c>
      <c r="AA885">
        <f>+IF(B885='Playlist o matic demo'!$V$2,50,0)</f>
        <v>0</v>
      </c>
      <c r="AB885">
        <f>+ABS(+D885-'Playlist o matic demo'!$AA$2)</f>
        <v>3</v>
      </c>
      <c r="AC885">
        <f>+ABS(+O885-'Playlist o matic demo'!$AB$2)</f>
        <v>41</v>
      </c>
      <c r="AD885">
        <f>+IF(P885='Playlist o matic demo'!$AC$2,0,20)</f>
        <v>20</v>
      </c>
      <c r="AE885">
        <f>+IF(Q885='Playlist o matic demo'!$AD$2,0,20)</f>
        <v>20</v>
      </c>
      <c r="AF885">
        <f>+ABS(+R885-'Playlist o matic demo'!AE$2)</f>
        <v>22</v>
      </c>
      <c r="AG885">
        <f>+ABS(+S885-'Playlist o matic demo'!AF$2)/2</f>
        <v>10</v>
      </c>
      <c r="AH885">
        <f>+ABS(+T885-'Playlist o matic demo'!AG$2)/1.5</f>
        <v>22.666666666666668</v>
      </c>
      <c r="AI885">
        <f>+ABS(+U885-'Playlist o matic demo'!AH$2)/2</f>
        <v>3.5</v>
      </c>
      <c r="AJ885">
        <f>+ABS(+V885-'Playlist o matic demo'!AI$2)/2</f>
        <v>0</v>
      </c>
      <c r="AK885">
        <f>+ABS(+W885-'Playlist o matic demo'!AJ$2)/2</f>
        <v>9.5</v>
      </c>
      <c r="AL885">
        <f>+ABS(+X885-'Playlist o matic demo'!AK$2)/2</f>
        <v>0.5</v>
      </c>
      <c r="AN885">
        <f t="shared" si="78"/>
        <v>152.16666666666666</v>
      </c>
      <c r="AO885">
        <f t="shared" si="79"/>
        <v>515</v>
      </c>
      <c r="AP885">
        <f t="shared" si="83"/>
        <v>8.8310000000001498E-2</v>
      </c>
      <c r="AQ885">
        <f t="shared" si="80"/>
        <v>515.08830999999998</v>
      </c>
      <c r="AR885">
        <f t="shared" si="81"/>
        <v>516</v>
      </c>
      <c r="AS885" t="str">
        <f t="shared" si="82"/>
        <v>Drake, DJ Khaled, Lil Baby - STAYING ALIVE (feat. Drake &amp; Lil Baby)</v>
      </c>
    </row>
    <row r="886" spans="1:45" x14ac:dyDescent="0.45">
      <c r="A886" t="s">
        <v>2021</v>
      </c>
      <c r="B886" t="s">
        <v>2022</v>
      </c>
      <c r="C886">
        <v>1</v>
      </c>
      <c r="D886">
        <v>2020</v>
      </c>
      <c r="E886">
        <v>12</v>
      </c>
      <c r="F886">
        <v>18</v>
      </c>
      <c r="G886">
        <v>1494</v>
      </c>
      <c r="H886">
        <v>2</v>
      </c>
      <c r="I886">
        <v>273914335</v>
      </c>
      <c r="J886">
        <v>17</v>
      </c>
      <c r="K886">
        <v>12</v>
      </c>
      <c r="L886">
        <v>15</v>
      </c>
      <c r="M886">
        <v>0</v>
      </c>
      <c r="N886">
        <v>0</v>
      </c>
      <c r="O886">
        <v>122</v>
      </c>
      <c r="Q886" t="s">
        <v>29</v>
      </c>
      <c r="R886">
        <v>70</v>
      </c>
      <c r="S886">
        <v>46</v>
      </c>
      <c r="T886">
        <v>76</v>
      </c>
      <c r="U886">
        <v>30</v>
      </c>
      <c r="V886">
        <v>0</v>
      </c>
      <c r="W886">
        <v>9</v>
      </c>
      <c r="X886">
        <v>45</v>
      </c>
      <c r="Y886" t="s">
        <v>2023</v>
      </c>
      <c r="Z886" t="s">
        <v>31</v>
      </c>
      <c r="AA886">
        <f>+IF(B886='Playlist o matic demo'!$V$2,50,0)</f>
        <v>0</v>
      </c>
      <c r="AB886">
        <f>+ABS(+D886-'Playlist o matic demo'!$AA$2)</f>
        <v>1</v>
      </c>
      <c r="AC886">
        <f>+ABS(+O886-'Playlist o matic demo'!$AB$2)</f>
        <v>49</v>
      </c>
      <c r="AD886">
        <f>+IF(P886='Playlist o matic demo'!$AC$2,0,20)</f>
        <v>20</v>
      </c>
      <c r="AE886">
        <f>+IF(Q886='Playlist o matic demo'!$AD$2,0,20)</f>
        <v>0</v>
      </c>
      <c r="AF886">
        <f>+ABS(+R886-'Playlist o matic demo'!AE$2)</f>
        <v>20</v>
      </c>
      <c r="AG886">
        <f>+ABS(+S886-'Playlist o matic demo'!AF$2)/2</f>
        <v>4</v>
      </c>
      <c r="AH886">
        <f>+ABS(+T886-'Playlist o matic demo'!AG$2)/1.5</f>
        <v>2.6666666666666665</v>
      </c>
      <c r="AI886">
        <f>+ABS(+U886-'Playlist o matic demo'!AH$2)/2</f>
        <v>15</v>
      </c>
      <c r="AJ886">
        <f>+ABS(+V886-'Playlist o matic demo'!AI$2)/2</f>
        <v>0</v>
      </c>
      <c r="AK886">
        <f>+ABS(+W886-'Playlist o matic demo'!AJ$2)/2</f>
        <v>0</v>
      </c>
      <c r="AL886">
        <f>+ABS(+X886-'Playlist o matic demo'!AK$2)/2</f>
        <v>19</v>
      </c>
      <c r="AN886">
        <f t="shared" si="78"/>
        <v>130.66666666666669</v>
      </c>
      <c r="AO886">
        <f t="shared" si="79"/>
        <v>324</v>
      </c>
      <c r="AP886">
        <f t="shared" si="83"/>
        <v>8.8410000000001501E-2</v>
      </c>
      <c r="AQ886">
        <f t="shared" si="80"/>
        <v>324.08841000000001</v>
      </c>
      <c r="AR886">
        <f t="shared" si="81"/>
        <v>324</v>
      </c>
      <c r="AS886" t="str">
        <f t="shared" si="82"/>
        <v>Luar La L - Caile</v>
      </c>
    </row>
    <row r="887" spans="1:45" x14ac:dyDescent="0.45">
      <c r="A887" t="s">
        <v>2024</v>
      </c>
      <c r="B887" t="s">
        <v>361</v>
      </c>
      <c r="C887">
        <v>1</v>
      </c>
      <c r="D887">
        <v>2022</v>
      </c>
      <c r="E887">
        <v>8</v>
      </c>
      <c r="F887">
        <v>5</v>
      </c>
      <c r="G887">
        <v>1379</v>
      </c>
      <c r="H887">
        <v>4</v>
      </c>
      <c r="I887">
        <v>179061440</v>
      </c>
      <c r="J887">
        <v>23</v>
      </c>
      <c r="K887">
        <v>10</v>
      </c>
      <c r="L887">
        <v>18</v>
      </c>
      <c r="M887">
        <v>0</v>
      </c>
      <c r="N887">
        <v>0</v>
      </c>
      <c r="O887">
        <v>172</v>
      </c>
      <c r="P887" t="s">
        <v>80</v>
      </c>
      <c r="Q887" t="s">
        <v>46</v>
      </c>
      <c r="R887">
        <v>74</v>
      </c>
      <c r="S887">
        <v>46</v>
      </c>
      <c r="T887">
        <v>58</v>
      </c>
      <c r="U887">
        <v>15</v>
      </c>
      <c r="V887">
        <v>0</v>
      </c>
      <c r="W887">
        <v>13</v>
      </c>
      <c r="X887">
        <v>8</v>
      </c>
      <c r="Y887" t="s">
        <v>2025</v>
      </c>
      <c r="Z887" t="s">
        <v>31</v>
      </c>
      <c r="AA887">
        <f>+IF(B887='Playlist o matic demo'!$V$2,50,0)</f>
        <v>0</v>
      </c>
      <c r="AB887">
        <f>+ABS(+D887-'Playlist o matic demo'!$AA$2)</f>
        <v>3</v>
      </c>
      <c r="AC887">
        <f>+ABS(+O887-'Playlist o matic demo'!$AB$2)</f>
        <v>1</v>
      </c>
      <c r="AD887">
        <f>+IF(P887='Playlist o matic demo'!$AC$2,0,20)</f>
        <v>20</v>
      </c>
      <c r="AE887">
        <f>+IF(Q887='Playlist o matic demo'!$AD$2,0,20)</f>
        <v>20</v>
      </c>
      <c r="AF887">
        <f>+ABS(+R887-'Playlist o matic demo'!AE$2)</f>
        <v>24</v>
      </c>
      <c r="AG887">
        <f>+ABS(+S887-'Playlist o matic demo'!AF$2)/2</f>
        <v>4</v>
      </c>
      <c r="AH887">
        <f>+ABS(+T887-'Playlist o matic demo'!AG$2)/1.5</f>
        <v>14.666666666666666</v>
      </c>
      <c r="AI887">
        <f>+ABS(+U887-'Playlist o matic demo'!AH$2)/2</f>
        <v>7.5</v>
      </c>
      <c r="AJ887">
        <f>+ABS(+V887-'Playlist o matic demo'!AI$2)/2</f>
        <v>0</v>
      </c>
      <c r="AK887">
        <f>+ABS(+W887-'Playlist o matic demo'!AJ$2)/2</f>
        <v>2</v>
      </c>
      <c r="AL887">
        <f>+ABS(+X887-'Playlist o matic demo'!AK$2)/2</f>
        <v>0.5</v>
      </c>
      <c r="AN887">
        <f t="shared" si="78"/>
        <v>96.666666666666671</v>
      </c>
      <c r="AO887">
        <f t="shared" si="79"/>
        <v>105</v>
      </c>
      <c r="AP887">
        <f t="shared" si="83"/>
        <v>8.8510000000001504E-2</v>
      </c>
      <c r="AQ887">
        <f t="shared" si="80"/>
        <v>105.08851</v>
      </c>
      <c r="AR887">
        <f t="shared" si="81"/>
        <v>107</v>
      </c>
      <c r="AS887" t="str">
        <f t="shared" si="82"/>
        <v>Feid - Si Te La Encuentras Por AhÃ¯Â¿</v>
      </c>
    </row>
    <row r="888" spans="1:45" x14ac:dyDescent="0.45">
      <c r="A888" t="s">
        <v>2026</v>
      </c>
      <c r="B888" t="s">
        <v>1957</v>
      </c>
      <c r="C888">
        <v>1</v>
      </c>
      <c r="D888">
        <v>2022</v>
      </c>
      <c r="E888">
        <v>7</v>
      </c>
      <c r="F888">
        <v>20</v>
      </c>
      <c r="G888">
        <v>625</v>
      </c>
      <c r="H888">
        <v>4</v>
      </c>
      <c r="I888">
        <v>185236961</v>
      </c>
      <c r="J888">
        <v>13</v>
      </c>
      <c r="K888">
        <v>18</v>
      </c>
      <c r="L888">
        <v>12</v>
      </c>
      <c r="M888">
        <v>0</v>
      </c>
      <c r="N888">
        <v>0</v>
      </c>
      <c r="O888">
        <v>103</v>
      </c>
      <c r="P888" t="s">
        <v>80</v>
      </c>
      <c r="Q888" t="s">
        <v>29</v>
      </c>
      <c r="R888">
        <v>61</v>
      </c>
      <c r="S888">
        <v>38</v>
      </c>
      <c r="T888">
        <v>62</v>
      </c>
      <c r="U888">
        <v>14</v>
      </c>
      <c r="V888">
        <v>0</v>
      </c>
      <c r="W888">
        <v>23</v>
      </c>
      <c r="X888">
        <v>40</v>
      </c>
      <c r="Y888" t="s">
        <v>2027</v>
      </c>
      <c r="Z888" t="s">
        <v>31</v>
      </c>
      <c r="AA888">
        <f>+IF(B888='Playlist o matic demo'!$V$2,50,0)</f>
        <v>0</v>
      </c>
      <c r="AB888">
        <f>+ABS(+D888-'Playlist o matic demo'!$AA$2)</f>
        <v>3</v>
      </c>
      <c r="AC888">
        <f>+ABS(+O888-'Playlist o matic demo'!$AB$2)</f>
        <v>68</v>
      </c>
      <c r="AD888">
        <f>+IF(P888='Playlist o matic demo'!$AC$2,0,20)</f>
        <v>20</v>
      </c>
      <c r="AE888">
        <f>+IF(Q888='Playlist o matic demo'!$AD$2,0,20)</f>
        <v>0</v>
      </c>
      <c r="AF888">
        <f>+ABS(+R888-'Playlist o matic demo'!AE$2)</f>
        <v>11</v>
      </c>
      <c r="AG888">
        <f>+ABS(+S888-'Playlist o matic demo'!AF$2)/2</f>
        <v>0</v>
      </c>
      <c r="AH888">
        <f>+ABS(+T888-'Playlist o matic demo'!AG$2)/1.5</f>
        <v>12</v>
      </c>
      <c r="AI888">
        <f>+ABS(+U888-'Playlist o matic demo'!AH$2)/2</f>
        <v>7</v>
      </c>
      <c r="AJ888">
        <f>+ABS(+V888-'Playlist o matic demo'!AI$2)/2</f>
        <v>0</v>
      </c>
      <c r="AK888">
        <f>+ABS(+W888-'Playlist o matic demo'!AJ$2)/2</f>
        <v>7</v>
      </c>
      <c r="AL888">
        <f>+ABS(+X888-'Playlist o matic demo'!AK$2)/2</f>
        <v>16.5</v>
      </c>
      <c r="AN888">
        <f t="shared" si="78"/>
        <v>144.5</v>
      </c>
      <c r="AO888">
        <f t="shared" si="79"/>
        <v>439</v>
      </c>
      <c r="AP888">
        <f t="shared" si="83"/>
        <v>8.8610000000001507E-2</v>
      </c>
      <c r="AQ888">
        <f t="shared" si="80"/>
        <v>439.08861000000002</v>
      </c>
      <c r="AR888">
        <f t="shared" si="81"/>
        <v>440</v>
      </c>
      <c r="AS888" t="str">
        <f t="shared" si="82"/>
        <v>Duki - GIVENCHY</v>
      </c>
    </row>
    <row r="889" spans="1:45" x14ac:dyDescent="0.45">
      <c r="A889" t="s">
        <v>2028</v>
      </c>
      <c r="B889" t="s">
        <v>607</v>
      </c>
      <c r="C889">
        <v>1</v>
      </c>
      <c r="D889">
        <v>2022</v>
      </c>
      <c r="E889">
        <v>7</v>
      </c>
      <c r="F889">
        <v>29</v>
      </c>
      <c r="G889">
        <v>2688</v>
      </c>
      <c r="H889">
        <v>0</v>
      </c>
      <c r="I889">
        <v>171788484</v>
      </c>
      <c r="J889">
        <v>39</v>
      </c>
      <c r="K889">
        <v>47</v>
      </c>
      <c r="L889">
        <v>36</v>
      </c>
      <c r="M889">
        <v>0</v>
      </c>
      <c r="N889">
        <v>0</v>
      </c>
      <c r="O889">
        <v>122</v>
      </c>
      <c r="P889" t="s">
        <v>173</v>
      </c>
      <c r="Q889" t="s">
        <v>46</v>
      </c>
      <c r="R889">
        <v>55</v>
      </c>
      <c r="S889">
        <v>46</v>
      </c>
      <c r="T889">
        <v>64</v>
      </c>
      <c r="U889">
        <v>0</v>
      </c>
      <c r="V889">
        <v>0</v>
      </c>
      <c r="W889">
        <v>17</v>
      </c>
      <c r="X889">
        <v>10</v>
      </c>
      <c r="Y889" t="s">
        <v>30</v>
      </c>
      <c r="Z889" t="s">
        <v>31</v>
      </c>
      <c r="AA889">
        <f>+IF(B889='Playlist o matic demo'!$V$2,50,0)</f>
        <v>0</v>
      </c>
      <c r="AB889">
        <f>+ABS(+D889-'Playlist o matic demo'!$AA$2)</f>
        <v>3</v>
      </c>
      <c r="AC889">
        <f>+ABS(+O889-'Playlist o matic demo'!$AB$2)</f>
        <v>49</v>
      </c>
      <c r="AD889">
        <f>+IF(P889='Playlist o matic demo'!$AC$2,0,20)</f>
        <v>20</v>
      </c>
      <c r="AE889">
        <f>+IF(Q889='Playlist o matic demo'!$AD$2,0,20)</f>
        <v>20</v>
      </c>
      <c r="AF889">
        <f>+ABS(+R889-'Playlist o matic demo'!AE$2)</f>
        <v>5</v>
      </c>
      <c r="AG889">
        <f>+ABS(+S889-'Playlist o matic demo'!AF$2)/2</f>
        <v>4</v>
      </c>
      <c r="AH889">
        <f>+ABS(+T889-'Playlist o matic demo'!AG$2)/1.5</f>
        <v>10.666666666666666</v>
      </c>
      <c r="AI889">
        <f>+ABS(+U889-'Playlist o matic demo'!AH$2)/2</f>
        <v>0</v>
      </c>
      <c r="AJ889">
        <f>+ABS(+V889-'Playlist o matic demo'!AI$2)/2</f>
        <v>0</v>
      </c>
      <c r="AK889">
        <f>+ABS(+W889-'Playlist o matic demo'!AJ$2)/2</f>
        <v>4</v>
      </c>
      <c r="AL889">
        <f>+ABS(+X889-'Playlist o matic demo'!AK$2)/2</f>
        <v>1.5</v>
      </c>
      <c r="AN889">
        <f t="shared" si="78"/>
        <v>117.16666666666667</v>
      </c>
      <c r="AO889">
        <f t="shared" si="79"/>
        <v>221</v>
      </c>
      <c r="AP889">
        <f t="shared" si="83"/>
        <v>8.871000000000151E-2</v>
      </c>
      <c r="AQ889">
        <f t="shared" si="80"/>
        <v>221.08870999999999</v>
      </c>
      <c r="AR889">
        <f t="shared" si="81"/>
        <v>221</v>
      </c>
      <c r="AS889" t="str">
        <f t="shared" si="82"/>
        <v>BeyoncÃ¯Â¿ - ALIEN SUPERSTAR</v>
      </c>
    </row>
    <row r="890" spans="1:45" x14ac:dyDescent="0.45">
      <c r="A890" t="s">
        <v>2029</v>
      </c>
      <c r="B890" t="s">
        <v>434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>
        <v>387080183</v>
      </c>
      <c r="J890">
        <v>38</v>
      </c>
      <c r="K890">
        <v>266</v>
      </c>
      <c r="L890">
        <v>78</v>
      </c>
      <c r="M890">
        <v>0</v>
      </c>
      <c r="N890">
        <v>141</v>
      </c>
      <c r="O890">
        <v>130</v>
      </c>
      <c r="P890" t="s">
        <v>28</v>
      </c>
      <c r="Q890" t="s">
        <v>29</v>
      </c>
      <c r="R890">
        <v>47</v>
      </c>
      <c r="S890">
        <v>56</v>
      </c>
      <c r="T890">
        <v>90</v>
      </c>
      <c r="U890">
        <v>0</v>
      </c>
      <c r="V890">
        <v>0</v>
      </c>
      <c r="W890">
        <v>10</v>
      </c>
      <c r="X890">
        <v>4</v>
      </c>
      <c r="Y890" t="s">
        <v>2030</v>
      </c>
      <c r="Z890" t="s">
        <v>31</v>
      </c>
      <c r="AA890">
        <f>+IF(B890='Playlist o matic demo'!$V$2,50,0)</f>
        <v>0</v>
      </c>
      <c r="AB890">
        <f>+ABS(+D890-'Playlist o matic demo'!$AA$2)</f>
        <v>0</v>
      </c>
      <c r="AC890">
        <f>+ABS(+O890-'Playlist o matic demo'!$AB$2)</f>
        <v>41</v>
      </c>
      <c r="AD890">
        <f>+IF(P890='Playlist o matic demo'!$AC$2,0,20)</f>
        <v>20</v>
      </c>
      <c r="AE890">
        <f>+IF(Q890='Playlist o matic demo'!$AD$2,0,20)</f>
        <v>0</v>
      </c>
      <c r="AF890">
        <f>+ABS(+R890-'Playlist o matic demo'!AE$2)</f>
        <v>3</v>
      </c>
      <c r="AG890">
        <f>+ABS(+S890-'Playlist o matic demo'!AF$2)/2</f>
        <v>9</v>
      </c>
      <c r="AH890">
        <f>+ABS(+T890-'Playlist o matic demo'!AG$2)/1.5</f>
        <v>6.666666666666667</v>
      </c>
      <c r="AI890">
        <f>+ABS(+U890-'Playlist o matic demo'!AH$2)/2</f>
        <v>0</v>
      </c>
      <c r="AJ890">
        <f>+ABS(+V890-'Playlist o matic demo'!AI$2)/2</f>
        <v>0</v>
      </c>
      <c r="AK890">
        <f>+ABS(+W890-'Playlist o matic demo'!AJ$2)/2</f>
        <v>0.5</v>
      </c>
      <c r="AL890">
        <f>+ABS(+X890-'Playlist o matic demo'!AK$2)/2</f>
        <v>1.5</v>
      </c>
      <c r="AN890">
        <f t="shared" si="78"/>
        <v>81.666666666666671</v>
      </c>
      <c r="AO890">
        <f t="shared" si="79"/>
        <v>53</v>
      </c>
      <c r="AP890">
        <f t="shared" si="83"/>
        <v>8.8810000000001513E-2</v>
      </c>
      <c r="AQ890">
        <f t="shared" si="80"/>
        <v>53.088810000000002</v>
      </c>
      <c r="AR890">
        <f t="shared" si="81"/>
        <v>54</v>
      </c>
      <c r="AS890" t="str">
        <f t="shared" si="82"/>
        <v>Ghost - Mary On A Cross</v>
      </c>
    </row>
    <row r="891" spans="1:45" x14ac:dyDescent="0.45">
      <c r="A891" t="s">
        <v>2031</v>
      </c>
      <c r="B891" t="s">
        <v>67</v>
      </c>
      <c r="C891">
        <v>1</v>
      </c>
      <c r="D891">
        <v>2022</v>
      </c>
      <c r="E891">
        <v>8</v>
      </c>
      <c r="F891">
        <v>1</v>
      </c>
      <c r="G891">
        <v>799</v>
      </c>
      <c r="H891">
        <v>12</v>
      </c>
      <c r="I891">
        <v>264717480</v>
      </c>
      <c r="J891">
        <v>14</v>
      </c>
      <c r="K891">
        <v>141</v>
      </c>
      <c r="L891">
        <v>9</v>
      </c>
      <c r="M891">
        <v>0</v>
      </c>
      <c r="N891">
        <v>1</v>
      </c>
      <c r="O891">
        <v>105</v>
      </c>
      <c r="P891" t="s">
        <v>173</v>
      </c>
      <c r="Q891" t="s">
        <v>46</v>
      </c>
      <c r="R891">
        <v>81</v>
      </c>
      <c r="S891">
        <v>70</v>
      </c>
      <c r="T891">
        <v>65</v>
      </c>
      <c r="U891">
        <v>24</v>
      </c>
      <c r="V891">
        <v>0</v>
      </c>
      <c r="W891">
        <v>8</v>
      </c>
      <c r="X891">
        <v>4</v>
      </c>
      <c r="Y891" t="s">
        <v>878</v>
      </c>
      <c r="Z891" t="s">
        <v>31</v>
      </c>
      <c r="AA891">
        <f>+IF(B891='Playlist o matic demo'!$V$2,50,0)</f>
        <v>0</v>
      </c>
      <c r="AB891">
        <f>+ABS(+D891-'Playlist o matic demo'!$AA$2)</f>
        <v>3</v>
      </c>
      <c r="AC891">
        <f>+ABS(+O891-'Playlist o matic demo'!$AB$2)</f>
        <v>66</v>
      </c>
      <c r="AD891">
        <f>+IF(P891='Playlist o matic demo'!$AC$2,0,20)</f>
        <v>20</v>
      </c>
      <c r="AE891">
        <f>+IF(Q891='Playlist o matic demo'!$AD$2,0,20)</f>
        <v>20</v>
      </c>
      <c r="AF891">
        <f>+ABS(+R891-'Playlist o matic demo'!AE$2)</f>
        <v>31</v>
      </c>
      <c r="AG891">
        <f>+ABS(+S891-'Playlist o matic demo'!AF$2)/2</f>
        <v>16</v>
      </c>
      <c r="AH891">
        <f>+ABS(+T891-'Playlist o matic demo'!AG$2)/1.5</f>
        <v>10</v>
      </c>
      <c r="AI891">
        <f>+ABS(+U891-'Playlist o matic demo'!AH$2)/2</f>
        <v>12</v>
      </c>
      <c r="AJ891">
        <f>+ABS(+V891-'Playlist o matic demo'!AI$2)/2</f>
        <v>0</v>
      </c>
      <c r="AK891">
        <f>+ABS(+W891-'Playlist o matic demo'!AJ$2)/2</f>
        <v>0.5</v>
      </c>
      <c r="AL891">
        <f>+ABS(+X891-'Playlist o matic demo'!AK$2)/2</f>
        <v>1.5</v>
      </c>
      <c r="AN891">
        <f t="shared" si="78"/>
        <v>180</v>
      </c>
      <c r="AO891">
        <f t="shared" si="79"/>
        <v>769</v>
      </c>
      <c r="AP891">
        <f t="shared" si="83"/>
        <v>8.8910000000001516E-2</v>
      </c>
      <c r="AQ891">
        <f t="shared" si="80"/>
        <v>769.08891000000006</v>
      </c>
      <c r="AR891">
        <f t="shared" si="81"/>
        <v>770</v>
      </c>
      <c r="AS891" t="str">
        <f t="shared" si="82"/>
        <v>NewJeans - Attention</v>
      </c>
    </row>
    <row r="892" spans="1:45" x14ac:dyDescent="0.45">
      <c r="A892" t="s">
        <v>2032</v>
      </c>
      <c r="B892" t="s">
        <v>2033</v>
      </c>
      <c r="C892">
        <v>1</v>
      </c>
      <c r="D892">
        <v>2022</v>
      </c>
      <c r="E892">
        <v>3</v>
      </c>
      <c r="F892">
        <v>11</v>
      </c>
      <c r="G892">
        <v>1189</v>
      </c>
      <c r="H892">
        <v>6</v>
      </c>
      <c r="I892">
        <v>244928911</v>
      </c>
      <c r="J892">
        <v>17</v>
      </c>
      <c r="K892">
        <v>10</v>
      </c>
      <c r="L892">
        <v>16</v>
      </c>
      <c r="M892">
        <v>0</v>
      </c>
      <c r="N892">
        <v>4</v>
      </c>
      <c r="O892">
        <v>120</v>
      </c>
      <c r="P892" t="s">
        <v>38</v>
      </c>
      <c r="Q892" t="s">
        <v>29</v>
      </c>
      <c r="R892">
        <v>90</v>
      </c>
      <c r="S892">
        <v>73</v>
      </c>
      <c r="T892">
        <v>51</v>
      </c>
      <c r="U892">
        <v>39</v>
      </c>
      <c r="V892">
        <v>0</v>
      </c>
      <c r="W892">
        <v>9</v>
      </c>
      <c r="X892">
        <v>6</v>
      </c>
      <c r="Y892" t="s">
        <v>2034</v>
      </c>
      <c r="Z892" t="s">
        <v>31</v>
      </c>
      <c r="AA892">
        <f>+IF(B892='Playlist o matic demo'!$V$2,50,0)</f>
        <v>0</v>
      </c>
      <c r="AB892">
        <f>+ABS(+D892-'Playlist o matic demo'!$AA$2)</f>
        <v>3</v>
      </c>
      <c r="AC892">
        <f>+ABS(+O892-'Playlist o matic demo'!$AB$2)</f>
        <v>51</v>
      </c>
      <c r="AD892">
        <f>+IF(P892='Playlist o matic demo'!$AC$2,0,20)</f>
        <v>20</v>
      </c>
      <c r="AE892">
        <f>+IF(Q892='Playlist o matic demo'!$AD$2,0,20)</f>
        <v>0</v>
      </c>
      <c r="AF892">
        <f>+ABS(+R892-'Playlist o matic demo'!AE$2)</f>
        <v>40</v>
      </c>
      <c r="AG892">
        <f>+ABS(+S892-'Playlist o matic demo'!AF$2)/2</f>
        <v>17.5</v>
      </c>
      <c r="AH892">
        <f>+ABS(+T892-'Playlist o matic demo'!AG$2)/1.5</f>
        <v>19.333333333333332</v>
      </c>
      <c r="AI892">
        <f>+ABS(+U892-'Playlist o matic demo'!AH$2)/2</f>
        <v>19.5</v>
      </c>
      <c r="AJ892">
        <f>+ABS(+V892-'Playlist o matic demo'!AI$2)/2</f>
        <v>0</v>
      </c>
      <c r="AK892">
        <f>+ABS(+W892-'Playlist o matic demo'!AJ$2)/2</f>
        <v>0</v>
      </c>
      <c r="AL892">
        <f>+ABS(+X892-'Playlist o matic demo'!AK$2)/2</f>
        <v>0.5</v>
      </c>
      <c r="AN892">
        <f t="shared" si="78"/>
        <v>170.83333333333334</v>
      </c>
      <c r="AO892">
        <f t="shared" si="79"/>
        <v>694</v>
      </c>
      <c r="AP892">
        <f t="shared" si="83"/>
        <v>8.9010000000001518E-2</v>
      </c>
      <c r="AQ892">
        <f t="shared" si="80"/>
        <v>694.08901000000003</v>
      </c>
      <c r="AR892">
        <f t="shared" si="81"/>
        <v>694</v>
      </c>
      <c r="AS892" t="str">
        <f t="shared" si="82"/>
        <v>Rex Orange County - THE SHADE</v>
      </c>
    </row>
    <row r="893" spans="1:45" x14ac:dyDescent="0.45">
      <c r="A893" t="s">
        <v>2035</v>
      </c>
      <c r="B893" t="s">
        <v>2036</v>
      </c>
      <c r="C893">
        <v>1</v>
      </c>
      <c r="D893">
        <v>2022</v>
      </c>
      <c r="E893">
        <v>7</v>
      </c>
      <c r="F893">
        <v>12</v>
      </c>
      <c r="G893">
        <v>367</v>
      </c>
      <c r="H893">
        <v>0</v>
      </c>
      <c r="I893">
        <v>97610446</v>
      </c>
      <c r="J893">
        <v>28</v>
      </c>
      <c r="K893">
        <v>67</v>
      </c>
      <c r="L893">
        <v>195</v>
      </c>
      <c r="M893">
        <v>0</v>
      </c>
      <c r="N893">
        <v>0</v>
      </c>
      <c r="O893">
        <v>145</v>
      </c>
      <c r="P893" t="s">
        <v>92</v>
      </c>
      <c r="Q893" t="s">
        <v>29</v>
      </c>
      <c r="R893">
        <v>56</v>
      </c>
      <c r="S893">
        <v>43</v>
      </c>
      <c r="T893">
        <v>53</v>
      </c>
      <c r="U893">
        <v>24</v>
      </c>
      <c r="V893">
        <v>0</v>
      </c>
      <c r="W893">
        <v>12</v>
      </c>
      <c r="X893">
        <v>4</v>
      </c>
      <c r="Y893" t="s">
        <v>2037</v>
      </c>
      <c r="Z893" t="s">
        <v>31</v>
      </c>
      <c r="AA893">
        <f>+IF(B893='Playlist o matic demo'!$V$2,50,0)</f>
        <v>0</v>
      </c>
      <c r="AB893">
        <f>+ABS(+D893-'Playlist o matic demo'!$AA$2)</f>
        <v>3</v>
      </c>
      <c r="AC893">
        <f>+ABS(+O893-'Playlist o matic demo'!$AB$2)</f>
        <v>26</v>
      </c>
      <c r="AD893">
        <f>+IF(P893='Playlist o matic demo'!$AC$2,0,20)</f>
        <v>20</v>
      </c>
      <c r="AE893">
        <f>+IF(Q893='Playlist o matic demo'!$AD$2,0,20)</f>
        <v>0</v>
      </c>
      <c r="AF893">
        <f>+ABS(+R893-'Playlist o matic demo'!AE$2)</f>
        <v>6</v>
      </c>
      <c r="AG893">
        <f>+ABS(+S893-'Playlist o matic demo'!AF$2)/2</f>
        <v>2.5</v>
      </c>
      <c r="AH893">
        <f>+ABS(+T893-'Playlist o matic demo'!AG$2)/1.5</f>
        <v>18</v>
      </c>
      <c r="AI893">
        <f>+ABS(+U893-'Playlist o matic demo'!AH$2)/2</f>
        <v>12</v>
      </c>
      <c r="AJ893">
        <f>+ABS(+V893-'Playlist o matic demo'!AI$2)/2</f>
        <v>0</v>
      </c>
      <c r="AK893">
        <f>+ABS(+W893-'Playlist o matic demo'!AJ$2)/2</f>
        <v>1.5</v>
      </c>
      <c r="AL893">
        <f>+ABS(+X893-'Playlist o matic demo'!AK$2)/2</f>
        <v>1.5</v>
      </c>
      <c r="AN893">
        <f t="shared" si="78"/>
        <v>90.5</v>
      </c>
      <c r="AO893">
        <f t="shared" si="79"/>
        <v>82</v>
      </c>
      <c r="AP893">
        <f t="shared" si="83"/>
        <v>8.9110000000001521E-2</v>
      </c>
      <c r="AQ893">
        <f t="shared" si="80"/>
        <v>82.089110000000005</v>
      </c>
      <c r="AR893">
        <f t="shared" si="81"/>
        <v>82</v>
      </c>
      <c r="AS893" t="str">
        <f t="shared" si="82"/>
        <v>Sofia Carson - Come Back Home - From "Purple Hearts"</v>
      </c>
    </row>
    <row r="894" spans="1:45" x14ac:dyDescent="0.45">
      <c r="A894" t="s">
        <v>2038</v>
      </c>
      <c r="B894" t="s">
        <v>2039</v>
      </c>
      <c r="C894">
        <v>2</v>
      </c>
      <c r="D894">
        <v>2022</v>
      </c>
      <c r="E894">
        <v>7</v>
      </c>
      <c r="F894">
        <v>22</v>
      </c>
      <c r="G894">
        <v>527</v>
      </c>
      <c r="H894">
        <v>4</v>
      </c>
      <c r="I894">
        <v>287278853</v>
      </c>
      <c r="J894">
        <v>10</v>
      </c>
      <c r="K894">
        <v>43</v>
      </c>
      <c r="L894">
        <v>3</v>
      </c>
      <c r="M894">
        <v>1</v>
      </c>
      <c r="N894">
        <v>0</v>
      </c>
      <c r="O894">
        <v>99</v>
      </c>
      <c r="P894" t="s">
        <v>92</v>
      </c>
      <c r="Q894" t="s">
        <v>46</v>
      </c>
      <c r="R894">
        <v>79</v>
      </c>
      <c r="S894">
        <v>64</v>
      </c>
      <c r="T894">
        <v>59</v>
      </c>
      <c r="U894">
        <v>28</v>
      </c>
      <c r="V894">
        <v>0</v>
      </c>
      <c r="W894">
        <v>11</v>
      </c>
      <c r="X894">
        <v>14</v>
      </c>
      <c r="Y894" t="s">
        <v>2040</v>
      </c>
      <c r="Z894" t="s">
        <v>31</v>
      </c>
      <c r="AA894">
        <f>+IF(B894='Playlist o matic demo'!$V$2,50,0)</f>
        <v>0</v>
      </c>
      <c r="AB894">
        <f>+ABS(+D894-'Playlist o matic demo'!$AA$2)</f>
        <v>3</v>
      </c>
      <c r="AC894">
        <f>+ABS(+O894-'Playlist o matic demo'!$AB$2)</f>
        <v>72</v>
      </c>
      <c r="AD894">
        <f>+IF(P894='Playlist o matic demo'!$AC$2,0,20)</f>
        <v>20</v>
      </c>
      <c r="AE894">
        <f>+IF(Q894='Playlist o matic demo'!$AD$2,0,20)</f>
        <v>20</v>
      </c>
      <c r="AF894">
        <f>+ABS(+R894-'Playlist o matic demo'!AE$2)</f>
        <v>29</v>
      </c>
      <c r="AG894">
        <f>+ABS(+S894-'Playlist o matic demo'!AF$2)/2</f>
        <v>13</v>
      </c>
      <c r="AH894">
        <f>+ABS(+T894-'Playlist o matic demo'!AG$2)/1.5</f>
        <v>14</v>
      </c>
      <c r="AI894">
        <f>+ABS(+U894-'Playlist o matic demo'!AH$2)/2</f>
        <v>14</v>
      </c>
      <c r="AJ894">
        <f>+ABS(+V894-'Playlist o matic demo'!AI$2)/2</f>
        <v>0</v>
      </c>
      <c r="AK894">
        <f>+ABS(+W894-'Playlist o matic demo'!AJ$2)/2</f>
        <v>1</v>
      </c>
      <c r="AL894">
        <f>+ABS(+X894-'Playlist o matic demo'!AK$2)/2</f>
        <v>3.5</v>
      </c>
      <c r="AN894">
        <f t="shared" si="78"/>
        <v>189.5</v>
      </c>
      <c r="AO894">
        <f t="shared" si="79"/>
        <v>835</v>
      </c>
      <c r="AP894">
        <f t="shared" si="83"/>
        <v>8.9210000000001524E-2</v>
      </c>
      <c r="AQ894">
        <f t="shared" si="80"/>
        <v>835.08920999999998</v>
      </c>
      <c r="AR894">
        <f t="shared" si="81"/>
        <v>835</v>
      </c>
      <c r="AS894" t="str">
        <f t="shared" si="82"/>
        <v>Grupo Marca Registrada, Junior H - El Rescate</v>
      </c>
    </row>
    <row r="895" spans="1:45" x14ac:dyDescent="0.45">
      <c r="A895" t="s">
        <v>2041</v>
      </c>
      <c r="B895" t="s">
        <v>1391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>
        <v>887906111</v>
      </c>
      <c r="J895">
        <v>63</v>
      </c>
      <c r="K895">
        <v>39</v>
      </c>
      <c r="L895" s="1">
        <v>1315</v>
      </c>
      <c r="M895">
        <v>0</v>
      </c>
      <c r="N895">
        <v>2</v>
      </c>
      <c r="O895">
        <v>88</v>
      </c>
      <c r="P895" t="s">
        <v>173</v>
      </c>
      <c r="Q895" t="s">
        <v>46</v>
      </c>
      <c r="R895">
        <v>79</v>
      </c>
      <c r="S895">
        <v>66</v>
      </c>
      <c r="T895">
        <v>65</v>
      </c>
      <c r="U895">
        <v>5</v>
      </c>
      <c r="V895">
        <v>0</v>
      </c>
      <c r="W895">
        <v>25</v>
      </c>
      <c r="X895">
        <v>14</v>
      </c>
      <c r="Y895" t="s">
        <v>2042</v>
      </c>
      <c r="Z895" t="s">
        <v>31</v>
      </c>
      <c r="AA895">
        <f>+IF(B895='Playlist o matic demo'!$V$2,50,0)</f>
        <v>0</v>
      </c>
      <c r="AB895">
        <f>+ABS(+D895-'Playlist o matic demo'!$AA$2)</f>
        <v>11</v>
      </c>
      <c r="AC895">
        <f>+ABS(+O895-'Playlist o matic demo'!$AB$2)</f>
        <v>83</v>
      </c>
      <c r="AD895">
        <f>+IF(P895='Playlist o matic demo'!$AC$2,0,20)</f>
        <v>20</v>
      </c>
      <c r="AE895">
        <f>+IF(Q895='Playlist o matic demo'!$AD$2,0,20)</f>
        <v>20</v>
      </c>
      <c r="AF895">
        <f>+ABS(+R895-'Playlist o matic demo'!AE$2)</f>
        <v>29</v>
      </c>
      <c r="AG895">
        <f>+ABS(+S895-'Playlist o matic demo'!AF$2)/2</f>
        <v>14</v>
      </c>
      <c r="AH895">
        <f>+ABS(+T895-'Playlist o matic demo'!AG$2)/1.5</f>
        <v>10</v>
      </c>
      <c r="AI895">
        <f>+ABS(+U895-'Playlist o matic demo'!AH$2)/2</f>
        <v>2.5</v>
      </c>
      <c r="AJ895">
        <f>+ABS(+V895-'Playlist o matic demo'!AI$2)/2</f>
        <v>0</v>
      </c>
      <c r="AK895">
        <f>+ABS(+W895-'Playlist o matic demo'!AJ$2)/2</f>
        <v>8</v>
      </c>
      <c r="AL895">
        <f>+ABS(+X895-'Playlist o matic demo'!AK$2)/2</f>
        <v>3.5</v>
      </c>
      <c r="AN895">
        <f t="shared" si="78"/>
        <v>201</v>
      </c>
      <c r="AO895">
        <f t="shared" si="79"/>
        <v>870</v>
      </c>
      <c r="AP895">
        <f t="shared" si="83"/>
        <v>8.9310000000001527E-2</v>
      </c>
      <c r="AQ895">
        <f t="shared" si="80"/>
        <v>870.08930999999995</v>
      </c>
      <c r="AR895">
        <f t="shared" si="81"/>
        <v>871</v>
      </c>
      <c r="AS895" t="str">
        <f t="shared" si="82"/>
        <v>Kanye West - Heartless</v>
      </c>
    </row>
    <row r="896" spans="1:45" x14ac:dyDescent="0.45">
      <c r="A896" t="s">
        <v>2043</v>
      </c>
      <c r="B896" t="s">
        <v>2044</v>
      </c>
      <c r="C896">
        <v>4</v>
      </c>
      <c r="D896">
        <v>2022</v>
      </c>
      <c r="E896">
        <v>7</v>
      </c>
      <c r="F896">
        <v>15</v>
      </c>
      <c r="G896">
        <v>3113</v>
      </c>
      <c r="H896">
        <v>0</v>
      </c>
      <c r="I896">
        <v>123473120</v>
      </c>
      <c r="J896">
        <v>54</v>
      </c>
      <c r="K896">
        <v>6</v>
      </c>
      <c r="L896">
        <v>124</v>
      </c>
      <c r="M896">
        <v>1</v>
      </c>
      <c r="N896">
        <v>0</v>
      </c>
      <c r="O896">
        <v>126</v>
      </c>
      <c r="P896" t="s">
        <v>42</v>
      </c>
      <c r="Q896" t="s">
        <v>29</v>
      </c>
      <c r="R896">
        <v>81</v>
      </c>
      <c r="S896">
        <v>90</v>
      </c>
      <c r="T896">
        <v>73</v>
      </c>
      <c r="U896">
        <v>28</v>
      </c>
      <c r="V896">
        <v>0</v>
      </c>
      <c r="W896">
        <v>29</v>
      </c>
      <c r="X896">
        <v>4</v>
      </c>
      <c r="Y896" t="s">
        <v>2045</v>
      </c>
      <c r="Z896" t="s">
        <v>31</v>
      </c>
      <c r="AA896">
        <f>+IF(B896='Playlist o matic demo'!$V$2,50,0)</f>
        <v>0</v>
      </c>
      <c r="AB896">
        <f>+ABS(+D896-'Playlist o matic demo'!$AA$2)</f>
        <v>3</v>
      </c>
      <c r="AC896">
        <f>+ABS(+O896-'Playlist o matic demo'!$AB$2)</f>
        <v>45</v>
      </c>
      <c r="AD896">
        <f>+IF(P896='Playlist o matic demo'!$AC$2,0,20)</f>
        <v>20</v>
      </c>
      <c r="AE896">
        <f>+IF(Q896='Playlist o matic demo'!$AD$2,0,20)</f>
        <v>0</v>
      </c>
      <c r="AF896">
        <f>+ABS(+R896-'Playlist o matic demo'!AE$2)</f>
        <v>31</v>
      </c>
      <c r="AG896">
        <f>+ABS(+S896-'Playlist o matic demo'!AF$2)/2</f>
        <v>26</v>
      </c>
      <c r="AH896">
        <f>+ABS(+T896-'Playlist o matic demo'!AG$2)/1.5</f>
        <v>4.666666666666667</v>
      </c>
      <c r="AI896">
        <f>+ABS(+U896-'Playlist o matic demo'!AH$2)/2</f>
        <v>14</v>
      </c>
      <c r="AJ896">
        <f>+ABS(+V896-'Playlist o matic demo'!AI$2)/2</f>
        <v>0</v>
      </c>
      <c r="AK896">
        <f>+ABS(+W896-'Playlist o matic demo'!AJ$2)/2</f>
        <v>10</v>
      </c>
      <c r="AL896">
        <f>+ABS(+X896-'Playlist o matic demo'!AK$2)/2</f>
        <v>1.5</v>
      </c>
      <c r="AN896">
        <f t="shared" si="78"/>
        <v>155.16666666666666</v>
      </c>
      <c r="AO896">
        <f t="shared" si="79"/>
        <v>546</v>
      </c>
      <c r="AP896">
        <f t="shared" si="83"/>
        <v>8.941000000000153E-2</v>
      </c>
      <c r="AQ896">
        <f t="shared" si="80"/>
        <v>546.08941000000004</v>
      </c>
      <c r="AR896">
        <f t="shared" si="81"/>
        <v>547</v>
      </c>
      <c r="AS896" t="str">
        <f t="shared" si="82"/>
        <v>Calvin Harris, Halsey, Pharrell Williams, Justin Timberlake - Stay With Me (with Justin Timberlake, Halsey, &amp; Pharrell)</v>
      </c>
    </row>
    <row r="897" spans="1:45" x14ac:dyDescent="0.45">
      <c r="A897" t="s">
        <v>2046</v>
      </c>
      <c r="B897" t="s">
        <v>2047</v>
      </c>
      <c r="C897">
        <v>2</v>
      </c>
      <c r="D897">
        <v>2022</v>
      </c>
      <c r="E897">
        <v>8</v>
      </c>
      <c r="F897">
        <v>15</v>
      </c>
      <c r="G897">
        <v>685</v>
      </c>
      <c r="H897">
        <v>5</v>
      </c>
      <c r="I897">
        <v>295152154</v>
      </c>
      <c r="J897">
        <v>15</v>
      </c>
      <c r="K897">
        <v>79</v>
      </c>
      <c r="L897">
        <v>4</v>
      </c>
      <c r="M897">
        <v>2</v>
      </c>
      <c r="N897">
        <v>0</v>
      </c>
      <c r="O897">
        <v>136</v>
      </c>
      <c r="Q897" t="s">
        <v>29</v>
      </c>
      <c r="R897">
        <v>77</v>
      </c>
      <c r="S897">
        <v>71</v>
      </c>
      <c r="T897">
        <v>75</v>
      </c>
      <c r="U897">
        <v>33</v>
      </c>
      <c r="V897">
        <v>1</v>
      </c>
      <c r="W897">
        <v>13</v>
      </c>
      <c r="X897">
        <v>4</v>
      </c>
      <c r="Y897" t="s">
        <v>2048</v>
      </c>
      <c r="Z897" t="s">
        <v>31</v>
      </c>
      <c r="AA897">
        <f>+IF(B897='Playlist o matic demo'!$V$2,50,0)</f>
        <v>0</v>
      </c>
      <c r="AB897">
        <f>+ABS(+D897-'Playlist o matic demo'!$AA$2)</f>
        <v>3</v>
      </c>
      <c r="AC897">
        <f>+ABS(+O897-'Playlist o matic demo'!$AB$2)</f>
        <v>35</v>
      </c>
      <c r="AD897">
        <f>+IF(P897='Playlist o matic demo'!$AC$2,0,20)</f>
        <v>20</v>
      </c>
      <c r="AE897">
        <f>+IF(Q897='Playlist o matic demo'!$AD$2,0,20)</f>
        <v>0</v>
      </c>
      <c r="AF897">
        <f>+ABS(+R897-'Playlist o matic demo'!AE$2)</f>
        <v>27</v>
      </c>
      <c r="AG897">
        <f>+ABS(+S897-'Playlist o matic demo'!AF$2)/2</f>
        <v>16.5</v>
      </c>
      <c r="AH897">
        <f>+ABS(+T897-'Playlist o matic demo'!AG$2)/1.5</f>
        <v>3.3333333333333335</v>
      </c>
      <c r="AI897">
        <f>+ABS(+U897-'Playlist o matic demo'!AH$2)/2</f>
        <v>16.5</v>
      </c>
      <c r="AJ897">
        <f>+ABS(+V897-'Playlist o matic demo'!AI$2)/2</f>
        <v>0.5</v>
      </c>
      <c r="AK897">
        <f>+ABS(+W897-'Playlist o matic demo'!AJ$2)/2</f>
        <v>2</v>
      </c>
      <c r="AL897">
        <f>+ABS(+X897-'Playlist o matic demo'!AK$2)/2</f>
        <v>1.5</v>
      </c>
      <c r="AN897">
        <f t="shared" si="78"/>
        <v>125.33333333333333</v>
      </c>
      <c r="AO897">
        <f t="shared" si="79"/>
        <v>294</v>
      </c>
      <c r="AP897">
        <f t="shared" si="83"/>
        <v>8.9510000000001533E-2</v>
      </c>
      <c r="AQ897">
        <f t="shared" si="80"/>
        <v>294.08951000000002</v>
      </c>
      <c r="AR897">
        <f t="shared" si="81"/>
        <v>295</v>
      </c>
      <c r="AS897" t="str">
        <f t="shared" si="82"/>
        <v>Peso Pluma, Luis R Conriquez - Siempre Pendientes</v>
      </c>
    </row>
    <row r="898" spans="1:45" x14ac:dyDescent="0.45">
      <c r="A898" t="s">
        <v>2049</v>
      </c>
      <c r="B898" t="s">
        <v>2050</v>
      </c>
      <c r="C898">
        <v>2</v>
      </c>
      <c r="D898">
        <v>2022</v>
      </c>
      <c r="E898">
        <v>2</v>
      </c>
      <c r="F898">
        <v>18</v>
      </c>
      <c r="G898">
        <v>782</v>
      </c>
      <c r="H898">
        <v>9</v>
      </c>
      <c r="I898">
        <v>323455692</v>
      </c>
      <c r="J898">
        <v>15</v>
      </c>
      <c r="K898">
        <v>33</v>
      </c>
      <c r="L898">
        <v>6</v>
      </c>
      <c r="M898">
        <v>1</v>
      </c>
      <c r="N898">
        <v>0</v>
      </c>
      <c r="O898">
        <v>113</v>
      </c>
      <c r="P898" t="s">
        <v>80</v>
      </c>
      <c r="Q898" t="s">
        <v>29</v>
      </c>
      <c r="R898">
        <v>70</v>
      </c>
      <c r="S898">
        <v>97</v>
      </c>
      <c r="T898">
        <v>59</v>
      </c>
      <c r="U898">
        <v>55</v>
      </c>
      <c r="V898">
        <v>0</v>
      </c>
      <c r="W898">
        <v>27</v>
      </c>
      <c r="X898">
        <v>12</v>
      </c>
      <c r="Y898" t="s">
        <v>30</v>
      </c>
      <c r="Z898" t="s">
        <v>31</v>
      </c>
      <c r="AA898">
        <f>+IF(B898='Playlist o matic demo'!$V$2,50,0)</f>
        <v>0</v>
      </c>
      <c r="AB898">
        <f>+ABS(+D898-'Playlist o matic demo'!$AA$2)</f>
        <v>3</v>
      </c>
      <c r="AC898">
        <f>+ABS(+O898-'Playlist o matic demo'!$AB$2)</f>
        <v>58</v>
      </c>
      <c r="AD898">
        <f>+IF(P898='Playlist o matic demo'!$AC$2,0,20)</f>
        <v>20</v>
      </c>
      <c r="AE898">
        <f>+IF(Q898='Playlist o matic demo'!$AD$2,0,20)</f>
        <v>0</v>
      </c>
      <c r="AF898">
        <f>+ABS(+R898-'Playlist o matic demo'!AE$2)</f>
        <v>20</v>
      </c>
      <c r="AG898">
        <f>+ABS(+S898-'Playlist o matic demo'!AF$2)/2</f>
        <v>29.5</v>
      </c>
      <c r="AH898">
        <f>+ABS(+T898-'Playlist o matic demo'!AG$2)/1.5</f>
        <v>14</v>
      </c>
      <c r="AI898">
        <f>+ABS(+U898-'Playlist o matic demo'!AH$2)/2</f>
        <v>27.5</v>
      </c>
      <c r="AJ898">
        <f>+ABS(+V898-'Playlist o matic demo'!AI$2)/2</f>
        <v>0</v>
      </c>
      <c r="AK898">
        <f>+ABS(+W898-'Playlist o matic demo'!AJ$2)/2</f>
        <v>9</v>
      </c>
      <c r="AL898">
        <f>+ABS(+X898-'Playlist o matic demo'!AK$2)/2</f>
        <v>2.5</v>
      </c>
      <c r="AN898">
        <f t="shared" si="78"/>
        <v>183.5</v>
      </c>
      <c r="AO898">
        <f t="shared" si="79"/>
        <v>786</v>
      </c>
      <c r="AP898">
        <f t="shared" si="83"/>
        <v>8.9610000000001536E-2</v>
      </c>
      <c r="AQ898">
        <f t="shared" si="80"/>
        <v>786.08960999999999</v>
      </c>
      <c r="AR898">
        <f t="shared" si="81"/>
        <v>786</v>
      </c>
      <c r="AS898" t="str">
        <f t="shared" si="82"/>
        <v>Luis R Conriquez, La Adictiva - JGL</v>
      </c>
    </row>
    <row r="899" spans="1:45" x14ac:dyDescent="0.45">
      <c r="A899" t="s">
        <v>2051</v>
      </c>
      <c r="B899" t="s">
        <v>2052</v>
      </c>
      <c r="C899">
        <v>3</v>
      </c>
      <c r="D899">
        <v>2022</v>
      </c>
      <c r="E899">
        <v>6</v>
      </c>
      <c r="F899">
        <v>16</v>
      </c>
      <c r="G899">
        <v>2442</v>
      </c>
      <c r="H899">
        <v>0</v>
      </c>
      <c r="I899">
        <v>240918092</v>
      </c>
      <c r="J899">
        <v>81</v>
      </c>
      <c r="K899">
        <v>4</v>
      </c>
      <c r="L899">
        <v>248</v>
      </c>
      <c r="M899">
        <v>1</v>
      </c>
      <c r="N899">
        <v>6</v>
      </c>
      <c r="O899">
        <v>132</v>
      </c>
      <c r="P899" t="s">
        <v>28</v>
      </c>
      <c r="Q899" t="s">
        <v>29</v>
      </c>
      <c r="R899">
        <v>82</v>
      </c>
      <c r="S899">
        <v>49</v>
      </c>
      <c r="T899">
        <v>88</v>
      </c>
      <c r="U899">
        <v>20</v>
      </c>
      <c r="V899">
        <v>0</v>
      </c>
      <c r="W899">
        <v>21</v>
      </c>
      <c r="X899">
        <v>3</v>
      </c>
      <c r="Y899" t="s">
        <v>30</v>
      </c>
      <c r="Z899" t="s">
        <v>31</v>
      </c>
      <c r="AA899">
        <f>+IF(B899='Playlist o matic demo'!$V$2,50,0)</f>
        <v>0</v>
      </c>
      <c r="AB899">
        <f>+ABS(+D899-'Playlist o matic demo'!$AA$2)</f>
        <v>3</v>
      </c>
      <c r="AC899">
        <f>+ABS(+O899-'Playlist o matic demo'!$AB$2)</f>
        <v>39</v>
      </c>
      <c r="AD899">
        <f>+IF(P899='Playlist o matic demo'!$AC$2,0,20)</f>
        <v>20</v>
      </c>
      <c r="AE899">
        <f>+IF(Q899='Playlist o matic demo'!$AD$2,0,20)</f>
        <v>0</v>
      </c>
      <c r="AF899">
        <f>+ABS(+R899-'Playlist o matic demo'!AE$2)</f>
        <v>32</v>
      </c>
      <c r="AG899">
        <f>+ABS(+S899-'Playlist o matic demo'!AF$2)/2</f>
        <v>5.5</v>
      </c>
      <c r="AH899">
        <f>+ABS(+T899-'Playlist o matic demo'!AG$2)/1.5</f>
        <v>5.333333333333333</v>
      </c>
      <c r="AI899">
        <f>+ABS(+U899-'Playlist o matic demo'!AH$2)/2</f>
        <v>10</v>
      </c>
      <c r="AJ899">
        <f>+ABS(+V899-'Playlist o matic demo'!AI$2)/2</f>
        <v>0</v>
      </c>
      <c r="AK899">
        <f>+ABS(+W899-'Playlist o matic demo'!AJ$2)/2</f>
        <v>6</v>
      </c>
      <c r="AL899">
        <f>+ABS(+X899-'Playlist o matic demo'!AK$2)/2</f>
        <v>2</v>
      </c>
      <c r="AN899">
        <f t="shared" ref="AN899:AN954" si="84">+SUM(AA899:AL899)</f>
        <v>122.83333333333333</v>
      </c>
      <c r="AO899">
        <f t="shared" ref="AO899:AO954" si="85">+_xlfn.RANK.EQ(AN899,AN$2:AN$954,1)</f>
        <v>265</v>
      </c>
      <c r="AP899">
        <f t="shared" si="83"/>
        <v>8.9710000000001539E-2</v>
      </c>
      <c r="AQ899">
        <f t="shared" ref="AQ899:AQ954" si="86">+AO899+AP899</f>
        <v>265.08971000000003</v>
      </c>
      <c r="AR899">
        <f t="shared" ref="AR899:AR954" si="87">+_xlfn.RANK.EQ(AQ899,AQ$2:AQ$954,1)</f>
        <v>268</v>
      </c>
      <c r="AS899" t="str">
        <f t="shared" ref="AS899:AS954" si="88">+CONCATENATE(B899," - ",A899)</f>
        <v>David Guetta, Shakira, Black Eyed Peas - Don't You Worry</v>
      </c>
    </row>
    <row r="900" spans="1:45" x14ac:dyDescent="0.45">
      <c r="A900" t="s">
        <v>2053</v>
      </c>
      <c r="B900" t="s">
        <v>2054</v>
      </c>
      <c r="C900">
        <v>3</v>
      </c>
      <c r="D900">
        <v>2022</v>
      </c>
      <c r="E900">
        <v>5</v>
      </c>
      <c r="F900">
        <v>20</v>
      </c>
      <c r="G900">
        <v>1112</v>
      </c>
      <c r="H900">
        <v>4</v>
      </c>
      <c r="I900">
        <v>191873381</v>
      </c>
      <c r="J900">
        <v>22</v>
      </c>
      <c r="K900">
        <v>2</v>
      </c>
      <c r="L900">
        <v>65</v>
      </c>
      <c r="M900">
        <v>1</v>
      </c>
      <c r="N900">
        <v>3</v>
      </c>
      <c r="O900">
        <v>135</v>
      </c>
      <c r="P900" t="s">
        <v>80</v>
      </c>
      <c r="Q900" t="s">
        <v>29</v>
      </c>
      <c r="R900">
        <v>77</v>
      </c>
      <c r="S900">
        <v>74</v>
      </c>
      <c r="T900">
        <v>74</v>
      </c>
      <c r="U900">
        <v>47</v>
      </c>
      <c r="V900">
        <v>0</v>
      </c>
      <c r="W900">
        <v>34</v>
      </c>
      <c r="X900">
        <v>8</v>
      </c>
      <c r="Y900" t="s">
        <v>30</v>
      </c>
      <c r="Z900" t="s">
        <v>31</v>
      </c>
      <c r="AA900">
        <f>+IF(B900='Playlist o matic demo'!$V$2,50,0)</f>
        <v>0</v>
      </c>
      <c r="AB900">
        <f>+ABS(+D900-'Playlist o matic demo'!$AA$2)</f>
        <v>3</v>
      </c>
      <c r="AC900">
        <f>+ABS(+O900-'Playlist o matic demo'!$AB$2)</f>
        <v>36</v>
      </c>
      <c r="AD900">
        <f>+IF(P900='Playlist o matic demo'!$AC$2,0,20)</f>
        <v>20</v>
      </c>
      <c r="AE900">
        <f>+IF(Q900='Playlist o matic demo'!$AD$2,0,20)</f>
        <v>0</v>
      </c>
      <c r="AF900">
        <f>+ABS(+R900-'Playlist o matic demo'!AE$2)</f>
        <v>27</v>
      </c>
      <c r="AG900">
        <f>+ABS(+S900-'Playlist o matic demo'!AF$2)/2</f>
        <v>18</v>
      </c>
      <c r="AH900">
        <f>+ABS(+T900-'Playlist o matic demo'!AG$2)/1.5</f>
        <v>4</v>
      </c>
      <c r="AI900">
        <f>+ABS(+U900-'Playlist o matic demo'!AH$2)/2</f>
        <v>23.5</v>
      </c>
      <c r="AJ900">
        <f>+ABS(+V900-'Playlist o matic demo'!AI$2)/2</f>
        <v>0</v>
      </c>
      <c r="AK900">
        <f>+ABS(+W900-'Playlist o matic demo'!AJ$2)/2</f>
        <v>12.5</v>
      </c>
      <c r="AL900">
        <f>+ABS(+X900-'Playlist o matic demo'!AK$2)/2</f>
        <v>0.5</v>
      </c>
      <c r="AN900">
        <f t="shared" si="84"/>
        <v>144.5</v>
      </c>
      <c r="AO900">
        <f t="shared" si="85"/>
        <v>439</v>
      </c>
      <c r="AP900">
        <f t="shared" ref="AP900:AP954" si="89">+AP899+0.0001</f>
        <v>8.9810000000001541E-2</v>
      </c>
      <c r="AQ900">
        <f t="shared" si="86"/>
        <v>439.08981</v>
      </c>
      <c r="AR900">
        <f t="shared" si="87"/>
        <v>441</v>
      </c>
      <c r="AS900" t="str">
        <f t="shared" si="88"/>
        <v>Melody, Ana Castela, Dj Chris No Beat - Pipoco</v>
      </c>
    </row>
    <row r="901" spans="1:45" x14ac:dyDescent="0.45">
      <c r="A901" t="s">
        <v>2055</v>
      </c>
      <c r="B901" t="s">
        <v>2056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>
        <v>284216603</v>
      </c>
      <c r="J901">
        <v>165</v>
      </c>
      <c r="K901">
        <v>10</v>
      </c>
      <c r="L901">
        <v>177</v>
      </c>
      <c r="M901">
        <v>4</v>
      </c>
      <c r="N901">
        <v>73</v>
      </c>
      <c r="O901">
        <v>126</v>
      </c>
      <c r="Q901" t="s">
        <v>29</v>
      </c>
      <c r="R901">
        <v>67</v>
      </c>
      <c r="S901">
        <v>49</v>
      </c>
      <c r="T901">
        <v>77</v>
      </c>
      <c r="U901">
        <v>11</v>
      </c>
      <c r="V901">
        <v>0</v>
      </c>
      <c r="W901">
        <v>19</v>
      </c>
      <c r="X901">
        <v>11</v>
      </c>
      <c r="Y901" t="s">
        <v>2057</v>
      </c>
      <c r="Z901" t="s">
        <v>31</v>
      </c>
      <c r="AA901">
        <f>+IF(B901='Playlist o matic demo'!$V$2,50,0)</f>
        <v>0</v>
      </c>
      <c r="AB901">
        <f>+ABS(+D901-'Playlist o matic demo'!$AA$2)</f>
        <v>2</v>
      </c>
      <c r="AC901">
        <f>+ABS(+O901-'Playlist o matic demo'!$AB$2)</f>
        <v>45</v>
      </c>
      <c r="AD901">
        <f>+IF(P901='Playlist o matic demo'!$AC$2,0,20)</f>
        <v>20</v>
      </c>
      <c r="AE901">
        <f>+IF(Q901='Playlist o matic demo'!$AD$2,0,20)</f>
        <v>0</v>
      </c>
      <c r="AF901">
        <f>+ABS(+R901-'Playlist o matic demo'!AE$2)</f>
        <v>17</v>
      </c>
      <c r="AG901">
        <f>+ABS(+S901-'Playlist o matic demo'!AF$2)/2</f>
        <v>5.5</v>
      </c>
      <c r="AH901">
        <f>+ABS(+T901-'Playlist o matic demo'!AG$2)/1.5</f>
        <v>2</v>
      </c>
      <c r="AI901">
        <f>+ABS(+U901-'Playlist o matic demo'!AH$2)/2</f>
        <v>5.5</v>
      </c>
      <c r="AJ901">
        <f>+ABS(+V901-'Playlist o matic demo'!AI$2)/2</f>
        <v>0</v>
      </c>
      <c r="AK901">
        <f>+ABS(+W901-'Playlist o matic demo'!AJ$2)/2</f>
        <v>5</v>
      </c>
      <c r="AL901">
        <f>+ABS(+X901-'Playlist o matic demo'!AK$2)/2</f>
        <v>2</v>
      </c>
      <c r="AN901">
        <f t="shared" si="84"/>
        <v>104</v>
      </c>
      <c r="AO901">
        <f t="shared" si="85"/>
        <v>141</v>
      </c>
      <c r="AP901">
        <f t="shared" si="89"/>
        <v>8.9910000000001544E-2</v>
      </c>
      <c r="AQ901">
        <f t="shared" si="86"/>
        <v>141.08991</v>
      </c>
      <c r="AR901">
        <f t="shared" si="87"/>
        <v>142</v>
      </c>
      <c r="AS901" t="str">
        <f t="shared" si="88"/>
        <v>Elton John, Britney Spears - Hold Me Closer</v>
      </c>
    </row>
    <row r="902" spans="1:45" x14ac:dyDescent="0.45">
      <c r="A902" t="s">
        <v>2058</v>
      </c>
      <c r="B902" t="s">
        <v>265</v>
      </c>
      <c r="C902">
        <v>1</v>
      </c>
      <c r="D902">
        <v>2022</v>
      </c>
      <c r="E902">
        <v>9</v>
      </c>
      <c r="F902">
        <v>9</v>
      </c>
      <c r="G902">
        <v>2520</v>
      </c>
      <c r="H902">
        <v>4</v>
      </c>
      <c r="I902">
        <v>239411309</v>
      </c>
      <c r="J902">
        <v>93</v>
      </c>
      <c r="K902">
        <v>95</v>
      </c>
      <c r="L902">
        <v>84</v>
      </c>
      <c r="M902">
        <v>9</v>
      </c>
      <c r="N902">
        <v>202</v>
      </c>
      <c r="O902">
        <v>102</v>
      </c>
      <c r="P902" t="s">
        <v>34</v>
      </c>
      <c r="Q902" t="s">
        <v>46</v>
      </c>
      <c r="R902">
        <v>67</v>
      </c>
      <c r="S902">
        <v>72</v>
      </c>
      <c r="T902">
        <v>74</v>
      </c>
      <c r="U902">
        <v>30</v>
      </c>
      <c r="V902">
        <v>0</v>
      </c>
      <c r="W902">
        <v>36</v>
      </c>
      <c r="X902">
        <v>4</v>
      </c>
      <c r="Y902" t="s">
        <v>2059</v>
      </c>
      <c r="Z902" t="s">
        <v>31</v>
      </c>
      <c r="AA902">
        <f>+IF(B902='Playlist o matic demo'!$V$2,50,0)</f>
        <v>0</v>
      </c>
      <c r="AB902">
        <f>+ABS(+D902-'Playlist o matic demo'!$AA$2)</f>
        <v>3</v>
      </c>
      <c r="AC902">
        <f>+ABS(+O902-'Playlist o matic demo'!$AB$2)</f>
        <v>69</v>
      </c>
      <c r="AD902">
        <f>+IF(P902='Playlist o matic demo'!$AC$2,0,20)</f>
        <v>0</v>
      </c>
      <c r="AE902">
        <f>+IF(Q902='Playlist o matic demo'!$AD$2,0,20)</f>
        <v>20</v>
      </c>
      <c r="AF902">
        <f>+ABS(+R902-'Playlist o matic demo'!AE$2)</f>
        <v>17</v>
      </c>
      <c r="AG902">
        <f>+ABS(+S902-'Playlist o matic demo'!AF$2)/2</f>
        <v>17</v>
      </c>
      <c r="AH902">
        <f>+ABS(+T902-'Playlist o matic demo'!AG$2)/1.5</f>
        <v>4</v>
      </c>
      <c r="AI902">
        <f>+ABS(+U902-'Playlist o matic demo'!AH$2)/2</f>
        <v>15</v>
      </c>
      <c r="AJ902">
        <f>+ABS(+V902-'Playlist o matic demo'!AI$2)/2</f>
        <v>0</v>
      </c>
      <c r="AK902">
        <f>+ABS(+W902-'Playlist o matic demo'!AJ$2)/2</f>
        <v>13.5</v>
      </c>
      <c r="AL902">
        <f>+ABS(+X902-'Playlist o matic demo'!AK$2)/2</f>
        <v>1.5</v>
      </c>
      <c r="AN902">
        <f t="shared" si="84"/>
        <v>160</v>
      </c>
      <c r="AO902">
        <f t="shared" si="85"/>
        <v>597</v>
      </c>
      <c r="AP902">
        <f t="shared" si="89"/>
        <v>9.0010000000001547E-2</v>
      </c>
      <c r="AQ902">
        <f t="shared" si="86"/>
        <v>597.09001000000001</v>
      </c>
      <c r="AR902">
        <f t="shared" si="87"/>
        <v>600</v>
      </c>
      <c r="AS902" t="str">
        <f t="shared" si="88"/>
        <v>Lewis Capaldi - Forget Me</v>
      </c>
    </row>
    <row r="903" spans="1:45" x14ac:dyDescent="0.45">
      <c r="A903" t="s">
        <v>2060</v>
      </c>
      <c r="B903" t="s">
        <v>681</v>
      </c>
      <c r="C903">
        <v>1</v>
      </c>
      <c r="D903">
        <v>2022</v>
      </c>
      <c r="E903">
        <v>8</v>
      </c>
      <c r="F903">
        <v>22</v>
      </c>
      <c r="G903">
        <v>767</v>
      </c>
      <c r="H903">
        <v>12</v>
      </c>
      <c r="I903">
        <v>265548837</v>
      </c>
      <c r="J903">
        <v>20</v>
      </c>
      <c r="K903">
        <v>129</v>
      </c>
      <c r="L903">
        <v>11</v>
      </c>
      <c r="M903">
        <v>0</v>
      </c>
      <c r="N903">
        <v>12</v>
      </c>
      <c r="O903">
        <v>125</v>
      </c>
      <c r="Q903" t="s">
        <v>29</v>
      </c>
      <c r="R903">
        <v>68</v>
      </c>
      <c r="S903">
        <v>80</v>
      </c>
      <c r="T903">
        <v>92</v>
      </c>
      <c r="U903">
        <v>10</v>
      </c>
      <c r="V903">
        <v>0</v>
      </c>
      <c r="W903">
        <v>9</v>
      </c>
      <c r="X903">
        <v>12</v>
      </c>
      <c r="Y903" t="s">
        <v>2061</v>
      </c>
      <c r="Z903" t="s">
        <v>31</v>
      </c>
      <c r="AA903">
        <f>+IF(B903='Playlist o matic demo'!$V$2,50,0)</f>
        <v>0</v>
      </c>
      <c r="AB903">
        <f>+ABS(+D903-'Playlist o matic demo'!$AA$2)</f>
        <v>3</v>
      </c>
      <c r="AC903">
        <f>+ABS(+O903-'Playlist o matic demo'!$AB$2)</f>
        <v>46</v>
      </c>
      <c r="AD903">
        <f>+IF(P903='Playlist o matic demo'!$AC$2,0,20)</f>
        <v>20</v>
      </c>
      <c r="AE903">
        <f>+IF(Q903='Playlist o matic demo'!$AD$2,0,20)</f>
        <v>0</v>
      </c>
      <c r="AF903">
        <f>+ABS(+R903-'Playlist o matic demo'!AE$2)</f>
        <v>18</v>
      </c>
      <c r="AG903">
        <f>+ABS(+S903-'Playlist o matic demo'!AF$2)/2</f>
        <v>21</v>
      </c>
      <c r="AH903">
        <f>+ABS(+T903-'Playlist o matic demo'!AG$2)/1.5</f>
        <v>8</v>
      </c>
      <c r="AI903">
        <f>+ABS(+U903-'Playlist o matic demo'!AH$2)/2</f>
        <v>5</v>
      </c>
      <c r="AJ903">
        <f>+ABS(+V903-'Playlist o matic demo'!AI$2)/2</f>
        <v>0</v>
      </c>
      <c r="AK903">
        <f>+ABS(+W903-'Playlist o matic demo'!AJ$2)/2</f>
        <v>0</v>
      </c>
      <c r="AL903">
        <f>+ABS(+X903-'Playlist o matic demo'!AK$2)/2</f>
        <v>2.5</v>
      </c>
      <c r="AN903">
        <f t="shared" si="84"/>
        <v>123.5</v>
      </c>
      <c r="AO903">
        <f t="shared" si="85"/>
        <v>272</v>
      </c>
      <c r="AP903">
        <f t="shared" si="89"/>
        <v>9.011000000000155E-2</v>
      </c>
      <c r="AQ903">
        <f t="shared" si="86"/>
        <v>272.09010999999998</v>
      </c>
      <c r="AR903">
        <f t="shared" si="87"/>
        <v>275</v>
      </c>
      <c r="AS903" t="str">
        <f t="shared" si="88"/>
        <v>IVE - After LIKE</v>
      </c>
    </row>
    <row r="904" spans="1:45" x14ac:dyDescent="0.45">
      <c r="A904" t="s">
        <v>2062</v>
      </c>
      <c r="B904" t="s">
        <v>1391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>
        <v>703301727</v>
      </c>
      <c r="J904">
        <v>33</v>
      </c>
      <c r="K904">
        <v>11</v>
      </c>
      <c r="L904">
        <v>274</v>
      </c>
      <c r="M904">
        <v>0</v>
      </c>
      <c r="N904">
        <v>0</v>
      </c>
      <c r="O904">
        <v>149</v>
      </c>
      <c r="P904" t="s">
        <v>34</v>
      </c>
      <c r="Q904" t="s">
        <v>29</v>
      </c>
      <c r="R904">
        <v>37</v>
      </c>
      <c r="S904">
        <v>28</v>
      </c>
      <c r="T904">
        <v>66</v>
      </c>
      <c r="U904">
        <v>14</v>
      </c>
      <c r="V904">
        <v>0</v>
      </c>
      <c r="W904">
        <v>9</v>
      </c>
      <c r="X904">
        <v>5</v>
      </c>
      <c r="Y904" t="s">
        <v>2063</v>
      </c>
      <c r="Z904" t="s">
        <v>31</v>
      </c>
      <c r="AA904">
        <f>+IF(B904='Playlist o matic demo'!$V$2,50,0)</f>
        <v>0</v>
      </c>
      <c r="AB904">
        <f>+ABS(+D904-'Playlist o matic demo'!$AA$2)</f>
        <v>6</v>
      </c>
      <c r="AC904">
        <f>+ABS(+O904-'Playlist o matic demo'!$AB$2)</f>
        <v>22</v>
      </c>
      <c r="AD904">
        <f>+IF(P904='Playlist o matic demo'!$AC$2,0,20)</f>
        <v>0</v>
      </c>
      <c r="AE904">
        <f>+IF(Q904='Playlist o matic demo'!$AD$2,0,20)</f>
        <v>0</v>
      </c>
      <c r="AF904">
        <f>+ABS(+R904-'Playlist o matic demo'!AE$2)</f>
        <v>13</v>
      </c>
      <c r="AG904">
        <f>+ABS(+S904-'Playlist o matic demo'!AF$2)/2</f>
        <v>5</v>
      </c>
      <c r="AH904">
        <f>+ABS(+T904-'Playlist o matic demo'!AG$2)/1.5</f>
        <v>9.3333333333333339</v>
      </c>
      <c r="AI904">
        <f>+ABS(+U904-'Playlist o matic demo'!AH$2)/2</f>
        <v>7</v>
      </c>
      <c r="AJ904">
        <f>+ABS(+V904-'Playlist o matic demo'!AI$2)/2</f>
        <v>0</v>
      </c>
      <c r="AK904">
        <f>+ABS(+W904-'Playlist o matic demo'!AJ$2)/2</f>
        <v>0</v>
      </c>
      <c r="AL904">
        <f>+ABS(+X904-'Playlist o matic demo'!AK$2)/2</f>
        <v>1</v>
      </c>
      <c r="AN904">
        <f t="shared" si="84"/>
        <v>63.333333333333336</v>
      </c>
      <c r="AO904">
        <f t="shared" si="85"/>
        <v>17</v>
      </c>
      <c r="AP904">
        <f t="shared" si="89"/>
        <v>9.0210000000001553E-2</v>
      </c>
      <c r="AQ904">
        <f t="shared" si="86"/>
        <v>17.090210000000003</v>
      </c>
      <c r="AR904">
        <f t="shared" si="87"/>
        <v>17</v>
      </c>
      <c r="AS904" t="str">
        <f t="shared" si="88"/>
        <v>Kanye West - Bound 2</v>
      </c>
    </row>
    <row r="905" spans="1:45" x14ac:dyDescent="0.45">
      <c r="A905" t="s">
        <v>2064</v>
      </c>
      <c r="B905" t="s">
        <v>2065</v>
      </c>
      <c r="C905">
        <v>2</v>
      </c>
      <c r="D905">
        <v>2022</v>
      </c>
      <c r="E905">
        <v>6</v>
      </c>
      <c r="F905">
        <v>15</v>
      </c>
      <c r="G905">
        <v>5153</v>
      </c>
      <c r="H905">
        <v>6</v>
      </c>
      <c r="I905">
        <v>244585109</v>
      </c>
      <c r="J905">
        <v>102</v>
      </c>
      <c r="K905">
        <v>53</v>
      </c>
      <c r="L905">
        <v>113</v>
      </c>
      <c r="M905">
        <v>12</v>
      </c>
      <c r="N905">
        <v>0</v>
      </c>
      <c r="O905">
        <v>137</v>
      </c>
      <c r="Q905" t="s">
        <v>29</v>
      </c>
      <c r="R905">
        <v>74</v>
      </c>
      <c r="S905">
        <v>71</v>
      </c>
      <c r="T905">
        <v>89</v>
      </c>
      <c r="U905">
        <v>24</v>
      </c>
      <c r="V905">
        <v>61</v>
      </c>
      <c r="W905">
        <v>15</v>
      </c>
      <c r="X905">
        <v>5</v>
      </c>
      <c r="Y905" t="s">
        <v>30</v>
      </c>
      <c r="Z905" t="s">
        <v>31</v>
      </c>
      <c r="AA905">
        <f>+IF(B905='Playlist o matic demo'!$V$2,50,0)</f>
        <v>0</v>
      </c>
      <c r="AB905">
        <f>+ABS(+D905-'Playlist o matic demo'!$AA$2)</f>
        <v>3</v>
      </c>
      <c r="AC905">
        <f>+ABS(+O905-'Playlist o matic demo'!$AB$2)</f>
        <v>34</v>
      </c>
      <c r="AD905">
        <f>+IF(P905='Playlist o matic demo'!$AC$2,0,20)</f>
        <v>20</v>
      </c>
      <c r="AE905">
        <f>+IF(Q905='Playlist o matic demo'!$AD$2,0,20)</f>
        <v>0</v>
      </c>
      <c r="AF905">
        <f>+ABS(+R905-'Playlist o matic demo'!AE$2)</f>
        <v>24</v>
      </c>
      <c r="AG905">
        <f>+ABS(+S905-'Playlist o matic demo'!AF$2)/2</f>
        <v>16.5</v>
      </c>
      <c r="AH905">
        <f>+ABS(+T905-'Playlist o matic demo'!AG$2)/1.5</f>
        <v>6</v>
      </c>
      <c r="AI905">
        <f>+ABS(+U905-'Playlist o matic demo'!AH$2)/2</f>
        <v>12</v>
      </c>
      <c r="AJ905">
        <f>+ABS(+V905-'Playlist o matic demo'!AI$2)/2</f>
        <v>30.5</v>
      </c>
      <c r="AK905">
        <f>+ABS(+W905-'Playlist o matic demo'!AJ$2)/2</f>
        <v>3</v>
      </c>
      <c r="AL905">
        <f>+ABS(+X905-'Playlist o matic demo'!AK$2)/2</f>
        <v>1</v>
      </c>
      <c r="AN905">
        <f t="shared" si="84"/>
        <v>150</v>
      </c>
      <c r="AO905">
        <f t="shared" si="85"/>
        <v>498</v>
      </c>
      <c r="AP905">
        <f t="shared" si="89"/>
        <v>9.0310000000001556E-2</v>
      </c>
      <c r="AQ905">
        <f t="shared" si="86"/>
        <v>498.09030999999999</v>
      </c>
      <c r="AR905">
        <f t="shared" si="87"/>
        <v>501</v>
      </c>
      <c r="AS905" t="str">
        <f t="shared" si="88"/>
        <v>Interplanetary Criminal, Eliza Rose - B.O.T.A. (Baddest Of Them All) - Edit</v>
      </c>
    </row>
    <row r="906" spans="1:45" x14ac:dyDescent="0.45">
      <c r="A906" t="s">
        <v>2066</v>
      </c>
      <c r="B906" t="s">
        <v>1416</v>
      </c>
      <c r="C906">
        <v>1</v>
      </c>
      <c r="D906">
        <v>2022</v>
      </c>
      <c r="E906">
        <v>8</v>
      </c>
      <c r="F906">
        <v>26</v>
      </c>
      <c r="G906">
        <v>615</v>
      </c>
      <c r="H906">
        <v>0</v>
      </c>
      <c r="I906">
        <v>189476119</v>
      </c>
      <c r="J906">
        <v>14</v>
      </c>
      <c r="K906">
        <v>77</v>
      </c>
      <c r="L906">
        <v>15</v>
      </c>
      <c r="M906">
        <v>1</v>
      </c>
      <c r="N906">
        <v>2</v>
      </c>
      <c r="O906">
        <v>120</v>
      </c>
      <c r="P906" t="s">
        <v>288</v>
      </c>
      <c r="Q906" t="s">
        <v>46</v>
      </c>
      <c r="R906">
        <v>77</v>
      </c>
      <c r="S906">
        <v>78</v>
      </c>
      <c r="T906">
        <v>91</v>
      </c>
      <c r="U906">
        <v>14</v>
      </c>
      <c r="V906">
        <v>0</v>
      </c>
      <c r="W906">
        <v>33</v>
      </c>
      <c r="X906">
        <v>12</v>
      </c>
      <c r="Y906" t="s">
        <v>2067</v>
      </c>
      <c r="Z906" t="s">
        <v>31</v>
      </c>
      <c r="AA906">
        <f>+IF(B906='Playlist o matic demo'!$V$2,50,0)</f>
        <v>0</v>
      </c>
      <c r="AB906">
        <f>+ABS(+D906-'Playlist o matic demo'!$AA$2)</f>
        <v>3</v>
      </c>
      <c r="AC906">
        <f>+ABS(+O906-'Playlist o matic demo'!$AB$2)</f>
        <v>51</v>
      </c>
      <c r="AD906">
        <f>+IF(P906='Playlist o matic demo'!$AC$2,0,20)</f>
        <v>20</v>
      </c>
      <c r="AE906">
        <f>+IF(Q906='Playlist o matic demo'!$AD$2,0,20)</f>
        <v>20</v>
      </c>
      <c r="AF906">
        <f>+ABS(+R906-'Playlist o matic demo'!AE$2)</f>
        <v>27</v>
      </c>
      <c r="AG906">
        <f>+ABS(+S906-'Playlist o matic demo'!AF$2)/2</f>
        <v>20</v>
      </c>
      <c r="AH906">
        <f>+ABS(+T906-'Playlist o matic demo'!AG$2)/1.5</f>
        <v>7.333333333333333</v>
      </c>
      <c r="AI906">
        <f>+ABS(+U906-'Playlist o matic demo'!AH$2)/2</f>
        <v>7</v>
      </c>
      <c r="AJ906">
        <f>+ABS(+V906-'Playlist o matic demo'!AI$2)/2</f>
        <v>0</v>
      </c>
      <c r="AK906">
        <f>+ABS(+W906-'Playlist o matic demo'!AJ$2)/2</f>
        <v>12</v>
      </c>
      <c r="AL906">
        <f>+ABS(+X906-'Playlist o matic demo'!AK$2)/2</f>
        <v>2.5</v>
      </c>
      <c r="AN906">
        <f t="shared" si="84"/>
        <v>169.83333333333334</v>
      </c>
      <c r="AO906">
        <f t="shared" si="85"/>
        <v>687</v>
      </c>
      <c r="AP906">
        <f t="shared" si="89"/>
        <v>9.0410000000001559E-2</v>
      </c>
      <c r="AQ906">
        <f t="shared" si="86"/>
        <v>687.09041000000002</v>
      </c>
      <c r="AR906">
        <f t="shared" si="87"/>
        <v>689</v>
      </c>
      <c r="AS906" t="str">
        <f t="shared" si="88"/>
        <v>TWICE - Talk that Talk</v>
      </c>
    </row>
    <row r="907" spans="1:45" x14ac:dyDescent="0.45">
      <c r="A907" t="s">
        <v>2068</v>
      </c>
      <c r="B907" t="s">
        <v>2069</v>
      </c>
      <c r="C907">
        <v>1</v>
      </c>
      <c r="D907">
        <v>2022</v>
      </c>
      <c r="E907">
        <v>1</v>
      </c>
      <c r="F907">
        <v>20</v>
      </c>
      <c r="G907">
        <v>2537</v>
      </c>
      <c r="H907">
        <v>0</v>
      </c>
      <c r="I907">
        <v>277132266</v>
      </c>
      <c r="J907">
        <v>49</v>
      </c>
      <c r="K907">
        <v>1</v>
      </c>
      <c r="L907">
        <v>67</v>
      </c>
      <c r="M907">
        <v>11</v>
      </c>
      <c r="N907">
        <v>1</v>
      </c>
      <c r="O907">
        <v>100</v>
      </c>
      <c r="P907" t="s">
        <v>34</v>
      </c>
      <c r="Q907" t="s">
        <v>29</v>
      </c>
      <c r="R907">
        <v>90</v>
      </c>
      <c r="S907">
        <v>75</v>
      </c>
      <c r="T907">
        <v>50</v>
      </c>
      <c r="U907">
        <v>11</v>
      </c>
      <c r="V907">
        <v>0</v>
      </c>
      <c r="W907">
        <v>9</v>
      </c>
      <c r="X907">
        <v>26</v>
      </c>
      <c r="Y907" t="s">
        <v>2070</v>
      </c>
      <c r="Z907" t="s">
        <v>31</v>
      </c>
      <c r="AA907">
        <f>+IF(B907='Playlist o matic demo'!$V$2,50,0)</f>
        <v>0</v>
      </c>
      <c r="AB907">
        <f>+ABS(+D907-'Playlist o matic demo'!$AA$2)</f>
        <v>3</v>
      </c>
      <c r="AC907">
        <f>+ABS(+O907-'Playlist o matic demo'!$AB$2)</f>
        <v>71</v>
      </c>
      <c r="AD907">
        <f>+IF(P907='Playlist o matic demo'!$AC$2,0,20)</f>
        <v>0</v>
      </c>
      <c r="AE907">
        <f>+IF(Q907='Playlist o matic demo'!$AD$2,0,20)</f>
        <v>0</v>
      </c>
      <c r="AF907">
        <f>+ABS(+R907-'Playlist o matic demo'!AE$2)</f>
        <v>40</v>
      </c>
      <c r="AG907">
        <f>+ABS(+S907-'Playlist o matic demo'!AF$2)/2</f>
        <v>18.5</v>
      </c>
      <c r="AH907">
        <f>+ABS(+T907-'Playlist o matic demo'!AG$2)/1.5</f>
        <v>20</v>
      </c>
      <c r="AI907">
        <f>+ABS(+U907-'Playlist o matic demo'!AH$2)/2</f>
        <v>5.5</v>
      </c>
      <c r="AJ907">
        <f>+ABS(+V907-'Playlist o matic demo'!AI$2)/2</f>
        <v>0</v>
      </c>
      <c r="AK907">
        <f>+ABS(+W907-'Playlist o matic demo'!AJ$2)/2</f>
        <v>0</v>
      </c>
      <c r="AL907">
        <f>+ABS(+X907-'Playlist o matic demo'!AK$2)/2</f>
        <v>9.5</v>
      </c>
      <c r="AN907">
        <f t="shared" si="84"/>
        <v>167.5</v>
      </c>
      <c r="AO907">
        <f t="shared" si="85"/>
        <v>660</v>
      </c>
      <c r="AP907">
        <f t="shared" si="89"/>
        <v>9.0510000000001561E-2</v>
      </c>
      <c r="AQ907">
        <f t="shared" si="86"/>
        <v>660.09050999999999</v>
      </c>
      <c r="AR907">
        <f t="shared" si="87"/>
        <v>663</v>
      </c>
      <c r="AS907" t="str">
        <f t="shared" si="88"/>
        <v>Armani White - BILLIE EILISH.</v>
      </c>
    </row>
    <row r="908" spans="1:45" x14ac:dyDescent="0.45">
      <c r="A908" t="s">
        <v>2071</v>
      </c>
      <c r="B908" t="s">
        <v>361</v>
      </c>
      <c r="C908">
        <v>1</v>
      </c>
      <c r="D908">
        <v>2022</v>
      </c>
      <c r="E908">
        <v>6</v>
      </c>
      <c r="F908">
        <v>3</v>
      </c>
      <c r="G908">
        <v>1647</v>
      </c>
      <c r="H908">
        <v>30</v>
      </c>
      <c r="I908">
        <v>278920007</v>
      </c>
      <c r="J908">
        <v>20</v>
      </c>
      <c r="K908">
        <v>49</v>
      </c>
      <c r="L908">
        <v>23</v>
      </c>
      <c r="M908">
        <v>2</v>
      </c>
      <c r="N908">
        <v>2</v>
      </c>
      <c r="O908">
        <v>164</v>
      </c>
      <c r="P908" t="s">
        <v>80</v>
      </c>
      <c r="Q908" t="s">
        <v>46</v>
      </c>
      <c r="R908">
        <v>70</v>
      </c>
      <c r="S908">
        <v>58</v>
      </c>
      <c r="T908">
        <v>57</v>
      </c>
      <c r="U908">
        <v>25</v>
      </c>
      <c r="V908">
        <v>0</v>
      </c>
      <c r="W908">
        <v>15</v>
      </c>
      <c r="X908">
        <v>7</v>
      </c>
      <c r="Y908" t="s">
        <v>597</v>
      </c>
      <c r="Z908" t="s">
        <v>31</v>
      </c>
      <c r="AA908">
        <f>+IF(B908='Playlist o matic demo'!$V$2,50,0)</f>
        <v>0</v>
      </c>
      <c r="AB908">
        <f>+ABS(+D908-'Playlist o matic demo'!$AA$2)</f>
        <v>3</v>
      </c>
      <c r="AC908">
        <f>+ABS(+O908-'Playlist o matic demo'!$AB$2)</f>
        <v>7</v>
      </c>
      <c r="AD908">
        <f>+IF(P908='Playlist o matic demo'!$AC$2,0,20)</f>
        <v>20</v>
      </c>
      <c r="AE908">
        <f>+IF(Q908='Playlist o matic demo'!$AD$2,0,20)</f>
        <v>20</v>
      </c>
      <c r="AF908">
        <f>+ABS(+R908-'Playlist o matic demo'!AE$2)</f>
        <v>20</v>
      </c>
      <c r="AG908">
        <f>+ABS(+S908-'Playlist o matic demo'!AF$2)/2</f>
        <v>10</v>
      </c>
      <c r="AH908">
        <f>+ABS(+T908-'Playlist o matic demo'!AG$2)/1.5</f>
        <v>15.333333333333334</v>
      </c>
      <c r="AI908">
        <f>+ABS(+U908-'Playlist o matic demo'!AH$2)/2</f>
        <v>12.5</v>
      </c>
      <c r="AJ908">
        <f>+ABS(+V908-'Playlist o matic demo'!AI$2)/2</f>
        <v>0</v>
      </c>
      <c r="AK908">
        <f>+ABS(+W908-'Playlist o matic demo'!AJ$2)/2</f>
        <v>3</v>
      </c>
      <c r="AL908">
        <f>+ABS(+X908-'Playlist o matic demo'!AK$2)/2</f>
        <v>0</v>
      </c>
      <c r="AN908">
        <f t="shared" si="84"/>
        <v>110.83333333333333</v>
      </c>
      <c r="AO908">
        <f t="shared" si="85"/>
        <v>185</v>
      </c>
      <c r="AP908">
        <f t="shared" si="89"/>
        <v>9.0610000000001564E-2</v>
      </c>
      <c r="AQ908">
        <f t="shared" si="86"/>
        <v>185.09061</v>
      </c>
      <c r="AR908">
        <f t="shared" si="87"/>
        <v>185</v>
      </c>
      <c r="AS908" t="str">
        <f t="shared" si="88"/>
        <v>Feid - Ferxxo 100</v>
      </c>
    </row>
    <row r="909" spans="1:45" x14ac:dyDescent="0.45">
      <c r="A909" t="s">
        <v>2072</v>
      </c>
      <c r="B909" t="s">
        <v>2073</v>
      </c>
      <c r="C909">
        <v>1</v>
      </c>
      <c r="D909">
        <v>2022</v>
      </c>
      <c r="E909">
        <v>6</v>
      </c>
      <c r="F909">
        <v>10</v>
      </c>
      <c r="G909">
        <v>2019</v>
      </c>
      <c r="H909">
        <v>8</v>
      </c>
      <c r="I909">
        <v>222410722</v>
      </c>
      <c r="J909">
        <v>117</v>
      </c>
      <c r="K909">
        <v>72</v>
      </c>
      <c r="L909">
        <v>107</v>
      </c>
      <c r="M909">
        <v>1</v>
      </c>
      <c r="N909">
        <v>7</v>
      </c>
      <c r="O909">
        <v>93</v>
      </c>
      <c r="P909" t="s">
        <v>173</v>
      </c>
      <c r="Q909" t="s">
        <v>46</v>
      </c>
      <c r="R909">
        <v>65</v>
      </c>
      <c r="S909">
        <v>79</v>
      </c>
      <c r="T909">
        <v>66</v>
      </c>
      <c r="U909">
        <v>31</v>
      </c>
      <c r="V909">
        <v>0</v>
      </c>
      <c r="W909">
        <v>22</v>
      </c>
      <c r="X909">
        <v>7</v>
      </c>
      <c r="Y909" t="s">
        <v>2074</v>
      </c>
      <c r="Z909" t="s">
        <v>31</v>
      </c>
      <c r="AA909">
        <f>+IF(B909='Playlist o matic demo'!$V$2,50,0)</f>
        <v>0</v>
      </c>
      <c r="AB909">
        <f>+ABS(+D909-'Playlist o matic demo'!$AA$2)</f>
        <v>3</v>
      </c>
      <c r="AC909">
        <f>+ABS(+O909-'Playlist o matic demo'!$AB$2)</f>
        <v>78</v>
      </c>
      <c r="AD909">
        <f>+IF(P909='Playlist o matic demo'!$AC$2,0,20)</f>
        <v>20</v>
      </c>
      <c r="AE909">
        <f>+IF(Q909='Playlist o matic demo'!$AD$2,0,20)</f>
        <v>20</v>
      </c>
      <c r="AF909">
        <f>+ABS(+R909-'Playlist o matic demo'!AE$2)</f>
        <v>15</v>
      </c>
      <c r="AG909">
        <f>+ABS(+S909-'Playlist o matic demo'!AF$2)/2</f>
        <v>20.5</v>
      </c>
      <c r="AH909">
        <f>+ABS(+T909-'Playlist o matic demo'!AG$2)/1.5</f>
        <v>9.3333333333333339</v>
      </c>
      <c r="AI909">
        <f>+ABS(+U909-'Playlist o matic demo'!AH$2)/2</f>
        <v>15.5</v>
      </c>
      <c r="AJ909">
        <f>+ABS(+V909-'Playlist o matic demo'!AI$2)/2</f>
        <v>0</v>
      </c>
      <c r="AK909">
        <f>+ABS(+W909-'Playlist o matic demo'!AJ$2)/2</f>
        <v>6.5</v>
      </c>
      <c r="AL909">
        <f>+ABS(+X909-'Playlist o matic demo'!AK$2)/2</f>
        <v>0</v>
      </c>
      <c r="AN909">
        <f t="shared" si="84"/>
        <v>187.83333333333334</v>
      </c>
      <c r="AO909">
        <f t="shared" si="85"/>
        <v>820</v>
      </c>
      <c r="AP909">
        <f t="shared" si="89"/>
        <v>9.0710000000001567E-2</v>
      </c>
      <c r="AQ909">
        <f t="shared" si="86"/>
        <v>820.09071000000006</v>
      </c>
      <c r="AR909">
        <f t="shared" si="87"/>
        <v>820</v>
      </c>
      <c r="AS909" t="str">
        <f t="shared" si="88"/>
        <v>Oxlade - KU LO SA - A COLORS SHOW</v>
      </c>
    </row>
    <row r="910" spans="1:45" x14ac:dyDescent="0.45">
      <c r="A910" t="s">
        <v>2075</v>
      </c>
      <c r="B910" t="s">
        <v>361</v>
      </c>
      <c r="C910">
        <v>1</v>
      </c>
      <c r="D910">
        <v>2022</v>
      </c>
      <c r="E910">
        <v>9</v>
      </c>
      <c r="F910">
        <v>13</v>
      </c>
      <c r="G910">
        <v>1473</v>
      </c>
      <c r="H910">
        <v>12</v>
      </c>
      <c r="I910">
        <v>185392587</v>
      </c>
      <c r="J910">
        <v>25</v>
      </c>
      <c r="K910">
        <v>36</v>
      </c>
      <c r="L910">
        <v>25</v>
      </c>
      <c r="M910">
        <v>1</v>
      </c>
      <c r="N910">
        <v>0</v>
      </c>
      <c r="O910">
        <v>180</v>
      </c>
      <c r="P910" t="s">
        <v>34</v>
      </c>
      <c r="Q910" t="s">
        <v>46</v>
      </c>
      <c r="R910">
        <v>65</v>
      </c>
      <c r="S910">
        <v>52</v>
      </c>
      <c r="T910">
        <v>80</v>
      </c>
      <c r="U910">
        <v>5</v>
      </c>
      <c r="V910">
        <v>0</v>
      </c>
      <c r="W910">
        <v>6</v>
      </c>
      <c r="X910">
        <v>25</v>
      </c>
      <c r="Y910" t="s">
        <v>597</v>
      </c>
      <c r="Z910" t="s">
        <v>31</v>
      </c>
      <c r="AA910">
        <f>+IF(B910='Playlist o matic demo'!$V$2,50,0)</f>
        <v>0</v>
      </c>
      <c r="AB910">
        <f>+ABS(+D910-'Playlist o matic demo'!$AA$2)</f>
        <v>3</v>
      </c>
      <c r="AC910">
        <f>+ABS(+O910-'Playlist o matic demo'!$AB$2)</f>
        <v>9</v>
      </c>
      <c r="AD910">
        <f>+IF(P910='Playlist o matic demo'!$AC$2,0,20)</f>
        <v>0</v>
      </c>
      <c r="AE910">
        <f>+IF(Q910='Playlist o matic demo'!$AD$2,0,20)</f>
        <v>20</v>
      </c>
      <c r="AF910">
        <f>+ABS(+R910-'Playlist o matic demo'!AE$2)</f>
        <v>15</v>
      </c>
      <c r="AG910">
        <f>+ABS(+S910-'Playlist o matic demo'!AF$2)/2</f>
        <v>7</v>
      </c>
      <c r="AH910">
        <f>+ABS(+T910-'Playlist o matic demo'!AG$2)/1.5</f>
        <v>0</v>
      </c>
      <c r="AI910">
        <f>+ABS(+U910-'Playlist o matic demo'!AH$2)/2</f>
        <v>2.5</v>
      </c>
      <c r="AJ910">
        <f>+ABS(+V910-'Playlist o matic demo'!AI$2)/2</f>
        <v>0</v>
      </c>
      <c r="AK910">
        <f>+ABS(+W910-'Playlist o matic demo'!AJ$2)/2</f>
        <v>1.5</v>
      </c>
      <c r="AL910">
        <f>+ABS(+X910-'Playlist o matic demo'!AK$2)/2</f>
        <v>9</v>
      </c>
      <c r="AN910">
        <f t="shared" si="84"/>
        <v>67</v>
      </c>
      <c r="AO910">
        <f t="shared" si="85"/>
        <v>21</v>
      </c>
      <c r="AP910">
        <f t="shared" si="89"/>
        <v>9.081000000000157E-2</v>
      </c>
      <c r="AQ910">
        <f t="shared" si="86"/>
        <v>21.090810000000001</v>
      </c>
      <c r="AR910">
        <f t="shared" si="87"/>
        <v>22</v>
      </c>
      <c r="AS910" t="str">
        <f t="shared" si="88"/>
        <v>Feid - Prohibidox</v>
      </c>
    </row>
    <row r="911" spans="1:45" x14ac:dyDescent="0.45">
      <c r="A911" t="s">
        <v>2076</v>
      </c>
      <c r="B911" t="s">
        <v>604</v>
      </c>
      <c r="C911">
        <v>1</v>
      </c>
      <c r="D911">
        <v>2022</v>
      </c>
      <c r="E911">
        <v>7</v>
      </c>
      <c r="F911">
        <v>15</v>
      </c>
      <c r="G911">
        <v>1613</v>
      </c>
      <c r="H911">
        <v>0</v>
      </c>
      <c r="I911">
        <v>202452860</v>
      </c>
      <c r="J911">
        <v>21</v>
      </c>
      <c r="K911">
        <v>15</v>
      </c>
      <c r="L911">
        <v>13</v>
      </c>
      <c r="M911">
        <v>0</v>
      </c>
      <c r="N911">
        <v>0</v>
      </c>
      <c r="O911">
        <v>79</v>
      </c>
      <c r="P911" t="s">
        <v>34</v>
      </c>
      <c r="Q911" t="s">
        <v>29</v>
      </c>
      <c r="R911">
        <v>34</v>
      </c>
      <c r="S911">
        <v>22</v>
      </c>
      <c r="T911">
        <v>31</v>
      </c>
      <c r="U911">
        <v>43</v>
      </c>
      <c r="V911">
        <v>63</v>
      </c>
      <c r="W911">
        <v>10</v>
      </c>
      <c r="X911">
        <v>7</v>
      </c>
      <c r="Y911" t="s">
        <v>605</v>
      </c>
      <c r="Z911" t="s">
        <v>31</v>
      </c>
      <c r="AA911">
        <f>+IF(B911='Playlist o matic demo'!$V$2,50,0)</f>
        <v>0</v>
      </c>
      <c r="AB911">
        <f>+ABS(+D911-'Playlist o matic demo'!$AA$2)</f>
        <v>3</v>
      </c>
      <c r="AC911">
        <f>+ABS(+O911-'Playlist o matic demo'!$AB$2)</f>
        <v>92</v>
      </c>
      <c r="AD911">
        <f>+IF(P911='Playlist o matic demo'!$AC$2,0,20)</f>
        <v>0</v>
      </c>
      <c r="AE911">
        <f>+IF(Q911='Playlist o matic demo'!$AD$2,0,20)</f>
        <v>0</v>
      </c>
      <c r="AF911">
        <f>+ABS(+R911-'Playlist o matic demo'!AE$2)</f>
        <v>16</v>
      </c>
      <c r="AG911">
        <f>+ABS(+S911-'Playlist o matic demo'!AF$2)/2</f>
        <v>8</v>
      </c>
      <c r="AH911">
        <f>+ABS(+T911-'Playlist o matic demo'!AG$2)/1.5</f>
        <v>32.666666666666664</v>
      </c>
      <c r="AI911">
        <f>+ABS(+U911-'Playlist o matic demo'!AH$2)/2</f>
        <v>21.5</v>
      </c>
      <c r="AJ911">
        <f>+ABS(+V911-'Playlist o matic demo'!AI$2)/2</f>
        <v>31.5</v>
      </c>
      <c r="AK911">
        <f>+ABS(+W911-'Playlist o matic demo'!AJ$2)/2</f>
        <v>0.5</v>
      </c>
      <c r="AL911">
        <f>+ABS(+X911-'Playlist o matic demo'!AK$2)/2</f>
        <v>0</v>
      </c>
      <c r="AN911">
        <f t="shared" si="84"/>
        <v>205.16666666666666</v>
      </c>
      <c r="AO911">
        <f t="shared" si="85"/>
        <v>881</v>
      </c>
      <c r="AP911">
        <f t="shared" si="89"/>
        <v>9.0910000000001573E-2</v>
      </c>
      <c r="AQ911">
        <f t="shared" si="86"/>
        <v>881.09091000000001</v>
      </c>
      <c r="AR911">
        <f t="shared" si="87"/>
        <v>881</v>
      </c>
      <c r="AS911" t="str">
        <f t="shared" si="88"/>
        <v>Steve Lacy - Static</v>
      </c>
    </row>
    <row r="912" spans="1:45" x14ac:dyDescent="0.45">
      <c r="A912" t="s">
        <v>2077</v>
      </c>
      <c r="B912" t="s">
        <v>238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>
        <v>1608164312</v>
      </c>
      <c r="J912">
        <v>124</v>
      </c>
      <c r="K912">
        <v>25</v>
      </c>
      <c r="L912" s="1">
        <v>7827</v>
      </c>
      <c r="M912">
        <v>1</v>
      </c>
      <c r="N912">
        <v>0</v>
      </c>
      <c r="O912">
        <v>146</v>
      </c>
      <c r="P912" t="s">
        <v>38</v>
      </c>
      <c r="Q912" t="s">
        <v>29</v>
      </c>
      <c r="R912">
        <v>56</v>
      </c>
      <c r="S912">
        <v>21</v>
      </c>
      <c r="T912">
        <v>44</v>
      </c>
      <c r="U912">
        <v>73</v>
      </c>
      <c r="V912">
        <v>0</v>
      </c>
      <c r="W912">
        <v>11</v>
      </c>
      <c r="X912">
        <v>2</v>
      </c>
      <c r="Y912" t="s">
        <v>2078</v>
      </c>
      <c r="Z912" t="s">
        <v>31</v>
      </c>
      <c r="AA912">
        <f>+IF(B912='Playlist o matic demo'!$V$2,50,0)</f>
        <v>0</v>
      </c>
      <c r="AB912">
        <f>+ABS(+D912-'Playlist o matic demo'!$AA$2)</f>
        <v>17</v>
      </c>
      <c r="AC912">
        <f>+ABS(+O912-'Playlist o matic demo'!$AB$2)</f>
        <v>25</v>
      </c>
      <c r="AD912">
        <f>+IF(P912='Playlist o matic demo'!$AC$2,0,20)</f>
        <v>20</v>
      </c>
      <c r="AE912">
        <f>+IF(Q912='Playlist o matic demo'!$AD$2,0,20)</f>
        <v>0</v>
      </c>
      <c r="AF912">
        <f>+ABS(+R912-'Playlist o matic demo'!AE$2)</f>
        <v>6</v>
      </c>
      <c r="AG912">
        <f>+ABS(+S912-'Playlist o matic demo'!AF$2)/2</f>
        <v>8.5</v>
      </c>
      <c r="AH912">
        <f>+ABS(+T912-'Playlist o matic demo'!AG$2)/1.5</f>
        <v>24</v>
      </c>
      <c r="AI912">
        <f>+ABS(+U912-'Playlist o matic demo'!AH$2)/2</f>
        <v>36.5</v>
      </c>
      <c r="AJ912">
        <f>+ABS(+V912-'Playlist o matic demo'!AI$2)/2</f>
        <v>0</v>
      </c>
      <c r="AK912">
        <f>+ABS(+W912-'Playlist o matic demo'!AJ$2)/2</f>
        <v>1</v>
      </c>
      <c r="AL912">
        <f>+ABS(+X912-'Playlist o matic demo'!AK$2)/2</f>
        <v>2.5</v>
      </c>
      <c r="AN912">
        <f t="shared" si="84"/>
        <v>140.5</v>
      </c>
      <c r="AO912">
        <f t="shared" si="85"/>
        <v>408</v>
      </c>
      <c r="AP912">
        <f t="shared" si="89"/>
        <v>9.1010000000001576E-2</v>
      </c>
      <c r="AQ912">
        <f t="shared" si="86"/>
        <v>408.09100999999998</v>
      </c>
      <c r="AR912">
        <f t="shared" si="87"/>
        <v>408</v>
      </c>
      <c r="AS912" t="str">
        <f t="shared" si="88"/>
        <v>Coldplay - The Scientist</v>
      </c>
    </row>
    <row r="913" spans="1:45" x14ac:dyDescent="0.45">
      <c r="A913" t="s">
        <v>2079</v>
      </c>
      <c r="B913" t="s">
        <v>238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>
        <v>624101957</v>
      </c>
      <c r="J913">
        <v>24</v>
      </c>
      <c r="K913">
        <v>0</v>
      </c>
      <c r="L913">
        <v>805</v>
      </c>
      <c r="M913">
        <v>0</v>
      </c>
      <c r="N913">
        <v>0</v>
      </c>
      <c r="O913">
        <v>103</v>
      </c>
      <c r="P913" t="s">
        <v>34</v>
      </c>
      <c r="Q913" t="s">
        <v>29</v>
      </c>
      <c r="R913">
        <v>37</v>
      </c>
      <c r="S913">
        <v>17</v>
      </c>
      <c r="T913">
        <v>27</v>
      </c>
      <c r="U913">
        <v>75</v>
      </c>
      <c r="V913">
        <v>5</v>
      </c>
      <c r="W913">
        <v>10</v>
      </c>
      <c r="X913">
        <v>3</v>
      </c>
      <c r="Y913" t="s">
        <v>2080</v>
      </c>
      <c r="Z913" t="s">
        <v>31</v>
      </c>
      <c r="AA913">
        <f>+IF(B913='Playlist o matic demo'!$V$2,50,0)</f>
        <v>0</v>
      </c>
      <c r="AB913">
        <f>+ABS(+D913-'Playlist o matic demo'!$AA$2)</f>
        <v>19</v>
      </c>
      <c r="AC913">
        <f>+ABS(+O913-'Playlist o matic demo'!$AB$2)</f>
        <v>68</v>
      </c>
      <c r="AD913">
        <f>+IF(P913='Playlist o matic demo'!$AC$2,0,20)</f>
        <v>0</v>
      </c>
      <c r="AE913">
        <f>+IF(Q913='Playlist o matic demo'!$AD$2,0,20)</f>
        <v>0</v>
      </c>
      <c r="AF913">
        <f>+ABS(+R913-'Playlist o matic demo'!AE$2)</f>
        <v>13</v>
      </c>
      <c r="AG913">
        <f>+ABS(+S913-'Playlist o matic demo'!AF$2)/2</f>
        <v>10.5</v>
      </c>
      <c r="AH913">
        <f>+ABS(+T913-'Playlist o matic demo'!AG$2)/1.5</f>
        <v>35.333333333333336</v>
      </c>
      <c r="AI913">
        <f>+ABS(+U913-'Playlist o matic demo'!AH$2)/2</f>
        <v>37.5</v>
      </c>
      <c r="AJ913">
        <f>+ABS(+V913-'Playlist o matic demo'!AI$2)/2</f>
        <v>2.5</v>
      </c>
      <c r="AK913">
        <f>+ABS(+W913-'Playlist o matic demo'!AJ$2)/2</f>
        <v>0.5</v>
      </c>
      <c r="AL913">
        <f>+ABS(+X913-'Playlist o matic demo'!AK$2)/2</f>
        <v>2</v>
      </c>
      <c r="AN913">
        <f t="shared" si="84"/>
        <v>188.33333333333334</v>
      </c>
      <c r="AO913">
        <f t="shared" si="85"/>
        <v>822</v>
      </c>
      <c r="AP913">
        <f t="shared" si="89"/>
        <v>9.1110000000001579E-2</v>
      </c>
      <c r="AQ913">
        <f t="shared" si="86"/>
        <v>822.09110999999996</v>
      </c>
      <c r="AR913">
        <f t="shared" si="87"/>
        <v>823</v>
      </c>
      <c r="AS913" t="str">
        <f t="shared" si="88"/>
        <v>Coldplay - Sparks</v>
      </c>
    </row>
    <row r="914" spans="1:45" x14ac:dyDescent="0.45">
      <c r="A914" t="s">
        <v>2081</v>
      </c>
      <c r="B914" t="s">
        <v>1692</v>
      </c>
      <c r="C914">
        <v>1</v>
      </c>
      <c r="D914">
        <v>2022</v>
      </c>
      <c r="E914">
        <v>9</v>
      </c>
      <c r="F914">
        <v>2</v>
      </c>
      <c r="G914">
        <v>920</v>
      </c>
      <c r="H914">
        <v>0</v>
      </c>
      <c r="I914">
        <v>148461629</v>
      </c>
      <c r="J914">
        <v>10</v>
      </c>
      <c r="K914">
        <v>1</v>
      </c>
      <c r="L914">
        <v>8</v>
      </c>
      <c r="M914">
        <v>0</v>
      </c>
      <c r="N914">
        <v>0</v>
      </c>
      <c r="O914">
        <v>140</v>
      </c>
      <c r="P914" t="s">
        <v>130</v>
      </c>
      <c r="Q914" t="s">
        <v>46</v>
      </c>
      <c r="R914">
        <v>70</v>
      </c>
      <c r="S914">
        <v>26</v>
      </c>
      <c r="T914">
        <v>76</v>
      </c>
      <c r="U914">
        <v>8</v>
      </c>
      <c r="V914">
        <v>0</v>
      </c>
      <c r="W914">
        <v>54</v>
      </c>
      <c r="X914">
        <v>23</v>
      </c>
      <c r="Y914" t="s">
        <v>2082</v>
      </c>
      <c r="Z914" t="s">
        <v>31</v>
      </c>
      <c r="AA914">
        <f>+IF(B914='Playlist o matic demo'!$V$2,50,0)</f>
        <v>0</v>
      </c>
      <c r="AB914">
        <f>+ABS(+D914-'Playlist o matic demo'!$AA$2)</f>
        <v>3</v>
      </c>
      <c r="AC914">
        <f>+ABS(+O914-'Playlist o matic demo'!$AB$2)</f>
        <v>31</v>
      </c>
      <c r="AD914">
        <f>+IF(P914='Playlist o matic demo'!$AC$2,0,20)</f>
        <v>20</v>
      </c>
      <c r="AE914">
        <f>+IF(Q914='Playlist o matic demo'!$AD$2,0,20)</f>
        <v>20</v>
      </c>
      <c r="AF914">
        <f>+ABS(+R914-'Playlist o matic demo'!AE$2)</f>
        <v>20</v>
      </c>
      <c r="AG914">
        <f>+ABS(+S914-'Playlist o matic demo'!AF$2)/2</f>
        <v>6</v>
      </c>
      <c r="AH914">
        <f>+ABS(+T914-'Playlist o matic demo'!AG$2)/1.5</f>
        <v>2.6666666666666665</v>
      </c>
      <c r="AI914">
        <f>+ABS(+U914-'Playlist o matic demo'!AH$2)/2</f>
        <v>4</v>
      </c>
      <c r="AJ914">
        <f>+ABS(+V914-'Playlist o matic demo'!AI$2)/2</f>
        <v>0</v>
      </c>
      <c r="AK914">
        <f>+ABS(+W914-'Playlist o matic demo'!AJ$2)/2</f>
        <v>22.5</v>
      </c>
      <c r="AL914">
        <f>+ABS(+X914-'Playlist o matic demo'!AK$2)/2</f>
        <v>8</v>
      </c>
      <c r="AN914">
        <f t="shared" si="84"/>
        <v>137.16666666666669</v>
      </c>
      <c r="AO914">
        <f t="shared" si="85"/>
        <v>376</v>
      </c>
      <c r="AP914">
        <f t="shared" si="89"/>
        <v>9.1210000000001581E-2</v>
      </c>
      <c r="AQ914">
        <f t="shared" si="86"/>
        <v>376.09120999999999</v>
      </c>
      <c r="AR914">
        <f t="shared" si="87"/>
        <v>376</v>
      </c>
      <c r="AS914" t="str">
        <f t="shared" si="88"/>
        <v>YEAT - Talk</v>
      </c>
    </row>
    <row r="915" spans="1:45" x14ac:dyDescent="0.45">
      <c r="A915" t="s">
        <v>2083</v>
      </c>
      <c r="B915" t="s">
        <v>247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>
        <v>47093942</v>
      </c>
      <c r="J915">
        <v>6</v>
      </c>
      <c r="K915">
        <v>1</v>
      </c>
      <c r="L915">
        <v>6</v>
      </c>
      <c r="M915">
        <v>0</v>
      </c>
      <c r="N915">
        <v>0</v>
      </c>
      <c r="O915">
        <v>92</v>
      </c>
      <c r="P915" t="s">
        <v>173</v>
      </c>
      <c r="Q915" t="s">
        <v>29</v>
      </c>
      <c r="R915">
        <v>81</v>
      </c>
      <c r="S915">
        <v>48</v>
      </c>
      <c r="T915">
        <v>70</v>
      </c>
      <c r="U915">
        <v>13</v>
      </c>
      <c r="V915">
        <v>0</v>
      </c>
      <c r="W915">
        <v>15</v>
      </c>
      <c r="X915">
        <v>7</v>
      </c>
      <c r="Y915" t="s">
        <v>30</v>
      </c>
      <c r="Z915" t="s">
        <v>31</v>
      </c>
      <c r="AA915">
        <f>+IF(B915='Playlist o matic demo'!$V$2,50,0)</f>
        <v>0</v>
      </c>
      <c r="AB915">
        <f>+ABS(+D915-'Playlist o matic demo'!$AA$2)</f>
        <v>3</v>
      </c>
      <c r="AC915">
        <f>+ABS(+O915-'Playlist o matic demo'!$AB$2)</f>
        <v>79</v>
      </c>
      <c r="AD915">
        <f>+IF(P915='Playlist o matic demo'!$AC$2,0,20)</f>
        <v>20</v>
      </c>
      <c r="AE915">
        <f>+IF(Q915='Playlist o matic demo'!$AD$2,0,20)</f>
        <v>0</v>
      </c>
      <c r="AF915">
        <f>+ABS(+R915-'Playlist o matic demo'!AE$2)</f>
        <v>31</v>
      </c>
      <c r="AG915">
        <f>+ABS(+S915-'Playlist o matic demo'!AF$2)/2</f>
        <v>5</v>
      </c>
      <c r="AH915">
        <f>+ABS(+T915-'Playlist o matic demo'!AG$2)/1.5</f>
        <v>6.666666666666667</v>
      </c>
      <c r="AI915">
        <f>+ABS(+U915-'Playlist o matic demo'!AH$2)/2</f>
        <v>6.5</v>
      </c>
      <c r="AJ915">
        <f>+ABS(+V915-'Playlist o matic demo'!AI$2)/2</f>
        <v>0</v>
      </c>
      <c r="AK915">
        <f>+ABS(+W915-'Playlist o matic demo'!AJ$2)/2</f>
        <v>3</v>
      </c>
      <c r="AL915">
        <f>+ABS(+X915-'Playlist o matic demo'!AK$2)/2</f>
        <v>0</v>
      </c>
      <c r="AN915">
        <f t="shared" si="84"/>
        <v>154.16666666666666</v>
      </c>
      <c r="AO915">
        <f t="shared" si="85"/>
        <v>538</v>
      </c>
      <c r="AP915">
        <f t="shared" si="89"/>
        <v>9.1310000000001584E-2</v>
      </c>
      <c r="AQ915">
        <f t="shared" si="86"/>
        <v>538.09131000000002</v>
      </c>
      <c r="AR915">
        <f t="shared" si="87"/>
        <v>538</v>
      </c>
      <c r="AS915" t="str">
        <f t="shared" si="88"/>
        <v>Yandel, Feid - XQ Te Pones AsÃ¯Â¿</v>
      </c>
    </row>
    <row r="916" spans="1:45" x14ac:dyDescent="0.45">
      <c r="A916" t="s">
        <v>2084</v>
      </c>
      <c r="B916" t="s">
        <v>2085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>
        <v>380319238</v>
      </c>
      <c r="J916">
        <v>15</v>
      </c>
      <c r="K916">
        <v>0</v>
      </c>
      <c r="L916">
        <v>0</v>
      </c>
      <c r="M916">
        <v>0</v>
      </c>
      <c r="N916">
        <v>0</v>
      </c>
      <c r="O916">
        <v>102</v>
      </c>
      <c r="P916" t="s">
        <v>34</v>
      </c>
      <c r="Q916" t="s">
        <v>46</v>
      </c>
      <c r="R916">
        <v>64</v>
      </c>
      <c r="S916">
        <v>4</v>
      </c>
      <c r="T916">
        <v>60</v>
      </c>
      <c r="U916">
        <v>11</v>
      </c>
      <c r="V916">
        <v>0</v>
      </c>
      <c r="W916">
        <v>19</v>
      </c>
      <c r="X916">
        <v>4</v>
      </c>
      <c r="Y916" t="s">
        <v>2086</v>
      </c>
      <c r="Z916" t="s">
        <v>31</v>
      </c>
      <c r="AA916">
        <f>+IF(B916='Playlist o matic demo'!$V$2,50,0)</f>
        <v>0</v>
      </c>
      <c r="AB916">
        <f>+ABS(+D916-'Playlist o matic demo'!$AA$2)</f>
        <v>3</v>
      </c>
      <c r="AC916">
        <f>+ABS(+O916-'Playlist o matic demo'!$AB$2)</f>
        <v>69</v>
      </c>
      <c r="AD916">
        <f>+IF(P916='Playlist o matic demo'!$AC$2,0,20)</f>
        <v>0</v>
      </c>
      <c r="AE916">
        <f>+IF(Q916='Playlist o matic demo'!$AD$2,0,20)</f>
        <v>20</v>
      </c>
      <c r="AF916">
        <f>+ABS(+R916-'Playlist o matic demo'!AE$2)</f>
        <v>14</v>
      </c>
      <c r="AG916">
        <f>+ABS(+S916-'Playlist o matic demo'!AF$2)/2</f>
        <v>17</v>
      </c>
      <c r="AH916">
        <f>+ABS(+T916-'Playlist o matic demo'!AG$2)/1.5</f>
        <v>13.333333333333334</v>
      </c>
      <c r="AI916">
        <f>+ABS(+U916-'Playlist o matic demo'!AH$2)/2</f>
        <v>5.5</v>
      </c>
      <c r="AJ916">
        <f>+ABS(+V916-'Playlist o matic demo'!AI$2)/2</f>
        <v>0</v>
      </c>
      <c r="AK916">
        <f>+ABS(+W916-'Playlist o matic demo'!AJ$2)/2</f>
        <v>5</v>
      </c>
      <c r="AL916">
        <f>+ABS(+X916-'Playlist o matic demo'!AK$2)/2</f>
        <v>1.5</v>
      </c>
      <c r="AN916">
        <f t="shared" si="84"/>
        <v>148.33333333333334</v>
      </c>
      <c r="AO916">
        <f t="shared" si="85"/>
        <v>484</v>
      </c>
      <c r="AP916">
        <f t="shared" si="89"/>
        <v>9.1410000000001587E-2</v>
      </c>
      <c r="AQ916">
        <f t="shared" si="86"/>
        <v>484.09141</v>
      </c>
      <c r="AR916">
        <f t="shared" si="87"/>
        <v>485</v>
      </c>
      <c r="AS916" t="str">
        <f t="shared" si="88"/>
        <v>PnB Rock - Selfish</v>
      </c>
    </row>
    <row r="917" spans="1:45" x14ac:dyDescent="0.45">
      <c r="A917" t="s">
        <v>2087</v>
      </c>
      <c r="B917" t="s">
        <v>2088</v>
      </c>
      <c r="C917">
        <v>2</v>
      </c>
      <c r="D917">
        <v>2022</v>
      </c>
      <c r="E917">
        <v>7</v>
      </c>
      <c r="F917">
        <v>22</v>
      </c>
      <c r="G917">
        <v>1097</v>
      </c>
      <c r="H917">
        <v>2</v>
      </c>
      <c r="I917">
        <v>209106362</v>
      </c>
      <c r="J917">
        <v>18</v>
      </c>
      <c r="K917">
        <v>10</v>
      </c>
      <c r="L917">
        <v>13</v>
      </c>
      <c r="M917">
        <v>1</v>
      </c>
      <c r="N917">
        <v>1</v>
      </c>
      <c r="O917">
        <v>118</v>
      </c>
      <c r="P917" t="s">
        <v>28</v>
      </c>
      <c r="Q917" t="s">
        <v>46</v>
      </c>
      <c r="R917">
        <v>82</v>
      </c>
      <c r="S917">
        <v>75</v>
      </c>
      <c r="T917">
        <v>85</v>
      </c>
      <c r="U917">
        <v>33</v>
      </c>
      <c r="V917">
        <v>1</v>
      </c>
      <c r="W917">
        <v>11</v>
      </c>
      <c r="X917">
        <v>4</v>
      </c>
      <c r="Y917" t="s">
        <v>30</v>
      </c>
      <c r="Z917" t="s">
        <v>31</v>
      </c>
      <c r="AA917">
        <f>+IF(B917='Playlist o matic demo'!$V$2,50,0)</f>
        <v>0</v>
      </c>
      <c r="AB917">
        <f>+ABS(+D917-'Playlist o matic demo'!$AA$2)</f>
        <v>3</v>
      </c>
      <c r="AC917">
        <f>+ABS(+O917-'Playlist o matic demo'!$AB$2)</f>
        <v>53</v>
      </c>
      <c r="AD917">
        <f>+IF(P917='Playlist o matic demo'!$AC$2,0,20)</f>
        <v>20</v>
      </c>
      <c r="AE917">
        <f>+IF(Q917='Playlist o matic demo'!$AD$2,0,20)</f>
        <v>20</v>
      </c>
      <c r="AF917">
        <f>+ABS(+R917-'Playlist o matic demo'!AE$2)</f>
        <v>32</v>
      </c>
      <c r="AG917">
        <f>+ABS(+S917-'Playlist o matic demo'!AF$2)/2</f>
        <v>18.5</v>
      </c>
      <c r="AH917">
        <f>+ABS(+T917-'Playlist o matic demo'!AG$2)/1.5</f>
        <v>3.3333333333333335</v>
      </c>
      <c r="AI917">
        <f>+ABS(+U917-'Playlist o matic demo'!AH$2)/2</f>
        <v>16.5</v>
      </c>
      <c r="AJ917">
        <f>+ABS(+V917-'Playlist o matic demo'!AI$2)/2</f>
        <v>0.5</v>
      </c>
      <c r="AK917">
        <f>+ABS(+W917-'Playlist o matic demo'!AJ$2)/2</f>
        <v>1</v>
      </c>
      <c r="AL917">
        <f>+ABS(+X917-'Playlist o matic demo'!AK$2)/2</f>
        <v>1.5</v>
      </c>
      <c r="AN917">
        <f t="shared" si="84"/>
        <v>169.33333333333334</v>
      </c>
      <c r="AO917">
        <f t="shared" si="85"/>
        <v>680</v>
      </c>
      <c r="AP917">
        <f t="shared" si="89"/>
        <v>9.151000000000159E-2</v>
      </c>
      <c r="AQ917">
        <f t="shared" si="86"/>
        <v>680.09150999999997</v>
      </c>
      <c r="AR917">
        <f t="shared" si="87"/>
        <v>684</v>
      </c>
      <c r="AS917" t="str">
        <f t="shared" si="88"/>
        <v>Ovy On The Drums, Quevedo - Sin SeÃ¯Â¿Â½Ã¯</v>
      </c>
    </row>
    <row r="918" spans="1:45" x14ac:dyDescent="0.45">
      <c r="A918" t="s">
        <v>2089</v>
      </c>
      <c r="B918" t="s">
        <v>361</v>
      </c>
      <c r="C918">
        <v>1</v>
      </c>
      <c r="D918">
        <v>2022</v>
      </c>
      <c r="E918">
        <v>9</v>
      </c>
      <c r="F918">
        <v>13</v>
      </c>
      <c r="G918">
        <v>330</v>
      </c>
      <c r="H918">
        <v>0</v>
      </c>
      <c r="I918">
        <v>53987404</v>
      </c>
      <c r="J918">
        <v>3</v>
      </c>
      <c r="K918">
        <v>0</v>
      </c>
      <c r="L918">
        <v>2</v>
      </c>
      <c r="M918">
        <v>0</v>
      </c>
      <c r="N918">
        <v>0</v>
      </c>
      <c r="O918">
        <v>93</v>
      </c>
      <c r="P918" t="s">
        <v>62</v>
      </c>
      <c r="Q918" t="s">
        <v>29</v>
      </c>
      <c r="R918">
        <v>78</v>
      </c>
      <c r="S918">
        <v>75</v>
      </c>
      <c r="T918">
        <v>62</v>
      </c>
      <c r="U918">
        <v>6</v>
      </c>
      <c r="V918">
        <v>0</v>
      </c>
      <c r="W918">
        <v>15</v>
      </c>
      <c r="X918">
        <v>6</v>
      </c>
      <c r="Y918" t="s">
        <v>2090</v>
      </c>
      <c r="Z918" t="s">
        <v>31</v>
      </c>
      <c r="AA918">
        <f>+IF(B918='Playlist o matic demo'!$V$2,50,0)</f>
        <v>0</v>
      </c>
      <c r="AB918">
        <f>+ABS(+D918-'Playlist o matic demo'!$AA$2)</f>
        <v>3</v>
      </c>
      <c r="AC918">
        <f>+ABS(+O918-'Playlist o matic demo'!$AB$2)</f>
        <v>78</v>
      </c>
      <c r="AD918">
        <f>+IF(P918='Playlist o matic demo'!$AC$2,0,20)</f>
        <v>20</v>
      </c>
      <c r="AE918">
        <f>+IF(Q918='Playlist o matic demo'!$AD$2,0,20)</f>
        <v>0</v>
      </c>
      <c r="AF918">
        <f>+ABS(+R918-'Playlist o matic demo'!AE$2)</f>
        <v>28</v>
      </c>
      <c r="AG918">
        <f>+ABS(+S918-'Playlist o matic demo'!AF$2)/2</f>
        <v>18.5</v>
      </c>
      <c r="AH918">
        <f>+ABS(+T918-'Playlist o matic demo'!AG$2)/1.5</f>
        <v>12</v>
      </c>
      <c r="AI918">
        <f>+ABS(+U918-'Playlist o matic demo'!AH$2)/2</f>
        <v>3</v>
      </c>
      <c r="AJ918">
        <f>+ABS(+V918-'Playlist o matic demo'!AI$2)/2</f>
        <v>0</v>
      </c>
      <c r="AK918">
        <f>+ABS(+W918-'Playlist o matic demo'!AJ$2)/2</f>
        <v>3</v>
      </c>
      <c r="AL918">
        <f>+ABS(+X918-'Playlist o matic demo'!AK$2)/2</f>
        <v>0.5</v>
      </c>
      <c r="AN918">
        <f t="shared" si="84"/>
        <v>166</v>
      </c>
      <c r="AO918">
        <f t="shared" si="85"/>
        <v>650</v>
      </c>
      <c r="AP918">
        <f t="shared" si="89"/>
        <v>9.1610000000001593E-2</v>
      </c>
      <c r="AQ918">
        <f t="shared" si="86"/>
        <v>650.09160999999995</v>
      </c>
      <c r="AR918">
        <f t="shared" si="87"/>
        <v>650</v>
      </c>
      <c r="AS918" t="str">
        <f t="shared" si="88"/>
        <v>Feid - Lady Mi Amor</v>
      </c>
    </row>
    <row r="919" spans="1:45" x14ac:dyDescent="0.45">
      <c r="A919" t="s">
        <v>2091</v>
      </c>
      <c r="B919" t="s">
        <v>2092</v>
      </c>
      <c r="C919">
        <v>1</v>
      </c>
      <c r="D919">
        <v>2022</v>
      </c>
      <c r="E919">
        <v>6</v>
      </c>
      <c r="F919">
        <v>23</v>
      </c>
      <c r="G919">
        <v>1584</v>
      </c>
      <c r="H919">
        <v>0</v>
      </c>
      <c r="I919">
        <v>115331792</v>
      </c>
      <c r="J919">
        <v>38</v>
      </c>
      <c r="K919">
        <v>0</v>
      </c>
      <c r="L919">
        <v>24</v>
      </c>
      <c r="M919">
        <v>0</v>
      </c>
      <c r="N919">
        <v>0</v>
      </c>
      <c r="O919">
        <v>150</v>
      </c>
      <c r="P919" t="s">
        <v>38</v>
      </c>
      <c r="Q919" t="s">
        <v>46</v>
      </c>
      <c r="R919">
        <v>70</v>
      </c>
      <c r="S919">
        <v>26</v>
      </c>
      <c r="T919">
        <v>56</v>
      </c>
      <c r="U919">
        <v>14</v>
      </c>
      <c r="V919">
        <v>83</v>
      </c>
      <c r="W919">
        <v>11</v>
      </c>
      <c r="X919">
        <v>5</v>
      </c>
      <c r="Y919" t="s">
        <v>2093</v>
      </c>
      <c r="Z919" t="s">
        <v>31</v>
      </c>
      <c r="AA919">
        <f>+IF(B919='Playlist o matic demo'!$V$2,50,0)</f>
        <v>0</v>
      </c>
      <c r="AB919">
        <f>+ABS(+D919-'Playlist o matic demo'!$AA$2)</f>
        <v>3</v>
      </c>
      <c r="AC919">
        <f>+ABS(+O919-'Playlist o matic demo'!$AB$2)</f>
        <v>21</v>
      </c>
      <c r="AD919">
        <f>+IF(P919='Playlist o matic demo'!$AC$2,0,20)</f>
        <v>20</v>
      </c>
      <c r="AE919">
        <f>+IF(Q919='Playlist o matic demo'!$AD$2,0,20)</f>
        <v>20</v>
      </c>
      <c r="AF919">
        <f>+ABS(+R919-'Playlist o matic demo'!AE$2)</f>
        <v>20</v>
      </c>
      <c r="AG919">
        <f>+ABS(+S919-'Playlist o matic demo'!AF$2)/2</f>
        <v>6</v>
      </c>
      <c r="AH919">
        <f>+ABS(+T919-'Playlist o matic demo'!AG$2)/1.5</f>
        <v>16</v>
      </c>
      <c r="AI919">
        <f>+ABS(+U919-'Playlist o matic demo'!AH$2)/2</f>
        <v>7</v>
      </c>
      <c r="AJ919">
        <f>+ABS(+V919-'Playlist o matic demo'!AI$2)/2</f>
        <v>41.5</v>
      </c>
      <c r="AK919">
        <f>+ABS(+W919-'Playlist o matic demo'!AJ$2)/2</f>
        <v>1</v>
      </c>
      <c r="AL919">
        <f>+ABS(+X919-'Playlist o matic demo'!AK$2)/2</f>
        <v>1</v>
      </c>
      <c r="AN919">
        <f t="shared" si="84"/>
        <v>156.5</v>
      </c>
      <c r="AO919">
        <f t="shared" si="85"/>
        <v>559</v>
      </c>
      <c r="AP919">
        <f t="shared" si="89"/>
        <v>9.1710000000001596E-2</v>
      </c>
      <c r="AQ919">
        <f t="shared" si="86"/>
        <v>559.09171000000003</v>
      </c>
      <c r="AR919">
        <f t="shared" si="87"/>
        <v>561</v>
      </c>
      <c r="AS919" t="str">
        <f t="shared" si="88"/>
        <v>Lil Yachty - Poland</v>
      </c>
    </row>
    <row r="920" spans="1:45" x14ac:dyDescent="0.45">
      <c r="A920" t="s">
        <v>2094</v>
      </c>
      <c r="B920" t="s">
        <v>1252</v>
      </c>
      <c r="C920">
        <v>1</v>
      </c>
      <c r="D920">
        <v>2022</v>
      </c>
      <c r="E920">
        <v>10</v>
      </c>
      <c r="F920">
        <v>7</v>
      </c>
      <c r="G920">
        <v>1585</v>
      </c>
      <c r="H920">
        <v>5</v>
      </c>
      <c r="I920">
        <v>225093344</v>
      </c>
      <c r="J920">
        <v>78</v>
      </c>
      <c r="K920">
        <v>65</v>
      </c>
      <c r="L920">
        <v>328</v>
      </c>
      <c r="M920">
        <v>1</v>
      </c>
      <c r="N920">
        <v>198</v>
      </c>
      <c r="O920">
        <v>130</v>
      </c>
      <c r="P920" t="s">
        <v>62</v>
      </c>
      <c r="Q920" t="s">
        <v>29</v>
      </c>
      <c r="R920">
        <v>52</v>
      </c>
      <c r="S920">
        <v>24</v>
      </c>
      <c r="T920">
        <v>60</v>
      </c>
      <c r="U920">
        <v>0</v>
      </c>
      <c r="V920">
        <v>0</v>
      </c>
      <c r="W920">
        <v>8</v>
      </c>
      <c r="X920">
        <v>3</v>
      </c>
      <c r="Y920" t="s">
        <v>30</v>
      </c>
      <c r="Z920" t="s">
        <v>31</v>
      </c>
      <c r="AA920">
        <f>+IF(B920='Playlist o matic demo'!$V$2,50,0)</f>
        <v>0</v>
      </c>
      <c r="AB920">
        <f>+ABS(+D920-'Playlist o matic demo'!$AA$2)</f>
        <v>3</v>
      </c>
      <c r="AC920">
        <f>+ABS(+O920-'Playlist o matic demo'!$AB$2)</f>
        <v>41</v>
      </c>
      <c r="AD920">
        <f>+IF(P920='Playlist o matic demo'!$AC$2,0,20)</f>
        <v>20</v>
      </c>
      <c r="AE920">
        <f>+IF(Q920='Playlist o matic demo'!$AD$2,0,20)</f>
        <v>0</v>
      </c>
      <c r="AF920">
        <f>+ABS(+R920-'Playlist o matic demo'!AE$2)</f>
        <v>2</v>
      </c>
      <c r="AG920">
        <f>+ABS(+S920-'Playlist o matic demo'!AF$2)/2</f>
        <v>7</v>
      </c>
      <c r="AH920">
        <f>+ABS(+T920-'Playlist o matic demo'!AG$2)/1.5</f>
        <v>13.333333333333334</v>
      </c>
      <c r="AI920">
        <f>+ABS(+U920-'Playlist o matic demo'!AH$2)/2</f>
        <v>0</v>
      </c>
      <c r="AJ920">
        <f>+ABS(+V920-'Playlist o matic demo'!AI$2)/2</f>
        <v>0</v>
      </c>
      <c r="AK920">
        <f>+ABS(+W920-'Playlist o matic demo'!AJ$2)/2</f>
        <v>0.5</v>
      </c>
      <c r="AL920">
        <f>+ABS(+X920-'Playlist o matic demo'!AK$2)/2</f>
        <v>2</v>
      </c>
      <c r="AN920">
        <f t="shared" si="84"/>
        <v>88.833333333333329</v>
      </c>
      <c r="AO920">
        <f t="shared" si="85"/>
        <v>79</v>
      </c>
      <c r="AP920">
        <f t="shared" si="89"/>
        <v>9.1810000000001599E-2</v>
      </c>
      <c r="AQ920">
        <f t="shared" si="86"/>
        <v>79.091809999999995</v>
      </c>
      <c r="AR920">
        <f t="shared" si="87"/>
        <v>79</v>
      </c>
      <c r="AS920" t="str">
        <f t="shared" si="88"/>
        <v>MÃ¯Â¿Â½Ã¯Â¿Â½ne - THE LONELIEST</v>
      </c>
    </row>
    <row r="921" spans="1:45" x14ac:dyDescent="0.45">
      <c r="A921" t="s">
        <v>2095</v>
      </c>
      <c r="B921" t="s">
        <v>2096</v>
      </c>
      <c r="C921">
        <v>2</v>
      </c>
      <c r="D921">
        <v>2022</v>
      </c>
      <c r="E921">
        <v>10</v>
      </c>
      <c r="F921">
        <v>14</v>
      </c>
      <c r="G921">
        <v>766</v>
      </c>
      <c r="H921">
        <v>0</v>
      </c>
      <c r="I921">
        <v>84697729</v>
      </c>
      <c r="J921">
        <v>16</v>
      </c>
      <c r="K921">
        <v>0</v>
      </c>
      <c r="L921">
        <v>9</v>
      </c>
      <c r="M921">
        <v>0</v>
      </c>
      <c r="N921">
        <v>0</v>
      </c>
      <c r="O921">
        <v>83</v>
      </c>
      <c r="P921" t="s">
        <v>288</v>
      </c>
      <c r="Q921" t="s">
        <v>46</v>
      </c>
      <c r="R921">
        <v>65</v>
      </c>
      <c r="S921">
        <v>24</v>
      </c>
      <c r="T921">
        <v>53</v>
      </c>
      <c r="U921">
        <v>6</v>
      </c>
      <c r="V921">
        <v>0</v>
      </c>
      <c r="W921">
        <v>51</v>
      </c>
      <c r="X921">
        <v>4</v>
      </c>
      <c r="Y921" t="s">
        <v>2097</v>
      </c>
      <c r="Z921" t="s">
        <v>31</v>
      </c>
      <c r="AA921">
        <f>+IF(B921='Playlist o matic demo'!$V$2,50,0)</f>
        <v>0</v>
      </c>
      <c r="AB921">
        <f>+ABS(+D921-'Playlist o matic demo'!$AA$2)</f>
        <v>3</v>
      </c>
      <c r="AC921">
        <f>+ABS(+O921-'Playlist o matic demo'!$AB$2)</f>
        <v>88</v>
      </c>
      <c r="AD921">
        <f>+IF(P921='Playlist o matic demo'!$AC$2,0,20)</f>
        <v>20</v>
      </c>
      <c r="AE921">
        <f>+IF(Q921='Playlist o matic demo'!$AD$2,0,20)</f>
        <v>20</v>
      </c>
      <c r="AF921">
        <f>+ABS(+R921-'Playlist o matic demo'!AE$2)</f>
        <v>15</v>
      </c>
      <c r="AG921">
        <f>+ABS(+S921-'Playlist o matic demo'!AF$2)/2</f>
        <v>7</v>
      </c>
      <c r="AH921">
        <f>+ABS(+T921-'Playlist o matic demo'!AG$2)/1.5</f>
        <v>18</v>
      </c>
      <c r="AI921">
        <f>+ABS(+U921-'Playlist o matic demo'!AH$2)/2</f>
        <v>3</v>
      </c>
      <c r="AJ921">
        <f>+ABS(+V921-'Playlist o matic demo'!AI$2)/2</f>
        <v>0</v>
      </c>
      <c r="AK921">
        <f>+ABS(+W921-'Playlist o matic demo'!AJ$2)/2</f>
        <v>21</v>
      </c>
      <c r="AL921">
        <f>+ABS(+X921-'Playlist o matic demo'!AK$2)/2</f>
        <v>1.5</v>
      </c>
      <c r="AN921">
        <f t="shared" si="84"/>
        <v>196.5</v>
      </c>
      <c r="AO921">
        <f t="shared" si="85"/>
        <v>859</v>
      </c>
      <c r="AP921">
        <f t="shared" si="89"/>
        <v>9.1910000000001602E-2</v>
      </c>
      <c r="AQ921">
        <f t="shared" si="86"/>
        <v>859.09190999999998</v>
      </c>
      <c r="AR921">
        <f t="shared" si="87"/>
        <v>859</v>
      </c>
      <c r="AS921" t="str">
        <f t="shared" si="88"/>
        <v>Marshmello, Juice WRLD - Bye Bye</v>
      </c>
    </row>
    <row r="922" spans="1:45" x14ac:dyDescent="0.45">
      <c r="A922" t="s">
        <v>2098</v>
      </c>
      <c r="B922" t="s">
        <v>2099</v>
      </c>
      <c r="C922">
        <v>4</v>
      </c>
      <c r="D922">
        <v>2022</v>
      </c>
      <c r="E922">
        <v>8</v>
      </c>
      <c r="F922">
        <v>18</v>
      </c>
      <c r="G922">
        <v>836</v>
      </c>
      <c r="H922">
        <v>0</v>
      </c>
      <c r="I922">
        <v>159240673</v>
      </c>
      <c r="J922">
        <v>14</v>
      </c>
      <c r="K922">
        <v>1</v>
      </c>
      <c r="L922">
        <v>13</v>
      </c>
      <c r="M922">
        <v>0</v>
      </c>
      <c r="N922">
        <v>0</v>
      </c>
      <c r="O922">
        <v>102</v>
      </c>
      <c r="P922" t="s">
        <v>42</v>
      </c>
      <c r="Q922" t="s">
        <v>29</v>
      </c>
      <c r="R922">
        <v>84</v>
      </c>
      <c r="S922">
        <v>43</v>
      </c>
      <c r="T922">
        <v>75</v>
      </c>
      <c r="U922">
        <v>5</v>
      </c>
      <c r="V922">
        <v>0</v>
      </c>
      <c r="W922">
        <v>6</v>
      </c>
      <c r="X922">
        <v>8</v>
      </c>
      <c r="Y922" t="s">
        <v>30</v>
      </c>
      <c r="Z922" t="s">
        <v>31</v>
      </c>
      <c r="AA922">
        <f>+IF(B922='Playlist o matic demo'!$V$2,50,0)</f>
        <v>0</v>
      </c>
      <c r="AB922">
        <f>+ABS(+D922-'Playlist o matic demo'!$AA$2)</f>
        <v>3</v>
      </c>
      <c r="AC922">
        <f>+ABS(+O922-'Playlist o matic demo'!$AB$2)</f>
        <v>69</v>
      </c>
      <c r="AD922">
        <f>+IF(P922='Playlist o matic demo'!$AC$2,0,20)</f>
        <v>20</v>
      </c>
      <c r="AE922">
        <f>+IF(Q922='Playlist o matic demo'!$AD$2,0,20)</f>
        <v>0</v>
      </c>
      <c r="AF922">
        <f>+ABS(+R922-'Playlist o matic demo'!AE$2)</f>
        <v>34</v>
      </c>
      <c r="AG922">
        <f>+ABS(+S922-'Playlist o matic demo'!AF$2)/2</f>
        <v>2.5</v>
      </c>
      <c r="AH922">
        <f>+ABS(+T922-'Playlist o matic demo'!AG$2)/1.5</f>
        <v>3.3333333333333335</v>
      </c>
      <c r="AI922">
        <f>+ABS(+U922-'Playlist o matic demo'!AH$2)/2</f>
        <v>2.5</v>
      </c>
      <c r="AJ922">
        <f>+ABS(+V922-'Playlist o matic demo'!AI$2)/2</f>
        <v>0</v>
      </c>
      <c r="AK922">
        <f>+ABS(+W922-'Playlist o matic demo'!AJ$2)/2</f>
        <v>1.5</v>
      </c>
      <c r="AL922">
        <f>+ABS(+X922-'Playlist o matic demo'!AK$2)/2</f>
        <v>0.5</v>
      </c>
      <c r="AN922">
        <f t="shared" si="84"/>
        <v>136.33333333333334</v>
      </c>
      <c r="AO922">
        <f t="shared" si="85"/>
        <v>370</v>
      </c>
      <c r="AP922">
        <f t="shared" si="89"/>
        <v>9.2010000000001604E-2</v>
      </c>
      <c r="AQ922">
        <f t="shared" si="86"/>
        <v>370.09201000000002</v>
      </c>
      <c r="AR922">
        <f t="shared" si="87"/>
        <v>370</v>
      </c>
      <c r="AS922" t="str">
        <f t="shared" si="88"/>
        <v>Fran C, Polima WestCoast, Nickoog Clk, Pablito Pesadilla - BABY OTAKU</v>
      </c>
    </row>
    <row r="923" spans="1:45" x14ac:dyDescent="0.45">
      <c r="A923" t="s">
        <v>2100</v>
      </c>
      <c r="B923" t="s">
        <v>370</v>
      </c>
      <c r="C923">
        <v>1</v>
      </c>
      <c r="D923">
        <v>2022</v>
      </c>
      <c r="E923">
        <v>10</v>
      </c>
      <c r="F923">
        <v>17</v>
      </c>
      <c r="G923">
        <v>430</v>
      </c>
      <c r="H923">
        <v>6</v>
      </c>
      <c r="I923">
        <v>170709584</v>
      </c>
      <c r="J923">
        <v>14</v>
      </c>
      <c r="K923">
        <v>116</v>
      </c>
      <c r="L923">
        <v>9</v>
      </c>
      <c r="M923">
        <v>0</v>
      </c>
      <c r="N923">
        <v>11</v>
      </c>
      <c r="O923">
        <v>136</v>
      </c>
      <c r="P923" t="s">
        <v>130</v>
      </c>
      <c r="Q923" t="s">
        <v>46</v>
      </c>
      <c r="R923">
        <v>73</v>
      </c>
      <c r="S923">
        <v>65</v>
      </c>
      <c r="T923">
        <v>91</v>
      </c>
      <c r="U923">
        <v>4</v>
      </c>
      <c r="V923">
        <v>0</v>
      </c>
      <c r="W923">
        <v>48</v>
      </c>
      <c r="X923">
        <v>18</v>
      </c>
      <c r="Y923" t="s">
        <v>2101</v>
      </c>
      <c r="Z923" t="s">
        <v>31</v>
      </c>
      <c r="AA923">
        <f>+IF(B923='Playlist o matic demo'!$V$2,50,0)</f>
        <v>0</v>
      </c>
      <c r="AB923">
        <f>+ABS(+D923-'Playlist o matic demo'!$AA$2)</f>
        <v>3</v>
      </c>
      <c r="AC923">
        <f>+ABS(+O923-'Playlist o matic demo'!$AB$2)</f>
        <v>35</v>
      </c>
      <c r="AD923">
        <f>+IF(P923='Playlist o matic demo'!$AC$2,0,20)</f>
        <v>20</v>
      </c>
      <c r="AE923">
        <f>+IF(Q923='Playlist o matic demo'!$AD$2,0,20)</f>
        <v>20</v>
      </c>
      <c r="AF923">
        <f>+ABS(+R923-'Playlist o matic demo'!AE$2)</f>
        <v>23</v>
      </c>
      <c r="AG923">
        <f>+ABS(+S923-'Playlist o matic demo'!AF$2)/2</f>
        <v>13.5</v>
      </c>
      <c r="AH923">
        <f>+ABS(+T923-'Playlist o matic demo'!AG$2)/1.5</f>
        <v>7.333333333333333</v>
      </c>
      <c r="AI923">
        <f>+ABS(+U923-'Playlist o matic demo'!AH$2)/2</f>
        <v>2</v>
      </c>
      <c r="AJ923">
        <f>+ABS(+V923-'Playlist o matic demo'!AI$2)/2</f>
        <v>0</v>
      </c>
      <c r="AK923">
        <f>+ABS(+W923-'Playlist o matic demo'!AJ$2)/2</f>
        <v>19.5</v>
      </c>
      <c r="AL923">
        <f>+ABS(+X923-'Playlist o matic demo'!AK$2)/2</f>
        <v>5.5</v>
      </c>
      <c r="AN923">
        <f t="shared" si="84"/>
        <v>148.83333333333331</v>
      </c>
      <c r="AO923">
        <f t="shared" si="85"/>
        <v>490</v>
      </c>
      <c r="AP923">
        <f t="shared" si="89"/>
        <v>9.2110000000001607E-2</v>
      </c>
      <c r="AQ923">
        <f t="shared" si="86"/>
        <v>490.09210999999999</v>
      </c>
      <c r="AR923">
        <f t="shared" si="87"/>
        <v>491</v>
      </c>
      <c r="AS923" t="str">
        <f t="shared" si="88"/>
        <v>(G)I-DLE - Nxde</v>
      </c>
    </row>
    <row r="924" spans="1:45" x14ac:dyDescent="0.45">
      <c r="A924" t="s">
        <v>841</v>
      </c>
      <c r="B924" t="s">
        <v>2102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>
        <v>154356956</v>
      </c>
      <c r="J924">
        <v>77</v>
      </c>
      <c r="K924">
        <v>10</v>
      </c>
      <c r="L924">
        <v>119</v>
      </c>
      <c r="M924">
        <v>0</v>
      </c>
      <c r="N924">
        <v>40</v>
      </c>
      <c r="O924">
        <v>145</v>
      </c>
      <c r="P924" t="s">
        <v>42</v>
      </c>
      <c r="Q924" t="s">
        <v>29</v>
      </c>
      <c r="R924">
        <v>66</v>
      </c>
      <c r="S924">
        <v>24</v>
      </c>
      <c r="T924">
        <v>58</v>
      </c>
      <c r="U924">
        <v>17</v>
      </c>
      <c r="V924">
        <v>0</v>
      </c>
      <c r="W924">
        <v>19</v>
      </c>
      <c r="X924">
        <v>5</v>
      </c>
      <c r="Y924" t="s">
        <v>2103</v>
      </c>
      <c r="Z924" t="s">
        <v>31</v>
      </c>
      <c r="AA924">
        <f>+IF(B924='Playlist o matic demo'!$V$2,50,0)</f>
        <v>0</v>
      </c>
      <c r="AB924">
        <f>+ABS(+D924-'Playlist o matic demo'!$AA$2)</f>
        <v>37</v>
      </c>
      <c r="AC924">
        <f>+ABS(+O924-'Playlist o matic demo'!$AB$2)</f>
        <v>26</v>
      </c>
      <c r="AD924">
        <f>+IF(P924='Playlist o matic demo'!$AC$2,0,20)</f>
        <v>20</v>
      </c>
      <c r="AE924">
        <f>+IF(Q924='Playlist o matic demo'!$AD$2,0,20)</f>
        <v>0</v>
      </c>
      <c r="AF924">
        <f>+ABS(+R924-'Playlist o matic demo'!AE$2)</f>
        <v>16</v>
      </c>
      <c r="AG924">
        <f>+ABS(+S924-'Playlist o matic demo'!AF$2)/2</f>
        <v>7</v>
      </c>
      <c r="AH924">
        <f>+ABS(+T924-'Playlist o matic demo'!AG$2)/1.5</f>
        <v>14.666666666666666</v>
      </c>
      <c r="AI924">
        <f>+ABS(+U924-'Playlist o matic demo'!AH$2)/2</f>
        <v>8.5</v>
      </c>
      <c r="AJ924">
        <f>+ABS(+V924-'Playlist o matic demo'!AI$2)/2</f>
        <v>0</v>
      </c>
      <c r="AK924">
        <f>+ABS(+W924-'Playlist o matic demo'!AJ$2)/2</f>
        <v>5</v>
      </c>
      <c r="AL924">
        <f>+ABS(+X924-'Playlist o matic demo'!AK$2)/2</f>
        <v>1</v>
      </c>
      <c r="AN924">
        <f t="shared" si="84"/>
        <v>135.16666666666669</v>
      </c>
      <c r="AO924">
        <f t="shared" si="85"/>
        <v>359</v>
      </c>
      <c r="AP924">
        <f t="shared" si="89"/>
        <v>9.221000000000161E-2</v>
      </c>
      <c r="AQ924">
        <f t="shared" si="86"/>
        <v>359.09221000000002</v>
      </c>
      <c r="AR924">
        <f t="shared" si="87"/>
        <v>361</v>
      </c>
      <c r="AS924" t="str">
        <f t="shared" si="88"/>
        <v>Southstar - Miss You</v>
      </c>
    </row>
    <row r="925" spans="1:45" x14ac:dyDescent="0.45">
      <c r="A925" t="s">
        <v>2104</v>
      </c>
      <c r="B925" t="s">
        <v>2105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t="s">
        <v>92</v>
      </c>
      <c r="Q925" t="s">
        <v>29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  <c r="Y925" t="s">
        <v>2106</v>
      </c>
      <c r="Z925" t="s">
        <v>31</v>
      </c>
      <c r="AA925">
        <f>+IF(B925='Playlist o matic demo'!$V$2,50,0)</f>
        <v>0</v>
      </c>
      <c r="AB925">
        <f>+ABS(+D925-'Playlist o matic demo'!$AA$2)</f>
        <v>1</v>
      </c>
      <c r="AC925">
        <f>+ABS(+O925-'Playlist o matic demo'!$AB$2)</f>
        <v>41</v>
      </c>
      <c r="AD925">
        <f>+IF(P925='Playlist o matic demo'!$AC$2,0,20)</f>
        <v>20</v>
      </c>
      <c r="AE925">
        <f>+IF(Q925='Playlist o matic demo'!$AD$2,0,20)</f>
        <v>0</v>
      </c>
      <c r="AF925">
        <f>+ABS(+R925-'Playlist o matic demo'!AE$2)</f>
        <v>7</v>
      </c>
      <c r="AG925">
        <f>+ABS(+S925-'Playlist o matic demo'!AF$2)/2</f>
        <v>7</v>
      </c>
      <c r="AH925">
        <f>+ABS(+T925-'Playlist o matic demo'!AG$2)/1.5</f>
        <v>28.666666666666668</v>
      </c>
      <c r="AI925">
        <f>+ABS(+U925-'Playlist o matic demo'!AH$2)/2</f>
        <v>5.5</v>
      </c>
      <c r="AJ925">
        <f>+ABS(+V925-'Playlist o matic demo'!AI$2)/2</f>
        <v>9</v>
      </c>
      <c r="AK925">
        <f>+ABS(+W925-'Playlist o matic demo'!AJ$2)/2</f>
        <v>3.5</v>
      </c>
      <c r="AL925">
        <f>+ABS(+X925-'Playlist o matic demo'!AK$2)/2</f>
        <v>2</v>
      </c>
      <c r="AN925">
        <f t="shared" si="84"/>
        <v>124.66666666666667</v>
      </c>
      <c r="AO925">
        <f t="shared" si="85"/>
        <v>289</v>
      </c>
      <c r="AP925">
        <f t="shared" si="89"/>
        <v>9.2310000000001613E-2</v>
      </c>
      <c r="AQ925">
        <f t="shared" si="86"/>
        <v>289.09231</v>
      </c>
      <c r="AR925">
        <f t="shared" si="87"/>
        <v>289</v>
      </c>
      <c r="AS925" t="str">
        <f t="shared" si="88"/>
        <v>girl in red - we fell in love in october</v>
      </c>
    </row>
    <row r="926" spans="1:45" x14ac:dyDescent="0.45">
      <c r="A926" t="s">
        <v>2107</v>
      </c>
      <c r="B926" t="s">
        <v>918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>
        <v>247689123</v>
      </c>
      <c r="J926">
        <v>41</v>
      </c>
      <c r="K926">
        <v>0</v>
      </c>
      <c r="L926">
        <v>158</v>
      </c>
      <c r="M926">
        <v>2</v>
      </c>
      <c r="N926">
        <v>68</v>
      </c>
      <c r="O926">
        <v>156</v>
      </c>
      <c r="P926" t="s">
        <v>92</v>
      </c>
      <c r="Q926" t="s">
        <v>29</v>
      </c>
      <c r="R926">
        <v>72</v>
      </c>
      <c r="S926">
        <v>92</v>
      </c>
      <c r="T926">
        <v>77</v>
      </c>
      <c r="U926">
        <v>9</v>
      </c>
      <c r="V926">
        <v>0</v>
      </c>
      <c r="W926">
        <v>8</v>
      </c>
      <c r="X926">
        <v>11</v>
      </c>
      <c r="Y926" t="s">
        <v>2108</v>
      </c>
      <c r="Z926" t="s">
        <v>31</v>
      </c>
      <c r="AA926">
        <f>+IF(B926='Playlist o matic demo'!$V$2,50,0)</f>
        <v>0</v>
      </c>
      <c r="AB926">
        <f>+ABS(+D926-'Playlist o matic demo'!$AA$2)</f>
        <v>3</v>
      </c>
      <c r="AC926">
        <f>+ABS(+O926-'Playlist o matic demo'!$AB$2)</f>
        <v>15</v>
      </c>
      <c r="AD926">
        <f>+IF(P926='Playlist o matic demo'!$AC$2,0,20)</f>
        <v>20</v>
      </c>
      <c r="AE926">
        <f>+IF(Q926='Playlist o matic demo'!$AD$2,0,20)</f>
        <v>0</v>
      </c>
      <c r="AF926">
        <f>+ABS(+R926-'Playlist o matic demo'!AE$2)</f>
        <v>22</v>
      </c>
      <c r="AG926">
        <f>+ABS(+S926-'Playlist o matic demo'!AF$2)/2</f>
        <v>27</v>
      </c>
      <c r="AH926">
        <f>+ABS(+T926-'Playlist o matic demo'!AG$2)/1.5</f>
        <v>2</v>
      </c>
      <c r="AI926">
        <f>+ABS(+U926-'Playlist o matic demo'!AH$2)/2</f>
        <v>4.5</v>
      </c>
      <c r="AJ926">
        <f>+ABS(+V926-'Playlist o matic demo'!AI$2)/2</f>
        <v>0</v>
      </c>
      <c r="AK926">
        <f>+ABS(+W926-'Playlist o matic demo'!AJ$2)/2</f>
        <v>0.5</v>
      </c>
      <c r="AL926">
        <f>+ABS(+X926-'Playlist o matic demo'!AK$2)/2</f>
        <v>2</v>
      </c>
      <c r="AN926">
        <f t="shared" si="84"/>
        <v>96</v>
      </c>
      <c r="AO926">
        <f t="shared" si="85"/>
        <v>102</v>
      </c>
      <c r="AP926">
        <f t="shared" si="89"/>
        <v>9.2410000000001616E-2</v>
      </c>
      <c r="AQ926">
        <f t="shared" si="86"/>
        <v>102.09241</v>
      </c>
      <c r="AR926">
        <f t="shared" si="87"/>
        <v>103</v>
      </c>
      <c r="AS926" t="str">
        <f t="shared" si="88"/>
        <v>Lizzo - 2 Be Loved (Am I Ready)</v>
      </c>
    </row>
    <row r="927" spans="1:45" x14ac:dyDescent="0.45">
      <c r="A927" t="s">
        <v>2109</v>
      </c>
      <c r="B927" t="s">
        <v>386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>
        <v>176474912</v>
      </c>
      <c r="J927">
        <v>86</v>
      </c>
      <c r="K927">
        <v>14</v>
      </c>
      <c r="L927">
        <v>80</v>
      </c>
      <c r="M927">
        <v>0</v>
      </c>
      <c r="N927">
        <v>37</v>
      </c>
      <c r="O927">
        <v>123</v>
      </c>
      <c r="P927" t="s">
        <v>62</v>
      </c>
      <c r="Q927" t="s">
        <v>29</v>
      </c>
      <c r="R927">
        <v>57</v>
      </c>
      <c r="S927">
        <v>50</v>
      </c>
      <c r="T927">
        <v>85</v>
      </c>
      <c r="U927">
        <v>5</v>
      </c>
      <c r="V927">
        <v>0</v>
      </c>
      <c r="W927">
        <v>16</v>
      </c>
      <c r="X927">
        <v>4</v>
      </c>
      <c r="Y927" t="s">
        <v>2110</v>
      </c>
      <c r="Z927" t="s">
        <v>31</v>
      </c>
      <c r="AA927">
        <f>+IF(B927='Playlist o matic demo'!$V$2,50,0)</f>
        <v>0</v>
      </c>
      <c r="AB927">
        <f>+ABS(+D927-'Playlist o matic demo'!$AA$2)</f>
        <v>3</v>
      </c>
      <c r="AC927">
        <f>+ABS(+O927-'Playlist o matic demo'!$AB$2)</f>
        <v>48</v>
      </c>
      <c r="AD927">
        <f>+IF(P927='Playlist o matic demo'!$AC$2,0,20)</f>
        <v>20</v>
      </c>
      <c r="AE927">
        <f>+IF(Q927='Playlist o matic demo'!$AD$2,0,20)</f>
        <v>0</v>
      </c>
      <c r="AF927">
        <f>+ABS(+R927-'Playlist o matic demo'!AE$2)</f>
        <v>7</v>
      </c>
      <c r="AG927">
        <f>+ABS(+S927-'Playlist o matic demo'!AF$2)/2</f>
        <v>6</v>
      </c>
      <c r="AH927">
        <f>+ABS(+T927-'Playlist o matic demo'!AG$2)/1.5</f>
        <v>3.3333333333333335</v>
      </c>
      <c r="AI927">
        <f>+ABS(+U927-'Playlist o matic demo'!AH$2)/2</f>
        <v>2.5</v>
      </c>
      <c r="AJ927">
        <f>+ABS(+V927-'Playlist o matic demo'!AI$2)/2</f>
        <v>0</v>
      </c>
      <c r="AK927">
        <f>+ABS(+W927-'Playlist o matic demo'!AJ$2)/2</f>
        <v>3.5</v>
      </c>
      <c r="AL927">
        <f>+ABS(+X927-'Playlist o matic demo'!AK$2)/2</f>
        <v>1.5</v>
      </c>
      <c r="AN927">
        <f t="shared" si="84"/>
        <v>94.833333333333329</v>
      </c>
      <c r="AO927">
        <f t="shared" si="85"/>
        <v>93</v>
      </c>
      <c r="AP927">
        <f t="shared" si="89"/>
        <v>9.2510000000001619E-2</v>
      </c>
      <c r="AQ927">
        <f t="shared" si="86"/>
        <v>93.092510000000004</v>
      </c>
      <c r="AR927">
        <f t="shared" si="87"/>
        <v>93</v>
      </c>
      <c r="AS927" t="str">
        <f t="shared" si="88"/>
        <v>Ed Sheeran - Celestial</v>
      </c>
    </row>
    <row r="928" spans="1:45" x14ac:dyDescent="0.45">
      <c r="A928" t="s">
        <v>2111</v>
      </c>
      <c r="B928" t="s">
        <v>746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>
        <v>235549288</v>
      </c>
      <c r="J928">
        <v>2</v>
      </c>
      <c r="K928">
        <v>129</v>
      </c>
      <c r="L928">
        <v>13</v>
      </c>
      <c r="M928">
        <v>0</v>
      </c>
      <c r="N928">
        <v>1</v>
      </c>
      <c r="O928">
        <v>132</v>
      </c>
      <c r="P928" t="s">
        <v>92</v>
      </c>
      <c r="Q928" t="s">
        <v>29</v>
      </c>
      <c r="R928">
        <v>92</v>
      </c>
      <c r="S928">
        <v>53</v>
      </c>
      <c r="T928">
        <v>62</v>
      </c>
      <c r="U928">
        <v>7</v>
      </c>
      <c r="V928">
        <v>0</v>
      </c>
      <c r="W928">
        <v>63</v>
      </c>
      <c r="X928">
        <v>10</v>
      </c>
      <c r="Y928" t="s">
        <v>2112</v>
      </c>
      <c r="Z928" t="s">
        <v>31</v>
      </c>
      <c r="AA928">
        <f>+IF(B928='Playlist o matic demo'!$V$2,50,0)</f>
        <v>0</v>
      </c>
      <c r="AB928">
        <f>+ABS(+D928-'Playlist o matic demo'!$AA$2)</f>
        <v>3</v>
      </c>
      <c r="AC928">
        <f>+ABS(+O928-'Playlist o matic demo'!$AB$2)</f>
        <v>39</v>
      </c>
      <c r="AD928">
        <f>+IF(P928='Playlist o matic demo'!$AC$2,0,20)</f>
        <v>20</v>
      </c>
      <c r="AE928">
        <f>+IF(Q928='Playlist o matic demo'!$AD$2,0,20)</f>
        <v>0</v>
      </c>
      <c r="AF928">
        <f>+ABS(+R928-'Playlist o matic demo'!AE$2)</f>
        <v>42</v>
      </c>
      <c r="AG928">
        <f>+ABS(+S928-'Playlist o matic demo'!AF$2)/2</f>
        <v>7.5</v>
      </c>
      <c r="AH928">
        <f>+ABS(+T928-'Playlist o matic demo'!AG$2)/1.5</f>
        <v>12</v>
      </c>
      <c r="AI928">
        <f>+ABS(+U928-'Playlist o matic demo'!AH$2)/2</f>
        <v>3.5</v>
      </c>
      <c r="AJ928">
        <f>+ABS(+V928-'Playlist o matic demo'!AI$2)/2</f>
        <v>0</v>
      </c>
      <c r="AK928">
        <f>+ABS(+W928-'Playlist o matic demo'!AJ$2)/2</f>
        <v>27</v>
      </c>
      <c r="AL928">
        <f>+ABS(+X928-'Playlist o matic demo'!AK$2)/2</f>
        <v>1.5</v>
      </c>
      <c r="AN928">
        <f t="shared" si="84"/>
        <v>155.5</v>
      </c>
      <c r="AO928">
        <f t="shared" si="85"/>
        <v>550</v>
      </c>
      <c r="AP928">
        <f t="shared" si="89"/>
        <v>9.2610000000001622E-2</v>
      </c>
      <c r="AQ928">
        <f t="shared" si="86"/>
        <v>550.09261000000004</v>
      </c>
      <c r="AR928">
        <f t="shared" si="87"/>
        <v>551</v>
      </c>
      <c r="AS928" t="str">
        <f t="shared" si="88"/>
        <v>BLACKPINK - Typa Girl</v>
      </c>
    </row>
    <row r="929" spans="1:45" x14ac:dyDescent="0.45">
      <c r="A929" t="s">
        <v>2113</v>
      </c>
      <c r="B929" t="s">
        <v>2114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>
        <v>140430339</v>
      </c>
      <c r="J929">
        <v>0</v>
      </c>
      <c r="K929">
        <v>0</v>
      </c>
      <c r="L929">
        <v>31</v>
      </c>
      <c r="M929">
        <v>0</v>
      </c>
      <c r="O929">
        <v>125</v>
      </c>
      <c r="P929" t="s">
        <v>288</v>
      </c>
      <c r="Q929" t="s">
        <v>46</v>
      </c>
      <c r="R929">
        <v>49</v>
      </c>
      <c r="S929">
        <v>13</v>
      </c>
      <c r="T929">
        <v>74</v>
      </c>
      <c r="U929">
        <v>0</v>
      </c>
      <c r="V929">
        <v>0</v>
      </c>
      <c r="W929">
        <v>9</v>
      </c>
      <c r="X929">
        <v>4</v>
      </c>
      <c r="Y929" t="s">
        <v>2115</v>
      </c>
      <c r="Z929" t="s">
        <v>31</v>
      </c>
      <c r="AA929">
        <f>+IF(B929='Playlist o matic demo'!$V$2,50,0)</f>
        <v>0</v>
      </c>
      <c r="AB929">
        <f>+ABS(+D929-'Playlist o matic demo'!$AA$2)</f>
        <v>1</v>
      </c>
      <c r="AC929">
        <f>+ABS(+O929-'Playlist o matic demo'!$AB$2)</f>
        <v>46</v>
      </c>
      <c r="AD929">
        <f>+IF(P929='Playlist o matic demo'!$AC$2,0,20)</f>
        <v>20</v>
      </c>
      <c r="AE929">
        <f>+IF(Q929='Playlist o matic demo'!$AD$2,0,20)</f>
        <v>20</v>
      </c>
      <c r="AF929">
        <f>+ABS(+R929-'Playlist o matic demo'!AE$2)</f>
        <v>1</v>
      </c>
      <c r="AG929">
        <f>+ABS(+S929-'Playlist o matic demo'!AF$2)/2</f>
        <v>12.5</v>
      </c>
      <c r="AH929">
        <f>+ABS(+T929-'Playlist o matic demo'!AG$2)/1.5</f>
        <v>4</v>
      </c>
      <c r="AI929">
        <f>+ABS(+U929-'Playlist o matic demo'!AH$2)/2</f>
        <v>0</v>
      </c>
      <c r="AJ929">
        <f>+ABS(+V929-'Playlist o matic demo'!AI$2)/2</f>
        <v>0</v>
      </c>
      <c r="AK929">
        <f>+ABS(+W929-'Playlist o matic demo'!AJ$2)/2</f>
        <v>0</v>
      </c>
      <c r="AL929">
        <f>+ABS(+X929-'Playlist o matic demo'!AK$2)/2</f>
        <v>1.5</v>
      </c>
      <c r="AN929">
        <f t="shared" si="84"/>
        <v>106</v>
      </c>
      <c r="AO929">
        <f t="shared" si="85"/>
        <v>153</v>
      </c>
      <c r="AP929">
        <f t="shared" si="89"/>
        <v>9.2710000000001624E-2</v>
      </c>
      <c r="AQ929">
        <f t="shared" si="86"/>
        <v>153.09271000000001</v>
      </c>
      <c r="AR929">
        <f t="shared" si="87"/>
        <v>153</v>
      </c>
      <c r="AS929" t="str">
        <f t="shared" si="88"/>
        <v>Rosa Walton, Hallie Coggins - I Really Want to Stay at Your House</v>
      </c>
    </row>
    <row r="930" spans="1:45" x14ac:dyDescent="0.45">
      <c r="A930" t="s">
        <v>2116</v>
      </c>
      <c r="B930" t="s">
        <v>1747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>
        <v>85559365</v>
      </c>
      <c r="J930">
        <v>36</v>
      </c>
      <c r="K930">
        <v>38</v>
      </c>
      <c r="L930">
        <v>13</v>
      </c>
      <c r="M930">
        <v>0</v>
      </c>
      <c r="N930">
        <v>3</v>
      </c>
      <c r="O930">
        <v>162</v>
      </c>
      <c r="P930" t="s">
        <v>38</v>
      </c>
      <c r="Q930" t="s">
        <v>46</v>
      </c>
      <c r="R930">
        <v>74</v>
      </c>
      <c r="S930">
        <v>22</v>
      </c>
      <c r="T930">
        <v>67</v>
      </c>
      <c r="U930">
        <v>0</v>
      </c>
      <c r="V930">
        <v>0</v>
      </c>
      <c r="W930">
        <v>11</v>
      </c>
      <c r="X930">
        <v>46</v>
      </c>
      <c r="Y930" t="s">
        <v>2117</v>
      </c>
      <c r="Z930" t="s">
        <v>31</v>
      </c>
      <c r="AA930">
        <f>+IF(B930='Playlist o matic demo'!$V$2,50,0)</f>
        <v>0</v>
      </c>
      <c r="AB930">
        <f>+ABS(+D930-'Playlist o matic demo'!$AA$2)</f>
        <v>3</v>
      </c>
      <c r="AC930">
        <f>+ABS(+O930-'Playlist o matic demo'!$AB$2)</f>
        <v>9</v>
      </c>
      <c r="AD930">
        <f>+IF(P930='Playlist o matic demo'!$AC$2,0,20)</f>
        <v>20</v>
      </c>
      <c r="AE930">
        <f>+IF(Q930='Playlist o matic demo'!$AD$2,0,20)</f>
        <v>20</v>
      </c>
      <c r="AF930">
        <f>+ABS(+R930-'Playlist o matic demo'!AE$2)</f>
        <v>24</v>
      </c>
      <c r="AG930">
        <f>+ABS(+S930-'Playlist o matic demo'!AF$2)/2</f>
        <v>8</v>
      </c>
      <c r="AH930">
        <f>+ABS(+T930-'Playlist o matic demo'!AG$2)/1.5</f>
        <v>8.6666666666666661</v>
      </c>
      <c r="AI930">
        <f>+ABS(+U930-'Playlist o matic demo'!AH$2)/2</f>
        <v>0</v>
      </c>
      <c r="AJ930">
        <f>+ABS(+V930-'Playlist o matic demo'!AI$2)/2</f>
        <v>0</v>
      </c>
      <c r="AK930">
        <f>+ABS(+W930-'Playlist o matic demo'!AJ$2)/2</f>
        <v>1</v>
      </c>
      <c r="AL930">
        <f>+ABS(+X930-'Playlist o matic demo'!AK$2)/2</f>
        <v>19.5</v>
      </c>
      <c r="AN930">
        <f t="shared" si="84"/>
        <v>113.16666666666667</v>
      </c>
      <c r="AO930">
        <f t="shared" si="85"/>
        <v>196</v>
      </c>
      <c r="AP930">
        <f t="shared" si="89"/>
        <v>9.2810000000001627E-2</v>
      </c>
      <c r="AQ930">
        <f t="shared" si="86"/>
        <v>196.09281000000001</v>
      </c>
      <c r="AR930">
        <f t="shared" si="87"/>
        <v>198</v>
      </c>
      <c r="AS930" t="str">
        <f t="shared" si="88"/>
        <v>Lil Baby - California Breeze</v>
      </c>
    </row>
    <row r="931" spans="1:45" x14ac:dyDescent="0.45">
      <c r="A931" t="s">
        <v>2118</v>
      </c>
      <c r="B931" t="s">
        <v>2119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>
        <v>146223492</v>
      </c>
      <c r="J931">
        <v>14</v>
      </c>
      <c r="K931">
        <v>12</v>
      </c>
      <c r="L931">
        <v>12</v>
      </c>
      <c r="M931">
        <v>2</v>
      </c>
      <c r="N931">
        <v>28</v>
      </c>
      <c r="O931">
        <v>138</v>
      </c>
      <c r="P931" t="s">
        <v>173</v>
      </c>
      <c r="Q931" t="s">
        <v>29</v>
      </c>
      <c r="R931">
        <v>80</v>
      </c>
      <c r="S931">
        <v>82</v>
      </c>
      <c r="T931">
        <v>81</v>
      </c>
      <c r="U931">
        <v>14</v>
      </c>
      <c r="V931">
        <v>0</v>
      </c>
      <c r="W931">
        <v>13</v>
      </c>
      <c r="X931">
        <v>36</v>
      </c>
      <c r="Y931" t="s">
        <v>2120</v>
      </c>
      <c r="Z931" t="s">
        <v>31</v>
      </c>
      <c r="AA931">
        <f>+IF(B931='Playlist o matic demo'!$V$2,50,0)</f>
        <v>0</v>
      </c>
      <c r="AB931">
        <f>+ABS(+D931-'Playlist o matic demo'!$AA$2)</f>
        <v>3</v>
      </c>
      <c r="AC931">
        <f>+ABS(+O931-'Playlist o matic demo'!$AB$2)</f>
        <v>33</v>
      </c>
      <c r="AD931">
        <f>+IF(P931='Playlist o matic demo'!$AC$2,0,20)</f>
        <v>20</v>
      </c>
      <c r="AE931">
        <f>+IF(Q931='Playlist o matic demo'!$AD$2,0,20)</f>
        <v>0</v>
      </c>
      <c r="AF931">
        <f>+ABS(+R931-'Playlist o matic demo'!AE$2)</f>
        <v>30</v>
      </c>
      <c r="AG931">
        <f>+ABS(+S931-'Playlist o matic demo'!AF$2)/2</f>
        <v>22</v>
      </c>
      <c r="AH931">
        <f>+ABS(+T931-'Playlist o matic demo'!AG$2)/1.5</f>
        <v>0.66666666666666663</v>
      </c>
      <c r="AI931">
        <f>+ABS(+U931-'Playlist o matic demo'!AH$2)/2</f>
        <v>7</v>
      </c>
      <c r="AJ931">
        <f>+ABS(+V931-'Playlist o matic demo'!AI$2)/2</f>
        <v>0</v>
      </c>
      <c r="AK931">
        <f>+ABS(+W931-'Playlist o matic demo'!AJ$2)/2</f>
        <v>2</v>
      </c>
      <c r="AL931">
        <f>+ABS(+X931-'Playlist o matic demo'!AK$2)/2</f>
        <v>14.5</v>
      </c>
      <c r="AN931">
        <f t="shared" si="84"/>
        <v>132.16666666666669</v>
      </c>
      <c r="AO931">
        <f t="shared" si="85"/>
        <v>333</v>
      </c>
      <c r="AP931">
        <f t="shared" si="89"/>
        <v>9.291000000000163E-2</v>
      </c>
      <c r="AQ931">
        <f t="shared" si="86"/>
        <v>333.09291000000002</v>
      </c>
      <c r="AR931">
        <f t="shared" si="87"/>
        <v>333</v>
      </c>
      <c r="AS931" t="str">
        <f t="shared" si="88"/>
        <v>Luciano, Aitch, BÃ¯Â¿Â½ - Bamba (feat. Aitch &amp; BIA)</v>
      </c>
    </row>
    <row r="932" spans="1:45" x14ac:dyDescent="0.45">
      <c r="A932" t="s">
        <v>2121</v>
      </c>
      <c r="B932" t="s">
        <v>2122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>
        <v>187701588</v>
      </c>
      <c r="J932">
        <v>0</v>
      </c>
      <c r="K932">
        <v>0</v>
      </c>
      <c r="L932">
        <v>30</v>
      </c>
      <c r="M932">
        <v>0</v>
      </c>
      <c r="N932">
        <v>0</v>
      </c>
      <c r="O932">
        <v>161</v>
      </c>
      <c r="P932" t="s">
        <v>173</v>
      </c>
      <c r="Q932" t="s">
        <v>46</v>
      </c>
      <c r="R932">
        <v>59</v>
      </c>
      <c r="S932">
        <v>62</v>
      </c>
      <c r="T932">
        <v>60</v>
      </c>
      <c r="U932">
        <v>12</v>
      </c>
      <c r="V932">
        <v>0</v>
      </c>
      <c r="W932">
        <v>5</v>
      </c>
      <c r="X932">
        <v>44</v>
      </c>
      <c r="Y932" t="s">
        <v>30</v>
      </c>
      <c r="Z932" t="s">
        <v>31</v>
      </c>
      <c r="AA932">
        <f>+IF(B932='Playlist o matic demo'!$V$2,50,0)</f>
        <v>0</v>
      </c>
      <c r="AB932">
        <f>+ABS(+D932-'Playlist o matic demo'!$AA$2)</f>
        <v>3</v>
      </c>
      <c r="AC932">
        <f>+ABS(+O932-'Playlist o matic demo'!$AB$2)</f>
        <v>10</v>
      </c>
      <c r="AD932">
        <f>+IF(P932='Playlist o matic demo'!$AC$2,0,20)</f>
        <v>20</v>
      </c>
      <c r="AE932">
        <f>+IF(Q932='Playlist o matic demo'!$AD$2,0,20)</f>
        <v>20</v>
      </c>
      <c r="AF932">
        <f>+ABS(+R932-'Playlist o matic demo'!AE$2)</f>
        <v>9</v>
      </c>
      <c r="AG932">
        <f>+ABS(+S932-'Playlist o matic demo'!AF$2)/2</f>
        <v>12</v>
      </c>
      <c r="AH932">
        <f>+ABS(+T932-'Playlist o matic demo'!AG$2)/1.5</f>
        <v>13.333333333333334</v>
      </c>
      <c r="AI932">
        <f>+ABS(+U932-'Playlist o matic demo'!AH$2)/2</f>
        <v>6</v>
      </c>
      <c r="AJ932">
        <f>+ABS(+V932-'Playlist o matic demo'!AI$2)/2</f>
        <v>0</v>
      </c>
      <c r="AK932">
        <f>+ABS(+W932-'Playlist o matic demo'!AJ$2)/2</f>
        <v>2</v>
      </c>
      <c r="AL932">
        <f>+ABS(+X932-'Playlist o matic demo'!AK$2)/2</f>
        <v>18.5</v>
      </c>
      <c r="AN932">
        <f t="shared" si="84"/>
        <v>113.83333333333333</v>
      </c>
      <c r="AO932">
        <f t="shared" si="85"/>
        <v>202</v>
      </c>
      <c r="AP932">
        <f t="shared" si="89"/>
        <v>9.3010000000001633E-2</v>
      </c>
      <c r="AQ932">
        <f t="shared" si="86"/>
        <v>202.09300999999999</v>
      </c>
      <c r="AR932">
        <f t="shared" si="87"/>
        <v>202</v>
      </c>
      <c r="AS932" t="str">
        <f t="shared" si="88"/>
        <v>MC Ryan SP, Love Funk, Mc Paiva ZS - Casei Com a Putaria</v>
      </c>
    </row>
    <row r="933" spans="1:45" x14ac:dyDescent="0.45">
      <c r="A933" t="s">
        <v>2123</v>
      </c>
      <c r="B933" t="s">
        <v>430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>
        <v>154863153</v>
      </c>
      <c r="J933">
        <v>22</v>
      </c>
      <c r="K933">
        <v>7</v>
      </c>
      <c r="L933">
        <v>15</v>
      </c>
      <c r="M933">
        <v>0</v>
      </c>
      <c r="N933">
        <v>0</v>
      </c>
      <c r="O933">
        <v>131</v>
      </c>
      <c r="P933" t="s">
        <v>80</v>
      </c>
      <c r="Q933" t="s">
        <v>46</v>
      </c>
      <c r="R933">
        <v>91</v>
      </c>
      <c r="S933">
        <v>23</v>
      </c>
      <c r="T933">
        <v>55</v>
      </c>
      <c r="U933">
        <v>1</v>
      </c>
      <c r="V933">
        <v>0</v>
      </c>
      <c r="W933">
        <v>7</v>
      </c>
      <c r="X933">
        <v>32</v>
      </c>
      <c r="Y933" t="s">
        <v>641</v>
      </c>
      <c r="Z933" t="s">
        <v>31</v>
      </c>
      <c r="AA933">
        <f>+IF(B933='Playlist o matic demo'!$V$2,50,0)</f>
        <v>0</v>
      </c>
      <c r="AB933">
        <f>+ABS(+D933-'Playlist o matic demo'!$AA$2)</f>
        <v>3</v>
      </c>
      <c r="AC933">
        <f>+ABS(+O933-'Playlist o matic demo'!$AB$2)</f>
        <v>40</v>
      </c>
      <c r="AD933">
        <f>+IF(P933='Playlist o matic demo'!$AC$2,0,20)</f>
        <v>20</v>
      </c>
      <c r="AE933">
        <f>+IF(Q933='Playlist o matic demo'!$AD$2,0,20)</f>
        <v>20</v>
      </c>
      <c r="AF933">
        <f>+ABS(+R933-'Playlist o matic demo'!AE$2)</f>
        <v>41</v>
      </c>
      <c r="AG933">
        <f>+ABS(+S933-'Playlist o matic demo'!AF$2)/2</f>
        <v>7.5</v>
      </c>
      <c r="AH933">
        <f>+ABS(+T933-'Playlist o matic demo'!AG$2)/1.5</f>
        <v>16.666666666666668</v>
      </c>
      <c r="AI933">
        <f>+ABS(+U933-'Playlist o matic demo'!AH$2)/2</f>
        <v>0.5</v>
      </c>
      <c r="AJ933">
        <f>+ABS(+V933-'Playlist o matic demo'!AI$2)/2</f>
        <v>0</v>
      </c>
      <c r="AK933">
        <f>+ABS(+W933-'Playlist o matic demo'!AJ$2)/2</f>
        <v>1</v>
      </c>
      <c r="AL933">
        <f>+ABS(+X933-'Playlist o matic demo'!AK$2)/2</f>
        <v>12.5</v>
      </c>
      <c r="AN933">
        <f t="shared" si="84"/>
        <v>162.16666666666666</v>
      </c>
      <c r="AO933">
        <f t="shared" si="85"/>
        <v>618</v>
      </c>
      <c r="AP933">
        <f t="shared" si="89"/>
        <v>9.3110000000001636E-2</v>
      </c>
      <c r="AQ933">
        <f t="shared" si="86"/>
        <v>618.09311000000002</v>
      </c>
      <c r="AR933">
        <f t="shared" si="87"/>
        <v>619</v>
      </c>
      <c r="AS933" t="str">
        <f t="shared" si="88"/>
        <v>Drake, 21 Savage - Major Distribution</v>
      </c>
    </row>
    <row r="934" spans="1:45" x14ac:dyDescent="0.45">
      <c r="A934" t="s">
        <v>2124</v>
      </c>
      <c r="B934" t="s">
        <v>2125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>
        <v>191333656</v>
      </c>
      <c r="J934">
        <v>24</v>
      </c>
      <c r="K934">
        <v>8</v>
      </c>
      <c r="L934">
        <v>17</v>
      </c>
      <c r="M934">
        <v>0</v>
      </c>
      <c r="N934">
        <v>1</v>
      </c>
      <c r="O934">
        <v>122</v>
      </c>
      <c r="P934" t="s">
        <v>130</v>
      </c>
      <c r="Q934" t="s">
        <v>46</v>
      </c>
      <c r="R934">
        <v>75</v>
      </c>
      <c r="S934">
        <v>45</v>
      </c>
      <c r="T934">
        <v>63</v>
      </c>
      <c r="U934">
        <v>6</v>
      </c>
      <c r="V934">
        <v>0</v>
      </c>
      <c r="W934">
        <v>35</v>
      </c>
      <c r="X934">
        <v>12</v>
      </c>
      <c r="Y934" t="s">
        <v>641</v>
      </c>
      <c r="Z934" t="s">
        <v>31</v>
      </c>
      <c r="AA934">
        <f>+IF(B934='Playlist o matic demo'!$V$2,50,0)</f>
        <v>0</v>
      </c>
      <c r="AB934">
        <f>+ABS(+D934-'Playlist o matic demo'!$AA$2)</f>
        <v>3</v>
      </c>
      <c r="AC934">
        <f>+ABS(+O934-'Playlist o matic demo'!$AB$2)</f>
        <v>49</v>
      </c>
      <c r="AD934">
        <f>+IF(P934='Playlist o matic demo'!$AC$2,0,20)</f>
        <v>20</v>
      </c>
      <c r="AE934">
        <f>+IF(Q934='Playlist o matic demo'!$AD$2,0,20)</f>
        <v>20</v>
      </c>
      <c r="AF934">
        <f>+ABS(+R934-'Playlist o matic demo'!AE$2)</f>
        <v>25</v>
      </c>
      <c r="AG934">
        <f>+ABS(+S934-'Playlist o matic demo'!AF$2)/2</f>
        <v>3.5</v>
      </c>
      <c r="AH934">
        <f>+ABS(+T934-'Playlist o matic demo'!AG$2)/1.5</f>
        <v>11.333333333333334</v>
      </c>
      <c r="AI934">
        <f>+ABS(+U934-'Playlist o matic demo'!AH$2)/2</f>
        <v>3</v>
      </c>
      <c r="AJ934">
        <f>+ABS(+V934-'Playlist o matic demo'!AI$2)/2</f>
        <v>0</v>
      </c>
      <c r="AK934">
        <f>+ABS(+W934-'Playlist o matic demo'!AJ$2)/2</f>
        <v>13</v>
      </c>
      <c r="AL934">
        <f>+ABS(+X934-'Playlist o matic demo'!AK$2)/2</f>
        <v>2.5</v>
      </c>
      <c r="AN934">
        <f t="shared" si="84"/>
        <v>150.33333333333334</v>
      </c>
      <c r="AO934">
        <f t="shared" si="85"/>
        <v>503</v>
      </c>
      <c r="AP934">
        <f t="shared" si="89"/>
        <v>9.3210000000001639E-2</v>
      </c>
      <c r="AQ934">
        <f t="shared" si="86"/>
        <v>503.09321</v>
      </c>
      <c r="AR934">
        <f t="shared" si="87"/>
        <v>504</v>
      </c>
      <c r="AS934" t="str">
        <f t="shared" si="88"/>
        <v>Drake, Travis Scott, 21 Savage - Pussy &amp; Millions (feat. Travis Scott)</v>
      </c>
    </row>
    <row r="935" spans="1:45" x14ac:dyDescent="0.45">
      <c r="A935" t="s">
        <v>2126</v>
      </c>
      <c r="B935" t="s">
        <v>41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>
        <v>253650850</v>
      </c>
      <c r="J935">
        <v>12</v>
      </c>
      <c r="K935">
        <v>9</v>
      </c>
      <c r="L935">
        <v>16</v>
      </c>
      <c r="M935">
        <v>0</v>
      </c>
      <c r="N935">
        <v>0</v>
      </c>
      <c r="O935">
        <v>80</v>
      </c>
      <c r="P935" t="s">
        <v>130</v>
      </c>
      <c r="Q935" t="s">
        <v>46</v>
      </c>
      <c r="R935">
        <v>80</v>
      </c>
      <c r="S935">
        <v>16</v>
      </c>
      <c r="T935">
        <v>28</v>
      </c>
      <c r="U935">
        <v>17</v>
      </c>
      <c r="V935">
        <v>0</v>
      </c>
      <c r="W935">
        <v>12</v>
      </c>
      <c r="X935">
        <v>39</v>
      </c>
      <c r="Y935" t="s">
        <v>131</v>
      </c>
      <c r="Z935" t="s">
        <v>31</v>
      </c>
      <c r="AA935">
        <f>+IF(B935='Playlist o matic demo'!$V$2,50,0)</f>
        <v>0</v>
      </c>
      <c r="AB935">
        <f>+ABS(+D935-'Playlist o matic demo'!$AA$2)</f>
        <v>3</v>
      </c>
      <c r="AC935">
        <f>+ABS(+O935-'Playlist o matic demo'!$AB$2)</f>
        <v>91</v>
      </c>
      <c r="AD935">
        <f>+IF(P935='Playlist o matic demo'!$AC$2,0,20)</f>
        <v>20</v>
      </c>
      <c r="AE935">
        <f>+IF(Q935='Playlist o matic demo'!$AD$2,0,20)</f>
        <v>20</v>
      </c>
      <c r="AF935">
        <f>+ABS(+R935-'Playlist o matic demo'!AE$2)</f>
        <v>30</v>
      </c>
      <c r="AG935">
        <f>+ABS(+S935-'Playlist o matic demo'!AF$2)/2</f>
        <v>11</v>
      </c>
      <c r="AH935">
        <f>+ABS(+T935-'Playlist o matic demo'!AG$2)/1.5</f>
        <v>34.666666666666664</v>
      </c>
      <c r="AI935">
        <f>+ABS(+U935-'Playlist o matic demo'!AH$2)/2</f>
        <v>8.5</v>
      </c>
      <c r="AJ935">
        <f>+ABS(+V935-'Playlist o matic demo'!AI$2)/2</f>
        <v>0</v>
      </c>
      <c r="AK935">
        <f>+ABS(+W935-'Playlist o matic demo'!AJ$2)/2</f>
        <v>1.5</v>
      </c>
      <c r="AL935">
        <f>+ABS(+X935-'Playlist o matic demo'!AK$2)/2</f>
        <v>16</v>
      </c>
      <c r="AN935">
        <f t="shared" si="84"/>
        <v>235.66666666666666</v>
      </c>
      <c r="AO935">
        <f t="shared" si="85"/>
        <v>936</v>
      </c>
      <c r="AP935">
        <f t="shared" si="89"/>
        <v>9.3310000000001642E-2</v>
      </c>
      <c r="AQ935">
        <f t="shared" si="86"/>
        <v>936.09330999999997</v>
      </c>
      <c r="AR935">
        <f t="shared" si="87"/>
        <v>936</v>
      </c>
      <c r="AS935" t="str">
        <f t="shared" si="88"/>
        <v>Taylor Swift - Vigilante Shit</v>
      </c>
    </row>
    <row r="936" spans="1:45" x14ac:dyDescent="0.45">
      <c r="A936" t="s">
        <v>2127</v>
      </c>
      <c r="B936" t="s">
        <v>41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>
        <v>223064273</v>
      </c>
      <c r="J936">
        <v>10</v>
      </c>
      <c r="K936">
        <v>3</v>
      </c>
      <c r="L936">
        <v>12</v>
      </c>
      <c r="M936">
        <v>0</v>
      </c>
      <c r="N936">
        <v>0</v>
      </c>
      <c r="O936">
        <v>109</v>
      </c>
      <c r="P936" t="s">
        <v>92</v>
      </c>
      <c r="Q936" t="s">
        <v>29</v>
      </c>
      <c r="R936">
        <v>75</v>
      </c>
      <c r="S936">
        <v>11</v>
      </c>
      <c r="T936">
        <v>50</v>
      </c>
      <c r="U936">
        <v>20</v>
      </c>
      <c r="V936">
        <v>0</v>
      </c>
      <c r="W936">
        <v>30</v>
      </c>
      <c r="X936">
        <v>17</v>
      </c>
      <c r="Y936" t="s">
        <v>131</v>
      </c>
      <c r="Z936" t="s">
        <v>31</v>
      </c>
      <c r="AA936">
        <f>+IF(B936='Playlist o matic demo'!$V$2,50,0)</f>
        <v>0</v>
      </c>
      <c r="AB936">
        <f>+ABS(+D936-'Playlist o matic demo'!$AA$2)</f>
        <v>3</v>
      </c>
      <c r="AC936">
        <f>+ABS(+O936-'Playlist o matic demo'!$AB$2)</f>
        <v>62</v>
      </c>
      <c r="AD936">
        <f>+IF(P936='Playlist o matic demo'!$AC$2,0,20)</f>
        <v>20</v>
      </c>
      <c r="AE936">
        <f>+IF(Q936='Playlist o matic demo'!$AD$2,0,20)</f>
        <v>0</v>
      </c>
      <c r="AF936">
        <f>+ABS(+R936-'Playlist o matic demo'!AE$2)</f>
        <v>25</v>
      </c>
      <c r="AG936">
        <f>+ABS(+S936-'Playlist o matic demo'!AF$2)/2</f>
        <v>13.5</v>
      </c>
      <c r="AH936">
        <f>+ABS(+T936-'Playlist o matic demo'!AG$2)/1.5</f>
        <v>20</v>
      </c>
      <c r="AI936">
        <f>+ABS(+U936-'Playlist o matic demo'!AH$2)/2</f>
        <v>10</v>
      </c>
      <c r="AJ936">
        <f>+ABS(+V936-'Playlist o matic demo'!AI$2)/2</f>
        <v>0</v>
      </c>
      <c r="AK936">
        <f>+ABS(+W936-'Playlist o matic demo'!AJ$2)/2</f>
        <v>10.5</v>
      </c>
      <c r="AL936">
        <f>+ABS(+X936-'Playlist o matic demo'!AK$2)/2</f>
        <v>5</v>
      </c>
      <c r="AN936">
        <f t="shared" si="84"/>
        <v>169</v>
      </c>
      <c r="AO936">
        <f t="shared" si="85"/>
        <v>675</v>
      </c>
      <c r="AP936">
        <f t="shared" si="89"/>
        <v>9.3410000000001644E-2</v>
      </c>
      <c r="AQ936">
        <f t="shared" si="86"/>
        <v>675.09340999999995</v>
      </c>
      <c r="AR936">
        <f t="shared" si="87"/>
        <v>677</v>
      </c>
      <c r="AS936" t="str">
        <f t="shared" si="88"/>
        <v>Taylor Swift - Question...?</v>
      </c>
    </row>
    <row r="937" spans="1:45" x14ac:dyDescent="0.45">
      <c r="A937" t="s">
        <v>2128</v>
      </c>
      <c r="B937" t="s">
        <v>430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>
        <v>170413877</v>
      </c>
      <c r="J937">
        <v>9</v>
      </c>
      <c r="K937">
        <v>20</v>
      </c>
      <c r="L937">
        <v>7</v>
      </c>
      <c r="M937">
        <v>0</v>
      </c>
      <c r="N937">
        <v>0</v>
      </c>
      <c r="O937">
        <v>158</v>
      </c>
      <c r="P937" t="s">
        <v>42</v>
      </c>
      <c r="Q937" t="s">
        <v>29</v>
      </c>
      <c r="R937">
        <v>84</v>
      </c>
      <c r="S937">
        <v>33</v>
      </c>
      <c r="T937">
        <v>36</v>
      </c>
      <c r="U937">
        <v>2</v>
      </c>
      <c r="V937">
        <v>0</v>
      </c>
      <c r="W937">
        <v>39</v>
      </c>
      <c r="X937">
        <v>59</v>
      </c>
      <c r="Y937" t="s">
        <v>641</v>
      </c>
      <c r="Z937" t="s">
        <v>31</v>
      </c>
      <c r="AA937">
        <f>+IF(B937='Playlist o matic demo'!$V$2,50,0)</f>
        <v>0</v>
      </c>
      <c r="AB937">
        <f>+ABS(+D937-'Playlist o matic demo'!$AA$2)</f>
        <v>3</v>
      </c>
      <c r="AC937">
        <f>+ABS(+O937-'Playlist o matic demo'!$AB$2)</f>
        <v>13</v>
      </c>
      <c r="AD937">
        <f>+IF(P937='Playlist o matic demo'!$AC$2,0,20)</f>
        <v>20</v>
      </c>
      <c r="AE937">
        <f>+IF(Q937='Playlist o matic demo'!$AD$2,0,20)</f>
        <v>0</v>
      </c>
      <c r="AF937">
        <f>+ABS(+R937-'Playlist o matic demo'!AE$2)</f>
        <v>34</v>
      </c>
      <c r="AG937">
        <f>+ABS(+S937-'Playlist o matic demo'!AF$2)/2</f>
        <v>2.5</v>
      </c>
      <c r="AH937">
        <f>+ABS(+T937-'Playlist o matic demo'!AG$2)/1.5</f>
        <v>29.333333333333332</v>
      </c>
      <c r="AI937">
        <f>+ABS(+U937-'Playlist o matic demo'!AH$2)/2</f>
        <v>1</v>
      </c>
      <c r="AJ937">
        <f>+ABS(+V937-'Playlist o matic demo'!AI$2)/2</f>
        <v>0</v>
      </c>
      <c r="AK937">
        <f>+ABS(+W937-'Playlist o matic demo'!AJ$2)/2</f>
        <v>15</v>
      </c>
      <c r="AL937">
        <f>+ABS(+X937-'Playlist o matic demo'!AK$2)/2</f>
        <v>26</v>
      </c>
      <c r="AN937">
        <f t="shared" si="84"/>
        <v>143.83333333333331</v>
      </c>
      <c r="AO937">
        <f t="shared" si="85"/>
        <v>429</v>
      </c>
      <c r="AP937">
        <f t="shared" si="89"/>
        <v>9.3510000000001647E-2</v>
      </c>
      <c r="AQ937">
        <f t="shared" si="86"/>
        <v>429.09350999999998</v>
      </c>
      <c r="AR937">
        <f t="shared" si="87"/>
        <v>431</v>
      </c>
      <c r="AS937" t="str">
        <f t="shared" si="88"/>
        <v>Drake, 21 Savage - On BS</v>
      </c>
    </row>
    <row r="938" spans="1:45" x14ac:dyDescent="0.45">
      <c r="A938" t="s">
        <v>2129</v>
      </c>
      <c r="B938" t="s">
        <v>41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>
        <v>218320587</v>
      </c>
      <c r="J938">
        <v>7</v>
      </c>
      <c r="K938">
        <v>5</v>
      </c>
      <c r="L938">
        <v>13</v>
      </c>
      <c r="M938">
        <v>0</v>
      </c>
      <c r="N938">
        <v>0</v>
      </c>
      <c r="O938">
        <v>126</v>
      </c>
      <c r="P938" t="s">
        <v>130</v>
      </c>
      <c r="Q938" t="s">
        <v>29</v>
      </c>
      <c r="R938">
        <v>66</v>
      </c>
      <c r="S938">
        <v>12</v>
      </c>
      <c r="T938">
        <v>35</v>
      </c>
      <c r="U938">
        <v>55</v>
      </c>
      <c r="V938">
        <v>0</v>
      </c>
      <c r="W938">
        <v>9</v>
      </c>
      <c r="X938">
        <v>14</v>
      </c>
      <c r="Y938" t="s">
        <v>131</v>
      </c>
      <c r="Z938" t="s">
        <v>31</v>
      </c>
      <c r="AA938">
        <f>+IF(B938='Playlist o matic demo'!$V$2,50,0)</f>
        <v>0</v>
      </c>
      <c r="AB938">
        <f>+ABS(+D938-'Playlist o matic demo'!$AA$2)</f>
        <v>3</v>
      </c>
      <c r="AC938">
        <f>+ABS(+O938-'Playlist o matic demo'!$AB$2)</f>
        <v>45</v>
      </c>
      <c r="AD938">
        <f>+IF(P938='Playlist o matic demo'!$AC$2,0,20)</f>
        <v>20</v>
      </c>
      <c r="AE938">
        <f>+IF(Q938='Playlist o matic demo'!$AD$2,0,20)</f>
        <v>0</v>
      </c>
      <c r="AF938">
        <f>+ABS(+R938-'Playlist o matic demo'!AE$2)</f>
        <v>16</v>
      </c>
      <c r="AG938">
        <f>+ABS(+S938-'Playlist o matic demo'!AF$2)/2</f>
        <v>13</v>
      </c>
      <c r="AH938">
        <f>+ABS(+T938-'Playlist o matic demo'!AG$2)/1.5</f>
        <v>30</v>
      </c>
      <c r="AI938">
        <f>+ABS(+U938-'Playlist o matic demo'!AH$2)/2</f>
        <v>27.5</v>
      </c>
      <c r="AJ938">
        <f>+ABS(+V938-'Playlist o matic demo'!AI$2)/2</f>
        <v>0</v>
      </c>
      <c r="AK938">
        <f>+ABS(+W938-'Playlist o matic demo'!AJ$2)/2</f>
        <v>0</v>
      </c>
      <c r="AL938">
        <f>+ABS(+X938-'Playlist o matic demo'!AK$2)/2</f>
        <v>3.5</v>
      </c>
      <c r="AN938">
        <f t="shared" si="84"/>
        <v>158</v>
      </c>
      <c r="AO938">
        <f t="shared" si="85"/>
        <v>576</v>
      </c>
      <c r="AP938">
        <f t="shared" si="89"/>
        <v>9.361000000000165E-2</v>
      </c>
      <c r="AQ938">
        <f t="shared" si="86"/>
        <v>576.09361000000001</v>
      </c>
      <c r="AR938">
        <f t="shared" si="87"/>
        <v>579</v>
      </c>
      <c r="AS938" t="str">
        <f t="shared" si="88"/>
        <v>Taylor Swift - Mastermind</v>
      </c>
    </row>
    <row r="939" spans="1:45" x14ac:dyDescent="0.45">
      <c r="A939" t="s">
        <v>2130</v>
      </c>
      <c r="B939" t="s">
        <v>430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>
        <v>141720999</v>
      </c>
      <c r="J939">
        <v>26</v>
      </c>
      <c r="K939">
        <v>9</v>
      </c>
      <c r="L939">
        <v>17</v>
      </c>
      <c r="M939">
        <v>0</v>
      </c>
      <c r="N939">
        <v>3</v>
      </c>
      <c r="O939">
        <v>104</v>
      </c>
      <c r="P939" t="s">
        <v>34</v>
      </c>
      <c r="Q939" t="s">
        <v>29</v>
      </c>
      <c r="R939">
        <v>73</v>
      </c>
      <c r="S939">
        <v>25</v>
      </c>
      <c r="T939">
        <v>61</v>
      </c>
      <c r="U939">
        <v>1</v>
      </c>
      <c r="V939">
        <v>0</v>
      </c>
      <c r="W939">
        <v>32</v>
      </c>
      <c r="X939">
        <v>7</v>
      </c>
      <c r="Y939" t="s">
        <v>641</v>
      </c>
      <c r="Z939" t="s">
        <v>31</v>
      </c>
      <c r="AA939">
        <f>+IF(B939='Playlist o matic demo'!$V$2,50,0)</f>
        <v>0</v>
      </c>
      <c r="AB939">
        <f>+ABS(+D939-'Playlist o matic demo'!$AA$2)</f>
        <v>3</v>
      </c>
      <c r="AC939">
        <f>+ABS(+O939-'Playlist o matic demo'!$AB$2)</f>
        <v>67</v>
      </c>
      <c r="AD939">
        <f>+IF(P939='Playlist o matic demo'!$AC$2,0,20)</f>
        <v>0</v>
      </c>
      <c r="AE939">
        <f>+IF(Q939='Playlist o matic demo'!$AD$2,0,20)</f>
        <v>0</v>
      </c>
      <c r="AF939">
        <f>+ABS(+R939-'Playlist o matic demo'!AE$2)</f>
        <v>23</v>
      </c>
      <c r="AG939">
        <f>+ABS(+S939-'Playlist o matic demo'!AF$2)/2</f>
        <v>6.5</v>
      </c>
      <c r="AH939">
        <f>+ABS(+T939-'Playlist o matic demo'!AG$2)/1.5</f>
        <v>12.666666666666666</v>
      </c>
      <c r="AI939">
        <f>+ABS(+U939-'Playlist o matic demo'!AH$2)/2</f>
        <v>0.5</v>
      </c>
      <c r="AJ939">
        <f>+ABS(+V939-'Playlist o matic demo'!AI$2)/2</f>
        <v>0</v>
      </c>
      <c r="AK939">
        <f>+ABS(+W939-'Playlist o matic demo'!AJ$2)/2</f>
        <v>11.5</v>
      </c>
      <c r="AL939">
        <f>+ABS(+X939-'Playlist o matic demo'!AK$2)/2</f>
        <v>0</v>
      </c>
      <c r="AN939">
        <f t="shared" si="84"/>
        <v>124.16666666666667</v>
      </c>
      <c r="AO939">
        <f t="shared" si="85"/>
        <v>280</v>
      </c>
      <c r="AP939">
        <f t="shared" si="89"/>
        <v>9.3710000000001653E-2</v>
      </c>
      <c r="AQ939">
        <f t="shared" si="86"/>
        <v>280.09370999999999</v>
      </c>
      <c r="AR939">
        <f t="shared" si="87"/>
        <v>284</v>
      </c>
      <c r="AS939" t="str">
        <f t="shared" si="88"/>
        <v>Drake, 21 Savage - Circo Loco</v>
      </c>
    </row>
    <row r="940" spans="1:45" x14ac:dyDescent="0.45">
      <c r="A940" t="s">
        <v>2131</v>
      </c>
      <c r="B940" t="s">
        <v>41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>
        <v>187339835</v>
      </c>
      <c r="J940">
        <v>6</v>
      </c>
      <c r="K940">
        <v>3</v>
      </c>
      <c r="L940">
        <v>15</v>
      </c>
      <c r="M940">
        <v>0</v>
      </c>
      <c r="N940">
        <v>0</v>
      </c>
      <c r="O940">
        <v>110</v>
      </c>
      <c r="Q940" t="s">
        <v>29</v>
      </c>
      <c r="R940">
        <v>48</v>
      </c>
      <c r="S940">
        <v>15</v>
      </c>
      <c r="T940">
        <v>31</v>
      </c>
      <c r="U940">
        <v>80</v>
      </c>
      <c r="V940">
        <v>22</v>
      </c>
      <c r="W940">
        <v>12</v>
      </c>
      <c r="X940">
        <v>4</v>
      </c>
      <c r="Y940" t="s">
        <v>131</v>
      </c>
      <c r="Z940" t="s">
        <v>31</v>
      </c>
      <c r="AA940">
        <f>+IF(B940='Playlist o matic demo'!$V$2,50,0)</f>
        <v>0</v>
      </c>
      <c r="AB940">
        <f>+ABS(+D940-'Playlist o matic demo'!$AA$2)</f>
        <v>3</v>
      </c>
      <c r="AC940">
        <f>+ABS(+O940-'Playlist o matic demo'!$AB$2)</f>
        <v>61</v>
      </c>
      <c r="AD940">
        <f>+IF(P940='Playlist o matic demo'!$AC$2,0,20)</f>
        <v>20</v>
      </c>
      <c r="AE940">
        <f>+IF(Q940='Playlist o matic demo'!$AD$2,0,20)</f>
        <v>0</v>
      </c>
      <c r="AF940">
        <f>+ABS(+R940-'Playlist o matic demo'!AE$2)</f>
        <v>2</v>
      </c>
      <c r="AG940">
        <f>+ABS(+S940-'Playlist o matic demo'!AF$2)/2</f>
        <v>11.5</v>
      </c>
      <c r="AH940">
        <f>+ABS(+T940-'Playlist o matic demo'!AG$2)/1.5</f>
        <v>32.666666666666664</v>
      </c>
      <c r="AI940">
        <f>+ABS(+U940-'Playlist o matic demo'!AH$2)/2</f>
        <v>40</v>
      </c>
      <c r="AJ940">
        <f>+ABS(+V940-'Playlist o matic demo'!AI$2)/2</f>
        <v>11</v>
      </c>
      <c r="AK940">
        <f>+ABS(+W940-'Playlist o matic demo'!AJ$2)/2</f>
        <v>1.5</v>
      </c>
      <c r="AL940">
        <f>+ABS(+X940-'Playlist o matic demo'!AK$2)/2</f>
        <v>1.5</v>
      </c>
      <c r="AN940">
        <f t="shared" si="84"/>
        <v>184.16666666666666</v>
      </c>
      <c r="AO940">
        <f t="shared" si="85"/>
        <v>791</v>
      </c>
      <c r="AP940">
        <f t="shared" si="89"/>
        <v>9.3810000000001656E-2</v>
      </c>
      <c r="AQ940">
        <f t="shared" si="86"/>
        <v>791.09380999999996</v>
      </c>
      <c r="AR940">
        <f t="shared" si="87"/>
        <v>792</v>
      </c>
      <c r="AS940" t="str">
        <f t="shared" si="88"/>
        <v>Taylor Swift - Labyrinth</v>
      </c>
    </row>
    <row r="941" spans="1:45" x14ac:dyDescent="0.45">
      <c r="A941" t="s">
        <v>2132</v>
      </c>
      <c r="B941" t="s">
        <v>430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>
        <v>198365537</v>
      </c>
      <c r="J941">
        <v>26</v>
      </c>
      <c r="K941">
        <v>52</v>
      </c>
      <c r="L941">
        <v>10</v>
      </c>
      <c r="M941">
        <v>0</v>
      </c>
      <c r="N941">
        <v>95</v>
      </c>
      <c r="O941">
        <v>130</v>
      </c>
      <c r="P941" t="s">
        <v>92</v>
      </c>
      <c r="Q941" t="s">
        <v>29</v>
      </c>
      <c r="R941">
        <v>77</v>
      </c>
      <c r="S941">
        <v>20</v>
      </c>
      <c r="T941">
        <v>70</v>
      </c>
      <c r="U941">
        <v>1</v>
      </c>
      <c r="V941">
        <v>0</v>
      </c>
      <c r="W941">
        <v>16</v>
      </c>
      <c r="X941">
        <v>5</v>
      </c>
      <c r="Y941" t="s">
        <v>641</v>
      </c>
      <c r="Z941" t="s">
        <v>31</v>
      </c>
      <c r="AA941">
        <f>+IF(B941='Playlist o matic demo'!$V$2,50,0)</f>
        <v>0</v>
      </c>
      <c r="AB941">
        <f>+ABS(+D941-'Playlist o matic demo'!$AA$2)</f>
        <v>3</v>
      </c>
      <c r="AC941">
        <f>+ABS(+O941-'Playlist o matic demo'!$AB$2)</f>
        <v>41</v>
      </c>
      <c r="AD941">
        <f>+IF(P941='Playlist o matic demo'!$AC$2,0,20)</f>
        <v>20</v>
      </c>
      <c r="AE941">
        <f>+IF(Q941='Playlist o matic demo'!$AD$2,0,20)</f>
        <v>0</v>
      </c>
      <c r="AF941">
        <f>+ABS(+R941-'Playlist o matic demo'!AE$2)</f>
        <v>27</v>
      </c>
      <c r="AG941">
        <f>+ABS(+S941-'Playlist o matic demo'!AF$2)/2</f>
        <v>9</v>
      </c>
      <c r="AH941">
        <f>+ABS(+T941-'Playlist o matic demo'!AG$2)/1.5</f>
        <v>6.666666666666667</v>
      </c>
      <c r="AI941">
        <f>+ABS(+U941-'Playlist o matic demo'!AH$2)/2</f>
        <v>0.5</v>
      </c>
      <c r="AJ941">
        <f>+ABS(+V941-'Playlist o matic demo'!AI$2)/2</f>
        <v>0</v>
      </c>
      <c r="AK941">
        <f>+ABS(+W941-'Playlist o matic demo'!AJ$2)/2</f>
        <v>3.5</v>
      </c>
      <c r="AL941">
        <f>+ABS(+X941-'Playlist o matic demo'!AK$2)/2</f>
        <v>1</v>
      </c>
      <c r="AN941">
        <f t="shared" si="84"/>
        <v>111.66666666666667</v>
      </c>
      <c r="AO941">
        <f t="shared" si="85"/>
        <v>187</v>
      </c>
      <c r="AP941">
        <f t="shared" si="89"/>
        <v>9.3910000000001659E-2</v>
      </c>
      <c r="AQ941">
        <f t="shared" si="86"/>
        <v>187.09390999999999</v>
      </c>
      <c r="AR941">
        <f t="shared" si="87"/>
        <v>187</v>
      </c>
      <c r="AS941" t="str">
        <f t="shared" si="88"/>
        <v>Drake, 21 Savage - Spin Bout U</v>
      </c>
    </row>
    <row r="942" spans="1:45" x14ac:dyDescent="0.45">
      <c r="A942" t="s">
        <v>2133</v>
      </c>
      <c r="B942" t="s">
        <v>41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>
        <v>186104310</v>
      </c>
      <c r="J942">
        <v>9</v>
      </c>
      <c r="K942">
        <v>6</v>
      </c>
      <c r="L942">
        <v>13</v>
      </c>
      <c r="M942">
        <v>0</v>
      </c>
      <c r="N942">
        <v>2</v>
      </c>
      <c r="O942">
        <v>177</v>
      </c>
      <c r="Q942" t="s">
        <v>29</v>
      </c>
      <c r="R942">
        <v>34</v>
      </c>
      <c r="S942">
        <v>39</v>
      </c>
      <c r="T942">
        <v>16</v>
      </c>
      <c r="U942">
        <v>97</v>
      </c>
      <c r="V942">
        <v>0</v>
      </c>
      <c r="W942">
        <v>12</v>
      </c>
      <c r="X942">
        <v>5</v>
      </c>
      <c r="Y942" t="s">
        <v>131</v>
      </c>
      <c r="Z942" t="s">
        <v>31</v>
      </c>
      <c r="AA942">
        <f>+IF(B942='Playlist o matic demo'!$V$2,50,0)</f>
        <v>0</v>
      </c>
      <c r="AB942">
        <f>+ABS(+D942-'Playlist o matic demo'!$AA$2)</f>
        <v>3</v>
      </c>
      <c r="AC942">
        <f>+ABS(+O942-'Playlist o matic demo'!$AB$2)</f>
        <v>6</v>
      </c>
      <c r="AD942">
        <f>+IF(P942='Playlist o matic demo'!$AC$2,0,20)</f>
        <v>20</v>
      </c>
      <c r="AE942">
        <f>+IF(Q942='Playlist o matic demo'!$AD$2,0,20)</f>
        <v>0</v>
      </c>
      <c r="AF942">
        <f>+ABS(+R942-'Playlist o matic demo'!AE$2)</f>
        <v>16</v>
      </c>
      <c r="AG942">
        <f>+ABS(+S942-'Playlist o matic demo'!AF$2)/2</f>
        <v>0.5</v>
      </c>
      <c r="AH942">
        <f>+ABS(+T942-'Playlist o matic demo'!AG$2)/1.5</f>
        <v>42.666666666666664</v>
      </c>
      <c r="AI942">
        <f>+ABS(+U942-'Playlist o matic demo'!AH$2)/2</f>
        <v>48.5</v>
      </c>
      <c r="AJ942">
        <f>+ABS(+V942-'Playlist o matic demo'!AI$2)/2</f>
        <v>0</v>
      </c>
      <c r="AK942">
        <f>+ABS(+W942-'Playlist o matic demo'!AJ$2)/2</f>
        <v>1.5</v>
      </c>
      <c r="AL942">
        <f>+ABS(+X942-'Playlist o matic demo'!AK$2)/2</f>
        <v>1</v>
      </c>
      <c r="AN942">
        <f t="shared" si="84"/>
        <v>139.16666666666666</v>
      </c>
      <c r="AO942">
        <f t="shared" si="85"/>
        <v>396</v>
      </c>
      <c r="AP942">
        <f t="shared" si="89"/>
        <v>9.4010000000001662E-2</v>
      </c>
      <c r="AQ942">
        <f t="shared" si="86"/>
        <v>396.09401000000003</v>
      </c>
      <c r="AR942">
        <f t="shared" si="87"/>
        <v>396</v>
      </c>
      <c r="AS942" t="str">
        <f t="shared" si="88"/>
        <v>Taylor Swift - Sweet Nothing</v>
      </c>
    </row>
    <row r="943" spans="1:45" x14ac:dyDescent="0.45">
      <c r="A943" t="s">
        <v>2134</v>
      </c>
      <c r="B943" t="s">
        <v>41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>
        <v>177503916</v>
      </c>
      <c r="J943">
        <v>4</v>
      </c>
      <c r="K943">
        <v>5</v>
      </c>
      <c r="L943">
        <v>8</v>
      </c>
      <c r="M943">
        <v>0</v>
      </c>
      <c r="N943">
        <v>0</v>
      </c>
      <c r="O943">
        <v>158</v>
      </c>
      <c r="P943" t="s">
        <v>92</v>
      </c>
      <c r="Q943" t="s">
        <v>29</v>
      </c>
      <c r="R943">
        <v>48</v>
      </c>
      <c r="S943">
        <v>55</v>
      </c>
      <c r="T943">
        <v>84</v>
      </c>
      <c r="U943">
        <v>43</v>
      </c>
      <c r="V943">
        <v>0</v>
      </c>
      <c r="W943">
        <v>15</v>
      </c>
      <c r="X943">
        <v>12</v>
      </c>
      <c r="Y943" t="s">
        <v>1071</v>
      </c>
      <c r="Z943" t="s">
        <v>31</v>
      </c>
      <c r="AA943">
        <f>+IF(B943='Playlist o matic demo'!$V$2,50,0)</f>
        <v>0</v>
      </c>
      <c r="AB943">
        <f>+ABS(+D943-'Playlist o matic demo'!$AA$2)</f>
        <v>3</v>
      </c>
      <c r="AC943">
        <f>+ABS(+O943-'Playlist o matic demo'!$AB$2)</f>
        <v>13</v>
      </c>
      <c r="AD943">
        <f>+IF(P943='Playlist o matic demo'!$AC$2,0,20)</f>
        <v>20</v>
      </c>
      <c r="AE943">
        <f>+IF(Q943='Playlist o matic demo'!$AD$2,0,20)</f>
        <v>0</v>
      </c>
      <c r="AF943">
        <f>+ABS(+R943-'Playlist o matic demo'!AE$2)</f>
        <v>2</v>
      </c>
      <c r="AG943">
        <f>+ABS(+S943-'Playlist o matic demo'!AF$2)/2</f>
        <v>8.5</v>
      </c>
      <c r="AH943">
        <f>+ABS(+T943-'Playlist o matic demo'!AG$2)/1.5</f>
        <v>2.6666666666666665</v>
      </c>
      <c r="AI943">
        <f>+ABS(+U943-'Playlist o matic demo'!AH$2)/2</f>
        <v>21.5</v>
      </c>
      <c r="AJ943">
        <f>+ABS(+V943-'Playlist o matic demo'!AI$2)/2</f>
        <v>0</v>
      </c>
      <c r="AK943">
        <f>+ABS(+W943-'Playlist o matic demo'!AJ$2)/2</f>
        <v>3</v>
      </c>
      <c r="AL943">
        <f>+ABS(+X943-'Playlist o matic demo'!AK$2)/2</f>
        <v>2.5</v>
      </c>
      <c r="AN943">
        <f t="shared" si="84"/>
        <v>76.166666666666657</v>
      </c>
      <c r="AO943">
        <f t="shared" si="85"/>
        <v>37</v>
      </c>
      <c r="AP943">
        <f t="shared" si="89"/>
        <v>9.4110000000001665E-2</v>
      </c>
      <c r="AQ943">
        <f t="shared" si="86"/>
        <v>37.094110000000001</v>
      </c>
      <c r="AR943">
        <f t="shared" si="87"/>
        <v>37</v>
      </c>
      <c r="AS943" t="str">
        <f t="shared" si="88"/>
        <v>Taylor Swift - Would've, Could've, Should've</v>
      </c>
    </row>
    <row r="944" spans="1:45" x14ac:dyDescent="0.45">
      <c r="A944" t="s">
        <v>2135</v>
      </c>
      <c r="B944" t="s">
        <v>2136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>
        <v>71095708</v>
      </c>
      <c r="J944">
        <v>8</v>
      </c>
      <c r="K944">
        <v>1</v>
      </c>
      <c r="L944">
        <v>7</v>
      </c>
      <c r="M944">
        <v>0</v>
      </c>
      <c r="N944">
        <v>0</v>
      </c>
      <c r="O944">
        <v>114</v>
      </c>
      <c r="P944" t="s">
        <v>62</v>
      </c>
      <c r="Q944" t="s">
        <v>46</v>
      </c>
      <c r="R944">
        <v>62</v>
      </c>
      <c r="S944">
        <v>25</v>
      </c>
      <c r="T944">
        <v>44</v>
      </c>
      <c r="U944">
        <v>51</v>
      </c>
      <c r="V944">
        <v>33</v>
      </c>
      <c r="W944">
        <v>14</v>
      </c>
      <c r="X944">
        <v>3</v>
      </c>
      <c r="Y944" t="s">
        <v>30</v>
      </c>
      <c r="Z944" t="s">
        <v>31</v>
      </c>
      <c r="AA944">
        <f>+IF(B944='Playlist o matic demo'!$V$2,50,0)</f>
        <v>0</v>
      </c>
      <c r="AB944">
        <f>+ABS(+D944-'Playlist o matic demo'!$AA$2)</f>
        <v>3</v>
      </c>
      <c r="AC944">
        <f>+ABS(+O944-'Playlist o matic demo'!$AB$2)</f>
        <v>57</v>
      </c>
      <c r="AD944">
        <f>+IF(P944='Playlist o matic demo'!$AC$2,0,20)</f>
        <v>20</v>
      </c>
      <c r="AE944">
        <f>+IF(Q944='Playlist o matic demo'!$AD$2,0,20)</f>
        <v>20</v>
      </c>
      <c r="AF944">
        <f>+ABS(+R944-'Playlist o matic demo'!AE$2)</f>
        <v>12</v>
      </c>
      <c r="AG944">
        <f>+ABS(+S944-'Playlist o matic demo'!AF$2)/2</f>
        <v>6.5</v>
      </c>
      <c r="AH944">
        <f>+ABS(+T944-'Playlist o matic demo'!AG$2)/1.5</f>
        <v>24</v>
      </c>
      <c r="AI944">
        <f>+ABS(+U944-'Playlist o matic demo'!AH$2)/2</f>
        <v>25.5</v>
      </c>
      <c r="AJ944">
        <f>+ABS(+V944-'Playlist o matic demo'!AI$2)/2</f>
        <v>16.5</v>
      </c>
      <c r="AK944">
        <f>+ABS(+W944-'Playlist o matic demo'!AJ$2)/2</f>
        <v>2.5</v>
      </c>
      <c r="AL944">
        <f>+ABS(+X944-'Playlist o matic demo'!AK$2)/2</f>
        <v>2</v>
      </c>
      <c r="AN944">
        <f t="shared" si="84"/>
        <v>189</v>
      </c>
      <c r="AO944">
        <f t="shared" si="85"/>
        <v>828</v>
      </c>
      <c r="AP944">
        <f t="shared" si="89"/>
        <v>9.4210000000001667E-2</v>
      </c>
      <c r="AQ944">
        <f t="shared" si="86"/>
        <v>828.09420999999998</v>
      </c>
      <c r="AR944">
        <f t="shared" si="87"/>
        <v>829</v>
      </c>
      <c r="AS944" t="str">
        <f t="shared" si="88"/>
        <v>Ludwig Goransson, Foudeqush - Con La Brisa</v>
      </c>
    </row>
    <row r="945" spans="1:45" x14ac:dyDescent="0.45">
      <c r="A945" t="s">
        <v>2137</v>
      </c>
      <c r="B945" t="s">
        <v>430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>
        <v>112436403</v>
      </c>
      <c r="J945">
        <v>6</v>
      </c>
      <c r="K945">
        <v>5</v>
      </c>
      <c r="L945">
        <v>3</v>
      </c>
      <c r="M945">
        <v>0</v>
      </c>
      <c r="N945">
        <v>0</v>
      </c>
      <c r="O945">
        <v>144</v>
      </c>
      <c r="P945" t="s">
        <v>38</v>
      </c>
      <c r="Q945" t="s">
        <v>29</v>
      </c>
      <c r="R945">
        <v>93</v>
      </c>
      <c r="S945">
        <v>62</v>
      </c>
      <c r="T945">
        <v>61</v>
      </c>
      <c r="U945">
        <v>0</v>
      </c>
      <c r="V945">
        <v>0</v>
      </c>
      <c r="W945">
        <v>12</v>
      </c>
      <c r="X945">
        <v>20</v>
      </c>
      <c r="Y945" t="s">
        <v>641</v>
      </c>
      <c r="Z945" t="s">
        <v>31</v>
      </c>
      <c r="AA945">
        <f>+IF(B945='Playlist o matic demo'!$V$2,50,0)</f>
        <v>0</v>
      </c>
      <c r="AB945">
        <f>+ABS(+D945-'Playlist o matic demo'!$AA$2)</f>
        <v>3</v>
      </c>
      <c r="AC945">
        <f>+ABS(+O945-'Playlist o matic demo'!$AB$2)</f>
        <v>27</v>
      </c>
      <c r="AD945">
        <f>+IF(P945='Playlist o matic demo'!$AC$2,0,20)</f>
        <v>20</v>
      </c>
      <c r="AE945">
        <f>+IF(Q945='Playlist o matic demo'!$AD$2,0,20)</f>
        <v>0</v>
      </c>
      <c r="AF945">
        <f>+ABS(+R945-'Playlist o matic demo'!AE$2)</f>
        <v>43</v>
      </c>
      <c r="AG945">
        <f>+ABS(+S945-'Playlist o matic demo'!AF$2)/2</f>
        <v>12</v>
      </c>
      <c r="AH945">
        <f>+ABS(+T945-'Playlist o matic demo'!AG$2)/1.5</f>
        <v>12.666666666666666</v>
      </c>
      <c r="AI945">
        <f>+ABS(+U945-'Playlist o matic demo'!AH$2)/2</f>
        <v>0</v>
      </c>
      <c r="AJ945">
        <f>+ABS(+V945-'Playlist o matic demo'!AI$2)/2</f>
        <v>0</v>
      </c>
      <c r="AK945">
        <f>+ABS(+W945-'Playlist o matic demo'!AJ$2)/2</f>
        <v>1.5</v>
      </c>
      <c r="AL945">
        <f>+ABS(+X945-'Playlist o matic demo'!AK$2)/2</f>
        <v>6.5</v>
      </c>
      <c r="AN945">
        <f t="shared" si="84"/>
        <v>125.66666666666667</v>
      </c>
      <c r="AO945">
        <f t="shared" si="85"/>
        <v>298</v>
      </c>
      <c r="AP945">
        <f t="shared" si="89"/>
        <v>9.431000000000167E-2</v>
      </c>
      <c r="AQ945">
        <f t="shared" si="86"/>
        <v>298.09431000000001</v>
      </c>
      <c r="AR945">
        <f t="shared" si="87"/>
        <v>298</v>
      </c>
      <c r="AS945" t="str">
        <f t="shared" si="88"/>
        <v>Drake, 21 Savage - Privileged Rappers</v>
      </c>
    </row>
    <row r="946" spans="1:45" x14ac:dyDescent="0.45">
      <c r="A946" t="s">
        <v>2138</v>
      </c>
      <c r="B946" t="s">
        <v>2139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>
        <v>203436468</v>
      </c>
      <c r="J946">
        <v>10</v>
      </c>
      <c r="K946">
        <v>100</v>
      </c>
      <c r="L946">
        <v>15</v>
      </c>
      <c r="M946">
        <v>1</v>
      </c>
      <c r="N946">
        <v>27</v>
      </c>
      <c r="O946">
        <v>125</v>
      </c>
      <c r="P946" t="s">
        <v>38</v>
      </c>
      <c r="Q946" t="s">
        <v>29</v>
      </c>
      <c r="R946">
        <v>54</v>
      </c>
      <c r="S946">
        <v>22</v>
      </c>
      <c r="T946">
        <v>76</v>
      </c>
      <c r="U946">
        <v>0</v>
      </c>
      <c r="V946">
        <v>0</v>
      </c>
      <c r="W946">
        <v>14</v>
      </c>
      <c r="X946">
        <v>3</v>
      </c>
      <c r="Y946" t="s">
        <v>2140</v>
      </c>
      <c r="Z946" t="s">
        <v>31</v>
      </c>
      <c r="AA946">
        <f>+IF(B946='Playlist o matic demo'!$V$2,50,0)</f>
        <v>0</v>
      </c>
      <c r="AB946">
        <f>+ABS(+D946-'Playlist o matic demo'!$AA$2)</f>
        <v>3</v>
      </c>
      <c r="AC946">
        <f>+ABS(+O946-'Playlist o matic demo'!$AB$2)</f>
        <v>46</v>
      </c>
      <c r="AD946">
        <f>+IF(P946='Playlist o matic demo'!$AC$2,0,20)</f>
        <v>20</v>
      </c>
      <c r="AE946">
        <f>+IF(Q946='Playlist o matic demo'!$AD$2,0,20)</f>
        <v>0</v>
      </c>
      <c r="AF946">
        <f>+ABS(+R946-'Playlist o matic demo'!AE$2)</f>
        <v>4</v>
      </c>
      <c r="AG946">
        <f>+ABS(+S946-'Playlist o matic demo'!AF$2)/2</f>
        <v>8</v>
      </c>
      <c r="AH946">
        <f>+ABS(+T946-'Playlist o matic demo'!AG$2)/1.5</f>
        <v>2.6666666666666665</v>
      </c>
      <c r="AI946">
        <f>+ABS(+U946-'Playlist o matic demo'!AH$2)/2</f>
        <v>0</v>
      </c>
      <c r="AJ946">
        <f>+ABS(+V946-'Playlist o matic demo'!AI$2)/2</f>
        <v>0</v>
      </c>
      <c r="AK946">
        <f>+ABS(+W946-'Playlist o matic demo'!AJ$2)/2</f>
        <v>2.5</v>
      </c>
      <c r="AL946">
        <f>+ABS(+X946-'Playlist o matic demo'!AK$2)/2</f>
        <v>2</v>
      </c>
      <c r="AN946">
        <f t="shared" si="84"/>
        <v>88.166666666666671</v>
      </c>
      <c r="AO946">
        <f t="shared" si="85"/>
        <v>76</v>
      </c>
      <c r="AP946">
        <f t="shared" si="89"/>
        <v>9.4410000000001673E-2</v>
      </c>
      <c r="AQ946">
        <f t="shared" si="86"/>
        <v>76.094409999999996</v>
      </c>
      <c r="AR946">
        <f t="shared" si="87"/>
        <v>77</v>
      </c>
      <c r="AS946" t="str">
        <f t="shared" si="88"/>
        <v>Jin - The Astronaut</v>
      </c>
    </row>
    <row r="947" spans="1:45" x14ac:dyDescent="0.45">
      <c r="A947" t="s">
        <v>2141</v>
      </c>
      <c r="B947" t="s">
        <v>616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>
        <v>93367537</v>
      </c>
      <c r="J947">
        <v>8</v>
      </c>
      <c r="K947">
        <v>5</v>
      </c>
      <c r="L947">
        <v>2</v>
      </c>
      <c r="M947">
        <v>0</v>
      </c>
      <c r="N947">
        <v>0</v>
      </c>
      <c r="O947">
        <v>142</v>
      </c>
      <c r="P947" t="s">
        <v>38</v>
      </c>
      <c r="Q947" t="s">
        <v>46</v>
      </c>
      <c r="R947">
        <v>85</v>
      </c>
      <c r="S947">
        <v>40</v>
      </c>
      <c r="T947">
        <v>43</v>
      </c>
      <c r="U947">
        <v>4</v>
      </c>
      <c r="V947">
        <v>0</v>
      </c>
      <c r="W947">
        <v>39</v>
      </c>
      <c r="X947">
        <v>32</v>
      </c>
      <c r="Y947" t="s">
        <v>641</v>
      </c>
      <c r="Z947" t="s">
        <v>31</v>
      </c>
      <c r="AA947">
        <f>+IF(B947='Playlist o matic demo'!$V$2,50,0)</f>
        <v>0</v>
      </c>
      <c r="AB947">
        <f>+ABS(+D947-'Playlist o matic demo'!$AA$2)</f>
        <v>3</v>
      </c>
      <c r="AC947">
        <f>+ABS(+O947-'Playlist o matic demo'!$AB$2)</f>
        <v>29</v>
      </c>
      <c r="AD947">
        <f>+IF(P947='Playlist o matic demo'!$AC$2,0,20)</f>
        <v>20</v>
      </c>
      <c r="AE947">
        <f>+IF(Q947='Playlist o matic demo'!$AD$2,0,20)</f>
        <v>20</v>
      </c>
      <c r="AF947">
        <f>+ABS(+R947-'Playlist o matic demo'!AE$2)</f>
        <v>35</v>
      </c>
      <c r="AG947">
        <f>+ABS(+S947-'Playlist o matic demo'!AF$2)/2</f>
        <v>1</v>
      </c>
      <c r="AH947">
        <f>+ABS(+T947-'Playlist o matic demo'!AG$2)/1.5</f>
        <v>24.666666666666668</v>
      </c>
      <c r="AI947">
        <f>+ABS(+U947-'Playlist o matic demo'!AH$2)/2</f>
        <v>2</v>
      </c>
      <c r="AJ947">
        <f>+ABS(+V947-'Playlist o matic demo'!AI$2)/2</f>
        <v>0</v>
      </c>
      <c r="AK947">
        <f>+ABS(+W947-'Playlist o matic demo'!AJ$2)/2</f>
        <v>15</v>
      </c>
      <c r="AL947">
        <f>+ABS(+X947-'Playlist o matic demo'!AK$2)/2</f>
        <v>12.5</v>
      </c>
      <c r="AN947">
        <f t="shared" si="84"/>
        <v>162.16666666666666</v>
      </c>
      <c r="AO947">
        <f t="shared" si="85"/>
        <v>618</v>
      </c>
      <c r="AP947">
        <f t="shared" si="89"/>
        <v>9.4510000000001676E-2</v>
      </c>
      <c r="AQ947">
        <f t="shared" si="86"/>
        <v>618.09451000000001</v>
      </c>
      <c r="AR947">
        <f t="shared" si="87"/>
        <v>620</v>
      </c>
      <c r="AS947" t="str">
        <f t="shared" si="88"/>
        <v>Drake - BackOutsideBoyz</v>
      </c>
    </row>
    <row r="948" spans="1:45" x14ac:dyDescent="0.45">
      <c r="A948" t="s">
        <v>2142</v>
      </c>
      <c r="B948" t="s">
        <v>430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>
        <v>106249219</v>
      </c>
      <c r="J948">
        <v>3</v>
      </c>
      <c r="K948">
        <v>8</v>
      </c>
      <c r="L948">
        <v>5</v>
      </c>
      <c r="M948">
        <v>0</v>
      </c>
      <c r="N948">
        <v>0</v>
      </c>
      <c r="O948">
        <v>120</v>
      </c>
      <c r="P948" t="s">
        <v>62</v>
      </c>
      <c r="Q948" t="s">
        <v>29</v>
      </c>
      <c r="R948">
        <v>64</v>
      </c>
      <c r="S948">
        <v>11</v>
      </c>
      <c r="T948">
        <v>53</v>
      </c>
      <c r="U948">
        <v>1</v>
      </c>
      <c r="V948">
        <v>0</v>
      </c>
      <c r="W948">
        <v>25</v>
      </c>
      <c r="X948">
        <v>27</v>
      </c>
      <c r="Y948" t="s">
        <v>641</v>
      </c>
      <c r="Z948" t="s">
        <v>31</v>
      </c>
      <c r="AA948">
        <f>+IF(B948='Playlist o matic demo'!$V$2,50,0)</f>
        <v>0</v>
      </c>
      <c r="AB948">
        <f>+ABS(+D948-'Playlist o matic demo'!$AA$2)</f>
        <v>3</v>
      </c>
      <c r="AC948">
        <f>+ABS(+O948-'Playlist o matic demo'!$AB$2)</f>
        <v>51</v>
      </c>
      <c r="AD948">
        <f>+IF(P948='Playlist o matic demo'!$AC$2,0,20)</f>
        <v>20</v>
      </c>
      <c r="AE948">
        <f>+IF(Q948='Playlist o matic demo'!$AD$2,0,20)</f>
        <v>0</v>
      </c>
      <c r="AF948">
        <f>+ABS(+R948-'Playlist o matic demo'!AE$2)</f>
        <v>14</v>
      </c>
      <c r="AG948">
        <f>+ABS(+S948-'Playlist o matic demo'!AF$2)/2</f>
        <v>13.5</v>
      </c>
      <c r="AH948">
        <f>+ABS(+T948-'Playlist o matic demo'!AG$2)/1.5</f>
        <v>18</v>
      </c>
      <c r="AI948">
        <f>+ABS(+U948-'Playlist o matic demo'!AH$2)/2</f>
        <v>0.5</v>
      </c>
      <c r="AJ948">
        <f>+ABS(+V948-'Playlist o matic demo'!AI$2)/2</f>
        <v>0</v>
      </c>
      <c r="AK948">
        <f>+ABS(+W948-'Playlist o matic demo'!AJ$2)/2</f>
        <v>8</v>
      </c>
      <c r="AL948">
        <f>+ABS(+X948-'Playlist o matic demo'!AK$2)/2</f>
        <v>10</v>
      </c>
      <c r="AN948">
        <f t="shared" si="84"/>
        <v>138</v>
      </c>
      <c r="AO948">
        <f t="shared" si="85"/>
        <v>382</v>
      </c>
      <c r="AP948">
        <f t="shared" si="89"/>
        <v>9.4610000000001679E-2</v>
      </c>
      <c r="AQ948">
        <f t="shared" si="86"/>
        <v>382.09460999999999</v>
      </c>
      <c r="AR948">
        <f t="shared" si="87"/>
        <v>385</v>
      </c>
      <c r="AS948" t="str">
        <f t="shared" si="88"/>
        <v>Drake, 21 Savage - Broke Boys</v>
      </c>
    </row>
    <row r="949" spans="1:45" x14ac:dyDescent="0.45">
      <c r="A949" t="s">
        <v>2143</v>
      </c>
      <c r="B949" t="s">
        <v>41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>
        <v>181382590</v>
      </c>
      <c r="J949">
        <v>1</v>
      </c>
      <c r="K949">
        <v>6</v>
      </c>
      <c r="L949">
        <v>11</v>
      </c>
      <c r="M949">
        <v>0</v>
      </c>
      <c r="N949">
        <v>0</v>
      </c>
      <c r="O949">
        <v>96</v>
      </c>
      <c r="P949" t="s">
        <v>38</v>
      </c>
      <c r="Q949" t="s">
        <v>29</v>
      </c>
      <c r="R949">
        <v>57</v>
      </c>
      <c r="S949">
        <v>55</v>
      </c>
      <c r="T949">
        <v>74</v>
      </c>
      <c r="U949">
        <v>22</v>
      </c>
      <c r="V949">
        <v>0</v>
      </c>
      <c r="W949">
        <v>8</v>
      </c>
      <c r="X949">
        <v>4</v>
      </c>
      <c r="Y949" t="s">
        <v>2144</v>
      </c>
      <c r="Z949" t="s">
        <v>31</v>
      </c>
      <c r="AA949">
        <f>+IF(B949='Playlist o matic demo'!$V$2,50,0)</f>
        <v>0</v>
      </c>
      <c r="AB949">
        <f>+ABS(+D949-'Playlist o matic demo'!$AA$2)</f>
        <v>3</v>
      </c>
      <c r="AC949">
        <f>+ABS(+O949-'Playlist o matic demo'!$AB$2)</f>
        <v>75</v>
      </c>
      <c r="AD949">
        <f>+IF(P949='Playlist o matic demo'!$AC$2,0,20)</f>
        <v>20</v>
      </c>
      <c r="AE949">
        <f>+IF(Q949='Playlist o matic demo'!$AD$2,0,20)</f>
        <v>0</v>
      </c>
      <c r="AF949">
        <f>+ABS(+R949-'Playlist o matic demo'!AE$2)</f>
        <v>7</v>
      </c>
      <c r="AG949">
        <f>+ABS(+S949-'Playlist o matic demo'!AF$2)/2</f>
        <v>8.5</v>
      </c>
      <c r="AH949">
        <f>+ABS(+T949-'Playlist o matic demo'!AG$2)/1.5</f>
        <v>4</v>
      </c>
      <c r="AI949">
        <f>+ABS(+U949-'Playlist o matic demo'!AH$2)/2</f>
        <v>11</v>
      </c>
      <c r="AJ949">
        <f>+ABS(+V949-'Playlist o matic demo'!AI$2)/2</f>
        <v>0</v>
      </c>
      <c r="AK949">
        <f>+ABS(+W949-'Playlist o matic demo'!AJ$2)/2</f>
        <v>0.5</v>
      </c>
      <c r="AL949">
        <f>+ABS(+X949-'Playlist o matic demo'!AK$2)/2</f>
        <v>1.5</v>
      </c>
      <c r="AN949">
        <f t="shared" si="84"/>
        <v>130.5</v>
      </c>
      <c r="AO949">
        <f t="shared" si="85"/>
        <v>321</v>
      </c>
      <c r="AP949">
        <f t="shared" si="89"/>
        <v>9.4710000000001682E-2</v>
      </c>
      <c r="AQ949">
        <f t="shared" si="86"/>
        <v>321.09471000000002</v>
      </c>
      <c r="AR949">
        <f t="shared" si="87"/>
        <v>323</v>
      </c>
      <c r="AS949" t="str">
        <f t="shared" si="88"/>
        <v>Taylor Swift - The Great War</v>
      </c>
    </row>
    <row r="950" spans="1:45" x14ac:dyDescent="0.45">
      <c r="A950" t="s">
        <v>2145</v>
      </c>
      <c r="B950" t="s">
        <v>2146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>
        <v>91473363</v>
      </c>
      <c r="J950">
        <v>61</v>
      </c>
      <c r="K950">
        <v>13</v>
      </c>
      <c r="L950">
        <v>37</v>
      </c>
      <c r="M950">
        <v>1</v>
      </c>
      <c r="N950">
        <v>0</v>
      </c>
      <c r="O950">
        <v>144</v>
      </c>
      <c r="P950" t="s">
        <v>42</v>
      </c>
      <c r="Q950" t="s">
        <v>29</v>
      </c>
      <c r="R950">
        <v>60</v>
      </c>
      <c r="S950">
        <v>24</v>
      </c>
      <c r="T950">
        <v>39</v>
      </c>
      <c r="U950">
        <v>57</v>
      </c>
      <c r="V950">
        <v>0</v>
      </c>
      <c r="W950">
        <v>8</v>
      </c>
      <c r="X950">
        <v>3</v>
      </c>
      <c r="Y950" t="s">
        <v>2147</v>
      </c>
      <c r="Z950" t="s">
        <v>31</v>
      </c>
      <c r="AA950">
        <f>+IF(B950='Playlist o matic demo'!$V$2,50,0)</f>
        <v>0</v>
      </c>
      <c r="AB950">
        <f>+ABS(+D950-'Playlist o matic demo'!$AA$2)</f>
        <v>3</v>
      </c>
      <c r="AC950">
        <f>+ABS(+O950-'Playlist o matic demo'!$AB$2)</f>
        <v>27</v>
      </c>
      <c r="AD950">
        <f>+IF(P950='Playlist o matic demo'!$AC$2,0,20)</f>
        <v>20</v>
      </c>
      <c r="AE950">
        <f>+IF(Q950='Playlist o matic demo'!$AD$2,0,20)</f>
        <v>0</v>
      </c>
      <c r="AF950">
        <f>+ABS(+R950-'Playlist o matic demo'!AE$2)</f>
        <v>10</v>
      </c>
      <c r="AG950">
        <f>+ABS(+S950-'Playlist o matic demo'!AF$2)/2</f>
        <v>7</v>
      </c>
      <c r="AH950">
        <f>+ABS(+T950-'Playlist o matic demo'!AG$2)/1.5</f>
        <v>27.333333333333332</v>
      </c>
      <c r="AI950">
        <f>+ABS(+U950-'Playlist o matic demo'!AH$2)/2</f>
        <v>28.5</v>
      </c>
      <c r="AJ950">
        <f>+ABS(+V950-'Playlist o matic demo'!AI$2)/2</f>
        <v>0</v>
      </c>
      <c r="AK950">
        <f>+ABS(+W950-'Playlist o matic demo'!AJ$2)/2</f>
        <v>0.5</v>
      </c>
      <c r="AL950">
        <f>+ABS(+X950-'Playlist o matic demo'!AK$2)/2</f>
        <v>2</v>
      </c>
      <c r="AN950">
        <f t="shared" si="84"/>
        <v>125.33333333333333</v>
      </c>
      <c r="AO950">
        <f t="shared" si="85"/>
        <v>294</v>
      </c>
      <c r="AP950">
        <f t="shared" si="89"/>
        <v>9.4810000000001685E-2</v>
      </c>
      <c r="AQ950">
        <f t="shared" si="86"/>
        <v>294.09481</v>
      </c>
      <c r="AR950">
        <f t="shared" si="87"/>
        <v>296</v>
      </c>
      <c r="AS950" t="str">
        <f t="shared" si="88"/>
        <v>Selena Gomez - My Mind &amp; Me</v>
      </c>
    </row>
    <row r="951" spans="1:45" x14ac:dyDescent="0.45">
      <c r="A951" t="s">
        <v>2148</v>
      </c>
      <c r="B951" t="s">
        <v>41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>
        <v>121871870</v>
      </c>
      <c r="J951">
        <v>4</v>
      </c>
      <c r="K951">
        <v>0</v>
      </c>
      <c r="L951">
        <v>8</v>
      </c>
      <c r="M951">
        <v>0</v>
      </c>
      <c r="N951">
        <v>0</v>
      </c>
      <c r="O951">
        <v>166</v>
      </c>
      <c r="P951" t="s">
        <v>65</v>
      </c>
      <c r="Q951" t="s">
        <v>29</v>
      </c>
      <c r="R951">
        <v>42</v>
      </c>
      <c r="S951">
        <v>7</v>
      </c>
      <c r="T951">
        <v>24</v>
      </c>
      <c r="U951">
        <v>83</v>
      </c>
      <c r="V951">
        <v>1</v>
      </c>
      <c r="W951">
        <v>12</v>
      </c>
      <c r="X951">
        <v>6</v>
      </c>
      <c r="Y951" t="s">
        <v>2144</v>
      </c>
      <c r="Z951" t="s">
        <v>31</v>
      </c>
      <c r="AA951">
        <f>+IF(B951='Playlist o matic demo'!$V$2,50,0)</f>
        <v>0</v>
      </c>
      <c r="AB951">
        <f>+ABS(+D951-'Playlist o matic demo'!$AA$2)</f>
        <v>3</v>
      </c>
      <c r="AC951">
        <f>+ABS(+O951-'Playlist o matic demo'!$AB$2)</f>
        <v>5</v>
      </c>
      <c r="AD951">
        <f>+IF(P951='Playlist o matic demo'!$AC$2,0,20)</f>
        <v>20</v>
      </c>
      <c r="AE951">
        <f>+IF(Q951='Playlist o matic demo'!$AD$2,0,20)</f>
        <v>0</v>
      </c>
      <c r="AF951">
        <f>+ABS(+R951-'Playlist o matic demo'!AE$2)</f>
        <v>8</v>
      </c>
      <c r="AG951">
        <f>+ABS(+S951-'Playlist o matic demo'!AF$2)/2</f>
        <v>15.5</v>
      </c>
      <c r="AH951">
        <f>+ABS(+T951-'Playlist o matic demo'!AG$2)/1.5</f>
        <v>37.333333333333336</v>
      </c>
      <c r="AI951">
        <f>+ABS(+U951-'Playlist o matic demo'!AH$2)/2</f>
        <v>41.5</v>
      </c>
      <c r="AJ951">
        <f>+ABS(+V951-'Playlist o matic demo'!AI$2)/2</f>
        <v>0.5</v>
      </c>
      <c r="AK951">
        <f>+ABS(+W951-'Playlist o matic demo'!AJ$2)/2</f>
        <v>1.5</v>
      </c>
      <c r="AL951">
        <f>+ABS(+X951-'Playlist o matic demo'!AK$2)/2</f>
        <v>0.5</v>
      </c>
      <c r="AN951">
        <f t="shared" si="84"/>
        <v>132.83333333333334</v>
      </c>
      <c r="AO951">
        <f t="shared" si="85"/>
        <v>336</v>
      </c>
      <c r="AP951">
        <f t="shared" si="89"/>
        <v>9.4910000000001687E-2</v>
      </c>
      <c r="AQ951">
        <f t="shared" si="86"/>
        <v>336.09491000000003</v>
      </c>
      <c r="AR951">
        <f t="shared" si="87"/>
        <v>336</v>
      </c>
      <c r="AS951" t="str">
        <f t="shared" si="88"/>
        <v>Taylor Swift - Bigger Than The Whole Sky</v>
      </c>
    </row>
    <row r="952" spans="1:45" x14ac:dyDescent="0.45">
      <c r="A952" t="s">
        <v>2149</v>
      </c>
      <c r="B952" t="s">
        <v>2150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>
        <v>73513683</v>
      </c>
      <c r="J952">
        <v>2</v>
      </c>
      <c r="K952">
        <v>0</v>
      </c>
      <c r="L952">
        <v>7</v>
      </c>
      <c r="M952">
        <v>0</v>
      </c>
      <c r="N952">
        <v>0</v>
      </c>
      <c r="O952">
        <v>92</v>
      </c>
      <c r="P952" t="s">
        <v>34</v>
      </c>
      <c r="Q952" t="s">
        <v>29</v>
      </c>
      <c r="R952">
        <v>80</v>
      </c>
      <c r="S952">
        <v>81</v>
      </c>
      <c r="T952">
        <v>67</v>
      </c>
      <c r="U952">
        <v>4</v>
      </c>
      <c r="V952">
        <v>0</v>
      </c>
      <c r="W952">
        <v>8</v>
      </c>
      <c r="X952">
        <v>6</v>
      </c>
      <c r="Y952" t="s">
        <v>30</v>
      </c>
      <c r="Z952" t="s">
        <v>31</v>
      </c>
      <c r="AA952">
        <f>+IF(B952='Playlist o matic demo'!$V$2,50,0)</f>
        <v>0</v>
      </c>
      <c r="AB952">
        <f>+ABS(+D952-'Playlist o matic demo'!$AA$2)</f>
        <v>3</v>
      </c>
      <c r="AC952">
        <f>+ABS(+O952-'Playlist o matic demo'!$AB$2)</f>
        <v>79</v>
      </c>
      <c r="AD952">
        <f>+IF(P952='Playlist o matic demo'!$AC$2,0,20)</f>
        <v>0</v>
      </c>
      <c r="AE952">
        <f>+IF(Q952='Playlist o matic demo'!$AD$2,0,20)</f>
        <v>0</v>
      </c>
      <c r="AF952">
        <f>+ABS(+R952-'Playlist o matic demo'!AE$2)</f>
        <v>30</v>
      </c>
      <c r="AG952">
        <f>+ABS(+S952-'Playlist o matic demo'!AF$2)/2</f>
        <v>21.5</v>
      </c>
      <c r="AH952">
        <f>+ABS(+T952-'Playlist o matic demo'!AG$2)/1.5</f>
        <v>8.6666666666666661</v>
      </c>
      <c r="AI952">
        <f>+ABS(+U952-'Playlist o matic demo'!AH$2)/2</f>
        <v>2</v>
      </c>
      <c r="AJ952">
        <f>+ABS(+V952-'Playlist o matic demo'!AI$2)/2</f>
        <v>0</v>
      </c>
      <c r="AK952">
        <f>+ABS(+W952-'Playlist o matic demo'!AJ$2)/2</f>
        <v>0.5</v>
      </c>
      <c r="AL952">
        <f>+ABS(+X952-'Playlist o matic demo'!AK$2)/2</f>
        <v>0.5</v>
      </c>
      <c r="AN952">
        <f t="shared" si="84"/>
        <v>145.16666666666666</v>
      </c>
      <c r="AO952">
        <f t="shared" si="85"/>
        <v>450</v>
      </c>
      <c r="AP952">
        <f t="shared" si="89"/>
        <v>9.501000000000169E-2</v>
      </c>
      <c r="AQ952">
        <f t="shared" si="86"/>
        <v>450.09501</v>
      </c>
      <c r="AR952">
        <f t="shared" si="87"/>
        <v>451</v>
      </c>
      <c r="AS952" t="str">
        <f t="shared" si="88"/>
        <v>Feid, Paulo Londra - A Veces (feat. Feid)</v>
      </c>
    </row>
    <row r="953" spans="1:45" x14ac:dyDescent="0.45">
      <c r="A953" t="s">
        <v>2151</v>
      </c>
      <c r="B953" t="s">
        <v>2152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>
        <v>133895612</v>
      </c>
      <c r="J953">
        <v>29</v>
      </c>
      <c r="K953">
        <v>26</v>
      </c>
      <c r="L953">
        <v>17</v>
      </c>
      <c r="M953">
        <v>0</v>
      </c>
      <c r="N953">
        <v>0</v>
      </c>
      <c r="O953">
        <v>97</v>
      </c>
      <c r="P953" t="s">
        <v>34</v>
      </c>
      <c r="Q953" t="s">
        <v>29</v>
      </c>
      <c r="R953">
        <v>82</v>
      </c>
      <c r="S953">
        <v>67</v>
      </c>
      <c r="T953">
        <v>77</v>
      </c>
      <c r="U953">
        <v>8</v>
      </c>
      <c r="V953">
        <v>0</v>
      </c>
      <c r="W953">
        <v>12</v>
      </c>
      <c r="X953">
        <v>5</v>
      </c>
      <c r="Y953" t="s">
        <v>30</v>
      </c>
      <c r="Z953" t="s">
        <v>31</v>
      </c>
      <c r="AA953">
        <f>+IF(B953='Playlist o matic demo'!$V$2,50,0)</f>
        <v>0</v>
      </c>
      <c r="AB953">
        <f>+ABS(+D953-'Playlist o matic demo'!$AA$2)</f>
        <v>3</v>
      </c>
      <c r="AC953">
        <f>+ABS(+O953-'Playlist o matic demo'!$AB$2)</f>
        <v>74</v>
      </c>
      <c r="AD953">
        <f>+IF(P953='Playlist o matic demo'!$AC$2,0,20)</f>
        <v>0</v>
      </c>
      <c r="AE953">
        <f>+IF(Q953='Playlist o matic demo'!$AD$2,0,20)</f>
        <v>0</v>
      </c>
      <c r="AF953">
        <f>+ABS(+R953-'Playlist o matic demo'!AE$2)</f>
        <v>32</v>
      </c>
      <c r="AG953">
        <f>+ABS(+S953-'Playlist o matic demo'!AF$2)/2</f>
        <v>14.5</v>
      </c>
      <c r="AH953">
        <f>+ABS(+T953-'Playlist o matic demo'!AG$2)/1.5</f>
        <v>2</v>
      </c>
      <c r="AI953">
        <f>+ABS(+U953-'Playlist o matic demo'!AH$2)/2</f>
        <v>4</v>
      </c>
      <c r="AJ953">
        <f>+ABS(+V953-'Playlist o matic demo'!AI$2)/2</f>
        <v>0</v>
      </c>
      <c r="AK953">
        <f>+ABS(+W953-'Playlist o matic demo'!AJ$2)/2</f>
        <v>1.5</v>
      </c>
      <c r="AL953">
        <f>+ABS(+X953-'Playlist o matic demo'!AK$2)/2</f>
        <v>1</v>
      </c>
      <c r="AN953">
        <f t="shared" si="84"/>
        <v>132</v>
      </c>
      <c r="AO953">
        <f t="shared" si="85"/>
        <v>330</v>
      </c>
      <c r="AP953">
        <f t="shared" si="89"/>
        <v>9.5110000000001693E-2</v>
      </c>
      <c r="AQ953">
        <f t="shared" si="86"/>
        <v>330.09510999999998</v>
      </c>
      <c r="AR953">
        <f t="shared" si="87"/>
        <v>332</v>
      </c>
      <c r="AS953" t="str">
        <f t="shared" si="88"/>
        <v>Feid, Sech, Jhayco - En La De Ella</v>
      </c>
    </row>
    <row r="954" spans="1:45" x14ac:dyDescent="0.45">
      <c r="A954" t="s">
        <v>2153</v>
      </c>
      <c r="B954" t="s">
        <v>1993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>
        <v>96007391</v>
      </c>
      <c r="J954">
        <v>27</v>
      </c>
      <c r="K954">
        <v>18</v>
      </c>
      <c r="L954">
        <v>32</v>
      </c>
      <c r="M954">
        <v>1</v>
      </c>
      <c r="N954">
        <v>0</v>
      </c>
      <c r="O954">
        <v>90</v>
      </c>
      <c r="P954" t="s">
        <v>130</v>
      </c>
      <c r="Q954" t="s">
        <v>46</v>
      </c>
      <c r="R954">
        <v>61</v>
      </c>
      <c r="S954">
        <v>32</v>
      </c>
      <c r="T954">
        <v>67</v>
      </c>
      <c r="U954">
        <v>15</v>
      </c>
      <c r="V954">
        <v>0</v>
      </c>
      <c r="W954">
        <v>11</v>
      </c>
      <c r="X954">
        <v>5</v>
      </c>
      <c r="Y954" t="s">
        <v>2154</v>
      </c>
      <c r="Z954" t="s">
        <v>31</v>
      </c>
      <c r="AA954">
        <f>+IF(B954='Playlist o matic demo'!$V$2,50,0)</f>
        <v>0</v>
      </c>
      <c r="AB954">
        <f>+ABS(+D954-'Playlist o matic demo'!$AA$2)</f>
        <v>3</v>
      </c>
      <c r="AC954">
        <f>+ABS(+O954-'Playlist o matic demo'!$AB$2)</f>
        <v>81</v>
      </c>
      <c r="AD954">
        <f>+IF(P954='Playlist o matic demo'!$AC$2,0,20)</f>
        <v>20</v>
      </c>
      <c r="AE954">
        <f>+IF(Q954='Playlist o matic demo'!$AD$2,0,20)</f>
        <v>20</v>
      </c>
      <c r="AF954">
        <f>+ABS(+R954-'Playlist o matic demo'!AE$2)</f>
        <v>11</v>
      </c>
      <c r="AG954">
        <f>+ABS(+S954-'Playlist o matic demo'!AF$2)/2</f>
        <v>3</v>
      </c>
      <c r="AH954">
        <f>+ABS(+T954-'Playlist o matic demo'!AG$2)/1.5</f>
        <v>8.6666666666666661</v>
      </c>
      <c r="AI954">
        <f>+ABS(+U954-'Playlist o matic demo'!AH$2)/2</f>
        <v>7.5</v>
      </c>
      <c r="AJ954">
        <f>+ABS(+V954-'Playlist o matic demo'!AI$2)/2</f>
        <v>0</v>
      </c>
      <c r="AK954">
        <f>+ABS(+W954-'Playlist o matic demo'!AJ$2)/2</f>
        <v>1</v>
      </c>
      <c r="AL954">
        <f>+ABS(+X954-'Playlist o matic demo'!AK$2)/2</f>
        <v>1</v>
      </c>
      <c r="AN954">
        <f t="shared" si="84"/>
        <v>156.16666666666666</v>
      </c>
      <c r="AO954">
        <f t="shared" si="85"/>
        <v>555</v>
      </c>
      <c r="AP954">
        <f t="shared" si="89"/>
        <v>9.5210000000001696E-2</v>
      </c>
      <c r="AQ954">
        <f t="shared" si="86"/>
        <v>555.09520999999995</v>
      </c>
      <c r="AR954">
        <f t="shared" si="87"/>
        <v>557</v>
      </c>
      <c r="AS954" t="str">
        <f t="shared" si="88"/>
        <v>Burna Boy - Alone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27A7-E75D-4FD4-8482-1A5EBB2F4539}">
  <dimension ref="A1:AK1019"/>
  <sheetViews>
    <sheetView tabSelected="1" workbookViewId="0">
      <selection activeCell="V1" sqref="V1"/>
    </sheetView>
  </sheetViews>
  <sheetFormatPr defaultRowHeight="14.25" x14ac:dyDescent="0.45"/>
  <cols>
    <col min="1" max="1" width="15.265625" bestFit="1" customWidth="1"/>
    <col min="2" max="17" width="0" hidden="1" customWidth="1"/>
    <col min="18" max="18" width="60.86328125" hidden="1" customWidth="1"/>
    <col min="19" max="19" width="0" hidden="1" customWidth="1"/>
    <col min="20" max="20" width="45.265625" hidden="1" customWidth="1"/>
    <col min="21" max="21" width="60.86328125" hidden="1" customWidth="1"/>
    <col min="22" max="22" width="39.1328125" customWidth="1"/>
    <col min="23" max="23" width="3" bestFit="1" customWidth="1"/>
    <col min="24" max="24" width="131.86328125" bestFit="1" customWidth="1"/>
    <col min="25" max="25" width="39.1328125" customWidth="1"/>
    <col min="26" max="26" width="113.265625" customWidth="1"/>
    <col min="27" max="27" width="13.265625" bestFit="1" customWidth="1"/>
    <col min="37" max="37" width="14.59765625" bestFit="1" customWidth="1"/>
  </cols>
  <sheetData>
    <row r="1" spans="1:37" x14ac:dyDescent="0.45">
      <c r="A1" t="s">
        <v>2155</v>
      </c>
      <c r="R1" t="str">
        <f>+Updated_Spotify_Dataset_with_Ge!A2</f>
        <v>Seven (feat. Latto) (Explicit Ver.)</v>
      </c>
      <c r="S1" t="str">
        <f>+Updated_Spotify_Dataset_with_Ge!B2</f>
        <v>Latto, Jung Kook</v>
      </c>
      <c r="T1" t="str">
        <f>+CONCATENATE(Updated_Spotify_Dataset_with_Ge!B2," - ",Updated_Spotify_Dataset_with_Ge!A2)</f>
        <v>Latto, Jung Kook - Seven (feat. Latto) (Explicit Ver.)</v>
      </c>
      <c r="U1" t="str">
        <f>+Updated_Spotify_Dataset_with_Ge!A2</f>
        <v>Seven (feat. Latto) (Explicit Ver.)</v>
      </c>
      <c r="V1" s="3" t="s">
        <v>2157</v>
      </c>
      <c r="W1" s="5">
        <v>1</v>
      </c>
      <c r="X1" s="5" t="str">
        <f>+VLOOKUP(W1,Updated_Spotify_Dataset_with_Ge!AR:AS,2,0)</f>
        <v>Justin Bieber, The Kid Laroi - STAY (with Justin Bieber)</v>
      </c>
      <c r="Z1" t="str">
        <f>+VLOOKUP(V1,T:U,2,0)</f>
        <v>Blinding Lights</v>
      </c>
      <c r="AA1" t="s">
        <v>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</row>
    <row r="2" spans="1:37" x14ac:dyDescent="0.45">
      <c r="R2" t="str">
        <f>+Updated_Spotify_Dataset_with_Ge!A3</f>
        <v>LALA</v>
      </c>
      <c r="S2" t="str">
        <f>+Updated_Spotify_Dataset_with_Ge!B3</f>
        <v>Myke Towers</v>
      </c>
      <c r="T2" t="str">
        <f>+CONCATENATE(Updated_Spotify_Dataset_with_Ge!B3," - ",Updated_Spotify_Dataset_with_Ge!A3)</f>
        <v>Myke Towers - LALA</v>
      </c>
      <c r="U2" t="str">
        <f>+Updated_Spotify_Dataset_with_Ge!A3</f>
        <v>LALA</v>
      </c>
      <c r="V2" s="4" t="str">
        <f>+VLOOKUP(Z1,R:S,2,0)</f>
        <v>The Weeknd</v>
      </c>
      <c r="W2" s="5">
        <f>+W1+1</f>
        <v>2</v>
      </c>
      <c r="X2" s="5" t="str">
        <f>+VLOOKUP(W2,Updated_Spotify_Dataset_with_Ge!AR:AS,2,0)</f>
        <v>Post Malone - Chemical</v>
      </c>
      <c r="AA2">
        <f>+VLOOKUP(Z1,Updated_Spotify_Dataset_with_Ge!A:X,4,0)</f>
        <v>2019</v>
      </c>
      <c r="AB2">
        <f>+VLOOKUP(Z1,Updated_Spotify_Dataset_with_Ge!A:X,15,0)</f>
        <v>171</v>
      </c>
      <c r="AC2" t="str">
        <f>+VLOOKUP(Z1,Updated_Spotify_Dataset_with_Ge!A:X,16,0)</f>
        <v>C#</v>
      </c>
      <c r="AD2" t="str">
        <f>+VLOOKUP(Z1,Updated_Spotify_Dataset_with_Ge!A:X,17,0)</f>
        <v>Major</v>
      </c>
      <c r="AE2">
        <f>+VLOOKUP(Z1,Updated_Spotify_Dataset_with_Ge!A:X,18,0)</f>
        <v>50</v>
      </c>
      <c r="AF2">
        <f>+VLOOKUP(Z1,Updated_Spotify_Dataset_with_Ge!A:X,19,0)</f>
        <v>38</v>
      </c>
      <c r="AG2">
        <f>+VLOOKUP(Z1,Updated_Spotify_Dataset_with_Ge!A:X,20,0)</f>
        <v>80</v>
      </c>
      <c r="AH2">
        <f>+VLOOKUP(Z1,Updated_Spotify_Dataset_with_Ge!A:X,21,0)</f>
        <v>0</v>
      </c>
      <c r="AI2">
        <f>+VLOOKUP(Z1,Updated_Spotify_Dataset_with_Ge!A:X,22,0)</f>
        <v>0</v>
      </c>
      <c r="AJ2">
        <f>+VLOOKUP(Z1,Updated_Spotify_Dataset_with_Ge!A:X,23,0)</f>
        <v>9</v>
      </c>
      <c r="AK2">
        <f>+VLOOKUP(Z1,Updated_Spotify_Dataset_with_Ge!A:X,24,0)</f>
        <v>7</v>
      </c>
    </row>
    <row r="3" spans="1:37" x14ac:dyDescent="0.45">
      <c r="R3" t="str">
        <f>+Updated_Spotify_Dataset_with_Ge!A4</f>
        <v>vampire</v>
      </c>
      <c r="S3" t="str">
        <f>+Updated_Spotify_Dataset_with_Ge!B4</f>
        <v>Olivia Rodrigo</v>
      </c>
      <c r="T3" t="str">
        <f>+CONCATENATE(Updated_Spotify_Dataset_with_Ge!B4," - ",Updated_Spotify_Dataset_with_Ge!A4)</f>
        <v>Olivia Rodrigo - vampire</v>
      </c>
      <c r="U3" t="str">
        <f>+Updated_Spotify_Dataset_with_Ge!A4</f>
        <v>vampire</v>
      </c>
      <c r="W3" s="5">
        <f t="shared" ref="W3:W20" si="0">+W2+1</f>
        <v>3</v>
      </c>
      <c r="X3" s="5" t="str">
        <f>+VLOOKUP(W3,Updated_Spotify_Dataset_with_Ge!AR:AS,2,0)</f>
        <v>Sia - Unstoppable</v>
      </c>
    </row>
    <row r="4" spans="1:37" x14ac:dyDescent="0.45">
      <c r="R4" t="str">
        <f>+Updated_Spotify_Dataset_with_Ge!A5</f>
        <v>Cruel Summer</v>
      </c>
      <c r="S4" t="str">
        <f>+Updated_Spotify_Dataset_with_Ge!B5</f>
        <v>Taylor Swift</v>
      </c>
      <c r="T4" t="str">
        <f>+CONCATENATE(Updated_Spotify_Dataset_with_Ge!B5," - ",Updated_Spotify_Dataset_with_Ge!A5)</f>
        <v>Taylor Swift - Cruel Summer</v>
      </c>
      <c r="U4" t="str">
        <f>+Updated_Spotify_Dataset_with_Ge!A5</f>
        <v>Cruel Summer</v>
      </c>
      <c r="W4" s="5">
        <f t="shared" si="0"/>
        <v>4</v>
      </c>
      <c r="X4" s="5" t="str">
        <f>+VLOOKUP(W4,Updated_Spotify_Dataset_with_Ge!AR:AS,2,0)</f>
        <v>RM - Wild Flower (with youjeen)</v>
      </c>
    </row>
    <row r="5" spans="1:37" x14ac:dyDescent="0.45">
      <c r="R5" t="str">
        <f>+Updated_Spotify_Dataset_with_Ge!A6</f>
        <v>WHERE SHE GOES</v>
      </c>
      <c r="S5" t="str">
        <f>+Updated_Spotify_Dataset_with_Ge!B6</f>
        <v>Bad Bunny</v>
      </c>
      <c r="T5" t="str">
        <f>+CONCATENATE(Updated_Spotify_Dataset_with_Ge!B6," - ",Updated_Spotify_Dataset_with_Ge!A6)</f>
        <v>Bad Bunny - WHERE SHE GOES</v>
      </c>
      <c r="U5" t="str">
        <f>+Updated_Spotify_Dataset_with_Ge!A6</f>
        <v>WHERE SHE GOES</v>
      </c>
      <c r="W5" s="5">
        <f t="shared" si="0"/>
        <v>5</v>
      </c>
      <c r="X5" s="5" t="str">
        <f>+VLOOKUP(W5,Updated_Spotify_Dataset_with_Ge!AR:AS,2,0)</f>
        <v>Drake, 21 Savage - Jimmy Cooks (feat. 21 Savage)</v>
      </c>
    </row>
    <row r="6" spans="1:37" x14ac:dyDescent="0.45">
      <c r="R6" t="str">
        <f>+Updated_Spotify_Dataset_with_Ge!A7</f>
        <v>Sprinter</v>
      </c>
      <c r="S6" t="str">
        <f>+Updated_Spotify_Dataset_with_Ge!B7</f>
        <v>Dave, Central Cee</v>
      </c>
      <c r="T6" t="str">
        <f>+CONCATENATE(Updated_Spotify_Dataset_with_Ge!B7," - ",Updated_Spotify_Dataset_with_Ge!A7)</f>
        <v>Dave, Central Cee - Sprinter</v>
      </c>
      <c r="U6" t="str">
        <f>+Updated_Spotify_Dataset_with_Ge!A7</f>
        <v>Sprinter</v>
      </c>
      <c r="W6" s="5">
        <f t="shared" si="0"/>
        <v>6</v>
      </c>
      <c r="X6" s="5" t="str">
        <f>+VLOOKUP(W6,Updated_Spotify_Dataset_with_Ge!AR:AS,2,0)</f>
        <v>Eminem, Nate Dogg - 'Till I Collapse</v>
      </c>
    </row>
    <row r="7" spans="1:37" x14ac:dyDescent="0.45">
      <c r="R7" t="str">
        <f>+Updated_Spotify_Dataset_with_Ge!A8</f>
        <v>Ella Baila Sola</v>
      </c>
      <c r="S7" t="str">
        <f>+Updated_Spotify_Dataset_with_Ge!B8</f>
        <v>Eslabon Armado, Peso Pluma</v>
      </c>
      <c r="T7" t="str">
        <f>+CONCATENATE(Updated_Spotify_Dataset_with_Ge!B8," - ",Updated_Spotify_Dataset_with_Ge!A8)</f>
        <v>Eslabon Armado, Peso Pluma - Ella Baila Sola</v>
      </c>
      <c r="U7" t="str">
        <f>+Updated_Spotify_Dataset_with_Ge!A8</f>
        <v>Ella Baila Sola</v>
      </c>
      <c r="W7" s="5">
        <f t="shared" si="0"/>
        <v>7</v>
      </c>
      <c r="X7" s="5" t="str">
        <f>+VLOOKUP(W7,Updated_Spotify_Dataset_with_Ge!AR:AS,2,0)</f>
        <v>The Weeknd - Blinding Lights</v>
      </c>
    </row>
    <row r="8" spans="1:37" x14ac:dyDescent="0.45">
      <c r="R8" t="str">
        <f>+Updated_Spotify_Dataset_with_Ge!A9</f>
        <v>Columbia</v>
      </c>
      <c r="S8" t="str">
        <f>+Updated_Spotify_Dataset_with_Ge!B9</f>
        <v>Quevedo</v>
      </c>
      <c r="T8" t="str">
        <f>+CONCATENATE(Updated_Spotify_Dataset_with_Ge!B9," - ",Updated_Spotify_Dataset_with_Ge!A9)</f>
        <v>Quevedo - Columbia</v>
      </c>
      <c r="U8" t="str">
        <f>+Updated_Spotify_Dataset_with_Ge!A9</f>
        <v>Columbia</v>
      </c>
      <c r="W8" s="5">
        <f t="shared" si="0"/>
        <v>8</v>
      </c>
      <c r="X8" s="5" t="str">
        <f>+VLOOKUP(W8,Updated_Spotify_Dataset_with_Ge!AR:AS,2,0)</f>
        <v>Paulo Londra - Plan A</v>
      </c>
    </row>
    <row r="9" spans="1:37" x14ac:dyDescent="0.45">
      <c r="R9" t="str">
        <f>+Updated_Spotify_Dataset_with_Ge!A10</f>
        <v>fukumean</v>
      </c>
      <c r="S9" t="str">
        <f>+Updated_Spotify_Dataset_with_Ge!B10</f>
        <v>Gunna</v>
      </c>
      <c r="T9" t="str">
        <f>+CONCATENATE(Updated_Spotify_Dataset_with_Ge!B10," - ",Updated_Spotify_Dataset_with_Ge!A10)</f>
        <v>Gunna - fukumean</v>
      </c>
      <c r="U9" t="str">
        <f>+Updated_Spotify_Dataset_with_Ge!A10</f>
        <v>fukumean</v>
      </c>
      <c r="W9" s="5">
        <f t="shared" si="0"/>
        <v>9</v>
      </c>
      <c r="X9" s="5" t="str">
        <f>+VLOOKUP(W9,Updated_Spotify_Dataset_with_Ge!AR:AS,2,0)</f>
        <v>BTS - Yet To Come</v>
      </c>
    </row>
    <row r="10" spans="1:37" x14ac:dyDescent="0.45">
      <c r="R10" t="str">
        <f>+Updated_Spotify_Dataset_with_Ge!A11</f>
        <v>La Bebe - Remix</v>
      </c>
      <c r="S10" t="str">
        <f>+Updated_Spotify_Dataset_with_Ge!B11</f>
        <v>Peso Pluma, Yng Lvcas</v>
      </c>
      <c r="T10" t="str">
        <f>+CONCATENATE(Updated_Spotify_Dataset_with_Ge!B11," - ",Updated_Spotify_Dataset_with_Ge!A11)</f>
        <v>Peso Pluma, Yng Lvcas - La Bebe - Remix</v>
      </c>
      <c r="U10" t="str">
        <f>+Updated_Spotify_Dataset_with_Ge!A11</f>
        <v>La Bebe - Remix</v>
      </c>
      <c r="W10" s="5">
        <f t="shared" si="0"/>
        <v>10</v>
      </c>
      <c r="X10" s="5" t="str">
        <f>+VLOOKUP(W10,Updated_Spotify_Dataset_with_Ge!AR:AS,2,0)</f>
        <v>Taylor Swift - Cruel Summer</v>
      </c>
    </row>
    <row r="11" spans="1:37" x14ac:dyDescent="0.45">
      <c r="R11" t="str">
        <f>+Updated_Spotify_Dataset_with_Ge!A12</f>
        <v>un x100to</v>
      </c>
      <c r="S11" t="str">
        <f>+Updated_Spotify_Dataset_with_Ge!B12</f>
        <v>Bad Bunny, Grupo Frontera</v>
      </c>
      <c r="T11" t="str">
        <f>+CONCATENATE(Updated_Spotify_Dataset_with_Ge!B12," - ",Updated_Spotify_Dataset_with_Ge!A12)</f>
        <v>Bad Bunny, Grupo Frontera - un x100to</v>
      </c>
      <c r="U11" t="str">
        <f>+Updated_Spotify_Dataset_with_Ge!A12</f>
        <v>un x100to</v>
      </c>
      <c r="W11" s="5">
        <f t="shared" si="0"/>
        <v>11</v>
      </c>
      <c r="X11" s="5" t="str">
        <f>+VLOOKUP(W11,Updated_Spotify_Dataset_with_Ge!AR:AS,2,0)</f>
        <v>Sech, Mora - TUS LÃ¯Â¿Â½Ã¯Â¿Â½GR</v>
      </c>
    </row>
    <row r="12" spans="1:37" x14ac:dyDescent="0.45">
      <c r="R12" t="str">
        <f>+Updated_Spotify_Dataset_with_Ge!A13</f>
        <v>Super Shy</v>
      </c>
      <c r="S12" t="str">
        <f>+Updated_Spotify_Dataset_with_Ge!B13</f>
        <v>NewJeans</v>
      </c>
      <c r="T12" t="str">
        <f>+CONCATENATE(Updated_Spotify_Dataset_with_Ge!B13," - ",Updated_Spotify_Dataset_with_Ge!A13)</f>
        <v>NewJeans - Super Shy</v>
      </c>
      <c r="U12" t="str">
        <f>+Updated_Spotify_Dataset_with_Ge!A13</f>
        <v>Super Shy</v>
      </c>
      <c r="W12" s="5">
        <f t="shared" si="0"/>
        <v>12</v>
      </c>
      <c r="X12" s="5" t="str">
        <f>+VLOOKUP(W12,Updated_Spotify_Dataset_with_Ge!AR:AS,2,0)</f>
        <v>Leah Kate - 10 Things I Hate About You</v>
      </c>
    </row>
    <row r="13" spans="1:37" x14ac:dyDescent="0.45">
      <c r="R13" t="str">
        <f>+Updated_Spotify_Dataset_with_Ge!A14</f>
        <v>Flowers</v>
      </c>
      <c r="S13" t="str">
        <f>+Updated_Spotify_Dataset_with_Ge!B14</f>
        <v>Miley Cyrus</v>
      </c>
      <c r="T13" t="str">
        <f>+CONCATENATE(Updated_Spotify_Dataset_with_Ge!B14," - ",Updated_Spotify_Dataset_with_Ge!A14)</f>
        <v>Miley Cyrus - Flowers</v>
      </c>
      <c r="U13" t="str">
        <f>+Updated_Spotify_Dataset_with_Ge!A14</f>
        <v>Flowers</v>
      </c>
      <c r="W13" s="5">
        <f t="shared" si="0"/>
        <v>13</v>
      </c>
      <c r="X13" s="5" t="str">
        <f>+VLOOKUP(W13,Updated_Spotify_Dataset_with_Ge!AR:AS,2,0)</f>
        <v>21 Savage, Gunna - thought i was playing</v>
      </c>
    </row>
    <row r="14" spans="1:37" x14ac:dyDescent="0.45">
      <c r="R14" t="str">
        <f>+Updated_Spotify_Dataset_with_Ge!A15</f>
        <v>Daylight</v>
      </c>
      <c r="S14" t="str">
        <f>+Updated_Spotify_Dataset_with_Ge!B15</f>
        <v>David Kushner</v>
      </c>
      <c r="T14" t="str">
        <f>+CONCATENATE(Updated_Spotify_Dataset_with_Ge!B15," - ",Updated_Spotify_Dataset_with_Ge!A15)</f>
        <v>David Kushner - Daylight</v>
      </c>
      <c r="U14" t="str">
        <f>+Updated_Spotify_Dataset_with_Ge!A15</f>
        <v>Daylight</v>
      </c>
      <c r="W14" s="5">
        <f t="shared" si="0"/>
        <v>14</v>
      </c>
      <c r="X14" s="5" t="str">
        <f>+VLOOKUP(W14,Updated_Spotify_Dataset_with_Ge!AR:AS,2,0)</f>
        <v>Bad Bunny - Yonaguni</v>
      </c>
    </row>
    <row r="15" spans="1:37" x14ac:dyDescent="0.45">
      <c r="R15" t="str">
        <f>+Updated_Spotify_Dataset_with_Ge!A16</f>
        <v>As It Was</v>
      </c>
      <c r="S15" t="str">
        <f>+Updated_Spotify_Dataset_with_Ge!B16</f>
        <v>Harry Styles</v>
      </c>
      <c r="T15" t="str">
        <f>+CONCATENATE(Updated_Spotify_Dataset_with_Ge!B16," - ",Updated_Spotify_Dataset_with_Ge!A16)</f>
        <v>Harry Styles - As It Was</v>
      </c>
      <c r="U15" t="str">
        <f>+Updated_Spotify_Dataset_with_Ge!A16</f>
        <v>As It Was</v>
      </c>
      <c r="W15" s="5">
        <f t="shared" si="0"/>
        <v>15</v>
      </c>
      <c r="X15" s="5" t="str">
        <f>+VLOOKUP(W15,Updated_Spotify_Dataset_with_Ge!AR:AS,2,0)</f>
        <v>Kelly Clarkson - Underneath the Tree</v>
      </c>
    </row>
    <row r="16" spans="1:37" x14ac:dyDescent="0.45">
      <c r="R16" t="str">
        <f>+Updated_Spotify_Dataset_with_Ge!A17</f>
        <v>Kill Bill</v>
      </c>
      <c r="S16" t="str">
        <f>+Updated_Spotify_Dataset_with_Ge!B17</f>
        <v>SZA</v>
      </c>
      <c r="T16" t="str">
        <f>+CONCATENATE(Updated_Spotify_Dataset_with_Ge!B17," - ",Updated_Spotify_Dataset_with_Ge!A17)</f>
        <v>SZA - Kill Bill</v>
      </c>
      <c r="U16" t="str">
        <f>+Updated_Spotify_Dataset_with_Ge!A17</f>
        <v>Kill Bill</v>
      </c>
      <c r="W16" s="5">
        <f t="shared" si="0"/>
        <v>16</v>
      </c>
      <c r="X16" s="5" t="str">
        <f>+VLOOKUP(W16,Updated_Spotify_Dataset_with_Ge!AR:AS,2,0)</f>
        <v>Keane - Somewhere Only We Know</v>
      </c>
    </row>
    <row r="17" spans="18:24" x14ac:dyDescent="0.45">
      <c r="R17" t="str">
        <f>+Updated_Spotify_Dataset_with_Ge!A18</f>
        <v>Cupid - Twin Ver.</v>
      </c>
      <c r="S17" t="str">
        <f>+Updated_Spotify_Dataset_with_Ge!B18</f>
        <v>Fifty Fifty</v>
      </c>
      <c r="T17" t="str">
        <f>+CONCATENATE(Updated_Spotify_Dataset_with_Ge!B18," - ",Updated_Spotify_Dataset_with_Ge!A18)</f>
        <v>Fifty Fifty - Cupid - Twin Ver.</v>
      </c>
      <c r="U17" t="str">
        <f>+Updated_Spotify_Dataset_with_Ge!A18</f>
        <v>Cupid - Twin Ver.</v>
      </c>
      <c r="W17" s="5">
        <f t="shared" si="0"/>
        <v>17</v>
      </c>
      <c r="X17" s="5" t="str">
        <f>+VLOOKUP(W17,Updated_Spotify_Dataset_with_Ge!AR:AS,2,0)</f>
        <v>Kanye West - Bound 2</v>
      </c>
    </row>
    <row r="18" spans="18:24" x14ac:dyDescent="0.45">
      <c r="R18" t="str">
        <f>+Updated_Spotify_Dataset_with_Ge!A19</f>
        <v>What Was I Made For? [From The Motion Picture "Barbie"]</v>
      </c>
      <c r="S18" t="str">
        <f>+Updated_Spotify_Dataset_with_Ge!B19</f>
        <v>Billie Eilish</v>
      </c>
      <c r="T18" t="str">
        <f>+CONCATENATE(Updated_Spotify_Dataset_with_Ge!B19," - ",Updated_Spotify_Dataset_with_Ge!A19)</f>
        <v>Billie Eilish - What Was I Made For? [From The Motion Picture "Barbie"]</v>
      </c>
      <c r="U18" t="str">
        <f>+Updated_Spotify_Dataset_with_Ge!A19</f>
        <v>What Was I Made For? [From The Motion Picture "Barbie"]</v>
      </c>
      <c r="W18" s="5">
        <f t="shared" si="0"/>
        <v>18</v>
      </c>
      <c r="X18" s="5" t="str">
        <f>+VLOOKUP(W18,Updated_Spotify_Dataset_with_Ge!AR:AS,2,0)</f>
        <v>Morgan Wallen, Eric Church - Man Made A Bar (feat. Eric Church)</v>
      </c>
    </row>
    <row r="19" spans="18:24" x14ac:dyDescent="0.45">
      <c r="R19" t="str">
        <f>+Updated_Spotify_Dataset_with_Ge!A20</f>
        <v>Classy 101</v>
      </c>
      <c r="S19" t="str">
        <f>+Updated_Spotify_Dataset_with_Ge!B20</f>
        <v>Feid, Young Miko</v>
      </c>
      <c r="T19" t="str">
        <f>+CONCATENATE(Updated_Spotify_Dataset_with_Ge!B20," - ",Updated_Spotify_Dataset_with_Ge!A20)</f>
        <v>Feid, Young Miko - Classy 101</v>
      </c>
      <c r="U19" t="str">
        <f>+Updated_Spotify_Dataset_with_Ge!A20</f>
        <v>Classy 101</v>
      </c>
      <c r="W19" s="5">
        <f t="shared" si="0"/>
        <v>19</v>
      </c>
      <c r="X19" s="5" t="str">
        <f>+VLOOKUP(W19,Updated_Spotify_Dataset_with_Ge!AR:AS,2,0)</f>
        <v>Post Malone - Overdrive</v>
      </c>
    </row>
    <row r="20" spans="18:24" x14ac:dyDescent="0.45">
      <c r="R20" t="str">
        <f>+Updated_Spotify_Dataset_with_Ge!A21</f>
        <v>Like Crazy</v>
      </c>
      <c r="S20" t="str">
        <f>+Updated_Spotify_Dataset_with_Ge!B21</f>
        <v>Jimin</v>
      </c>
      <c r="T20" t="str">
        <f>+CONCATENATE(Updated_Spotify_Dataset_with_Ge!B21," - ",Updated_Spotify_Dataset_with_Ge!A21)</f>
        <v>Jimin - Like Crazy</v>
      </c>
      <c r="U20" t="str">
        <f>+Updated_Spotify_Dataset_with_Ge!A21</f>
        <v>Like Crazy</v>
      </c>
      <c r="W20" s="5">
        <f t="shared" si="0"/>
        <v>20</v>
      </c>
      <c r="X20" s="5" t="str">
        <f>+VLOOKUP(W20,Updated_Spotify_Dataset_with_Ge!AR:AS,2,0)</f>
        <v>The Rare Occasions - Notion</v>
      </c>
    </row>
    <row r="21" spans="18:24" x14ac:dyDescent="0.45">
      <c r="R21" t="str">
        <f>+Updated_Spotify_Dataset_with_Ge!A22</f>
        <v>LADY GAGA</v>
      </c>
      <c r="S21" t="str">
        <f>+Updated_Spotify_Dataset_with_Ge!B22</f>
        <v>Gabito Ballesteros, Junior H, Peso Pluma</v>
      </c>
      <c r="T21" t="str">
        <f>+CONCATENATE(Updated_Spotify_Dataset_with_Ge!B22," - ",Updated_Spotify_Dataset_with_Ge!A22)</f>
        <v>Gabito Ballesteros, Junior H, Peso Pluma - LADY GAGA</v>
      </c>
      <c r="U21" t="str">
        <f>+Updated_Spotify_Dataset_with_Ge!A22</f>
        <v>LADY GAGA</v>
      </c>
    </row>
    <row r="22" spans="18:24" x14ac:dyDescent="0.45">
      <c r="R22" t="str">
        <f>+Updated_Spotify_Dataset_with_Ge!A23</f>
        <v xml:space="preserve">I Can See You (TaylorÃ¯Â¿Â½Ã¯Â¿Â½Ã¯Â¿Â½s Version) (From The </v>
      </c>
      <c r="S22" t="str">
        <f>+Updated_Spotify_Dataset_with_Ge!B23</f>
        <v>Taylor Swift</v>
      </c>
      <c r="T22" t="str">
        <f>+CONCATENATE(Updated_Spotify_Dataset_with_Ge!B23," - ",Updated_Spotify_Dataset_with_Ge!A23)</f>
        <v xml:space="preserve">Taylor Swift - I Can See You (TaylorÃ¯Â¿Â½Ã¯Â¿Â½Ã¯Â¿Â½s Version) (From The </v>
      </c>
      <c r="U22" t="str">
        <f>+Updated_Spotify_Dataset_with_Ge!A23</f>
        <v xml:space="preserve">I Can See You (TaylorÃ¯Â¿Â½Ã¯Â¿Â½Ã¯Â¿Â½s Version) (From The </v>
      </c>
    </row>
    <row r="23" spans="18:24" x14ac:dyDescent="0.45">
      <c r="R23" t="str">
        <f>+Updated_Spotify_Dataset_with_Ge!A24</f>
        <v>I Wanna Be Yours</v>
      </c>
      <c r="S23" t="str">
        <f>+Updated_Spotify_Dataset_with_Ge!B24</f>
        <v>Arctic Monkeys</v>
      </c>
      <c r="T23" t="str">
        <f>+CONCATENATE(Updated_Spotify_Dataset_with_Ge!B24," - ",Updated_Spotify_Dataset_with_Ge!A24)</f>
        <v>Arctic Monkeys - I Wanna Be Yours</v>
      </c>
      <c r="U23" t="str">
        <f>+Updated_Spotify_Dataset_with_Ge!A24</f>
        <v>I Wanna Be Yours</v>
      </c>
    </row>
    <row r="24" spans="18:24" x14ac:dyDescent="0.45">
      <c r="R24" t="str">
        <f>+Updated_Spotify_Dataset_with_Ge!A25</f>
        <v>Peso Pluma: Bzrp Music Sessions, Vol. 55</v>
      </c>
      <c r="S24" t="str">
        <f>+Updated_Spotify_Dataset_with_Ge!B25</f>
        <v>Bizarrap, Peso Pluma</v>
      </c>
      <c r="T24" t="str">
        <f>+CONCATENATE(Updated_Spotify_Dataset_with_Ge!B25," - ",Updated_Spotify_Dataset_with_Ge!A25)</f>
        <v>Bizarrap, Peso Pluma - Peso Pluma: Bzrp Music Sessions, Vol. 55</v>
      </c>
      <c r="U24" t="str">
        <f>+Updated_Spotify_Dataset_with_Ge!A25</f>
        <v>Peso Pluma: Bzrp Music Sessions, Vol. 55</v>
      </c>
    </row>
    <row r="25" spans="18:24" x14ac:dyDescent="0.45">
      <c r="R25" t="str">
        <f>+Updated_Spotify_Dataset_with_Ge!A26</f>
        <v>Popular (with Playboi Carti &amp; Madonna) - The Idol Vol. 1 (Music from the HBO Original Series)</v>
      </c>
      <c r="S25" t="str">
        <f>+Updated_Spotify_Dataset_with_Ge!B26</f>
        <v>The Weeknd, Madonna, Playboi Carti</v>
      </c>
      <c r="T25" t="str">
        <f>+CONCATENATE(Updated_Spotify_Dataset_with_Ge!B26," - ",Updated_Spotify_Dataset_with_Ge!A26)</f>
        <v>The Weeknd, Madonna, Playboi Carti - Popular (with Playboi Carti &amp; Madonna) - The Idol Vol. 1 (Music from the HBO Original Series)</v>
      </c>
      <c r="U25" t="str">
        <f>+Updated_Spotify_Dataset_with_Ge!A26</f>
        <v>Popular (with Playboi Carti &amp; Madonna) - The Idol Vol. 1 (Music from the HBO Original Series)</v>
      </c>
    </row>
    <row r="26" spans="18:24" x14ac:dyDescent="0.45">
      <c r="R26" t="str">
        <f>+Updated_Spotify_Dataset_with_Ge!A27</f>
        <v>SABOR FRESA</v>
      </c>
      <c r="S26" t="str">
        <f>+Updated_Spotify_Dataset_with_Ge!B27</f>
        <v>Fuerza Regida</v>
      </c>
      <c r="T26" t="str">
        <f>+CONCATENATE(Updated_Spotify_Dataset_with_Ge!B27," - ",Updated_Spotify_Dataset_with_Ge!A27)</f>
        <v>Fuerza Regida - SABOR FRESA</v>
      </c>
      <c r="U26" t="str">
        <f>+Updated_Spotify_Dataset_with_Ge!A27</f>
        <v>SABOR FRESA</v>
      </c>
    </row>
    <row r="27" spans="18:24" x14ac:dyDescent="0.45">
      <c r="R27" t="str">
        <f>+Updated_Spotify_Dataset_with_Ge!A28</f>
        <v>Calm Down (with Selena Gomez)</v>
      </c>
      <c r="S27" t="str">
        <f>+Updated_Spotify_Dataset_with_Ge!B28</f>
        <v>RÃ¯Â¿Â½Ã¯Â¿Â½ma, Selena G</v>
      </c>
      <c r="T27" t="str">
        <f>+CONCATENATE(Updated_Spotify_Dataset_with_Ge!B28," - ",Updated_Spotify_Dataset_with_Ge!A28)</f>
        <v>RÃ¯Â¿Â½Ã¯Â¿Â½ma, Selena G - Calm Down (with Selena Gomez)</v>
      </c>
      <c r="U27" t="str">
        <f>+Updated_Spotify_Dataset_with_Ge!A28</f>
        <v>Calm Down (with Selena Gomez)</v>
      </c>
    </row>
    <row r="28" spans="18:24" x14ac:dyDescent="0.45">
      <c r="R28" t="str">
        <f>+Updated_Spotify_Dataset_with_Ge!A29</f>
        <v>MOJABI GHOST</v>
      </c>
      <c r="S28" t="str">
        <f>+Updated_Spotify_Dataset_with_Ge!B29</f>
        <v>Tainy, Bad Bunny</v>
      </c>
      <c r="T28" t="str">
        <f>+CONCATENATE(Updated_Spotify_Dataset_with_Ge!B29," - ",Updated_Spotify_Dataset_with_Ge!A29)</f>
        <v>Tainy, Bad Bunny - MOJABI GHOST</v>
      </c>
      <c r="U28" t="str">
        <f>+Updated_Spotify_Dataset_with_Ge!A29</f>
        <v>MOJABI GHOST</v>
      </c>
    </row>
    <row r="29" spans="18:24" x14ac:dyDescent="0.45">
      <c r="R29" t="str">
        <f>+Updated_Spotify_Dataset_with_Ge!A30</f>
        <v>Last Night</v>
      </c>
      <c r="S29" t="str">
        <f>+Updated_Spotify_Dataset_with_Ge!B30</f>
        <v>Morgan Wallen</v>
      </c>
      <c r="T29" t="str">
        <f>+CONCATENATE(Updated_Spotify_Dataset_with_Ge!B30," - ",Updated_Spotify_Dataset_with_Ge!A30)</f>
        <v>Morgan Wallen - Last Night</v>
      </c>
      <c r="U29" t="str">
        <f>+Updated_Spotify_Dataset_with_Ge!A30</f>
        <v>Last Night</v>
      </c>
    </row>
    <row r="30" spans="18:24" x14ac:dyDescent="0.45">
      <c r="R30" t="str">
        <f>+Updated_Spotify_Dataset_with_Ge!A31</f>
        <v>Dance The Night (From Barbie The Album)</v>
      </c>
      <c r="S30" t="str">
        <f>+Updated_Spotify_Dataset_with_Ge!B31</f>
        <v>Dua Lipa</v>
      </c>
      <c r="T30" t="str">
        <f>+CONCATENATE(Updated_Spotify_Dataset_with_Ge!B31," - ",Updated_Spotify_Dataset_with_Ge!A31)</f>
        <v>Dua Lipa - Dance The Night (From Barbie The Album)</v>
      </c>
      <c r="U30" t="str">
        <f>+Updated_Spotify_Dataset_with_Ge!A31</f>
        <v>Dance The Night (From Barbie The Album)</v>
      </c>
    </row>
    <row r="31" spans="18:24" x14ac:dyDescent="0.45">
      <c r="R31" t="str">
        <f>+Updated_Spotify_Dataset_with_Ge!A32</f>
        <v>Rush</v>
      </c>
      <c r="S31" t="str">
        <f>+Updated_Spotify_Dataset_with_Ge!B32</f>
        <v>Troye Sivan</v>
      </c>
      <c r="T31" t="str">
        <f>+CONCATENATE(Updated_Spotify_Dataset_with_Ge!B32," - ",Updated_Spotify_Dataset_with_Ge!A32)</f>
        <v>Troye Sivan - Rush</v>
      </c>
      <c r="U31" t="str">
        <f>+Updated_Spotify_Dataset_with_Ge!A32</f>
        <v>Rush</v>
      </c>
    </row>
    <row r="32" spans="18:24" x14ac:dyDescent="0.45">
      <c r="R32" t="str">
        <f>+Updated_Spotify_Dataset_with_Ge!A33</f>
        <v>TULUM</v>
      </c>
      <c r="S32" t="str">
        <f>+Updated_Spotify_Dataset_with_Ge!B33</f>
        <v>Peso Pluma, Grupo Frontera</v>
      </c>
      <c r="T32" t="str">
        <f>+CONCATENATE(Updated_Spotify_Dataset_with_Ge!B33," - ",Updated_Spotify_Dataset_with_Ge!A33)</f>
        <v>Peso Pluma, Grupo Frontera - TULUM</v>
      </c>
      <c r="U32" t="str">
        <f>+Updated_Spotify_Dataset_with_Ge!A33</f>
        <v>TULUM</v>
      </c>
    </row>
    <row r="33" spans="18:21" x14ac:dyDescent="0.45">
      <c r="R33" t="str">
        <f>+Updated_Spotify_Dataset_with_Ge!A34</f>
        <v>Creepin'</v>
      </c>
      <c r="S33" t="str">
        <f>+Updated_Spotify_Dataset_with_Ge!B34</f>
        <v>The Weeknd, 21 Savage, Metro Boomin</v>
      </c>
      <c r="T33" t="str">
        <f>+CONCATENATE(Updated_Spotify_Dataset_with_Ge!B34," - ",Updated_Spotify_Dataset_with_Ge!A34)</f>
        <v>The Weeknd, 21 Savage, Metro Boomin - Creepin'</v>
      </c>
      <c r="U33" t="str">
        <f>+Updated_Spotify_Dataset_with_Ge!A34</f>
        <v>Creepin'</v>
      </c>
    </row>
    <row r="34" spans="18:21" x14ac:dyDescent="0.45">
      <c r="R34" t="str">
        <f>+Updated_Spotify_Dataset_with_Ge!A35</f>
        <v>Anti-Hero</v>
      </c>
      <c r="S34" t="str">
        <f>+Updated_Spotify_Dataset_with_Ge!B35</f>
        <v>Taylor Swift</v>
      </c>
      <c r="T34" t="str">
        <f>+CONCATENATE(Updated_Spotify_Dataset_with_Ge!B35," - ",Updated_Spotify_Dataset_with_Ge!A35)</f>
        <v>Taylor Swift - Anti-Hero</v>
      </c>
      <c r="U34" t="str">
        <f>+Updated_Spotify_Dataset_with_Ge!A35</f>
        <v>Anti-Hero</v>
      </c>
    </row>
    <row r="35" spans="18:21" x14ac:dyDescent="0.45">
      <c r="R35" t="str">
        <f>+Updated_Spotify_Dataset_with_Ge!A36</f>
        <v>TQG</v>
      </c>
      <c r="S35" t="str">
        <f>+Updated_Spotify_Dataset_with_Ge!B36</f>
        <v>Karol G, Shakira</v>
      </c>
      <c r="T35" t="str">
        <f>+CONCATENATE(Updated_Spotify_Dataset_with_Ge!B36," - ",Updated_Spotify_Dataset_with_Ge!A36)</f>
        <v>Karol G, Shakira - TQG</v>
      </c>
      <c r="U35" t="str">
        <f>+Updated_Spotify_Dataset_with_Ge!A36</f>
        <v>TQG</v>
      </c>
    </row>
    <row r="36" spans="18:21" x14ac:dyDescent="0.45">
      <c r="R36" t="str">
        <f>+Updated_Spotify_Dataset_with_Ge!A37</f>
        <v>Los del Espacio</v>
      </c>
      <c r="S36" t="str">
        <f>+Updated_Spotify_Dataset_with_Ge!B37</f>
        <v>Big One, Duki, Lit Killah, Maria Becerra, FMK, Rusherking, Emilia, Tiago pzk</v>
      </c>
      <c r="T36" t="str">
        <f>+CONCATENATE(Updated_Spotify_Dataset_with_Ge!B37," - ",Updated_Spotify_Dataset_with_Ge!A37)</f>
        <v>Big One, Duki, Lit Killah, Maria Becerra, FMK, Rusherking, Emilia, Tiago pzk - Los del Espacio</v>
      </c>
      <c r="U36" t="str">
        <f>+Updated_Spotify_Dataset_with_Ge!A37</f>
        <v>Los del Espacio</v>
      </c>
    </row>
    <row r="37" spans="18:21" x14ac:dyDescent="0.45">
      <c r="R37" t="str">
        <f>+Updated_Spotify_Dataset_with_Ge!A38</f>
        <v>FrÃ¯Â¿Â½Ã¯Â¿Â½gil (feat. Grupo Front</v>
      </c>
      <c r="S37" t="str">
        <f>+Updated_Spotify_Dataset_with_Ge!B38</f>
        <v>Yahritza Y Su Esencia, Grupo Frontera</v>
      </c>
      <c r="T37" t="str">
        <f>+CONCATENATE(Updated_Spotify_Dataset_with_Ge!B38," - ",Updated_Spotify_Dataset_with_Ge!A38)</f>
        <v>Yahritza Y Su Esencia, Grupo Frontera - FrÃ¯Â¿Â½Ã¯Â¿Â½gil (feat. Grupo Front</v>
      </c>
      <c r="U37" t="str">
        <f>+Updated_Spotify_Dataset_with_Ge!A38</f>
        <v>FrÃ¯Â¿Â½Ã¯Â¿Â½gil (feat. Grupo Front</v>
      </c>
    </row>
    <row r="38" spans="18:21" x14ac:dyDescent="0.45">
      <c r="R38" t="str">
        <f>+Updated_Spotify_Dataset_with_Ge!A39</f>
        <v>Blank Space</v>
      </c>
      <c r="S38" t="str">
        <f>+Updated_Spotify_Dataset_with_Ge!B39</f>
        <v>Taylor Swift</v>
      </c>
      <c r="T38" t="str">
        <f>+CONCATENATE(Updated_Spotify_Dataset_with_Ge!B39," - ",Updated_Spotify_Dataset_with_Ge!A39)</f>
        <v>Taylor Swift - Blank Space</v>
      </c>
      <c r="U38" t="str">
        <f>+Updated_Spotify_Dataset_with_Ge!A39</f>
        <v>Blank Space</v>
      </c>
    </row>
    <row r="39" spans="18:21" x14ac:dyDescent="0.45">
      <c r="R39" t="str">
        <f>+Updated_Spotify_Dataset_with_Ge!A40</f>
        <v>Style</v>
      </c>
      <c r="S39" t="str">
        <f>+Updated_Spotify_Dataset_with_Ge!B40</f>
        <v>Taylor Swift</v>
      </c>
      <c r="T39" t="str">
        <f>+CONCATENATE(Updated_Spotify_Dataset_with_Ge!B40," - ",Updated_Spotify_Dataset_with_Ge!A40)</f>
        <v>Taylor Swift - Style</v>
      </c>
      <c r="U39" t="str">
        <f>+Updated_Spotify_Dataset_with_Ge!A40</f>
        <v>Style</v>
      </c>
    </row>
    <row r="40" spans="18:21" x14ac:dyDescent="0.45">
      <c r="R40" t="str">
        <f>+Updated_Spotify_Dataset_with_Ge!A41</f>
        <v>TQM</v>
      </c>
      <c r="S40" t="str">
        <f>+Updated_Spotify_Dataset_with_Ge!B41</f>
        <v>Fuerza Regida</v>
      </c>
      <c r="T40" t="str">
        <f>+CONCATENATE(Updated_Spotify_Dataset_with_Ge!B41," - ",Updated_Spotify_Dataset_with_Ge!A41)</f>
        <v>Fuerza Regida - TQM</v>
      </c>
      <c r="U40" t="str">
        <f>+Updated_Spotify_Dataset_with_Ge!A41</f>
        <v>TQM</v>
      </c>
    </row>
    <row r="41" spans="18:21" x14ac:dyDescent="0.45">
      <c r="R41" t="str">
        <f>+Updated_Spotify_Dataset_with_Ge!A42</f>
        <v>El Azul</v>
      </c>
      <c r="S41" t="str">
        <f>+Updated_Spotify_Dataset_with_Ge!B42</f>
        <v>Junior H, Peso Pluma</v>
      </c>
      <c r="T41" t="str">
        <f>+CONCATENATE(Updated_Spotify_Dataset_with_Ge!B42," - ",Updated_Spotify_Dataset_with_Ge!A42)</f>
        <v>Junior H, Peso Pluma - El Azul</v>
      </c>
      <c r="U41" t="str">
        <f>+Updated_Spotify_Dataset_with_Ge!A42</f>
        <v>El Azul</v>
      </c>
    </row>
    <row r="42" spans="18:21" x14ac:dyDescent="0.45">
      <c r="R42" t="str">
        <f>+Updated_Spotify_Dataset_with_Ge!A43</f>
        <v>Sunflower - Spider-Man: Into the Spider-Verse</v>
      </c>
      <c r="S42" t="str">
        <f>+Updated_Spotify_Dataset_with_Ge!B43</f>
        <v>Post Malone, Swae Lee</v>
      </c>
      <c r="T42" t="str">
        <f>+CONCATENATE(Updated_Spotify_Dataset_with_Ge!B43," - ",Updated_Spotify_Dataset_with_Ge!A43)</f>
        <v>Post Malone, Swae Lee - Sunflower - Spider-Man: Into the Spider-Verse</v>
      </c>
      <c r="U42" t="str">
        <f>+Updated_Spotify_Dataset_with_Ge!A43</f>
        <v>Sunflower - Spider-Man: Into the Spider-Verse</v>
      </c>
    </row>
    <row r="43" spans="18:21" x14ac:dyDescent="0.45">
      <c r="R43" t="str">
        <f>+Updated_Spotify_Dataset_with_Ge!A44</f>
        <v>I'm Good (Blue)</v>
      </c>
      <c r="S43" t="str">
        <f>+Updated_Spotify_Dataset_with_Ge!B44</f>
        <v>Bebe Rexha, David Guetta</v>
      </c>
      <c r="T43" t="str">
        <f>+CONCATENATE(Updated_Spotify_Dataset_with_Ge!B44," - ",Updated_Spotify_Dataset_with_Ge!A44)</f>
        <v>Bebe Rexha, David Guetta - I'm Good (Blue)</v>
      </c>
      <c r="U43" t="str">
        <f>+Updated_Spotify_Dataset_with_Ge!A44</f>
        <v>I'm Good (Blue)</v>
      </c>
    </row>
    <row r="44" spans="18:21" x14ac:dyDescent="0.45">
      <c r="R44" t="str">
        <f>+Updated_Spotify_Dataset_with_Ge!A45</f>
        <v>See You Again</v>
      </c>
      <c r="S44" t="str">
        <f>+Updated_Spotify_Dataset_with_Ge!B45</f>
        <v>Tyler, The Creator, Kali Uchis</v>
      </c>
      <c r="T44" t="str">
        <f>+CONCATENATE(Updated_Spotify_Dataset_with_Ge!B45," - ",Updated_Spotify_Dataset_with_Ge!A45)</f>
        <v>Tyler, The Creator, Kali Uchis - See You Again</v>
      </c>
      <c r="U44" t="str">
        <f>+Updated_Spotify_Dataset_with_Ge!A45</f>
        <v>See You Again</v>
      </c>
    </row>
    <row r="45" spans="18:21" x14ac:dyDescent="0.45">
      <c r="R45" t="str">
        <f>+Updated_Spotify_Dataset_with_Ge!A46</f>
        <v>Barbie World (with Aqua) [From Barbie The Album]</v>
      </c>
      <c r="S45" t="str">
        <f>+Updated_Spotify_Dataset_with_Ge!B46</f>
        <v>Nicki Minaj, Aqua, Ice Spice</v>
      </c>
      <c r="T45" t="str">
        <f>+CONCATENATE(Updated_Spotify_Dataset_with_Ge!B46," - ",Updated_Spotify_Dataset_with_Ge!A46)</f>
        <v>Nicki Minaj, Aqua, Ice Spice - Barbie World (with Aqua) [From Barbie The Album]</v>
      </c>
      <c r="U45" t="str">
        <f>+Updated_Spotify_Dataset_with_Ge!A46</f>
        <v>Barbie World (with Aqua) [From Barbie The Album]</v>
      </c>
    </row>
    <row r="46" spans="18:21" x14ac:dyDescent="0.45">
      <c r="R46" t="str">
        <f>+Updated_Spotify_Dataset_with_Ge!A47</f>
        <v>Angels Like You</v>
      </c>
      <c r="S46" t="str">
        <f>+Updated_Spotify_Dataset_with_Ge!B47</f>
        <v>Miley Cyrus</v>
      </c>
      <c r="T46" t="str">
        <f>+CONCATENATE(Updated_Spotify_Dataset_with_Ge!B47," - ",Updated_Spotify_Dataset_with_Ge!A47)</f>
        <v>Miley Cyrus - Angels Like You</v>
      </c>
      <c r="U46" t="str">
        <f>+Updated_Spotify_Dataset_with_Ge!A47</f>
        <v>Angels Like You</v>
      </c>
    </row>
    <row r="47" spans="18:21" x14ac:dyDescent="0.45">
      <c r="R47" t="str">
        <f>+Updated_Spotify_Dataset_with_Ge!A48</f>
        <v>I Ain't Worried</v>
      </c>
      <c r="S47" t="str">
        <f>+Updated_Spotify_Dataset_with_Ge!B48</f>
        <v>OneRepublic</v>
      </c>
      <c r="T47" t="str">
        <f>+CONCATENATE(Updated_Spotify_Dataset_with_Ge!B48," - ",Updated_Spotify_Dataset_with_Ge!A48)</f>
        <v>OneRepublic - I Ain't Worried</v>
      </c>
      <c r="U47" t="str">
        <f>+Updated_Spotify_Dataset_with_Ge!A48</f>
        <v>I Ain't Worried</v>
      </c>
    </row>
    <row r="48" spans="18:21" x14ac:dyDescent="0.45">
      <c r="R48" t="str">
        <f>+Updated_Spotify_Dataset_with_Ge!A49</f>
        <v>Die For You</v>
      </c>
      <c r="S48" t="str">
        <f>+Updated_Spotify_Dataset_with_Ge!B49</f>
        <v>The Weeknd</v>
      </c>
      <c r="T48" t="str">
        <f>+CONCATENATE(Updated_Spotify_Dataset_with_Ge!B49," - ",Updated_Spotify_Dataset_with_Ge!A49)</f>
        <v>The Weeknd - Die For You</v>
      </c>
      <c r="U48" t="str">
        <f>+Updated_Spotify_Dataset_with_Ge!A49</f>
        <v>Die For You</v>
      </c>
    </row>
    <row r="49" spans="18:21" x14ac:dyDescent="0.45">
      <c r="R49" t="str">
        <f>+Updated_Spotify_Dataset_with_Ge!A50</f>
        <v>Starboy</v>
      </c>
      <c r="S49" t="str">
        <f>+Updated_Spotify_Dataset_with_Ge!B50</f>
        <v>The Weeknd, Daft Punk</v>
      </c>
      <c r="T49" t="str">
        <f>+CONCATENATE(Updated_Spotify_Dataset_with_Ge!B50," - ",Updated_Spotify_Dataset_with_Ge!A50)</f>
        <v>The Weeknd, Daft Punk - Starboy</v>
      </c>
      <c r="U49" t="str">
        <f>+Updated_Spotify_Dataset_with_Ge!A50</f>
        <v>Starboy</v>
      </c>
    </row>
    <row r="50" spans="18:21" x14ac:dyDescent="0.45">
      <c r="R50" t="str">
        <f>+Updated_Spotify_Dataset_with_Ge!A51</f>
        <v>Die For You - Remix</v>
      </c>
      <c r="S50" t="str">
        <f>+Updated_Spotify_Dataset_with_Ge!B51</f>
        <v>Ariana Grande, The Weeknd</v>
      </c>
      <c r="T50" t="str">
        <f>+CONCATENATE(Updated_Spotify_Dataset_with_Ge!B51," - ",Updated_Spotify_Dataset_with_Ge!A51)</f>
        <v>Ariana Grande, The Weeknd - Die For You - Remix</v>
      </c>
      <c r="U50" t="str">
        <f>+Updated_Spotify_Dataset_with_Ge!A51</f>
        <v>Die For You - Remix</v>
      </c>
    </row>
    <row r="51" spans="18:21" x14ac:dyDescent="0.45">
      <c r="R51" t="str">
        <f>+Updated_Spotify_Dataset_with_Ge!A52</f>
        <v>El Cielo</v>
      </c>
      <c r="S51" t="str">
        <f>+Updated_Spotify_Dataset_with_Ge!B52</f>
        <v>Feid, Myke Towers, Sky Rompiendo</v>
      </c>
      <c r="T51" t="str">
        <f>+CONCATENATE(Updated_Spotify_Dataset_with_Ge!B52," - ",Updated_Spotify_Dataset_with_Ge!A52)</f>
        <v>Feid, Myke Towers, Sky Rompiendo - El Cielo</v>
      </c>
      <c r="U51" t="str">
        <f>+Updated_Spotify_Dataset_with_Ge!A52</f>
        <v>El Cielo</v>
      </c>
    </row>
    <row r="52" spans="18:21" x14ac:dyDescent="0.45">
      <c r="R52" t="str">
        <f>+Updated_Spotify_Dataset_with_Ge!A53</f>
        <v>Baby Don't Hurt Me</v>
      </c>
      <c r="S52" t="str">
        <f>+Updated_Spotify_Dataset_with_Ge!B53</f>
        <v>David Guetta, Anne-Marie, Coi Leray</v>
      </c>
      <c r="T52" t="str">
        <f>+CONCATENATE(Updated_Spotify_Dataset_with_Ge!B53," - ",Updated_Spotify_Dataset_with_Ge!A53)</f>
        <v>David Guetta, Anne-Marie, Coi Leray - Baby Don't Hurt Me</v>
      </c>
      <c r="U52" t="str">
        <f>+Updated_Spotify_Dataset_with_Ge!A53</f>
        <v>Baby Don't Hurt Me</v>
      </c>
    </row>
    <row r="53" spans="18:21" x14ac:dyDescent="0.45">
      <c r="R53" t="str">
        <f>+Updated_Spotify_Dataset_with_Ge!A54</f>
        <v>AMARGURA</v>
      </c>
      <c r="S53" t="str">
        <f>+Updated_Spotify_Dataset_with_Ge!B54</f>
        <v>Karol G</v>
      </c>
      <c r="T53" t="str">
        <f>+CONCATENATE(Updated_Spotify_Dataset_with_Ge!B54," - ",Updated_Spotify_Dataset_with_Ge!A54)</f>
        <v>Karol G - AMARGURA</v>
      </c>
      <c r="U53" t="str">
        <f>+Updated_Spotify_Dataset_with_Ge!A54</f>
        <v>AMARGURA</v>
      </c>
    </row>
    <row r="54" spans="18:21" x14ac:dyDescent="0.45">
      <c r="R54" t="str">
        <f>+Updated_Spotify_Dataset_with_Ge!A55</f>
        <v>(It Goes Like) Nanana - Edit</v>
      </c>
      <c r="S54" t="str">
        <f>+Updated_Spotify_Dataset_with_Ge!B55</f>
        <v>Peggy Gou</v>
      </c>
      <c r="T54" t="str">
        <f>+CONCATENATE(Updated_Spotify_Dataset_with_Ge!B55," - ",Updated_Spotify_Dataset_with_Ge!A55)</f>
        <v>Peggy Gou - (It Goes Like) Nanana - Edit</v>
      </c>
      <c r="U54" t="str">
        <f>+Updated_Spotify_Dataset_with_Ge!A55</f>
        <v>(It Goes Like) Nanana - Edit</v>
      </c>
    </row>
    <row r="55" spans="18:21" x14ac:dyDescent="0.45">
      <c r="R55" t="str">
        <f>+Updated_Spotify_Dataset_with_Ge!A56</f>
        <v>Another Love</v>
      </c>
      <c r="S55" t="str">
        <f>+Updated_Spotify_Dataset_with_Ge!B56</f>
        <v>Tom Odell</v>
      </c>
      <c r="T55" t="str">
        <f>+CONCATENATE(Updated_Spotify_Dataset_with_Ge!B56," - ",Updated_Spotify_Dataset_with_Ge!A56)</f>
        <v>Tom Odell - Another Love</v>
      </c>
      <c r="U55" t="str">
        <f>+Updated_Spotify_Dataset_with_Ge!A56</f>
        <v>Another Love</v>
      </c>
    </row>
    <row r="56" spans="18:21" x14ac:dyDescent="0.45">
      <c r="R56" t="str">
        <f>+Updated_Spotify_Dataset_with_Ge!A57</f>
        <v>Blinding Lights</v>
      </c>
      <c r="S56" t="str">
        <f>+Updated_Spotify_Dataset_with_Ge!B57</f>
        <v>The Weeknd</v>
      </c>
      <c r="T56" t="str">
        <f>+CONCATENATE(Updated_Spotify_Dataset_with_Ge!B57," - ",Updated_Spotify_Dataset_with_Ge!A57)</f>
        <v>The Weeknd - Blinding Lights</v>
      </c>
      <c r="U56" t="str">
        <f>+Updated_Spotify_Dataset_with_Ge!A57</f>
        <v>Blinding Lights</v>
      </c>
    </row>
    <row r="57" spans="18:21" x14ac:dyDescent="0.45">
      <c r="R57" t="str">
        <f>+Updated_Spotify_Dataset_with_Ge!A58</f>
        <v>Moonlight</v>
      </c>
      <c r="S57" t="str">
        <f>+Updated_Spotify_Dataset_with_Ge!B58</f>
        <v>Kali Uchis</v>
      </c>
      <c r="T57" t="str">
        <f>+CONCATENATE(Updated_Spotify_Dataset_with_Ge!B58," - ",Updated_Spotify_Dataset_with_Ge!A58)</f>
        <v>Kali Uchis - Moonlight</v>
      </c>
      <c r="U57" t="str">
        <f>+Updated_Spotify_Dataset_with_Ge!A58</f>
        <v>Moonlight</v>
      </c>
    </row>
    <row r="58" spans="18:21" x14ac:dyDescent="0.45">
      <c r="R58" t="str">
        <f>+Updated_Spotify_Dataset_with_Ge!A59</f>
        <v>La Bachata</v>
      </c>
      <c r="S58" t="str">
        <f>+Updated_Spotify_Dataset_with_Ge!B59</f>
        <v>Manuel Turizo</v>
      </c>
      <c r="T58" t="str">
        <f>+CONCATENATE(Updated_Spotify_Dataset_with_Ge!B59," - ",Updated_Spotify_Dataset_with_Ge!A59)</f>
        <v>Manuel Turizo - La Bachata</v>
      </c>
      <c r="U58" t="str">
        <f>+Updated_Spotify_Dataset_with_Ge!A59</f>
        <v>La Bachata</v>
      </c>
    </row>
    <row r="59" spans="18:21" x14ac:dyDescent="0.45">
      <c r="R59" t="str">
        <f>+Updated_Spotify_Dataset_with_Ge!A60</f>
        <v>S91</v>
      </c>
      <c r="S59" t="str">
        <f>+Updated_Spotify_Dataset_with_Ge!B60</f>
        <v>Karol G</v>
      </c>
      <c r="T59" t="str">
        <f>+CONCATENATE(Updated_Spotify_Dataset_with_Ge!B60," - ",Updated_Spotify_Dataset_with_Ge!A60)</f>
        <v>Karol G - S91</v>
      </c>
      <c r="U59" t="str">
        <f>+Updated_Spotify_Dataset_with_Ge!A60</f>
        <v>S91</v>
      </c>
    </row>
    <row r="60" spans="18:21" x14ac:dyDescent="0.45">
      <c r="R60" t="str">
        <f>+Updated_Spotify_Dataset_with_Ge!A61</f>
        <v>cardigan</v>
      </c>
      <c r="S60" t="str">
        <f>+Updated_Spotify_Dataset_with_Ge!B61</f>
        <v>Taylor Swift</v>
      </c>
      <c r="T60" t="str">
        <f>+CONCATENATE(Updated_Spotify_Dataset_with_Ge!B61," - ",Updated_Spotify_Dataset_with_Ge!A61)</f>
        <v>Taylor Swift - cardigan</v>
      </c>
      <c r="U60" t="str">
        <f>+Updated_Spotify_Dataset_with_Ge!A61</f>
        <v>cardigan</v>
      </c>
    </row>
    <row r="61" spans="18:21" x14ac:dyDescent="0.45">
      <c r="R61" t="str">
        <f>+Updated_Spotify_Dataset_with_Ge!A62</f>
        <v>TÃ¯Â¿Â½Ã¯Â¿</v>
      </c>
      <c r="S61" t="str">
        <f>+Updated_Spotify_Dataset_with_Ge!B62</f>
        <v>dennis, MC Kevin o Chris</v>
      </c>
      <c r="T61" t="str">
        <f>+CONCATENATE(Updated_Spotify_Dataset_with_Ge!B62," - ",Updated_Spotify_Dataset_with_Ge!A62)</f>
        <v>dennis, MC Kevin o Chris - TÃ¯Â¿Â½Ã¯Â¿</v>
      </c>
      <c r="U61" t="str">
        <f>+Updated_Spotify_Dataset_with_Ge!A62</f>
        <v>TÃ¯Â¿Â½Ã¯Â¿</v>
      </c>
    </row>
    <row r="62" spans="18:21" x14ac:dyDescent="0.45">
      <c r="R62" t="str">
        <f>+Updated_Spotify_Dataset_with_Ge!A63</f>
        <v>Boy's a liar Pt. 2</v>
      </c>
      <c r="S62" t="str">
        <f>+Updated_Spotify_Dataset_with_Ge!B63</f>
        <v>PinkPantheress, Ice Spice</v>
      </c>
      <c r="T62" t="str">
        <f>+CONCATENATE(Updated_Spotify_Dataset_with_Ge!B63," - ",Updated_Spotify_Dataset_with_Ge!A63)</f>
        <v>PinkPantheress, Ice Spice - Boy's a liar Pt. 2</v>
      </c>
      <c r="U62" t="str">
        <f>+Updated_Spotify_Dataset_with_Ge!A63</f>
        <v>Boy's a liar Pt. 2</v>
      </c>
    </row>
    <row r="63" spans="18:21" x14ac:dyDescent="0.45">
      <c r="R63" t="str">
        <f>+Updated_Spotify_Dataset_with_Ge!A64</f>
        <v>Left and Right (Feat. Jung Kook of BTS)</v>
      </c>
      <c r="S63" t="str">
        <f>+Updated_Spotify_Dataset_with_Ge!B64</f>
        <v>Charlie Puth, BTS, Jung Kook</v>
      </c>
      <c r="T63" t="str">
        <f>+CONCATENATE(Updated_Spotify_Dataset_with_Ge!B64," - ",Updated_Spotify_Dataset_with_Ge!A64)</f>
        <v>Charlie Puth, BTS, Jung Kook - Left and Right (Feat. Jung Kook of BTS)</v>
      </c>
      <c r="U63" t="str">
        <f>+Updated_Spotify_Dataset_with_Ge!A64</f>
        <v>Left and Right (Feat. Jung Kook of BTS)</v>
      </c>
    </row>
    <row r="64" spans="18:21" x14ac:dyDescent="0.45">
      <c r="R64" t="str">
        <f>+Updated_Spotify_Dataset_with_Ge!A65</f>
        <v>BESO</v>
      </c>
      <c r="S64" t="str">
        <f>+Updated_Spotify_Dataset_with_Ge!B65</f>
        <v>Rauw Alejandro, ROSALÃ¯Â¿Â½</v>
      </c>
      <c r="T64" t="str">
        <f>+CONCATENATE(Updated_Spotify_Dataset_with_Ge!B65," - ",Updated_Spotify_Dataset_with_Ge!A65)</f>
        <v>Rauw Alejandro, ROSALÃ¯Â¿Â½ - BESO</v>
      </c>
      <c r="U64" t="str">
        <f>+Updated_Spotify_Dataset_with_Ge!A65</f>
        <v>BESO</v>
      </c>
    </row>
    <row r="65" spans="18:21" x14ac:dyDescent="0.45">
      <c r="R65" t="str">
        <f>+Updated_Spotify_Dataset_with_Ge!A66</f>
        <v>Hey Mor</v>
      </c>
      <c r="S65" t="str">
        <f>+Updated_Spotify_Dataset_with_Ge!B66</f>
        <v>Ozuna, Feid</v>
      </c>
      <c r="T65" t="str">
        <f>+CONCATENATE(Updated_Spotify_Dataset_with_Ge!B66," - ",Updated_Spotify_Dataset_with_Ge!A66)</f>
        <v>Ozuna, Feid - Hey Mor</v>
      </c>
      <c r="U65" t="str">
        <f>+Updated_Spotify_Dataset_with_Ge!A66</f>
        <v>Hey Mor</v>
      </c>
    </row>
    <row r="66" spans="18:21" x14ac:dyDescent="0.45">
      <c r="R66" t="str">
        <f>+Updated_Spotify_Dataset_with_Ge!A67</f>
        <v>Yellow</v>
      </c>
      <c r="S66" t="str">
        <f>+Updated_Spotify_Dataset_with_Ge!B67</f>
        <v>Chris Molitor</v>
      </c>
      <c r="T66" t="str">
        <f>+CONCATENATE(Updated_Spotify_Dataset_with_Ge!B67," - ",Updated_Spotify_Dataset_with_Ge!A67)</f>
        <v>Chris Molitor - Yellow</v>
      </c>
      <c r="U66" t="str">
        <f>+Updated_Spotify_Dataset_with_Ge!A67</f>
        <v>Yellow</v>
      </c>
    </row>
    <row r="67" spans="18:21" x14ac:dyDescent="0.45">
      <c r="R67" t="str">
        <f>+Updated_Spotify_Dataset_with_Ge!A68</f>
        <v>Karma</v>
      </c>
      <c r="S67" t="str">
        <f>+Updated_Spotify_Dataset_with_Ge!B68</f>
        <v>Taylor Swift</v>
      </c>
      <c r="T67" t="str">
        <f>+CONCATENATE(Updated_Spotify_Dataset_with_Ge!B68," - ",Updated_Spotify_Dataset_with_Ge!A68)</f>
        <v>Taylor Swift - Karma</v>
      </c>
      <c r="U67" t="str">
        <f>+Updated_Spotify_Dataset_with_Ge!A68</f>
        <v>Karma</v>
      </c>
    </row>
    <row r="68" spans="18:21" x14ac:dyDescent="0.45">
      <c r="R68" t="str">
        <f>+Updated_Spotify_Dataset_with_Ge!A69</f>
        <v>People</v>
      </c>
      <c r="S68" t="str">
        <f>+Updated_Spotify_Dataset_with_Ge!B69</f>
        <v>Libianca</v>
      </c>
      <c r="T68" t="str">
        <f>+CONCATENATE(Updated_Spotify_Dataset_with_Ge!B69," - ",Updated_Spotify_Dataset_with_Ge!A69)</f>
        <v>Libianca - People</v>
      </c>
      <c r="U68" t="str">
        <f>+Updated_Spotify_Dataset_with_Ge!A69</f>
        <v>People</v>
      </c>
    </row>
    <row r="69" spans="18:21" x14ac:dyDescent="0.45">
      <c r="R69" t="str">
        <f>+Updated_Spotify_Dataset_with_Ge!A70</f>
        <v>Overdrive</v>
      </c>
      <c r="S69" t="str">
        <f>+Updated_Spotify_Dataset_with_Ge!B70</f>
        <v>Post Malone</v>
      </c>
      <c r="T69" t="str">
        <f>+CONCATENATE(Updated_Spotify_Dataset_with_Ge!B70," - ",Updated_Spotify_Dataset_with_Ge!A70)</f>
        <v>Post Malone - Overdrive</v>
      </c>
      <c r="U69" t="str">
        <f>+Updated_Spotify_Dataset_with_Ge!A70</f>
        <v>Overdrive</v>
      </c>
    </row>
    <row r="70" spans="18:21" x14ac:dyDescent="0.45">
      <c r="R70" t="str">
        <f>+Updated_Spotify_Dataset_with_Ge!A71</f>
        <v>Enchanted (Taylor's Version)</v>
      </c>
      <c r="S70" t="str">
        <f>+Updated_Spotify_Dataset_with_Ge!B71</f>
        <v>Taylor Swift</v>
      </c>
      <c r="T70" t="str">
        <f>+CONCATENATE(Updated_Spotify_Dataset_with_Ge!B71," - ",Updated_Spotify_Dataset_with_Ge!A71)</f>
        <v>Taylor Swift - Enchanted (Taylor's Version)</v>
      </c>
      <c r="U70" t="str">
        <f>+Updated_Spotify_Dataset_with_Ge!A71</f>
        <v>Enchanted (Taylor's Version)</v>
      </c>
    </row>
    <row r="71" spans="18:21" x14ac:dyDescent="0.45">
      <c r="R71" t="str">
        <f>+Updated_Spotify_Dataset_with_Ge!A72</f>
        <v>BABY HELLO</v>
      </c>
      <c r="S71" t="str">
        <f>+Updated_Spotify_Dataset_with_Ge!B72</f>
        <v>Rauw Alejandro, Bizarrap</v>
      </c>
      <c r="T71" t="str">
        <f>+CONCATENATE(Updated_Spotify_Dataset_with_Ge!B72," - ",Updated_Spotify_Dataset_with_Ge!A72)</f>
        <v>Rauw Alejandro, Bizarrap - BABY HELLO</v>
      </c>
      <c r="U71" t="str">
        <f>+Updated_Spotify_Dataset_with_Ge!A72</f>
        <v>BABY HELLO</v>
      </c>
    </row>
    <row r="72" spans="18:21" x14ac:dyDescent="0.45">
      <c r="R72" t="str">
        <f>+Updated_Spotify_Dataset_with_Ge!A73</f>
        <v>Heat Waves</v>
      </c>
      <c r="S72" t="str">
        <f>+Updated_Spotify_Dataset_with_Ge!B73</f>
        <v>Glass Animals</v>
      </c>
      <c r="T72" t="str">
        <f>+CONCATENATE(Updated_Spotify_Dataset_with_Ge!B73," - ",Updated_Spotify_Dataset_with_Ge!A73)</f>
        <v>Glass Animals - Heat Waves</v>
      </c>
      <c r="U72" t="str">
        <f>+Updated_Spotify_Dataset_with_Ge!A73</f>
        <v>Heat Waves</v>
      </c>
    </row>
    <row r="73" spans="18:21" x14ac:dyDescent="0.45">
      <c r="R73" t="str">
        <f>+Updated_Spotify_Dataset_with_Ge!A74</f>
        <v>golden hour</v>
      </c>
      <c r="S73" t="str">
        <f>+Updated_Spotify_Dataset_with_Ge!B74</f>
        <v>JVKE</v>
      </c>
      <c r="T73" t="str">
        <f>+CONCATENATE(Updated_Spotify_Dataset_with_Ge!B74," - ",Updated_Spotify_Dataset_with_Ge!A74)</f>
        <v>JVKE - golden hour</v>
      </c>
      <c r="U73" t="str">
        <f>+Updated_Spotify_Dataset_with_Ge!A74</f>
        <v>golden hour</v>
      </c>
    </row>
    <row r="74" spans="18:21" x14ac:dyDescent="0.45">
      <c r="R74" t="str">
        <f>+Updated_Spotify_Dataset_with_Ge!A75</f>
        <v>Sweater Weather</v>
      </c>
      <c r="S74" t="str">
        <f>+Updated_Spotify_Dataset_with_Ge!B75</f>
        <v>The Neighbourhood</v>
      </c>
      <c r="T74" t="str">
        <f>+CONCATENATE(Updated_Spotify_Dataset_with_Ge!B75," - ",Updated_Spotify_Dataset_with_Ge!A75)</f>
        <v>The Neighbourhood - Sweater Weather</v>
      </c>
      <c r="U74" t="str">
        <f>+Updated_Spotify_Dataset_with_Ge!A75</f>
        <v>Sweater Weather</v>
      </c>
    </row>
    <row r="75" spans="18:21" x14ac:dyDescent="0.45">
      <c r="R75" t="str">
        <f>+Updated_Spotify_Dataset_with_Ge!A76</f>
        <v>Quevedo: Bzrp Music Sessions, Vol. 52</v>
      </c>
      <c r="S75" t="str">
        <f>+Updated_Spotify_Dataset_with_Ge!B76</f>
        <v>Bizarrap, Quevedo</v>
      </c>
      <c r="T75" t="str">
        <f>+CONCATENATE(Updated_Spotify_Dataset_with_Ge!B76," - ",Updated_Spotify_Dataset_with_Ge!A76)</f>
        <v>Bizarrap, Quevedo - Quevedo: Bzrp Music Sessions, Vol. 52</v>
      </c>
      <c r="U75" t="str">
        <f>+Updated_Spotify_Dataset_with_Ge!A76</f>
        <v>Quevedo: Bzrp Music Sessions, Vol. 52</v>
      </c>
    </row>
    <row r="76" spans="18:21" x14ac:dyDescent="0.45">
      <c r="R76" t="str">
        <f>+Updated_Spotify_Dataset_with_Ge!A77</f>
        <v>Viva La Vida</v>
      </c>
      <c r="S76" t="str">
        <f>+Updated_Spotify_Dataset_with_Ge!B77</f>
        <v>Coldplay</v>
      </c>
      <c r="T76" t="str">
        <f>+CONCATENATE(Updated_Spotify_Dataset_with_Ge!B77," - ",Updated_Spotify_Dataset_with_Ge!A77)</f>
        <v>Coldplay - Viva La Vida</v>
      </c>
      <c r="U76" t="str">
        <f>+Updated_Spotify_Dataset_with_Ge!A77</f>
        <v>Viva La Vida</v>
      </c>
    </row>
    <row r="77" spans="18:21" x14ac:dyDescent="0.45">
      <c r="R77" t="str">
        <f>+Updated_Spotify_Dataset_with_Ge!A78</f>
        <v>Here With Me</v>
      </c>
      <c r="S77" t="str">
        <f>+Updated_Spotify_Dataset_with_Ge!B78</f>
        <v>d4vd</v>
      </c>
      <c r="T77" t="str">
        <f>+CONCATENATE(Updated_Spotify_Dataset_with_Ge!B78," - ",Updated_Spotify_Dataset_with_Ge!A78)</f>
        <v>d4vd - Here With Me</v>
      </c>
      <c r="U77" t="str">
        <f>+Updated_Spotify_Dataset_with_Ge!A78</f>
        <v>Here With Me</v>
      </c>
    </row>
    <row r="78" spans="18:21" x14ac:dyDescent="0.45">
      <c r="R78" t="str">
        <f>+Updated_Spotify_Dataset_with_Ge!A79</f>
        <v>Unholy (feat. Kim Petras)</v>
      </c>
      <c r="S78" t="str">
        <f>+Updated_Spotify_Dataset_with_Ge!B79</f>
        <v>Sam Smith, Kim Petras</v>
      </c>
      <c r="T78" t="str">
        <f>+CONCATENATE(Updated_Spotify_Dataset_with_Ge!B79," - ",Updated_Spotify_Dataset_with_Ge!A79)</f>
        <v>Sam Smith, Kim Petras - Unholy (feat. Kim Petras)</v>
      </c>
      <c r="U78" t="str">
        <f>+Updated_Spotify_Dataset_with_Ge!A79</f>
        <v>Unholy (feat. Kim Petras)</v>
      </c>
    </row>
    <row r="79" spans="18:21" x14ac:dyDescent="0.45">
      <c r="R79" t="str">
        <f>+Updated_Spotify_Dataset_with_Ge!A80</f>
        <v>Yandel 150</v>
      </c>
      <c r="S79" t="str">
        <f>+Updated_Spotify_Dataset_with_Ge!B80</f>
        <v>Yandel, Feid</v>
      </c>
      <c r="T79" t="str">
        <f>+CONCATENATE(Updated_Spotify_Dataset_with_Ge!B80," - ",Updated_Spotify_Dataset_with_Ge!A80)</f>
        <v>Yandel, Feid - Yandel 150</v>
      </c>
      <c r="U79" t="str">
        <f>+Updated_Spotify_Dataset_with_Ge!A80</f>
        <v>Yandel 150</v>
      </c>
    </row>
    <row r="80" spans="18:21" x14ac:dyDescent="0.45">
      <c r="R80" t="str">
        <f>+Updated_Spotify_Dataset_with_Ge!A81</f>
        <v>CORAZÃ¯Â¿Â½Ã¯Â¿Â½N VA</v>
      </c>
      <c r="S80" t="str">
        <f>+Updated_Spotify_Dataset_with_Ge!B81</f>
        <v>Maria Becerra</v>
      </c>
      <c r="T80" t="str">
        <f>+CONCATENATE(Updated_Spotify_Dataset_with_Ge!B81," - ",Updated_Spotify_Dataset_with_Ge!A81)</f>
        <v>Maria Becerra - CORAZÃ¯Â¿Â½Ã¯Â¿Â½N VA</v>
      </c>
      <c r="U80" t="str">
        <f>+Updated_Spotify_Dataset_with_Ge!A81</f>
        <v>CORAZÃ¯Â¿Â½Ã¯Â¿Â½N VA</v>
      </c>
    </row>
    <row r="81" spans="18:21" x14ac:dyDescent="0.45">
      <c r="R81" t="str">
        <f>+Updated_Spotify_Dataset_with_Ge!A82</f>
        <v>Riptide</v>
      </c>
      <c r="S81" t="str">
        <f>+Updated_Spotify_Dataset_with_Ge!B82</f>
        <v>Vance Joy</v>
      </c>
      <c r="T81" t="str">
        <f>+CONCATENATE(Updated_Spotify_Dataset_with_Ge!B82," - ",Updated_Spotify_Dataset_with_Ge!A82)</f>
        <v>Vance Joy - Riptide</v>
      </c>
      <c r="U81" t="str">
        <f>+Updated_Spotify_Dataset_with_Ge!A82</f>
        <v>Riptide</v>
      </c>
    </row>
    <row r="82" spans="18:21" x14ac:dyDescent="0.45">
      <c r="R82" t="str">
        <f>+Updated_Spotify_Dataset_with_Ge!A83</f>
        <v>Until I Found You (with Em Beihold) - Em Beihold Version</v>
      </c>
      <c r="S82" t="str">
        <f>+Updated_Spotify_Dataset_with_Ge!B83</f>
        <v>Em Beihold, Stephen Sanchez</v>
      </c>
      <c r="T82" t="str">
        <f>+CONCATENATE(Updated_Spotify_Dataset_with_Ge!B83," - ",Updated_Spotify_Dataset_with_Ge!A83)</f>
        <v>Em Beihold, Stephen Sanchez - Until I Found You (with Em Beihold) - Em Beihold Version</v>
      </c>
      <c r="U82" t="str">
        <f>+Updated_Spotify_Dataset_with_Ge!A83</f>
        <v>Until I Found You (with Em Beihold) - Em Beihold Version</v>
      </c>
    </row>
    <row r="83" spans="18:21" x14ac:dyDescent="0.45">
      <c r="R83" t="str">
        <f>+Updated_Spotify_Dataset_with_Ge!A84</f>
        <v>Novidade na Ã¯Â¿Â½Ã¯Â¿</v>
      </c>
      <c r="S83" t="str">
        <f>+Updated_Spotify_Dataset_with_Ge!B84</f>
        <v>Mc Livinho, DJ Matt D</v>
      </c>
      <c r="T83" t="str">
        <f>+CONCATENATE(Updated_Spotify_Dataset_with_Ge!B84," - ",Updated_Spotify_Dataset_with_Ge!A84)</f>
        <v>Mc Livinho, DJ Matt D - Novidade na Ã¯Â¿Â½Ã¯Â¿</v>
      </c>
      <c r="U83" t="str">
        <f>+Updated_Spotify_Dataset_with_Ge!A84</f>
        <v>Novidade na Ã¯Â¿Â½Ã¯Â¿</v>
      </c>
    </row>
    <row r="84" spans="18:21" x14ac:dyDescent="0.45">
      <c r="R84" t="str">
        <f>+Updated_Spotify_Dataset_with_Ge!A85</f>
        <v>Back To December (Taylor's Version)</v>
      </c>
      <c r="S84" t="str">
        <f>+Updated_Spotify_Dataset_with_Ge!B85</f>
        <v>Taylor Swift</v>
      </c>
      <c r="T84" t="str">
        <f>+CONCATENATE(Updated_Spotify_Dataset_with_Ge!B85," - ",Updated_Spotify_Dataset_with_Ge!A85)</f>
        <v>Taylor Swift - Back To December (Taylor's Version)</v>
      </c>
      <c r="U84" t="str">
        <f>+Updated_Spotify_Dataset_with_Ge!A85</f>
        <v>Back To December (Taylor's Version)</v>
      </c>
    </row>
    <row r="85" spans="18:21" x14ac:dyDescent="0.45">
      <c r="R85" t="str">
        <f>+Updated_Spotify_Dataset_with_Ge!A86</f>
        <v>STAY (with Justin Bieber)</v>
      </c>
      <c r="S85" t="str">
        <f>+Updated_Spotify_Dataset_with_Ge!B86</f>
        <v>Justin Bieber, The Kid Laroi</v>
      </c>
      <c r="T85" t="str">
        <f>+CONCATENATE(Updated_Spotify_Dataset_with_Ge!B86," - ",Updated_Spotify_Dataset_with_Ge!A86)</f>
        <v>Justin Bieber, The Kid Laroi - STAY (with Justin Bieber)</v>
      </c>
      <c r="U85" t="str">
        <f>+Updated_Spotify_Dataset_with_Ge!A86</f>
        <v>STAY (with Justin Bieber)</v>
      </c>
    </row>
    <row r="86" spans="18:21" x14ac:dyDescent="0.45">
      <c r="R86" t="str">
        <f>+Updated_Spotify_Dataset_with_Ge!A87</f>
        <v>El Merengue</v>
      </c>
      <c r="S86" t="str">
        <f>+Updated_Spotify_Dataset_with_Ge!B87</f>
        <v>Marshmello, Manuel Turizo</v>
      </c>
      <c r="T86" t="str">
        <f>+CONCATENATE(Updated_Spotify_Dataset_with_Ge!B87," - ",Updated_Spotify_Dataset_with_Ge!A87)</f>
        <v>Marshmello, Manuel Turizo - El Merengue</v>
      </c>
      <c r="U86" t="str">
        <f>+Updated_Spotify_Dataset_with_Ge!A87</f>
        <v>El Merengue</v>
      </c>
    </row>
    <row r="87" spans="18:21" x14ac:dyDescent="0.45">
      <c r="R87" t="str">
        <f>+Updated_Spotify_Dataset_with_Ge!A88</f>
        <v>Someone You Loved</v>
      </c>
      <c r="S87" t="str">
        <f>+Updated_Spotify_Dataset_with_Ge!B88</f>
        <v>Lewis Capaldi</v>
      </c>
      <c r="T87" t="str">
        <f>+CONCATENATE(Updated_Spotify_Dataset_with_Ge!B88," - ",Updated_Spotify_Dataset_with_Ge!A88)</f>
        <v>Lewis Capaldi - Someone You Loved</v>
      </c>
      <c r="U87" t="str">
        <f>+Updated_Spotify_Dataset_with_Ge!A88</f>
        <v>Someone You Loved</v>
      </c>
    </row>
    <row r="88" spans="18:21" x14ac:dyDescent="0.45">
      <c r="R88" t="str">
        <f>+Updated_Spotify_Dataset_with_Ge!A89</f>
        <v>Me Porto Bonito</v>
      </c>
      <c r="S88" t="str">
        <f>+Updated_Spotify_Dataset_with_Ge!B89</f>
        <v>Chencho Corleone, Bad Bunny</v>
      </c>
      <c r="T88" t="str">
        <f>+CONCATENATE(Updated_Spotify_Dataset_with_Ge!B89," - ",Updated_Spotify_Dataset_with_Ge!A89)</f>
        <v>Chencho Corleone, Bad Bunny - Me Porto Bonito</v>
      </c>
      <c r="U88" t="str">
        <f>+Updated_Spotify_Dataset_with_Ge!A89</f>
        <v>Me Porto Bonito</v>
      </c>
    </row>
    <row r="89" spans="18:21" x14ac:dyDescent="0.45">
      <c r="R89" t="str">
        <f>+Updated_Spotify_Dataset_with_Ge!A90</f>
        <v>Makeba</v>
      </c>
      <c r="S89" t="str">
        <f>+Updated_Spotify_Dataset_with_Ge!B90</f>
        <v>Jain</v>
      </c>
      <c r="T89" t="str">
        <f>+CONCATENATE(Updated_Spotify_Dataset_with_Ge!B90," - ",Updated_Spotify_Dataset_with_Ge!A90)</f>
        <v>Jain - Makeba</v>
      </c>
      <c r="U89" t="str">
        <f>+Updated_Spotify_Dataset_with_Ge!A90</f>
        <v>Makeba</v>
      </c>
    </row>
    <row r="90" spans="18:21" x14ac:dyDescent="0.45">
      <c r="R90" t="str">
        <f>+Updated_Spotify_Dataset_with_Ge!A91</f>
        <v>MONTAGEM - FR PUNK</v>
      </c>
      <c r="S90" t="str">
        <f>+Updated_Spotify_Dataset_with_Ge!B91</f>
        <v>Ayparia, unxbected</v>
      </c>
      <c r="T90" t="str">
        <f>+CONCATENATE(Updated_Spotify_Dataset_with_Ge!B91," - ",Updated_Spotify_Dataset_with_Ge!A91)</f>
        <v>Ayparia, unxbected - MONTAGEM - FR PUNK</v>
      </c>
      <c r="U90" t="str">
        <f>+Updated_Spotify_Dataset_with_Ge!A91</f>
        <v>MONTAGEM - FR PUNK</v>
      </c>
    </row>
    <row r="91" spans="18:21" x14ac:dyDescent="0.45">
      <c r="R91" t="str">
        <f>+Updated_Spotify_Dataset_with_Ge!A92</f>
        <v>Fast Car</v>
      </c>
      <c r="S91" t="str">
        <f>+Updated_Spotify_Dataset_with_Ge!B92</f>
        <v>Luke Combs</v>
      </c>
      <c r="T91" t="str">
        <f>+CONCATENATE(Updated_Spotify_Dataset_with_Ge!B92," - ",Updated_Spotify_Dataset_with_Ge!A92)</f>
        <v>Luke Combs - Fast Car</v>
      </c>
      <c r="U91" t="str">
        <f>+Updated_Spotify_Dataset_with_Ge!A92</f>
        <v>Fast Car</v>
      </c>
    </row>
    <row r="92" spans="18:21" x14ac:dyDescent="0.45">
      <c r="R92" t="str">
        <f>+Updated_Spotify_Dataset_with_Ge!A93</f>
        <v>What It Is (Solo Version)</v>
      </c>
      <c r="S92" t="str">
        <f>+Updated_Spotify_Dataset_with_Ge!B93</f>
        <v>Doechii</v>
      </c>
      <c r="T92" t="str">
        <f>+CONCATENATE(Updated_Spotify_Dataset_with_Ge!B93," - ",Updated_Spotify_Dataset_with_Ge!A93)</f>
        <v>Doechii - What It Is (Solo Version)</v>
      </c>
      <c r="U92" t="str">
        <f>+Updated_Spotify_Dataset_with_Ge!A93</f>
        <v>What It Is (Solo Version)</v>
      </c>
    </row>
    <row r="93" spans="18:21" x14ac:dyDescent="0.45">
      <c r="R93" t="str">
        <f>+Updated_Spotify_Dataset_with_Ge!A94</f>
        <v>Coco Chanel</v>
      </c>
      <c r="S93" t="str">
        <f>+Updated_Spotify_Dataset_with_Ge!B94</f>
        <v>Bad Bunny, Eladio Carrion</v>
      </c>
      <c r="T93" t="str">
        <f>+CONCATENATE(Updated_Spotify_Dataset_with_Ge!B94," - ",Updated_Spotify_Dataset_with_Ge!A94)</f>
        <v>Bad Bunny, Eladio Carrion - Coco Chanel</v>
      </c>
      <c r="U93" t="str">
        <f>+Updated_Spotify_Dataset_with_Ge!A94</f>
        <v>Coco Chanel</v>
      </c>
    </row>
    <row r="94" spans="18:21" x14ac:dyDescent="0.45">
      <c r="R94" t="str">
        <f>+Updated_Spotify_Dataset_with_Ge!A95</f>
        <v>DonÃ¯Â¿Â½Ã¯Â¿Â½Ã¯Â¿Â½t Bl</v>
      </c>
      <c r="S94" t="str">
        <f>+Updated_Spotify_Dataset_with_Ge!B95</f>
        <v>Taylor Swift</v>
      </c>
      <c r="T94" t="str">
        <f>+CONCATENATE(Updated_Spotify_Dataset_with_Ge!B95," - ",Updated_Spotify_Dataset_with_Ge!A95)</f>
        <v>Taylor Swift - DonÃ¯Â¿Â½Ã¯Â¿Â½Ã¯Â¿Â½t Bl</v>
      </c>
      <c r="U94" t="str">
        <f>+Updated_Spotify_Dataset_with_Ge!A95</f>
        <v>DonÃ¯Â¿Â½Ã¯Â¿Â½Ã¯Â¿Â½t Bl</v>
      </c>
    </row>
    <row r="95" spans="18:21" x14ac:dyDescent="0.45">
      <c r="R95" t="str">
        <f>+Updated_Spotify_Dataset_with_Ge!A96</f>
        <v>Still With You</v>
      </c>
      <c r="S95" t="str">
        <f>+Updated_Spotify_Dataset_with_Ge!B96</f>
        <v>Jung Kook</v>
      </c>
      <c r="T95" t="str">
        <f>+CONCATENATE(Updated_Spotify_Dataset_with_Ge!B96," - ",Updated_Spotify_Dataset_with_Ge!A96)</f>
        <v>Jung Kook - Still With You</v>
      </c>
      <c r="U95" t="str">
        <f>+Updated_Spotify_Dataset_with_Ge!A96</f>
        <v>Still With You</v>
      </c>
    </row>
    <row r="96" spans="18:21" x14ac:dyDescent="0.45">
      <c r="R96" t="str">
        <f>+Updated_Spotify_Dataset_with_Ge!A97</f>
        <v>All My Life (feat. J. Cole)</v>
      </c>
      <c r="S96" t="str">
        <f>+Updated_Spotify_Dataset_with_Ge!B97</f>
        <v>J. Cole, Lil Durk</v>
      </c>
      <c r="T96" t="str">
        <f>+CONCATENATE(Updated_Spotify_Dataset_with_Ge!B97," - ",Updated_Spotify_Dataset_with_Ge!A97)</f>
        <v>J. Cole, Lil Durk - All My Life (feat. J. Cole)</v>
      </c>
      <c r="U96" t="str">
        <f>+Updated_Spotify_Dataset_with_Ge!A97</f>
        <v>All My Life (feat. J. Cole)</v>
      </c>
    </row>
    <row r="97" spans="18:21" x14ac:dyDescent="0.45">
      <c r="R97" t="str">
        <f>+Updated_Spotify_Dataset_with_Ge!A98</f>
        <v>Say Yes To Heaven</v>
      </c>
      <c r="S97" t="str">
        <f>+Updated_Spotify_Dataset_with_Ge!B98</f>
        <v>Lana Del Rey</v>
      </c>
      <c r="T97" t="str">
        <f>+CONCATENATE(Updated_Spotify_Dataset_with_Ge!B98," - ",Updated_Spotify_Dataset_with_Ge!A98)</f>
        <v>Lana Del Rey - Say Yes To Heaven</v>
      </c>
      <c r="U97" t="str">
        <f>+Updated_Spotify_Dataset_with_Ge!A98</f>
        <v>Say Yes To Heaven</v>
      </c>
    </row>
    <row r="98" spans="18:21" x14ac:dyDescent="0.45">
      <c r="R98" t="str">
        <f>+Updated_Spotify_Dataset_with_Ge!A99</f>
        <v>Snooze</v>
      </c>
      <c r="S98" t="str">
        <f>+Updated_Spotify_Dataset_with_Ge!B99</f>
        <v>SZA</v>
      </c>
      <c r="T98" t="str">
        <f>+CONCATENATE(Updated_Spotify_Dataset_with_Ge!B99," - ",Updated_Spotify_Dataset_with_Ge!A99)</f>
        <v>SZA - Snooze</v>
      </c>
      <c r="U98" t="str">
        <f>+Updated_Spotify_Dataset_with_Ge!A99</f>
        <v>Snooze</v>
      </c>
    </row>
    <row r="99" spans="18:21" x14ac:dyDescent="0.45">
      <c r="R99" t="str">
        <f>+Updated_Spotify_Dataset_with_Ge!A100</f>
        <v>Summertime Sadness</v>
      </c>
      <c r="S99" t="str">
        <f>+Updated_Spotify_Dataset_with_Ge!B100</f>
        <v>Lana Del Rey</v>
      </c>
      <c r="T99" t="str">
        <f>+CONCATENATE(Updated_Spotify_Dataset_with_Ge!B100," - ",Updated_Spotify_Dataset_with_Ge!A100)</f>
        <v>Lana Del Rey - Summertime Sadness</v>
      </c>
      <c r="U99" t="str">
        <f>+Updated_Spotify_Dataset_with_Ge!A100</f>
        <v>Summertime Sadness</v>
      </c>
    </row>
    <row r="100" spans="18:21" x14ac:dyDescent="0.45">
      <c r="R100" t="str">
        <f>+Updated_Spotify_Dataset_with_Ge!A101</f>
        <v>Take Two</v>
      </c>
      <c r="S100" t="str">
        <f>+Updated_Spotify_Dataset_with_Ge!B101</f>
        <v>BTS</v>
      </c>
      <c r="T100" t="str">
        <f>+CONCATENATE(Updated_Spotify_Dataset_with_Ge!B101," - ",Updated_Spotify_Dataset_with_Ge!A101)</f>
        <v>BTS - Take Two</v>
      </c>
      <c r="U100" t="str">
        <f>+Updated_Spotify_Dataset_with_Ge!A101</f>
        <v>Take Two</v>
      </c>
    </row>
    <row r="101" spans="18:21" x14ac:dyDescent="0.45">
      <c r="R101" t="str">
        <f>+Updated_Spotify_Dataset_with_Ge!A102</f>
        <v>Lover</v>
      </c>
      <c r="S101" t="str">
        <f>+Updated_Spotify_Dataset_with_Ge!B102</f>
        <v>Taylor Swift</v>
      </c>
      <c r="T101" t="str">
        <f>+CONCATENATE(Updated_Spotify_Dataset_with_Ge!B102," - ",Updated_Spotify_Dataset_with_Ge!A102)</f>
        <v>Taylor Swift - Lover</v>
      </c>
      <c r="U101" t="str">
        <f>+Updated_Spotify_Dataset_with_Ge!A102</f>
        <v>Lover</v>
      </c>
    </row>
    <row r="102" spans="18:21" x14ac:dyDescent="0.45">
      <c r="R102" t="str">
        <f>+Updated_Spotify_Dataset_with_Ge!A103</f>
        <v>Too Many Nights (feat. Don Toliver &amp; with Future)</v>
      </c>
      <c r="S102" t="str">
        <f>+Updated_Spotify_Dataset_with_Ge!B103</f>
        <v>Future, Metro Boomin, Don Toliver</v>
      </c>
      <c r="T102" t="str">
        <f>+CONCATENATE(Updated_Spotify_Dataset_with_Ge!B103," - ",Updated_Spotify_Dataset_with_Ge!A103)</f>
        <v>Future, Metro Boomin, Don Toliver - Too Many Nights (feat. Don Toliver &amp; with Future)</v>
      </c>
      <c r="U102" t="str">
        <f>+Updated_Spotify_Dataset_with_Ge!A103</f>
        <v>Too Many Nights (feat. Don Toliver &amp; with Future)</v>
      </c>
    </row>
    <row r="103" spans="18:21" x14ac:dyDescent="0.45">
      <c r="R103" t="str">
        <f>+Updated_Spotify_Dataset_with_Ge!A104</f>
        <v>Chemical</v>
      </c>
      <c r="S103" t="str">
        <f>+Updated_Spotify_Dataset_with_Ge!B104</f>
        <v>Post Malone</v>
      </c>
      <c r="T103" t="str">
        <f>+CONCATENATE(Updated_Spotify_Dataset_with_Ge!B104," - ",Updated_Spotify_Dataset_with_Ge!A104)</f>
        <v>Post Malone - Chemical</v>
      </c>
      <c r="U103" t="str">
        <f>+Updated_Spotify_Dataset_with_Ge!A104</f>
        <v>Chemical</v>
      </c>
    </row>
    <row r="104" spans="18:21" x14ac:dyDescent="0.45">
      <c r="R104" t="str">
        <f>+Updated_Spotify_Dataset_with_Ge!A105</f>
        <v>Mockingbird</v>
      </c>
      <c r="S104" t="str">
        <f>+Updated_Spotify_Dataset_with_Ge!B105</f>
        <v>Eminem</v>
      </c>
      <c r="T104" t="str">
        <f>+CONCATENATE(Updated_Spotify_Dataset_with_Ge!B105," - ",Updated_Spotify_Dataset_with_Ge!A105)</f>
        <v>Eminem - Mockingbird</v>
      </c>
      <c r="U104" t="str">
        <f>+Updated_Spotify_Dataset_with_Ge!A105</f>
        <v>Mockingbird</v>
      </c>
    </row>
    <row r="105" spans="18:21" x14ac:dyDescent="0.45">
      <c r="R105" t="str">
        <f>+Updated_Spotify_Dataset_with_Ge!A106</f>
        <v>New Jeans</v>
      </c>
      <c r="S105" t="str">
        <f>+Updated_Spotify_Dataset_with_Ge!B106</f>
        <v>NewJeans</v>
      </c>
      <c r="T105" t="str">
        <f>+CONCATENATE(Updated_Spotify_Dataset_with_Ge!B106," - ",Updated_Spotify_Dataset_with_Ge!A106)</f>
        <v>NewJeans - New Jeans</v>
      </c>
      <c r="U105" t="str">
        <f>+Updated_Spotify_Dataset_with_Ge!A106</f>
        <v>New Jeans</v>
      </c>
    </row>
    <row r="106" spans="18:21" x14ac:dyDescent="0.45">
      <c r="R106" t="str">
        <f>+Updated_Spotify_Dataset_with_Ge!A107</f>
        <v>Primera Cita</v>
      </c>
      <c r="S106" t="str">
        <f>+Updated_Spotify_Dataset_with_Ge!B107</f>
        <v>Carin Leon</v>
      </c>
      <c r="T106" t="str">
        <f>+CONCATENATE(Updated_Spotify_Dataset_with_Ge!B107," - ",Updated_Spotify_Dataset_with_Ge!A107)</f>
        <v>Carin Leon - Primera Cita</v>
      </c>
      <c r="U106" t="str">
        <f>+Updated_Spotify_Dataset_with_Ge!A107</f>
        <v>Primera Cita</v>
      </c>
    </row>
    <row r="107" spans="18:21" x14ac:dyDescent="0.45">
      <c r="R107" t="str">
        <f>+Updated_Spotify_Dataset_with_Ge!A108</f>
        <v>Cold Heart - PNAU Remix</v>
      </c>
      <c r="S107" t="str">
        <f>+Updated_Spotify_Dataset_with_Ge!B108</f>
        <v>Dua Lipa, Elton John, Pnau</v>
      </c>
      <c r="T107" t="str">
        <f>+CONCATENATE(Updated_Spotify_Dataset_with_Ge!B108," - ",Updated_Spotify_Dataset_with_Ge!A108)</f>
        <v>Dua Lipa, Elton John, Pnau - Cold Heart - PNAU Remix</v>
      </c>
      <c r="U107" t="str">
        <f>+Updated_Spotify_Dataset_with_Ge!A108</f>
        <v>Cold Heart - PNAU Remix</v>
      </c>
    </row>
    <row r="108" spans="18:21" x14ac:dyDescent="0.45">
      <c r="R108" t="str">
        <f>+Updated_Spotify_Dataset_with_Ge!A109</f>
        <v>Dandelions</v>
      </c>
      <c r="S108" t="str">
        <f>+Updated_Spotify_Dataset_with_Ge!B109</f>
        <v>Ruth B.</v>
      </c>
      <c r="T108" t="str">
        <f>+CONCATENATE(Updated_Spotify_Dataset_with_Ge!B109," - ",Updated_Spotify_Dataset_with_Ge!A109)</f>
        <v>Ruth B. - Dandelions</v>
      </c>
      <c r="U108" t="str">
        <f>+Updated_Spotify_Dataset_with_Ge!A109</f>
        <v>Dandelions</v>
      </c>
    </row>
    <row r="109" spans="18:21" x14ac:dyDescent="0.45">
      <c r="R109" t="str">
        <f>+Updated_Spotify_Dataset_with_Ge!A110</f>
        <v>Bones</v>
      </c>
      <c r="S109" t="str">
        <f>+Updated_Spotify_Dataset_with_Ge!B110</f>
        <v>Imagine Dragons</v>
      </c>
      <c r="T109" t="str">
        <f>+CONCATENATE(Updated_Spotify_Dataset_with_Ge!B110," - ",Updated_Spotify_Dataset_with_Ge!A110)</f>
        <v>Imagine Dragons - Bones</v>
      </c>
      <c r="U109" t="str">
        <f>+Updated_Spotify_Dataset_with_Ge!A110</f>
        <v>Bones</v>
      </c>
    </row>
    <row r="110" spans="18:21" x14ac:dyDescent="0.45">
      <c r="R110" t="str">
        <f>+Updated_Spotify_Dataset_with_Ge!A111</f>
        <v>Set Fire to the Rain</v>
      </c>
      <c r="S110" t="str">
        <f>+Updated_Spotify_Dataset_with_Ge!B111</f>
        <v>Adele</v>
      </c>
      <c r="T110" t="str">
        <f>+CONCATENATE(Updated_Spotify_Dataset_with_Ge!B111," - ",Updated_Spotify_Dataset_with_Ge!A111)</f>
        <v>Adele - Set Fire to the Rain</v>
      </c>
      <c r="U110" t="str">
        <f>+Updated_Spotify_Dataset_with_Ge!A111</f>
        <v>Set Fire to the Rain</v>
      </c>
    </row>
    <row r="111" spans="18:21" x14ac:dyDescent="0.45">
      <c r="R111" t="str">
        <f>+Updated_Spotify_Dataset_with_Ge!A112</f>
        <v>Money Trees</v>
      </c>
      <c r="S111" t="str">
        <f>+Updated_Spotify_Dataset_with_Ge!B112</f>
        <v>Kendrick Lamar, Jay Rock</v>
      </c>
      <c r="T111" t="str">
        <f>+CONCATENATE(Updated_Spotify_Dataset_with_Ge!B112," - ",Updated_Spotify_Dataset_with_Ge!A112)</f>
        <v>Kendrick Lamar, Jay Rock - Money Trees</v>
      </c>
      <c r="U111" t="str">
        <f>+Updated_Spotify_Dataset_with_Ge!A112</f>
        <v>Money Trees</v>
      </c>
    </row>
    <row r="112" spans="18:21" x14ac:dyDescent="0.45">
      <c r="R112" t="str">
        <f>+Updated_Spotify_Dataset_with_Ge!A113</f>
        <v>Tak Segampang Itu</v>
      </c>
      <c r="S112" t="str">
        <f>+Updated_Spotify_Dataset_with_Ge!B113</f>
        <v>Anggi Marito</v>
      </c>
      <c r="T112" t="str">
        <f>+CONCATENATE(Updated_Spotify_Dataset_with_Ge!B113," - ",Updated_Spotify_Dataset_with_Ge!A113)</f>
        <v>Anggi Marito - Tak Segampang Itu</v>
      </c>
      <c r="U112" t="str">
        <f>+Updated_Spotify_Dataset_with_Ge!A113</f>
        <v>Tak Segampang Itu</v>
      </c>
    </row>
    <row r="113" spans="18:21" x14ac:dyDescent="0.45">
      <c r="R113" t="str">
        <f>+Updated_Spotify_Dataset_with_Ge!A114</f>
        <v>LAGUNAS</v>
      </c>
      <c r="S113" t="str">
        <f>+Updated_Spotify_Dataset_with_Ge!B114</f>
        <v>Jasiel NuÃ¯Â¿Â½Ã¯Â¿Â½ez, Peso P</v>
      </c>
      <c r="T113" t="str">
        <f>+CONCATENATE(Updated_Spotify_Dataset_with_Ge!B114," - ",Updated_Spotify_Dataset_with_Ge!A114)</f>
        <v>Jasiel NuÃ¯Â¿Â½Ã¯Â¿Â½ez, Peso P - LAGUNAS</v>
      </c>
      <c r="U113" t="str">
        <f>+Updated_Spotify_Dataset_with_Ge!A114</f>
        <v>LAGUNAS</v>
      </c>
    </row>
    <row r="114" spans="18:21" x14ac:dyDescent="0.45">
      <c r="R114" t="str">
        <f>+Updated_Spotify_Dataset_with_Ge!A115</f>
        <v>Mine (Taylor's Version)</v>
      </c>
      <c r="S114" t="str">
        <f>+Updated_Spotify_Dataset_with_Ge!B115</f>
        <v>Taylor Swift</v>
      </c>
      <c r="T114" t="str">
        <f>+CONCATENATE(Updated_Spotify_Dataset_with_Ge!B115," - ",Updated_Spotify_Dataset_with_Ge!A115)</f>
        <v>Taylor Swift - Mine (Taylor's Version)</v>
      </c>
      <c r="U114" t="str">
        <f>+Updated_Spotify_Dataset_with_Ge!A115</f>
        <v>Mine (Taylor's Version)</v>
      </c>
    </row>
    <row r="115" spans="18:21" x14ac:dyDescent="0.45">
      <c r="R115" t="str">
        <f>+Updated_Spotify_Dataset_with_Ge!A116</f>
        <v>Everybody Wants To Rule The World</v>
      </c>
      <c r="S115" t="str">
        <f>+Updated_Spotify_Dataset_with_Ge!B116</f>
        <v>Tears For Fears</v>
      </c>
      <c r="T115" t="str">
        <f>+CONCATENATE(Updated_Spotify_Dataset_with_Ge!B116," - ",Updated_Spotify_Dataset_with_Ge!A116)</f>
        <v>Tears For Fears - Everybody Wants To Rule The World</v>
      </c>
      <c r="U115" t="str">
        <f>+Updated_Spotify_Dataset_with_Ge!A116</f>
        <v>Everybody Wants To Rule The World</v>
      </c>
    </row>
    <row r="116" spans="18:21" x14ac:dyDescent="0.45">
      <c r="R116" t="str">
        <f>+Updated_Spotify_Dataset_with_Ge!A117</f>
        <v>No Role Modelz</v>
      </c>
      <c r="S116" t="str">
        <f>+Updated_Spotify_Dataset_with_Ge!B117</f>
        <v>J. Cole</v>
      </c>
      <c r="T116" t="str">
        <f>+CONCATENATE(Updated_Spotify_Dataset_with_Ge!B117," - ",Updated_Spotify_Dataset_with_Ge!A117)</f>
        <v>J. Cole - No Role Modelz</v>
      </c>
      <c r="U116" t="str">
        <f>+Updated_Spotify_Dataset_with_Ge!A117</f>
        <v>No Role Modelz</v>
      </c>
    </row>
    <row r="117" spans="18:21" x14ac:dyDescent="0.45">
      <c r="R117" t="str">
        <f>+Updated_Spotify_Dataset_with_Ge!A118</f>
        <v>Tattoo</v>
      </c>
      <c r="S117" t="str">
        <f>+Updated_Spotify_Dataset_with_Ge!B118</f>
        <v>Loreen</v>
      </c>
      <c r="T117" t="str">
        <f>+CONCATENATE(Updated_Spotify_Dataset_with_Ge!B118," - ",Updated_Spotify_Dataset_with_Ge!A118)</f>
        <v>Loreen - Tattoo</v>
      </c>
      <c r="U117" t="str">
        <f>+Updated_Spotify_Dataset_with_Ge!A118</f>
        <v>Tattoo</v>
      </c>
    </row>
    <row r="118" spans="18:21" x14ac:dyDescent="0.45">
      <c r="R118" t="str">
        <f>+Updated_Spotify_Dataset_with_Ge!A119</f>
        <v>Rara Vez</v>
      </c>
      <c r="S118" t="str">
        <f>+Updated_Spotify_Dataset_with_Ge!B119</f>
        <v>Taiu, Milo j</v>
      </c>
      <c r="T118" t="str">
        <f>+CONCATENATE(Updated_Spotify_Dataset_with_Ge!B119," - ",Updated_Spotify_Dataset_with_Ge!A119)</f>
        <v>Taiu, Milo j - Rara Vez</v>
      </c>
      <c r="U118" t="str">
        <f>+Updated_Spotify_Dataset_with_Ge!A119</f>
        <v>Rara Vez</v>
      </c>
    </row>
    <row r="119" spans="18:21" x14ac:dyDescent="0.45">
      <c r="R119" t="str">
        <f>+Updated_Spotify_Dataset_with_Ge!A120</f>
        <v>VAGABUNDO</v>
      </c>
      <c r="S119" t="str">
        <f>+Updated_Spotify_Dataset_with_Ge!B120</f>
        <v>Sebastian Yatra, Manuel Turizo, BeÃ¯Â¿Â½Ã¯</v>
      </c>
      <c r="T119" t="str">
        <f>+CONCATENATE(Updated_Spotify_Dataset_with_Ge!B120," - ",Updated_Spotify_Dataset_with_Ge!A120)</f>
        <v>Sebastian Yatra, Manuel Turizo, BeÃ¯Â¿Â½Ã¯ - VAGABUNDO</v>
      </c>
      <c r="U119" t="str">
        <f>+Updated_Spotify_Dataset_with_Ge!A120</f>
        <v>VAGABUNDO</v>
      </c>
    </row>
    <row r="120" spans="18:21" x14ac:dyDescent="0.45">
      <c r="R120" t="str">
        <f>+Updated_Spotify_Dataset_with_Ge!A121</f>
        <v>august</v>
      </c>
      <c r="S120" t="str">
        <f>+Updated_Spotify_Dataset_with_Ge!B121</f>
        <v>Taylor Swift</v>
      </c>
      <c r="T120" t="str">
        <f>+CONCATENATE(Updated_Spotify_Dataset_with_Ge!B121," - ",Updated_Spotify_Dataset_with_Ge!A121)</f>
        <v>Taylor Swift - august</v>
      </c>
      <c r="U120" t="str">
        <f>+Updated_Spotify_Dataset_with_Ge!A121</f>
        <v>august</v>
      </c>
    </row>
    <row r="121" spans="18:21" x14ac:dyDescent="0.45">
      <c r="R121" t="str">
        <f>+Updated_Spotify_Dataset_with_Ge!A122</f>
        <v>LUNA</v>
      </c>
      <c r="S121" t="str">
        <f>+Updated_Spotify_Dataset_with_Ge!B122</f>
        <v>Junior H, Peso Pluma</v>
      </c>
      <c r="T121" t="str">
        <f>+CONCATENATE(Updated_Spotify_Dataset_with_Ge!B122," - ",Updated_Spotify_Dataset_with_Ge!A122)</f>
        <v>Junior H, Peso Pluma - LUNA</v>
      </c>
      <c r="U121" t="str">
        <f>+Updated_Spotify_Dataset_with_Ge!A122</f>
        <v>LUNA</v>
      </c>
    </row>
    <row r="122" spans="18:21" x14ac:dyDescent="0.45">
      <c r="R122" t="str">
        <f>+Updated_Spotify_Dataset_with_Ge!A123</f>
        <v>Miracle (with Ellie Goulding)</v>
      </c>
      <c r="S122" t="str">
        <f>+Updated_Spotify_Dataset_with_Ge!B123</f>
        <v>Calvin Harris, Ellie Goulding</v>
      </c>
      <c r="T122" t="str">
        <f>+CONCATENATE(Updated_Spotify_Dataset_with_Ge!B123," - ",Updated_Spotify_Dataset_with_Ge!A123)</f>
        <v>Calvin Harris, Ellie Goulding - Miracle (with Ellie Goulding)</v>
      </c>
      <c r="U122" t="str">
        <f>+Updated_Spotify_Dataset_with_Ge!A123</f>
        <v>Miracle (with Ellie Goulding)</v>
      </c>
    </row>
    <row r="123" spans="18:21" x14ac:dyDescent="0.45">
      <c r="R123" t="str">
        <f>+Updated_Spotify_Dataset_with_Ge!A124</f>
        <v>Nonsense</v>
      </c>
      <c r="S123" t="str">
        <f>+Updated_Spotify_Dataset_with_Ge!B124</f>
        <v>Sabrina Carpenter</v>
      </c>
      <c r="T123" t="str">
        <f>+CONCATENATE(Updated_Spotify_Dataset_with_Ge!B124," - ",Updated_Spotify_Dataset_with_Ge!A124)</f>
        <v>Sabrina Carpenter - Nonsense</v>
      </c>
      <c r="U123" t="str">
        <f>+Updated_Spotify_Dataset_with_Ge!A124</f>
        <v>Nonsense</v>
      </c>
    </row>
    <row r="124" spans="18:21" x14ac:dyDescent="0.45">
      <c r="R124" t="str">
        <f>+Updated_Spotify_Dataset_with_Ge!A125</f>
        <v>Que Vuelvas</v>
      </c>
      <c r="S124" t="str">
        <f>+Updated_Spotify_Dataset_with_Ge!B125</f>
        <v>Carin Leon, Grupo Frontera</v>
      </c>
      <c r="T124" t="str">
        <f>+CONCATENATE(Updated_Spotify_Dataset_with_Ge!B125," - ",Updated_Spotify_Dataset_with_Ge!A125)</f>
        <v>Carin Leon, Grupo Frontera - Que Vuelvas</v>
      </c>
      <c r="U124" t="str">
        <f>+Updated_Spotify_Dataset_with_Ge!A125</f>
        <v>Que Vuelvas</v>
      </c>
    </row>
    <row r="125" spans="18:21" x14ac:dyDescent="0.45">
      <c r="R125" t="str">
        <f>+Updated_Spotify_Dataset_with_Ge!A126</f>
        <v>Por las Noches</v>
      </c>
      <c r="S125" t="str">
        <f>+Updated_Spotify_Dataset_with_Ge!B126</f>
        <v>Peso Pluma</v>
      </c>
      <c r="T125" t="str">
        <f>+CONCATENATE(Updated_Spotify_Dataset_with_Ge!B126," - ",Updated_Spotify_Dataset_with_Ge!A126)</f>
        <v>Peso Pluma - Por las Noches</v>
      </c>
      <c r="U125" t="str">
        <f>+Updated_Spotify_Dataset_with_Ge!A126</f>
        <v>Por las Noches</v>
      </c>
    </row>
    <row r="126" spans="18:21" x14ac:dyDescent="0.45">
      <c r="R126" t="str">
        <f>+Updated_Spotify_Dataset_with_Ge!A127</f>
        <v>Feliz CumpleaÃ¯Â¿Â½Ã¯Â¿Â½os Fe</v>
      </c>
      <c r="S126" t="str">
        <f>+Updated_Spotify_Dataset_with_Ge!B127</f>
        <v>Feid</v>
      </c>
      <c r="T126" t="str">
        <f>+CONCATENATE(Updated_Spotify_Dataset_with_Ge!B127," - ",Updated_Spotify_Dataset_with_Ge!A127)</f>
        <v>Feid - Feliz CumpleaÃ¯Â¿Â½Ã¯Â¿Â½os Fe</v>
      </c>
      <c r="U126" t="str">
        <f>+Updated_Spotify_Dataset_with_Ge!A127</f>
        <v>Feliz CumpleaÃ¯Â¿Â½Ã¯Â¿Â½os Fe</v>
      </c>
    </row>
    <row r="127" spans="18:21" x14ac:dyDescent="0.45">
      <c r="R127" t="str">
        <f>+Updated_Spotify_Dataset_with_Ge!A128</f>
        <v>Can't Hold Us (feat. Ray Dalton)</v>
      </c>
      <c r="S127" t="str">
        <f>+Updated_Spotify_Dataset_with_Ge!B128</f>
        <v>Ray Dalton, Ryan Lewis, Macklemore</v>
      </c>
      <c r="T127" t="str">
        <f>+CONCATENATE(Updated_Spotify_Dataset_with_Ge!B128," - ",Updated_Spotify_Dataset_with_Ge!A128)</f>
        <v>Ray Dalton, Ryan Lewis, Macklemore - Can't Hold Us (feat. Ray Dalton)</v>
      </c>
      <c r="U127" t="str">
        <f>+Updated_Spotify_Dataset_with_Ge!A128</f>
        <v>Can't Hold Us (feat. Ray Dalton)</v>
      </c>
    </row>
    <row r="128" spans="18:21" x14ac:dyDescent="0.45">
      <c r="R128" t="str">
        <f>+Updated_Spotify_Dataset_with_Ge!A129</f>
        <v>Watermelon Sugar</v>
      </c>
      <c r="S128" t="str">
        <f>+Updated_Spotify_Dataset_with_Ge!B129</f>
        <v>Harry Styles</v>
      </c>
      <c r="T128" t="str">
        <f>+CONCATENATE(Updated_Spotify_Dataset_with_Ge!B129," - ",Updated_Spotify_Dataset_with_Ge!A129)</f>
        <v>Harry Styles - Watermelon Sugar</v>
      </c>
      <c r="U128" t="str">
        <f>+Updated_Spotify_Dataset_with_Ge!A129</f>
        <v>Watermelon Sugar</v>
      </c>
    </row>
    <row r="129" spans="18:21" x14ac:dyDescent="0.45">
      <c r="R129" t="str">
        <f>+Updated_Spotify_Dataset_with_Ge!A130</f>
        <v>lovely - Bonus Track</v>
      </c>
      <c r="S129" t="str">
        <f>+Updated_Spotify_Dataset_with_Ge!B130</f>
        <v>Billie Eilish, Khalid</v>
      </c>
      <c r="T129" t="str">
        <f>+CONCATENATE(Updated_Spotify_Dataset_with_Ge!B130," - ",Updated_Spotify_Dataset_with_Ge!A130)</f>
        <v>Billie Eilish, Khalid - lovely - Bonus Track</v>
      </c>
      <c r="U129" t="str">
        <f>+Updated_Spotify_Dataset_with_Ge!A130</f>
        <v>lovely - Bonus Track</v>
      </c>
    </row>
    <row r="130" spans="18:21" x14ac:dyDescent="0.45">
      <c r="R130" t="str">
        <f>+Updated_Spotify_Dataset_with_Ge!A131</f>
        <v>Rauw Alejandro: Bzrp Music Sessions, Vol. 56</v>
      </c>
      <c r="S130" t="str">
        <f>+Updated_Spotify_Dataset_with_Ge!B131</f>
        <v>Rauw Alejandro, Bizarrap</v>
      </c>
      <c r="T130" t="str">
        <f>+CONCATENATE(Updated_Spotify_Dataset_with_Ge!B131," - ",Updated_Spotify_Dataset_with_Ge!A131)</f>
        <v>Rauw Alejandro, Bizarrap - Rauw Alejandro: Bzrp Music Sessions, Vol. 56</v>
      </c>
      <c r="U130" t="str">
        <f>+Updated_Spotify_Dataset_with_Ge!A131</f>
        <v>Rauw Alejandro: Bzrp Music Sessions, Vol. 56</v>
      </c>
    </row>
    <row r="131" spans="18:21" x14ac:dyDescent="0.45">
      <c r="R131" t="str">
        <f>+Updated_Spotify_Dataset_with_Ge!A132</f>
        <v>Queencard</v>
      </c>
      <c r="S131" t="str">
        <f>+Updated_Spotify_Dataset_with_Ge!B132</f>
        <v>(G)I-DLE</v>
      </c>
      <c r="T131" t="str">
        <f>+CONCATENATE(Updated_Spotify_Dataset_with_Ge!B132," - ",Updated_Spotify_Dataset_with_Ge!A132)</f>
        <v>(G)I-DLE - Queencard</v>
      </c>
      <c r="U131" t="str">
        <f>+Updated_Spotify_Dataset_with_Ge!A132</f>
        <v>Queencard</v>
      </c>
    </row>
    <row r="132" spans="18:21" x14ac:dyDescent="0.45">
      <c r="R132" t="str">
        <f>+Updated_Spotify_Dataset_with_Ge!A133</f>
        <v>OMG</v>
      </c>
      <c r="S132" t="str">
        <f>+Updated_Spotify_Dataset_with_Ge!B133</f>
        <v>NewJeans</v>
      </c>
      <c r="T132" t="str">
        <f>+CONCATENATE(Updated_Spotify_Dataset_with_Ge!B133," - ",Updated_Spotify_Dataset_with_Ge!A133)</f>
        <v>NewJeans - OMG</v>
      </c>
      <c r="U132" t="str">
        <f>+Updated_Spotify_Dataset_with_Ge!A133</f>
        <v>OMG</v>
      </c>
    </row>
    <row r="133" spans="18:21" x14ac:dyDescent="0.45">
      <c r="R133" t="str">
        <f>+Updated_Spotify_Dataset_with_Ge!A134</f>
        <v>Radio</v>
      </c>
      <c r="S133" t="str">
        <f>+Updated_Spotify_Dataset_with_Ge!B134</f>
        <v>Lana Del Rey</v>
      </c>
      <c r="T133" t="str">
        <f>+CONCATENATE(Updated_Spotify_Dataset_with_Ge!B134," - ",Updated_Spotify_Dataset_with_Ge!A134)</f>
        <v>Lana Del Rey - Radio</v>
      </c>
      <c r="U133" t="str">
        <f>+Updated_Spotify_Dataset_with_Ge!A134</f>
        <v>Radio</v>
      </c>
    </row>
    <row r="134" spans="18:21" x14ac:dyDescent="0.45">
      <c r="R134" t="str">
        <f>+Updated_Spotify_Dataset_with_Ge!A135</f>
        <v>Shakira: Bzrp Music Sessions, Vol. 53</v>
      </c>
      <c r="S134" t="str">
        <f>+Updated_Spotify_Dataset_with_Ge!B135</f>
        <v>Shakira, Bizarrap</v>
      </c>
      <c r="T134" t="str">
        <f>+CONCATENATE(Updated_Spotify_Dataset_with_Ge!B135," - ",Updated_Spotify_Dataset_with_Ge!A135)</f>
        <v>Shakira, Bizarrap - Shakira: Bzrp Music Sessions, Vol. 53</v>
      </c>
      <c r="U134" t="str">
        <f>+Updated_Spotify_Dataset_with_Ge!A135</f>
        <v>Shakira: Bzrp Music Sessions, Vol. 53</v>
      </c>
    </row>
    <row r="135" spans="18:21" x14ac:dyDescent="0.45">
      <c r="R135">
        <f>+Updated_Spotify_Dataset_with_Ge!A136</f>
        <v>505</v>
      </c>
      <c r="S135" t="str">
        <f>+Updated_Spotify_Dataset_with_Ge!B136</f>
        <v>Arctic Monkeys</v>
      </c>
      <c r="T135" t="str">
        <f>+CONCATENATE(Updated_Spotify_Dataset_with_Ge!B136," - ",Updated_Spotify_Dataset_with_Ge!A136)</f>
        <v>Arctic Monkeys - 505</v>
      </c>
      <c r="U135">
        <f>+Updated_Spotify_Dataset_with_Ge!A136</f>
        <v>505</v>
      </c>
    </row>
    <row r="136" spans="18:21" x14ac:dyDescent="0.45">
      <c r="R136" t="str">
        <f>+Updated_Spotify_Dataset_with_Ge!A137</f>
        <v>Calling (Spider-Man: Across the Spider-Verse) (Metro Boomin &amp; Swae Lee, NAV, feat. A Boogie Wit da Hoodie)</v>
      </c>
      <c r="S136" t="str">
        <f>+Updated_Spotify_Dataset_with_Ge!B137</f>
        <v>Swae Lee, A Boogie Wit da Hoodie, Metro Boomin, NAV</v>
      </c>
      <c r="T136" t="str">
        <f>+CONCATENATE(Updated_Spotify_Dataset_with_Ge!B137," - ",Updated_Spotify_Dataset_with_Ge!A137)</f>
        <v>Swae Lee, A Boogie Wit da Hoodie, Metro Boomin, NAV - Calling (Spider-Man: Across the Spider-Verse) (Metro Boomin &amp; Swae Lee, NAV, feat. A Boogie Wit da Hoodie)</v>
      </c>
      <c r="U136" t="str">
        <f>+Updated_Spotify_Dataset_with_Ge!A137</f>
        <v>Calling (Spider-Man: Across the Spider-Verse) (Metro Boomin &amp; Swae Lee, NAV, feat. A Boogie Wit da Hoodie)</v>
      </c>
    </row>
    <row r="137" spans="18:21" x14ac:dyDescent="0.45">
      <c r="R137" t="str">
        <f>+Updated_Spotify_Dataset_with_Ge!A138</f>
        <v>Trance (with Travis Scott &amp; Young Thug)</v>
      </c>
      <c r="S137" t="str">
        <f>+Updated_Spotify_Dataset_with_Ge!B138</f>
        <v>Travis Scott, Young Thug, Metro Boomin</v>
      </c>
      <c r="T137" t="str">
        <f>+CONCATENATE(Updated_Spotify_Dataset_with_Ge!B138," - ",Updated_Spotify_Dataset_with_Ge!A138)</f>
        <v>Travis Scott, Young Thug, Metro Boomin - Trance (with Travis Scott &amp; Young Thug)</v>
      </c>
      <c r="U137" t="str">
        <f>+Updated_Spotify_Dataset_with_Ge!A138</f>
        <v>Trance (with Travis Scott &amp; Young Thug)</v>
      </c>
    </row>
    <row r="138" spans="18:21" x14ac:dyDescent="0.45">
      <c r="R138" t="str">
        <f>+Updated_Spotify_Dataset_with_Ge!A139</f>
        <v>Tere Vaaste (From "Zara Hatke Zara Bachke")</v>
      </c>
      <c r="S138" t="str">
        <f>+Updated_Spotify_Dataset_with_Ge!B139</f>
        <v>Sachin-Jigar, Shadab Faridi, Altamash Faridi, Amitabh Bhattacharya, Varun Jain</v>
      </c>
      <c r="T138" t="str">
        <f>+CONCATENATE(Updated_Spotify_Dataset_with_Ge!B139," - ",Updated_Spotify_Dataset_with_Ge!A139)</f>
        <v>Sachin-Jigar, Shadab Faridi, Altamash Faridi, Amitabh Bhattacharya, Varun Jain - Tere Vaaste (From "Zara Hatke Zara Bachke")</v>
      </c>
      <c r="U138" t="str">
        <f>+Updated_Spotify_Dataset_with_Ge!A139</f>
        <v>Tere Vaaste (From "Zara Hatke Zara Bachke")</v>
      </c>
    </row>
    <row r="139" spans="18:21" x14ac:dyDescent="0.45">
      <c r="R139" t="str">
        <f>+Updated_Spotify_Dataset_with_Ge!A140</f>
        <v>Perfect</v>
      </c>
      <c r="S139" t="str">
        <f>+Updated_Spotify_Dataset_with_Ge!B140</f>
        <v>Ed Sheeran</v>
      </c>
      <c r="T139" t="str">
        <f>+CONCATENATE(Updated_Spotify_Dataset_with_Ge!B140," - ",Updated_Spotify_Dataset_with_Ge!A140)</f>
        <v>Ed Sheeran - Perfect</v>
      </c>
      <c r="U139" t="str">
        <f>+Updated_Spotify_Dataset_with_Ge!A140</f>
        <v>Perfect</v>
      </c>
    </row>
    <row r="140" spans="18:21" x14ac:dyDescent="0.45">
      <c r="R140" t="str">
        <f>+Updated_Spotify_Dataset_with_Ge!A141</f>
        <v>Romantic Homicide</v>
      </c>
      <c r="S140" t="str">
        <f>+Updated_Spotify_Dataset_with_Ge!B141</f>
        <v>d4vd</v>
      </c>
      <c r="T140" t="str">
        <f>+CONCATENATE(Updated_Spotify_Dataset_with_Ge!B141," - ",Updated_Spotify_Dataset_with_Ge!A141)</f>
        <v>d4vd - Romantic Homicide</v>
      </c>
      <c r="U140" t="str">
        <f>+Updated_Spotify_Dataset_with_Ge!A141</f>
        <v>Romantic Homicide</v>
      </c>
    </row>
    <row r="141" spans="18:21" x14ac:dyDescent="0.45">
      <c r="R141" t="str">
        <f>+Updated_Spotify_Dataset_with_Ge!A142</f>
        <v>Believer</v>
      </c>
      <c r="S141" t="str">
        <f>+Updated_Spotify_Dataset_with_Ge!B142</f>
        <v>Imagine Dragons</v>
      </c>
      <c r="T141" t="str">
        <f>+CONCATENATE(Updated_Spotify_Dataset_with_Ge!B142," - ",Updated_Spotify_Dataset_with_Ge!A142)</f>
        <v>Imagine Dragons - Believer</v>
      </c>
      <c r="U141" t="str">
        <f>+Updated_Spotify_Dataset_with_Ge!A142</f>
        <v>Believer</v>
      </c>
    </row>
    <row r="142" spans="18:21" x14ac:dyDescent="0.45">
      <c r="R142" t="str">
        <f>+Updated_Spotify_Dataset_with_Ge!A143</f>
        <v>Novo BalanÃ¯Â¿Â½</v>
      </c>
      <c r="S142" t="str">
        <f>+Updated_Spotify_Dataset_with_Ge!B143</f>
        <v>Veigh, Bvga Beatz, Supernova Ent, Prod Malax</v>
      </c>
      <c r="T142" t="str">
        <f>+CONCATENATE(Updated_Spotify_Dataset_with_Ge!B143," - ",Updated_Spotify_Dataset_with_Ge!A143)</f>
        <v>Veigh, Bvga Beatz, Supernova Ent, Prod Malax - Novo BalanÃ¯Â¿Â½</v>
      </c>
      <c r="U142" t="str">
        <f>+Updated_Spotify_Dataset_with_Ge!A143</f>
        <v>Novo BalanÃ¯Â¿Â½</v>
      </c>
    </row>
    <row r="143" spans="18:21" x14ac:dyDescent="0.45">
      <c r="R143" t="str">
        <f>+Updated_Spotify_Dataset_with_Ge!A144</f>
        <v>Gol Bolinha, Gol Quadrado 2</v>
      </c>
      <c r="S143" t="str">
        <f>+Updated_Spotify_Dataset_with_Ge!B144</f>
        <v>Mc Pedrinho, DJ 900</v>
      </c>
      <c r="T143" t="str">
        <f>+CONCATENATE(Updated_Spotify_Dataset_with_Ge!B144," - ",Updated_Spotify_Dataset_with_Ge!A144)</f>
        <v>Mc Pedrinho, DJ 900 - Gol Bolinha, Gol Quadrado 2</v>
      </c>
      <c r="U143" t="str">
        <f>+Updated_Spotify_Dataset_with_Ge!A144</f>
        <v>Gol Bolinha, Gol Quadrado 2</v>
      </c>
    </row>
    <row r="144" spans="18:21" x14ac:dyDescent="0.45">
      <c r="R144" t="str">
        <f>+Updated_Spotify_Dataset_with_Ge!A145</f>
        <v>Without Me</v>
      </c>
      <c r="S144" t="str">
        <f>+Updated_Spotify_Dataset_with_Ge!B145</f>
        <v>Eminem</v>
      </c>
      <c r="T144" t="str">
        <f>+CONCATENATE(Updated_Spotify_Dataset_with_Ge!B145," - ",Updated_Spotify_Dataset_with_Ge!A145)</f>
        <v>Eminem - Without Me</v>
      </c>
      <c r="U144" t="str">
        <f>+Updated_Spotify_Dataset_with_Ge!A145</f>
        <v>Without Me</v>
      </c>
    </row>
    <row r="145" spans="18:21" x14ac:dyDescent="0.45">
      <c r="R145" t="str">
        <f>+Updated_Spotify_Dataset_with_Ge!A146</f>
        <v>QUEMA</v>
      </c>
      <c r="S145" t="str">
        <f>+Updated_Spotify_Dataset_with_Ge!B146</f>
        <v>Sog, Ryan Castro, Peso Pluma</v>
      </c>
      <c r="T145" t="str">
        <f>+CONCATENATE(Updated_Spotify_Dataset_with_Ge!B146," - ",Updated_Spotify_Dataset_with_Ge!A146)</f>
        <v>Sog, Ryan Castro, Peso Pluma - QUEMA</v>
      </c>
      <c r="U145" t="str">
        <f>+Updated_Spotify_Dataset_with_Ge!A146</f>
        <v>QUEMA</v>
      </c>
    </row>
    <row r="146" spans="18:21" x14ac:dyDescent="0.45">
      <c r="R146" t="str">
        <f>+Updated_Spotify_Dataset_with_Ge!A147</f>
        <v>Stargirl Interlude</v>
      </c>
      <c r="S146" t="str">
        <f>+Updated_Spotify_Dataset_with_Ge!B147</f>
        <v>The Weeknd, Lana Del Rey</v>
      </c>
      <c r="T146" t="str">
        <f>+CONCATENATE(Updated_Spotify_Dataset_with_Ge!B147," - ",Updated_Spotify_Dataset_with_Ge!A147)</f>
        <v>The Weeknd, Lana Del Rey - Stargirl Interlude</v>
      </c>
      <c r="U146" t="str">
        <f>+Updated_Spotify_Dataset_with_Ge!A147</f>
        <v>Stargirl Interlude</v>
      </c>
    </row>
    <row r="147" spans="18:21" x14ac:dyDescent="0.45">
      <c r="R147" t="str">
        <f>+Updated_Spotify_Dataset_with_Ge!A148</f>
        <v>Ojitos Lindos</v>
      </c>
      <c r="S147" t="str">
        <f>+Updated_Spotify_Dataset_with_Ge!B148</f>
        <v>Bomba EstÃ¯Â¿Â½Ã¯Â¿Â½reo, Bad B</v>
      </c>
      <c r="T147" t="str">
        <f>+CONCATENATE(Updated_Spotify_Dataset_with_Ge!B148," - ",Updated_Spotify_Dataset_with_Ge!A148)</f>
        <v>Bomba EstÃ¯Â¿Â½Ã¯Â¿Â½reo, Bad B - Ojitos Lindos</v>
      </c>
      <c r="U147" t="str">
        <f>+Updated_Spotify_Dataset_with_Ge!A148</f>
        <v>Ojitos Lindos</v>
      </c>
    </row>
    <row r="148" spans="18:21" x14ac:dyDescent="0.45">
      <c r="R148" t="str">
        <f>+Updated_Spotify_Dataset_with_Ge!A149</f>
        <v>Somewhere Only We Know</v>
      </c>
      <c r="S148" t="str">
        <f>+Updated_Spotify_Dataset_with_Ge!B149</f>
        <v>Keane</v>
      </c>
      <c r="T148" t="str">
        <f>+CONCATENATE(Updated_Spotify_Dataset_with_Ge!B149," - ",Updated_Spotify_Dataset_with_Ge!A149)</f>
        <v>Keane - Somewhere Only We Know</v>
      </c>
      <c r="U148" t="str">
        <f>+Updated_Spotify_Dataset_with_Ge!A149</f>
        <v>Somewhere Only We Know</v>
      </c>
    </row>
    <row r="149" spans="18:21" x14ac:dyDescent="0.45">
      <c r="R149" t="str">
        <f>+Updated_Spotify_Dataset_with_Ge!A150</f>
        <v>Those Eyes</v>
      </c>
      <c r="S149" t="str">
        <f>+Updated_Spotify_Dataset_with_Ge!B150</f>
        <v>New West</v>
      </c>
      <c r="T149" t="str">
        <f>+CONCATENATE(Updated_Spotify_Dataset_with_Ge!B150," - ",Updated_Spotify_Dataset_with_Ge!A150)</f>
        <v>New West - Those Eyes</v>
      </c>
      <c r="U149" t="str">
        <f>+Updated_Spotify_Dataset_with_Ge!A150</f>
        <v>Those Eyes</v>
      </c>
    </row>
    <row r="150" spans="18:21" x14ac:dyDescent="0.45">
      <c r="R150" t="str">
        <f>+Updated_Spotify_Dataset_with_Ge!A151</f>
        <v>El Gordo Trae El Mando</v>
      </c>
      <c r="S150" t="str">
        <f>+Updated_Spotify_Dataset_with_Ge!B151</f>
        <v>Chino Pacas</v>
      </c>
      <c r="T150" t="str">
        <f>+CONCATENATE(Updated_Spotify_Dataset_with_Ge!B151," - ",Updated_Spotify_Dataset_with_Ge!A151)</f>
        <v>Chino Pacas - El Gordo Trae El Mando</v>
      </c>
      <c r="U150" t="str">
        <f>+Updated_Spotify_Dataset_with_Ge!A151</f>
        <v>El Gordo Trae El Mando</v>
      </c>
    </row>
    <row r="151" spans="18:21" x14ac:dyDescent="0.45">
      <c r="R151" t="str">
        <f>+Updated_Spotify_Dataset_with_Ge!A152</f>
        <v>Mi Bello Angel</v>
      </c>
      <c r="S151" t="str">
        <f>+Updated_Spotify_Dataset_with_Ge!B152</f>
        <v>Natanael Cano</v>
      </c>
      <c r="T151" t="str">
        <f>+CONCATENATE(Updated_Spotify_Dataset_with_Ge!B152," - ",Updated_Spotify_Dataset_with_Ge!A152)</f>
        <v>Natanael Cano - Mi Bello Angel</v>
      </c>
      <c r="U151" t="str">
        <f>+Updated_Spotify_Dataset_with_Ge!A152</f>
        <v>Mi Bello Angel</v>
      </c>
    </row>
    <row r="152" spans="18:21" x14ac:dyDescent="0.45">
      <c r="R152" t="str">
        <f>+Updated_Spotify_Dataset_with_Ge!A153</f>
        <v>Bye</v>
      </c>
      <c r="S152" t="str">
        <f>+Updated_Spotify_Dataset_with_Ge!B153</f>
        <v>Peso Pluma</v>
      </c>
      <c r="T152" t="str">
        <f>+CONCATENATE(Updated_Spotify_Dataset_with_Ge!B153," - ",Updated_Spotify_Dataset_with_Ge!A153)</f>
        <v>Peso Pluma - Bye</v>
      </c>
      <c r="U152" t="str">
        <f>+Updated_Spotify_Dataset_with_Ge!A153</f>
        <v>Bye</v>
      </c>
    </row>
    <row r="153" spans="18:21" x14ac:dyDescent="0.45">
      <c r="R153" t="str">
        <f>+Updated_Spotify_Dataset_with_Ge!A154</f>
        <v>Danza Kuduro</v>
      </c>
      <c r="S153" t="str">
        <f>+Updated_Spotify_Dataset_with_Ge!B154</f>
        <v>Don Omar, Lucenzo</v>
      </c>
      <c r="T153" t="str">
        <f>+CONCATENATE(Updated_Spotify_Dataset_with_Ge!B154," - ",Updated_Spotify_Dataset_with_Ge!A154)</f>
        <v>Don Omar, Lucenzo - Danza Kuduro</v>
      </c>
      <c r="U153" t="str">
        <f>+Updated_Spotify_Dataset_with_Ge!A154</f>
        <v>Danza Kuduro</v>
      </c>
    </row>
    <row r="154" spans="18:21" x14ac:dyDescent="0.45">
      <c r="R154" t="str">
        <f>+Updated_Spotify_Dataset_with_Ge!A155</f>
        <v>Nosso Quadro</v>
      </c>
      <c r="S154" t="str">
        <f>+Updated_Spotify_Dataset_with_Ge!B155</f>
        <v>Ana Castela, AgroPlay</v>
      </c>
      <c r="T154" t="str">
        <f>+CONCATENATE(Updated_Spotify_Dataset_with_Ge!B155," - ",Updated_Spotify_Dataset_with_Ge!A155)</f>
        <v>Ana Castela, AgroPlay - Nosso Quadro</v>
      </c>
      <c r="U154" t="str">
        <f>+Updated_Spotify_Dataset_with_Ge!A155</f>
        <v>Nosso Quadro</v>
      </c>
    </row>
    <row r="155" spans="18:21" x14ac:dyDescent="0.45">
      <c r="R155" t="str">
        <f>+Updated_Spotify_Dataset_with_Ge!A156</f>
        <v>Locked Out Of Heaven</v>
      </c>
      <c r="S155" t="str">
        <f>+Updated_Spotify_Dataset_with_Ge!B156</f>
        <v>Bruno Mars</v>
      </c>
      <c r="T155" t="str">
        <f>+CONCATENATE(Updated_Spotify_Dataset_with_Ge!B156," - ",Updated_Spotify_Dataset_with_Ge!A156)</f>
        <v>Bruno Mars - Locked Out Of Heaven</v>
      </c>
      <c r="U155" t="str">
        <f>+Updated_Spotify_Dataset_with_Ge!A156</f>
        <v>Locked Out Of Heaven</v>
      </c>
    </row>
    <row r="156" spans="18:21" x14ac:dyDescent="0.45">
      <c r="R156" t="str">
        <f>+Updated_Spotify_Dataset_with_Ge!A157</f>
        <v>Un Finde | CROSSOVER #2</v>
      </c>
      <c r="S156" t="str">
        <f>+Updated_Spotify_Dataset_with_Ge!B157</f>
        <v>Big One, FMK, Ke personajes</v>
      </c>
      <c r="T156" t="str">
        <f>+CONCATENATE(Updated_Spotify_Dataset_with_Ge!B157," - ",Updated_Spotify_Dataset_with_Ge!A157)</f>
        <v>Big One, FMK, Ke personajes - Un Finde | CROSSOVER #2</v>
      </c>
      <c r="U156" t="str">
        <f>+Updated_Spotify_Dataset_with_Ge!A157</f>
        <v>Un Finde | CROSSOVER #2</v>
      </c>
    </row>
    <row r="157" spans="18:21" x14ac:dyDescent="0.45">
      <c r="R157" t="str">
        <f>+Updated_Spotify_Dataset_with_Ge!A158</f>
        <v>Jimmy Cooks (feat. 21 Savage)</v>
      </c>
      <c r="S157" t="str">
        <f>+Updated_Spotify_Dataset_with_Ge!B158</f>
        <v>Drake, 21 Savage</v>
      </c>
      <c r="T157" t="str">
        <f>+CONCATENATE(Updated_Spotify_Dataset_with_Ge!B158," - ",Updated_Spotify_Dataset_with_Ge!A158)</f>
        <v>Drake, 21 Savage - Jimmy Cooks (feat. 21 Savage)</v>
      </c>
      <c r="U157" t="str">
        <f>+Updated_Spotify_Dataset_with_Ge!A158</f>
        <v>Jimmy Cooks (feat. 21 Savage)</v>
      </c>
    </row>
    <row r="158" spans="18:21" x14ac:dyDescent="0.45">
      <c r="R158" t="str">
        <f>+Updated_Spotify_Dataset_with_Ge!A159</f>
        <v>Counting Stars</v>
      </c>
      <c r="S158" t="str">
        <f>+Updated_Spotify_Dataset_with_Ge!B159</f>
        <v>OneRepublic</v>
      </c>
      <c r="T158" t="str">
        <f>+CONCATENATE(Updated_Spotify_Dataset_with_Ge!B159," - ",Updated_Spotify_Dataset_with_Ge!A159)</f>
        <v>OneRepublic - Counting Stars</v>
      </c>
      <c r="U158" t="str">
        <f>+Updated_Spotify_Dataset_with_Ge!A159</f>
        <v>Counting Stars</v>
      </c>
    </row>
    <row r="159" spans="18:21" x14ac:dyDescent="0.45">
      <c r="R159" t="str">
        <f>+Updated_Spotify_Dataset_with_Ge!A160</f>
        <v>Ghost</v>
      </c>
      <c r="S159" t="str">
        <f>+Updated_Spotify_Dataset_with_Ge!B160</f>
        <v>Justin Bieber</v>
      </c>
      <c r="T159" t="str">
        <f>+CONCATENATE(Updated_Spotify_Dataset_with_Ge!B160," - ",Updated_Spotify_Dataset_with_Ge!A160)</f>
        <v>Justin Bieber - Ghost</v>
      </c>
      <c r="U159" t="str">
        <f>+Updated_Spotify_Dataset_with_Ge!A160</f>
        <v>Ghost</v>
      </c>
    </row>
    <row r="160" spans="18:21" x14ac:dyDescent="0.45">
      <c r="R160" t="str">
        <f>+Updated_Spotify_Dataset_with_Ge!A161</f>
        <v>Under The Influence</v>
      </c>
      <c r="S160" t="str">
        <f>+Updated_Spotify_Dataset_with_Ge!B161</f>
        <v>Chris Brown</v>
      </c>
      <c r="T160" t="str">
        <f>+CONCATENATE(Updated_Spotify_Dataset_with_Ge!B161," - ",Updated_Spotify_Dataset_with_Ge!A161)</f>
        <v>Chris Brown - Under The Influence</v>
      </c>
      <c r="U160" t="str">
        <f>+Updated_Spotify_Dataset_with_Ge!A161</f>
        <v>Under The Influence</v>
      </c>
    </row>
    <row r="161" spans="18:21" x14ac:dyDescent="0.45">
      <c r="R161" t="str">
        <f>+Updated_Spotify_Dataset_with_Ge!A162</f>
        <v>PRC</v>
      </c>
      <c r="S161" t="str">
        <f>+Updated_Spotify_Dataset_with_Ge!B162</f>
        <v>Natanael Cano, Peso Pluma</v>
      </c>
      <c r="T161" t="str">
        <f>+CONCATENATE(Updated_Spotify_Dataset_with_Ge!B162," - ",Updated_Spotify_Dataset_with_Ge!A162)</f>
        <v>Natanael Cano, Peso Pluma - PRC</v>
      </c>
      <c r="U161" t="str">
        <f>+Updated_Spotify_Dataset_with_Ge!A162</f>
        <v>PRC</v>
      </c>
    </row>
    <row r="162" spans="18:21" x14ac:dyDescent="0.45">
      <c r="R162" t="str">
        <f>+Updated_Spotify_Dataset_with_Ge!A163</f>
        <v>Gasolina</v>
      </c>
      <c r="S162" t="str">
        <f>+Updated_Spotify_Dataset_with_Ge!B163</f>
        <v>Daddy Yankee</v>
      </c>
      <c r="T162" t="str">
        <f>+CONCATENATE(Updated_Spotify_Dataset_with_Ge!B163," - ",Updated_Spotify_Dataset_with_Ge!A163)</f>
        <v>Daddy Yankee - Gasolina</v>
      </c>
      <c r="U162" t="str">
        <f>+Updated_Spotify_Dataset_with_Ge!A163</f>
        <v>Gasolina</v>
      </c>
    </row>
    <row r="163" spans="18:21" x14ac:dyDescent="0.45">
      <c r="R163" t="str">
        <f>+Updated_Spotify_Dataset_with_Ge!A164</f>
        <v>One Dance</v>
      </c>
      <c r="S163" t="str">
        <f>+Updated_Spotify_Dataset_with_Ge!B164</f>
        <v>Drake, WizKid, Kyla</v>
      </c>
      <c r="T163" t="str">
        <f>+CONCATENATE(Updated_Spotify_Dataset_with_Ge!B164," - ",Updated_Spotify_Dataset_with_Ge!A164)</f>
        <v>Drake, WizKid, Kyla - One Dance</v>
      </c>
      <c r="U163" t="str">
        <f>+Updated_Spotify_Dataset_with_Ge!A164</f>
        <v>One Dance</v>
      </c>
    </row>
    <row r="164" spans="18:21" x14ac:dyDescent="0.45">
      <c r="R164" t="str">
        <f>+Updated_Spotify_Dataset_with_Ge!A165</f>
        <v>Enchanted</v>
      </c>
      <c r="S164" t="str">
        <f>+Updated_Spotify_Dataset_with_Ge!B165</f>
        <v>Taylor Swift</v>
      </c>
      <c r="T164" t="str">
        <f>+CONCATENATE(Updated_Spotify_Dataset_with_Ge!B165," - ",Updated_Spotify_Dataset_with_Ge!A165)</f>
        <v>Taylor Swift - Enchanted</v>
      </c>
      <c r="U164" t="str">
        <f>+Updated_Spotify_Dataset_with_Ge!A165</f>
        <v>Enchanted</v>
      </c>
    </row>
    <row r="165" spans="18:21" x14ac:dyDescent="0.45">
      <c r="R165" t="str">
        <f>+Updated_Spotify_Dataset_with_Ge!A166</f>
        <v>Save Your Tears</v>
      </c>
      <c r="S165" t="str">
        <f>+Updated_Spotify_Dataset_with_Ge!B166</f>
        <v>The Weeknd</v>
      </c>
      <c r="T165" t="str">
        <f>+CONCATENATE(Updated_Spotify_Dataset_with_Ge!B166," - ",Updated_Spotify_Dataset_with_Ge!A166)</f>
        <v>The Weeknd - Save Your Tears</v>
      </c>
      <c r="U165" t="str">
        <f>+Updated_Spotify_Dataset_with_Ge!A166</f>
        <v>Save Your Tears</v>
      </c>
    </row>
    <row r="166" spans="18:21" x14ac:dyDescent="0.45">
      <c r="R166" t="str">
        <f>+Updated_Spotify_Dataset_with_Ge!A167</f>
        <v>Sure Thing</v>
      </c>
      <c r="S166" t="str">
        <f>+Updated_Spotify_Dataset_with_Ge!B167</f>
        <v>Miguel</v>
      </c>
      <c r="T166" t="str">
        <f>+CONCATENATE(Updated_Spotify_Dataset_with_Ge!B167," - ",Updated_Spotify_Dataset_with_Ge!A167)</f>
        <v>Miguel - Sure Thing</v>
      </c>
      <c r="U166" t="str">
        <f>+Updated_Spotify_Dataset_with_Ge!A167</f>
        <v>Sure Thing</v>
      </c>
    </row>
    <row r="167" spans="18:21" x14ac:dyDescent="0.45">
      <c r="R167" t="str">
        <f>+Updated_Spotify_Dataset_with_Ge!A168</f>
        <v>Every Breath You Take - Remastered 2003</v>
      </c>
      <c r="S167" t="str">
        <f>+Updated_Spotify_Dataset_with_Ge!B168</f>
        <v>The Police</v>
      </c>
      <c r="T167" t="str">
        <f>+CONCATENATE(Updated_Spotify_Dataset_with_Ge!B168," - ",Updated_Spotify_Dataset_with_Ge!A168)</f>
        <v>The Police - Every Breath You Take - Remastered 2003</v>
      </c>
      <c r="U167" t="str">
        <f>+Updated_Spotify_Dataset_with_Ge!A168</f>
        <v>Every Breath You Take - Remastered 2003</v>
      </c>
    </row>
    <row r="168" spans="18:21" x14ac:dyDescent="0.45">
      <c r="R168" t="str">
        <f>+Updated_Spotify_Dataset_with_Ge!A169</f>
        <v>The Night We Met</v>
      </c>
      <c r="S168" t="str">
        <f>+Updated_Spotify_Dataset_with_Ge!B169</f>
        <v>Lord Huron</v>
      </c>
      <c r="T168" t="str">
        <f>+CONCATENATE(Updated_Spotify_Dataset_with_Ge!B169," - ",Updated_Spotify_Dataset_with_Ge!A169)</f>
        <v>Lord Huron - The Night We Met</v>
      </c>
      <c r="U168" t="str">
        <f>+Updated_Spotify_Dataset_with_Ge!A169</f>
        <v>The Night We Met</v>
      </c>
    </row>
    <row r="169" spans="18:21" x14ac:dyDescent="0.45">
      <c r="R169" t="str">
        <f>+Updated_Spotify_Dataset_with_Ge!A170</f>
        <v>We Found Love</v>
      </c>
      <c r="S169" t="str">
        <f>+Updated_Spotify_Dataset_with_Ge!B170</f>
        <v>Rihanna, Calvin Harris</v>
      </c>
      <c r="T169" t="str">
        <f>+CONCATENATE(Updated_Spotify_Dataset_with_Ge!B170," - ",Updated_Spotify_Dataset_with_Ge!A170)</f>
        <v>Rihanna, Calvin Harris - We Found Love</v>
      </c>
      <c r="U169" t="str">
        <f>+Updated_Spotify_Dataset_with_Ge!A170</f>
        <v>We Found Love</v>
      </c>
    </row>
    <row r="170" spans="18:21" x14ac:dyDescent="0.45">
      <c r="R170" t="str">
        <f>+Updated_Spotify_Dataset_with_Ge!A171</f>
        <v>When I Was Your Man</v>
      </c>
      <c r="S170" t="str">
        <f>+Updated_Spotify_Dataset_with_Ge!B171</f>
        <v>Bruno Mars</v>
      </c>
      <c r="T170" t="str">
        <f>+CONCATENATE(Updated_Spotify_Dataset_with_Ge!B171," - ",Updated_Spotify_Dataset_with_Ge!A171)</f>
        <v>Bruno Mars - When I Was Your Man</v>
      </c>
      <c r="U170" t="str">
        <f>+Updated_Spotify_Dataset_with_Ge!A171</f>
        <v>When I Was Your Man</v>
      </c>
    </row>
    <row r="171" spans="18:21" x14ac:dyDescent="0.45">
      <c r="R171" t="str">
        <f>+Updated_Spotify_Dataset_with_Ge!A172</f>
        <v>Let Me Down Slowly</v>
      </c>
      <c r="S171" t="str">
        <f>+Updated_Spotify_Dataset_with_Ge!B172</f>
        <v>Alec Benjamin</v>
      </c>
      <c r="T171" t="str">
        <f>+CONCATENATE(Updated_Spotify_Dataset_with_Ge!B172," - ",Updated_Spotify_Dataset_with_Ge!A172)</f>
        <v>Alec Benjamin - Let Me Down Slowly</v>
      </c>
      <c r="U171" t="str">
        <f>+Updated_Spotify_Dataset_with_Ge!A172</f>
        <v>Let Me Down Slowly</v>
      </c>
    </row>
    <row r="172" spans="18:21" x14ac:dyDescent="0.45">
      <c r="R172" t="str">
        <f>+Updated_Spotify_Dataset_with_Ge!A173</f>
        <v>Am I Dreaming (Metro Boomin &amp; A$AP Rocky, Roisee)</v>
      </c>
      <c r="S172" t="str">
        <f>+Updated_Spotify_Dataset_with_Ge!B173</f>
        <v>A$AP Rocky, Metro Boomin, Roisee</v>
      </c>
      <c r="T172" t="str">
        <f>+CONCATENATE(Updated_Spotify_Dataset_with_Ge!B173," - ",Updated_Spotify_Dataset_with_Ge!A173)</f>
        <v>A$AP Rocky, Metro Boomin, Roisee - Am I Dreaming (Metro Boomin &amp; A$AP Rocky, Roisee)</v>
      </c>
      <c r="U172" t="str">
        <f>+Updated_Spotify_Dataset_with_Ge!A173</f>
        <v>Am I Dreaming (Metro Boomin &amp; A$AP Rocky, Roisee)</v>
      </c>
    </row>
    <row r="173" spans="18:21" x14ac:dyDescent="0.45">
      <c r="R173" t="str">
        <f>+Updated_Spotify_Dataset_with_Ge!A174</f>
        <v>Do I Wanna Know?</v>
      </c>
      <c r="S173" t="str">
        <f>+Updated_Spotify_Dataset_with_Ge!B174</f>
        <v>Arctic Monkeys</v>
      </c>
      <c r="T173" t="str">
        <f>+CONCATENATE(Updated_Spotify_Dataset_with_Ge!B174," - ",Updated_Spotify_Dataset_with_Ge!A174)</f>
        <v>Arctic Monkeys - Do I Wanna Know?</v>
      </c>
      <c r="U173" t="str">
        <f>+Updated_Spotify_Dataset_with_Ge!A174</f>
        <v>Do I Wanna Know?</v>
      </c>
    </row>
    <row r="174" spans="18:21" x14ac:dyDescent="0.45">
      <c r="R174" t="str">
        <f>+Updated_Spotify_Dataset_with_Ge!A175</f>
        <v>Demons</v>
      </c>
      <c r="S174" t="str">
        <f>+Updated_Spotify_Dataset_with_Ge!B175</f>
        <v>Imagine Dragons</v>
      </c>
      <c r="T174" t="str">
        <f>+CONCATENATE(Updated_Spotify_Dataset_with_Ge!B175," - ",Updated_Spotify_Dataset_with_Ge!A175)</f>
        <v>Imagine Dragons - Demons</v>
      </c>
      <c r="U174" t="str">
        <f>+Updated_Spotify_Dataset_with_Ge!A175</f>
        <v>Demons</v>
      </c>
    </row>
    <row r="175" spans="18:21" x14ac:dyDescent="0.45">
      <c r="R175" t="str">
        <f>+Updated_Spotify_Dataset_with_Ge!A176</f>
        <v>Ã½Ã½Ã½Ã½Ã½Ã½Ã½Ã½Ã½Ã½Ã½Ã½</v>
      </c>
      <c r="S175" t="str">
        <f>+Updated_Spotify_Dataset_with_Ge!B176</f>
        <v>YOASOBI</v>
      </c>
      <c r="T175" t="str">
        <f>+CONCATENATE(Updated_Spotify_Dataset_with_Ge!B176," - ",Updated_Spotify_Dataset_with_Ge!A176)</f>
        <v>YOASOBI - Ã½Ã½Ã½Ã½Ã½Ã½Ã½Ã½Ã½Ã½Ã½Ã½</v>
      </c>
      <c r="U175" t="str">
        <f>+Updated_Spotify_Dataset_with_Ge!A176</f>
        <v>Ã½Ã½Ã½Ã½Ã½Ã½Ã½Ã½Ã½Ã½Ã½Ã½</v>
      </c>
    </row>
    <row r="176" spans="18:21" x14ac:dyDescent="0.45">
      <c r="R176" t="str">
        <f>+Updated_Spotify_Dataset_with_Ge!A177</f>
        <v>Reminder</v>
      </c>
      <c r="S176" t="str">
        <f>+Updated_Spotify_Dataset_with_Ge!B177</f>
        <v>The Weeknd</v>
      </c>
      <c r="T176" t="str">
        <f>+CONCATENATE(Updated_Spotify_Dataset_with_Ge!B177," - ",Updated_Spotify_Dataset_with_Ge!A177)</f>
        <v>The Weeknd - Reminder</v>
      </c>
      <c r="U176" t="str">
        <f>+Updated_Spotify_Dataset_with_Ge!A177</f>
        <v>Reminder</v>
      </c>
    </row>
    <row r="177" spans="18:21" x14ac:dyDescent="0.45">
      <c r="R177" t="str">
        <f>+Updated_Spotify_Dataset_with_Ge!A178</f>
        <v>Shake It Off</v>
      </c>
      <c r="S177" t="str">
        <f>+Updated_Spotify_Dataset_with_Ge!B178</f>
        <v>Taylor Swift</v>
      </c>
      <c r="T177" t="str">
        <f>+CONCATENATE(Updated_Spotify_Dataset_with_Ge!B178," - ",Updated_Spotify_Dataset_with_Ge!A178)</f>
        <v>Taylor Swift - Shake It Off</v>
      </c>
      <c r="U177" t="str">
        <f>+Updated_Spotify_Dataset_with_Ge!A178</f>
        <v>Shake It Off</v>
      </c>
    </row>
    <row r="178" spans="18:21" x14ac:dyDescent="0.45">
      <c r="R178" t="str">
        <f>+Updated_Spotify_Dataset_with_Ge!A179</f>
        <v>Why'd You Only Call Me When You're High?</v>
      </c>
      <c r="S178" t="str">
        <f>+Updated_Spotify_Dataset_with_Ge!B179</f>
        <v>Arctic Monkeys</v>
      </c>
      <c r="T178" t="str">
        <f>+CONCATENATE(Updated_Spotify_Dataset_with_Ge!B179," - ",Updated_Spotify_Dataset_with_Ge!A179)</f>
        <v>Arctic Monkeys - Why'd You Only Call Me When You're High?</v>
      </c>
      <c r="U178" t="str">
        <f>+Updated_Spotify_Dataset_with_Ge!A179</f>
        <v>Why'd You Only Call Me When You're High?</v>
      </c>
    </row>
    <row r="179" spans="18:21" x14ac:dyDescent="0.45">
      <c r="R179" t="str">
        <f>+Updated_Spotify_Dataset_with_Ge!A180</f>
        <v>SNAP</v>
      </c>
      <c r="S179" t="str">
        <f>+Updated_Spotify_Dataset_with_Ge!B180</f>
        <v>Rosa Linn</v>
      </c>
      <c r="T179" t="str">
        <f>+CONCATENATE(Updated_Spotify_Dataset_with_Ge!B180," - ",Updated_Spotify_Dataset_with_Ge!A180)</f>
        <v>Rosa Linn - SNAP</v>
      </c>
      <c r="U179" t="str">
        <f>+Updated_Spotify_Dataset_with_Ge!A180</f>
        <v>SNAP</v>
      </c>
    </row>
    <row r="180" spans="18:21" x14ac:dyDescent="0.45">
      <c r="R180" t="str">
        <f>+Updated_Spotify_Dataset_with_Ge!A181</f>
        <v>Shape of You</v>
      </c>
      <c r="S180" t="str">
        <f>+Updated_Spotify_Dataset_with_Ge!B181</f>
        <v>Ed Sheeran</v>
      </c>
      <c r="T180" t="str">
        <f>+CONCATENATE(Updated_Spotify_Dataset_with_Ge!B181," - ",Updated_Spotify_Dataset_with_Ge!A181)</f>
        <v>Ed Sheeran - Shape of You</v>
      </c>
      <c r="U180" t="str">
        <f>+Updated_Spotify_Dataset_with_Ge!A181</f>
        <v>Shape of You</v>
      </c>
    </row>
    <row r="181" spans="18:21" x14ac:dyDescent="0.45">
      <c r="R181" t="str">
        <f>+Updated_Spotify_Dataset_with_Ge!A182</f>
        <v>Night Changes</v>
      </c>
      <c r="S181" t="str">
        <f>+Updated_Spotify_Dataset_with_Ge!B182</f>
        <v>One Direction</v>
      </c>
      <c r="T181" t="str">
        <f>+CONCATENATE(Updated_Spotify_Dataset_with_Ge!B182," - ",Updated_Spotify_Dataset_with_Ge!A182)</f>
        <v>One Direction - Night Changes</v>
      </c>
      <c r="U181" t="str">
        <f>+Updated_Spotify_Dataset_with_Ge!A182</f>
        <v>Night Changes</v>
      </c>
    </row>
    <row r="182" spans="18:21" x14ac:dyDescent="0.45">
      <c r="R182" t="str">
        <f>+Updated_Spotify_Dataset_with_Ge!A183</f>
        <v>Fin de Semana</v>
      </c>
      <c r="S182" t="str">
        <f>+Updated_Spotify_Dataset_with_Ge!B183</f>
        <v>Oscar Maydon, Junior H</v>
      </c>
      <c r="T182" t="str">
        <f>+CONCATENATE(Updated_Spotify_Dataset_with_Ge!B183," - ",Updated_Spotify_Dataset_with_Ge!A183)</f>
        <v>Oscar Maydon, Junior H - Fin de Semana</v>
      </c>
      <c r="U182" t="str">
        <f>+Updated_Spotify_Dataset_with_Ge!A183</f>
        <v>Fin de Semana</v>
      </c>
    </row>
    <row r="183" spans="18:21" x14ac:dyDescent="0.45">
      <c r="R183" t="str">
        <f>+Updated_Spotify_Dataset_with_Ge!A184</f>
        <v>Creep</v>
      </c>
      <c r="S183" t="str">
        <f>+Updated_Spotify_Dataset_with_Ge!B184</f>
        <v>Radiohead</v>
      </c>
      <c r="T183" t="str">
        <f>+CONCATENATE(Updated_Spotify_Dataset_with_Ge!B184," - ",Updated_Spotify_Dataset_with_Ge!A184)</f>
        <v>Radiohead - Creep</v>
      </c>
      <c r="U183" t="str">
        <f>+Updated_Spotify_Dataset_with_Ge!A184</f>
        <v>Creep</v>
      </c>
    </row>
    <row r="184" spans="18:21" x14ac:dyDescent="0.45">
      <c r="R184" t="str">
        <f>+Updated_Spotify_Dataset_with_Ge!A185</f>
        <v>Car's Outside</v>
      </c>
      <c r="S184" t="str">
        <f>+Updated_Spotify_Dataset_with_Ge!B185</f>
        <v>James Arthur</v>
      </c>
      <c r="T184" t="str">
        <f>+CONCATENATE(Updated_Spotify_Dataset_with_Ge!B185," - ",Updated_Spotify_Dataset_with_Ge!A185)</f>
        <v>James Arthur - Car's Outside</v>
      </c>
      <c r="U184" t="str">
        <f>+Updated_Spotify_Dataset_with_Ge!A185</f>
        <v>Car's Outside</v>
      </c>
    </row>
    <row r="185" spans="18:21" x14ac:dyDescent="0.45">
      <c r="R185" t="str">
        <f>+Updated_Spotify_Dataset_with_Ge!A186</f>
        <v>Apocalypse</v>
      </c>
      <c r="S185" t="str">
        <f>+Updated_Spotify_Dataset_with_Ge!B186</f>
        <v>Cigarettes After Sex</v>
      </c>
      <c r="T185" t="str">
        <f>+CONCATENATE(Updated_Spotify_Dataset_with_Ge!B186," - ",Updated_Spotify_Dataset_with_Ge!A186)</f>
        <v>Cigarettes After Sex - Apocalypse</v>
      </c>
      <c r="U185" t="str">
        <f>+Updated_Spotify_Dataset_with_Ge!A186</f>
        <v>Apocalypse</v>
      </c>
    </row>
    <row r="186" spans="18:21" x14ac:dyDescent="0.45">
      <c r="R186" t="str">
        <f>+Updated_Spotify_Dataset_with_Ge!A187</f>
        <v>Cheques</v>
      </c>
      <c r="S186" t="str">
        <f>+Updated_Spotify_Dataset_with_Ge!B187</f>
        <v>Shubh</v>
      </c>
      <c r="T186" t="str">
        <f>+CONCATENATE(Updated_Spotify_Dataset_with_Ge!B187," - ",Updated_Spotify_Dataset_with_Ge!A187)</f>
        <v>Shubh - Cheques</v>
      </c>
      <c r="U186" t="str">
        <f>+Updated_Spotify_Dataset_with_Ge!A187</f>
        <v>Cheques</v>
      </c>
    </row>
    <row r="187" spans="18:21" x14ac:dyDescent="0.45">
      <c r="R187" t="str">
        <f>+Updated_Spotify_Dataset_with_Ge!A188</f>
        <v>Pink + White</v>
      </c>
      <c r="S187" t="str">
        <f>+Updated_Spotify_Dataset_with_Ge!B188</f>
        <v>Frank Ocean</v>
      </c>
      <c r="T187" t="str">
        <f>+CONCATENATE(Updated_Spotify_Dataset_with_Ge!B188," - ",Updated_Spotify_Dataset_with_Ge!A188)</f>
        <v>Frank Ocean - Pink + White</v>
      </c>
      <c r="U187" t="str">
        <f>+Updated_Spotify_Dataset_with_Ge!A188</f>
        <v>Pink + White</v>
      </c>
    </row>
    <row r="188" spans="18:21" x14ac:dyDescent="0.45">
      <c r="R188" t="str">
        <f>+Updated_Spotify_Dataset_with_Ge!A189</f>
        <v>Circles</v>
      </c>
      <c r="S188" t="str">
        <f>+Updated_Spotify_Dataset_with_Ge!B189</f>
        <v>Post Malone</v>
      </c>
      <c r="T188" t="str">
        <f>+CONCATENATE(Updated_Spotify_Dataset_with_Ge!B189," - ",Updated_Spotify_Dataset_with_Ge!A189)</f>
        <v>Post Malone - Circles</v>
      </c>
      <c r="U188" t="str">
        <f>+Updated_Spotify_Dataset_with_Ge!A189</f>
        <v>Circles</v>
      </c>
    </row>
    <row r="189" spans="18:21" x14ac:dyDescent="0.45">
      <c r="R189" t="str">
        <f>+Updated_Spotify_Dataset_with_Ge!A190</f>
        <v>Just The Way You Are</v>
      </c>
      <c r="S189" t="str">
        <f>+Updated_Spotify_Dataset_with_Ge!B190</f>
        <v>Bruno Mars</v>
      </c>
      <c r="T189" t="str">
        <f>+CONCATENATE(Updated_Spotify_Dataset_with_Ge!B190," - ",Updated_Spotify_Dataset_with_Ge!A190)</f>
        <v>Bruno Mars - Just The Way You Are</v>
      </c>
      <c r="U189" t="str">
        <f>+Updated_Spotify_Dataset_with_Ge!A190</f>
        <v>Just The Way You Are</v>
      </c>
    </row>
    <row r="190" spans="18:21" x14ac:dyDescent="0.45">
      <c r="R190" t="str">
        <f>+Updated_Spotify_Dataset_with_Ge!A191</f>
        <v>Take Me To Church</v>
      </c>
      <c r="S190" t="str">
        <f>+Updated_Spotify_Dataset_with_Ge!B191</f>
        <v>Hozier</v>
      </c>
      <c r="T190" t="str">
        <f>+CONCATENATE(Updated_Spotify_Dataset_with_Ge!B191," - ",Updated_Spotify_Dataset_with_Ge!A191)</f>
        <v>Hozier - Take Me To Church</v>
      </c>
      <c r="U190" t="str">
        <f>+Updated_Spotify_Dataset_with_Ge!A191</f>
        <v>Take Me To Church</v>
      </c>
    </row>
    <row r="191" spans="18:21" x14ac:dyDescent="0.45">
      <c r="R191" t="str">
        <f>+Updated_Spotify_Dataset_with_Ge!A192</f>
        <v>Bebe Dame</v>
      </c>
      <c r="S191" t="str">
        <f>+Updated_Spotify_Dataset_with_Ge!B192</f>
        <v>Fuerza Regida, Grupo Frontera</v>
      </c>
      <c r="T191" t="str">
        <f>+CONCATENATE(Updated_Spotify_Dataset_with_Ge!B192," - ",Updated_Spotify_Dataset_with_Ge!A192)</f>
        <v>Fuerza Regida, Grupo Frontera - Bebe Dame</v>
      </c>
      <c r="U191" t="str">
        <f>+Updated_Spotify_Dataset_with_Ge!A192</f>
        <v>Bebe Dame</v>
      </c>
    </row>
    <row r="192" spans="18:21" x14ac:dyDescent="0.45">
      <c r="R192" t="str">
        <f>+Updated_Spotify_Dataset_with_Ge!A193</f>
        <v>You Belong With Me (TaylorÃ¯Â¿Â½Ã¯Â¿Â½Ã¯Â¿Â½s Ve</v>
      </c>
      <c r="S192" t="str">
        <f>+Updated_Spotify_Dataset_with_Ge!B193</f>
        <v>Taylor Swift</v>
      </c>
      <c r="T192" t="str">
        <f>+CONCATENATE(Updated_Spotify_Dataset_with_Ge!B193," - ",Updated_Spotify_Dataset_with_Ge!A193)</f>
        <v>Taylor Swift - You Belong With Me (TaylorÃ¯Â¿Â½Ã¯Â¿Â½Ã¯Â¿Â½s Ve</v>
      </c>
      <c r="U192" t="str">
        <f>+Updated_Spotify_Dataset_with_Ge!A193</f>
        <v>You Belong With Me (TaylorÃ¯Â¿Â½Ã¯Â¿Â½Ã¯Â¿Â½s Ve</v>
      </c>
    </row>
    <row r="193" spans="18:21" x14ac:dyDescent="0.45">
      <c r="R193" t="str">
        <f>+Updated_Spotify_Dataset_with_Ge!A194</f>
        <v>Titi Me PreguntÃ¯Â¿</v>
      </c>
      <c r="S193" t="str">
        <f>+Updated_Spotify_Dataset_with_Ge!B194</f>
        <v>Bad Bunny</v>
      </c>
      <c r="T193" t="str">
        <f>+CONCATENATE(Updated_Spotify_Dataset_with_Ge!B194," - ",Updated_Spotify_Dataset_with_Ge!A194)</f>
        <v>Bad Bunny - Titi Me PreguntÃ¯Â¿</v>
      </c>
      <c r="U193" t="str">
        <f>+Updated_Spotify_Dataset_with_Ge!A194</f>
        <v>Titi Me PreguntÃ¯Â¿</v>
      </c>
    </row>
    <row r="194" spans="18:21" x14ac:dyDescent="0.45">
      <c r="R194" t="str">
        <f>+Updated_Spotify_Dataset_with_Ge!A195</f>
        <v>Better Than Revenge (Taylor's Version)</v>
      </c>
      <c r="S194" t="str">
        <f>+Updated_Spotify_Dataset_with_Ge!B195</f>
        <v>Taylor Swift</v>
      </c>
      <c r="T194" t="str">
        <f>+CONCATENATE(Updated_Spotify_Dataset_with_Ge!B195," - ",Updated_Spotify_Dataset_with_Ge!A195)</f>
        <v>Taylor Swift - Better Than Revenge (Taylor's Version)</v>
      </c>
      <c r="U194" t="str">
        <f>+Updated_Spotify_Dataset_with_Ge!A195</f>
        <v>Better Than Revenge (Taylor's Version)</v>
      </c>
    </row>
    <row r="195" spans="18:21" x14ac:dyDescent="0.45">
      <c r="R195" t="str">
        <f>+Updated_Spotify_Dataset_with_Ge!A196</f>
        <v>Shut up My Moms Calling</v>
      </c>
      <c r="S195" t="str">
        <f>+Updated_Spotify_Dataset_with_Ge!B196</f>
        <v>Hotel Ugly</v>
      </c>
      <c r="T195" t="str">
        <f>+CONCATENATE(Updated_Spotify_Dataset_with_Ge!B196," - ",Updated_Spotify_Dataset_with_Ge!A196)</f>
        <v>Hotel Ugly - Shut up My Moms Calling</v>
      </c>
      <c r="U195" t="str">
        <f>+Updated_Spotify_Dataset_with_Ge!A196</f>
        <v>Shut up My Moms Calling</v>
      </c>
    </row>
    <row r="196" spans="18:21" x14ac:dyDescent="0.45">
      <c r="R196" t="str">
        <f>+Updated_Spotify_Dataset_with_Ge!A197</f>
        <v>Have You Ever Seen The Rain?</v>
      </c>
      <c r="S196" t="str">
        <f>+Updated_Spotify_Dataset_with_Ge!B197</f>
        <v>Creedence Clearwater Revival</v>
      </c>
      <c r="T196" t="str">
        <f>+CONCATENATE(Updated_Spotify_Dataset_with_Ge!B197," - ",Updated_Spotify_Dataset_with_Ge!A197)</f>
        <v>Creedence Clearwater Revival - Have You Ever Seen The Rain?</v>
      </c>
      <c r="U196" t="str">
        <f>+Updated_Spotify_Dataset_with_Ge!A197</f>
        <v>Have You Ever Seen The Rain?</v>
      </c>
    </row>
    <row r="197" spans="18:21" x14ac:dyDescent="0.45">
      <c r="R197" t="str">
        <f>+Updated_Spotify_Dataset_with_Ge!A198</f>
        <v>Es un Secreto</v>
      </c>
      <c r="S197" t="str">
        <f>+Updated_Spotify_Dataset_with_Ge!B198</f>
        <v>Plan B</v>
      </c>
      <c r="T197" t="str">
        <f>+CONCATENATE(Updated_Spotify_Dataset_with_Ge!B198," - ",Updated_Spotify_Dataset_with_Ge!A198)</f>
        <v>Plan B - Es un Secreto</v>
      </c>
      <c r="U197" t="str">
        <f>+Updated_Spotify_Dataset_with_Ge!A198</f>
        <v>Es un Secreto</v>
      </c>
    </row>
    <row r="198" spans="18:21" x14ac:dyDescent="0.45">
      <c r="R198" t="str">
        <f>+Updated_Spotify_Dataset_with_Ge!A199</f>
        <v>POLARIS - Remix</v>
      </c>
      <c r="S198" t="str">
        <f>+Updated_Spotify_Dataset_with_Ge!B199</f>
        <v>Feid, Mora, Saiko, Quevedo</v>
      </c>
      <c r="T198" t="str">
        <f>+CONCATENATE(Updated_Spotify_Dataset_with_Ge!B199," - ",Updated_Spotify_Dataset_with_Ge!A199)</f>
        <v>Feid, Mora, Saiko, Quevedo - POLARIS - Remix</v>
      </c>
      <c r="U198" t="str">
        <f>+Updated_Spotify_Dataset_with_Ge!A199</f>
        <v>POLARIS - Remix</v>
      </c>
    </row>
    <row r="199" spans="18:21" x14ac:dyDescent="0.45">
      <c r="R199" t="str">
        <f>+Updated_Spotify_Dataset_with_Ge!A200</f>
        <v>Ditto</v>
      </c>
      <c r="S199" t="str">
        <f>+Updated_Spotify_Dataset_with_Ge!B200</f>
        <v>NewJeans</v>
      </c>
      <c r="T199" t="str">
        <f>+CONCATENATE(Updated_Spotify_Dataset_with_Ge!B200," - ",Updated_Spotify_Dataset_with_Ge!A200)</f>
        <v>NewJeans - Ditto</v>
      </c>
      <c r="U199" t="str">
        <f>+Updated_Spotify_Dataset_with_Ge!A200</f>
        <v>Ditto</v>
      </c>
    </row>
    <row r="200" spans="18:21" x14ac:dyDescent="0.45">
      <c r="R200" t="str">
        <f>+Updated_Spotify_Dataset_with_Ge!A201</f>
        <v>Take On Me</v>
      </c>
      <c r="S200" t="str">
        <f>+Updated_Spotify_Dataset_with_Ge!B201</f>
        <v>a-ha</v>
      </c>
      <c r="T200" t="str">
        <f>+CONCATENATE(Updated_Spotify_Dataset_with_Ge!B201," - ",Updated_Spotify_Dataset_with_Ge!A201)</f>
        <v>a-ha - Take On Me</v>
      </c>
      <c r="U200" t="str">
        <f>+Updated_Spotify_Dataset_with_Ge!A201</f>
        <v>Take On Me</v>
      </c>
    </row>
    <row r="201" spans="18:21" x14ac:dyDescent="0.45">
      <c r="R201" t="str">
        <f>+Updated_Spotify_Dataset_with_Ge!A202</f>
        <v>Annihilate (Spider-Man: Across the Spider-Verse) (Metro Boomin &amp; Swae Lee, Lil Wayne, Offset)</v>
      </c>
      <c r="S201" t="str">
        <f>+Updated_Spotify_Dataset_with_Ge!B202</f>
        <v>Swae Lee, Lil Wayne, Offset, Metro Boomin</v>
      </c>
      <c r="T201" t="str">
        <f>+CONCATENATE(Updated_Spotify_Dataset_with_Ge!B202," - ",Updated_Spotify_Dataset_with_Ge!A202)</f>
        <v>Swae Lee, Lil Wayne, Offset, Metro Boomin - Annihilate (Spider-Man: Across the Spider-Verse) (Metro Boomin &amp; Swae Lee, Lil Wayne, Offset)</v>
      </c>
      <c r="U201" t="str">
        <f>+Updated_Spotify_Dataset_with_Ge!A202</f>
        <v>Annihilate (Spider-Man: Across the Spider-Verse) (Metro Boomin &amp; Swae Lee, Lil Wayne, Offset)</v>
      </c>
    </row>
    <row r="202" spans="18:21" x14ac:dyDescent="0.45">
      <c r="R202" t="str">
        <f>+Updated_Spotify_Dataset_with_Ge!A203</f>
        <v>Angel Pt 1 (feat. Jimin of BTS, JVKE &amp; Muni Long)</v>
      </c>
      <c r="S202" t="str">
        <f>+Updated_Spotify_Dataset_with_Ge!B203</f>
        <v>Kodak Black, NLE Choppa, Muni Long, JVKE, Jimin</v>
      </c>
      <c r="T202" t="str">
        <f>+CONCATENATE(Updated_Spotify_Dataset_with_Ge!B203," - ",Updated_Spotify_Dataset_with_Ge!A203)</f>
        <v>Kodak Black, NLE Choppa, Muni Long, JVKE, Jimin - Angel Pt 1 (feat. Jimin of BTS, JVKE &amp; Muni Long)</v>
      </c>
      <c r="U202" t="str">
        <f>+Updated_Spotify_Dataset_with_Ge!A203</f>
        <v>Angel Pt 1 (feat. Jimin of BTS, JVKE &amp; Muni Long)</v>
      </c>
    </row>
    <row r="203" spans="18:21" x14ac:dyDescent="0.45">
      <c r="R203" t="str">
        <f>+Updated_Spotify_Dataset_with_Ge!A204</f>
        <v>AcrÃ¯Â¿Â½Ã¯Â¿Â½s</v>
      </c>
      <c r="S203" t="str">
        <f>+Updated_Spotify_Dataset_with_Ge!B204</f>
        <v>Shakira</v>
      </c>
      <c r="T203" t="str">
        <f>+CONCATENATE(Updated_Spotify_Dataset_with_Ge!B204," - ",Updated_Spotify_Dataset_with_Ge!A204)</f>
        <v>Shakira - AcrÃ¯Â¿Â½Ã¯Â¿Â½s</v>
      </c>
      <c r="U203" t="str">
        <f>+Updated_Spotify_Dataset_with_Ge!A204</f>
        <v>AcrÃ¯Â¿Â½Ã¯Â¿Â½s</v>
      </c>
    </row>
    <row r="204" spans="18:21" x14ac:dyDescent="0.45">
      <c r="R204" t="str">
        <f>+Updated_Spotify_Dataset_with_Ge!A205</f>
        <v>AMG</v>
      </c>
      <c r="S204" t="str">
        <f>+Updated_Spotify_Dataset_with_Ge!B205</f>
        <v>Natanael Cano, Gabito Ballesteros, Peso Pluma</v>
      </c>
      <c r="T204" t="str">
        <f>+CONCATENATE(Updated_Spotify_Dataset_with_Ge!B205," - ",Updated_Spotify_Dataset_with_Ge!A205)</f>
        <v>Natanael Cano, Gabito Ballesteros, Peso Pluma - AMG</v>
      </c>
      <c r="U204" t="str">
        <f>+Updated_Spotify_Dataset_with_Ge!A205</f>
        <v>AMG</v>
      </c>
    </row>
    <row r="205" spans="18:21" x14ac:dyDescent="0.45">
      <c r="R205" t="str">
        <f>+Updated_Spotify_Dataset_with_Ge!A206</f>
        <v>Phir Aur Kya Chahiye (From "Zara Hatke Zara Bachke")</v>
      </c>
      <c r="S205" t="str">
        <f>+Updated_Spotify_Dataset_with_Ge!B206</f>
        <v>Arijit Singh, Sachin-Jigar, Amitabha Bhattacharya</v>
      </c>
      <c r="T205" t="str">
        <f>+CONCATENATE(Updated_Spotify_Dataset_with_Ge!B206," - ",Updated_Spotify_Dataset_with_Ge!A206)</f>
        <v>Arijit Singh, Sachin-Jigar, Amitabha Bhattacharya - Phir Aur Kya Chahiye (From "Zara Hatke Zara Bachke")</v>
      </c>
      <c r="U205" t="str">
        <f>+Updated_Spotify_Dataset_with_Ge!A206</f>
        <v>Phir Aur Kya Chahiye (From "Zara Hatke Zara Bachke")</v>
      </c>
    </row>
    <row r="206" spans="18:21" x14ac:dyDescent="0.45">
      <c r="R206" t="str">
        <f>+Updated_Spotify_Dataset_with_Ge!A207</f>
        <v>S-Class</v>
      </c>
      <c r="S206" t="str">
        <f>+Updated_Spotify_Dataset_with_Ge!B207</f>
        <v>Stray Kids</v>
      </c>
      <c r="T206" t="str">
        <f>+CONCATENATE(Updated_Spotify_Dataset_with_Ge!B207," - ",Updated_Spotify_Dataset_with_Ge!A207)</f>
        <v>Stray Kids - S-Class</v>
      </c>
      <c r="U206" t="str">
        <f>+Updated_Spotify_Dataset_with_Ge!A207</f>
        <v>S-Class</v>
      </c>
    </row>
    <row r="207" spans="18:21" x14ac:dyDescent="0.45">
      <c r="R207" t="str">
        <f>+Updated_Spotify_Dataset_with_Ge!A208</f>
        <v>Hits Different</v>
      </c>
      <c r="S207" t="str">
        <f>+Updated_Spotify_Dataset_with_Ge!B208</f>
        <v>Taylor Swift</v>
      </c>
      <c r="T207" t="str">
        <f>+CONCATENATE(Updated_Spotify_Dataset_with_Ge!B208," - ",Updated_Spotify_Dataset_with_Ge!A208)</f>
        <v>Taylor Swift - Hits Different</v>
      </c>
      <c r="U207" t="str">
        <f>+Updated_Spotify_Dataset_with_Ge!A208</f>
        <v>Hits Different</v>
      </c>
    </row>
    <row r="208" spans="18:21" x14ac:dyDescent="0.45">
      <c r="R208" t="str">
        <f>+Updated_Spotify_Dataset_with_Ge!A209</f>
        <v>Chanel</v>
      </c>
      <c r="S208" t="str">
        <f>+Updated_Spotify_Dataset_with_Ge!B209</f>
        <v>Becky G, Peso Pluma</v>
      </c>
      <c r="T208" t="str">
        <f>+CONCATENATE(Updated_Spotify_Dataset_with_Ge!B209," - ",Updated_Spotify_Dataset_with_Ge!A209)</f>
        <v>Becky G, Peso Pluma - Chanel</v>
      </c>
      <c r="U208" t="str">
        <f>+Updated_Spotify_Dataset_with_Ge!A209</f>
        <v>Chanel</v>
      </c>
    </row>
    <row r="209" spans="18:21" x14ac:dyDescent="0.45">
      <c r="R209" t="str">
        <f>+Updated_Spotify_Dataset_with_Ge!A210</f>
        <v>Self Love (Spider-Man: Across the Spider-Verse) (Metro Boomin &amp; Coi Leray)</v>
      </c>
      <c r="S209" t="str">
        <f>+Updated_Spotify_Dataset_with_Ge!B210</f>
        <v>Metro Boomin, Coi Leray</v>
      </c>
      <c r="T209" t="str">
        <f>+CONCATENATE(Updated_Spotify_Dataset_with_Ge!B210," - ",Updated_Spotify_Dataset_with_Ge!A210)</f>
        <v>Metro Boomin, Coi Leray - Self Love (Spider-Man: Across the Spider-Verse) (Metro Boomin &amp; Coi Leray)</v>
      </c>
      <c r="U209" t="str">
        <f>+Updated_Spotify_Dataset_with_Ge!A210</f>
        <v>Self Love (Spider-Man: Across the Spider-Verse) (Metro Boomin &amp; Coi Leray)</v>
      </c>
    </row>
    <row r="210" spans="18:21" x14ac:dyDescent="0.45">
      <c r="R210" t="str">
        <f>+Updated_Spotify_Dataset_with_Ge!A211</f>
        <v>Area Codes</v>
      </c>
      <c r="S210" t="str">
        <f>+Updated_Spotify_Dataset_with_Ge!B211</f>
        <v>Kaliii, Kaliii</v>
      </c>
      <c r="T210" t="str">
        <f>+CONCATENATE(Updated_Spotify_Dataset_with_Ge!B211," - ",Updated_Spotify_Dataset_with_Ge!A211)</f>
        <v>Kaliii, Kaliii - Area Codes</v>
      </c>
      <c r="U210" t="str">
        <f>+Updated_Spotify_Dataset_with_Ge!A211</f>
        <v>Area Codes</v>
      </c>
    </row>
    <row r="211" spans="18:21" x14ac:dyDescent="0.45">
      <c r="R211" t="str">
        <f>+Updated_Spotify_Dataset_with_Ge!A212</f>
        <v>Abcdario</v>
      </c>
      <c r="S211" t="str">
        <f>+Updated_Spotify_Dataset_with_Ge!B212</f>
        <v>Junior H, Eden MuÃ¯Â¿Â½Ã¯</v>
      </c>
      <c r="T211" t="str">
        <f>+CONCATENATE(Updated_Spotify_Dataset_with_Ge!B212," - ",Updated_Spotify_Dataset_with_Ge!A212)</f>
        <v>Junior H, Eden MuÃ¯Â¿Â½Ã¯ - Abcdario</v>
      </c>
      <c r="U211" t="str">
        <f>+Updated_Spotify_Dataset_with_Ge!A212</f>
        <v>Abcdario</v>
      </c>
    </row>
    <row r="212" spans="18:21" x14ac:dyDescent="0.45">
      <c r="R212" t="str">
        <f>+Updated_Spotify_Dataset_with_Ge!A213</f>
        <v>Obsessed</v>
      </c>
      <c r="S212" t="str">
        <f>+Updated_Spotify_Dataset_with_Ge!B213</f>
        <v>Abhijay Sharma, Riar Saab</v>
      </c>
      <c r="T212" t="str">
        <f>+CONCATENATE(Updated_Spotify_Dataset_with_Ge!B213," - ",Updated_Spotify_Dataset_with_Ge!A213)</f>
        <v>Abhijay Sharma, Riar Saab - Obsessed</v>
      </c>
      <c r="U212" t="str">
        <f>+Updated_Spotify_Dataset_with_Ge!A213</f>
        <v>Obsessed</v>
      </c>
    </row>
    <row r="213" spans="18:21" x14ac:dyDescent="0.45">
      <c r="R213" t="str">
        <f>+Updated_Spotify_Dataset_with_Ge!A214</f>
        <v>PiÃ¯Â¿Â½Ã¯Â¿Â½man DeÃ¯Â¿</v>
      </c>
      <c r="S213" t="str">
        <f>+Updated_Spotify_Dataset_with_Ge!B214</f>
        <v xml:space="preserve">Semicenk, DoÃ¯Â¿Â½Ã¯Â¿Â½u </v>
      </c>
      <c r="T213" t="str">
        <f>+CONCATENATE(Updated_Spotify_Dataset_with_Ge!B214," - ",Updated_Spotify_Dataset_with_Ge!A214)</f>
        <v>Semicenk, DoÃ¯Â¿Â½Ã¯Â¿Â½u  - PiÃ¯Â¿Â½Ã¯Â¿Â½man DeÃ¯Â¿</v>
      </c>
      <c r="U213" t="str">
        <f>+Updated_Spotify_Dataset_with_Ge!A214</f>
        <v>PiÃ¯Â¿Â½Ã¯Â¿Â½man DeÃ¯Â¿</v>
      </c>
    </row>
    <row r="214" spans="18:21" x14ac:dyDescent="0.45">
      <c r="R214" t="str">
        <f>+Updated_Spotify_Dataset_with_Ge!A215</f>
        <v>FLOWER</v>
      </c>
      <c r="S214" t="str">
        <f>+Updated_Spotify_Dataset_with_Ge!B215</f>
        <v>JISOO</v>
      </c>
      <c r="T214" t="str">
        <f>+CONCATENATE(Updated_Spotify_Dataset_with_Ge!B215," - ",Updated_Spotify_Dataset_with_Ge!A215)</f>
        <v>JISOO - FLOWER</v>
      </c>
      <c r="U214" t="str">
        <f>+Updated_Spotify_Dataset_with_Ge!A215</f>
        <v>FLOWER</v>
      </c>
    </row>
    <row r="215" spans="18:21" x14ac:dyDescent="0.45">
      <c r="R215" t="str">
        <f>+Updated_Spotify_Dataset_with_Ge!A216</f>
        <v>All The Way Live (Spider-Man: Across the Spider-Verse) (Metro Boomin &amp; Future, Lil Uzi Vert)</v>
      </c>
      <c r="S215" t="str">
        <f>+Updated_Spotify_Dataset_with_Ge!B216</f>
        <v>Future, Lil Uzi Vert, Metro Boomin</v>
      </c>
      <c r="T215" t="str">
        <f>+CONCATENATE(Updated_Spotify_Dataset_with_Ge!B216," - ",Updated_Spotify_Dataset_with_Ge!A216)</f>
        <v>Future, Lil Uzi Vert, Metro Boomin - All The Way Live (Spider-Man: Across the Spider-Verse) (Metro Boomin &amp; Future, Lil Uzi Vert)</v>
      </c>
      <c r="U215" t="str">
        <f>+Updated_Spotify_Dataset_with_Ge!A216</f>
        <v>All The Way Live (Spider-Man: Across the Spider-Verse) (Metro Boomin &amp; Future, Lil Uzi Vert)</v>
      </c>
    </row>
    <row r="216" spans="18:21" x14ac:dyDescent="0.45">
      <c r="R216" t="str">
        <f>+Updated_Spotify_Dataset_with_Ge!A217</f>
        <v>Eyes Closed</v>
      </c>
      <c r="S216" t="str">
        <f>+Updated_Spotify_Dataset_with_Ge!B217</f>
        <v>Ed Sheeran</v>
      </c>
      <c r="T216" t="str">
        <f>+CONCATENATE(Updated_Spotify_Dataset_with_Ge!B217," - ",Updated_Spotify_Dataset_with_Ge!A217)</f>
        <v>Ed Sheeran - Eyes Closed</v>
      </c>
      <c r="U216" t="str">
        <f>+Updated_Spotify_Dataset_with_Ge!A217</f>
        <v>Eyes Closed</v>
      </c>
    </row>
    <row r="217" spans="18:21" x14ac:dyDescent="0.45">
      <c r="R217" t="str">
        <f>+Updated_Spotify_Dataset_with_Ge!A218</f>
        <v>Escapism.</v>
      </c>
      <c r="S217" t="str">
        <f>+Updated_Spotify_Dataset_with_Ge!B218</f>
        <v>RAYE, 070 Shake</v>
      </c>
      <c r="T217" t="str">
        <f>+CONCATENATE(Updated_Spotify_Dataset_with_Ge!B218," - ",Updated_Spotify_Dataset_with_Ge!A218)</f>
        <v>RAYE, 070 Shake - Escapism.</v>
      </c>
      <c r="U217" t="str">
        <f>+Updated_Spotify_Dataset_with_Ge!A218</f>
        <v>Escapism.</v>
      </c>
    </row>
    <row r="218" spans="18:21" x14ac:dyDescent="0.45">
      <c r="R218" t="str">
        <f>+Updated_Spotify_Dataset_with_Ge!A219</f>
        <v>La Jumpa</v>
      </c>
      <c r="S218" t="str">
        <f>+Updated_Spotify_Dataset_with_Ge!B219</f>
        <v>Arcangel, Bad Bunny</v>
      </c>
      <c r="T218" t="str">
        <f>+CONCATENATE(Updated_Spotify_Dataset_with_Ge!B219," - ",Updated_Spotify_Dataset_with_Ge!A219)</f>
        <v>Arcangel, Bad Bunny - La Jumpa</v>
      </c>
      <c r="U218" t="str">
        <f>+Updated_Spotify_Dataset_with_Ge!A219</f>
        <v>La Jumpa</v>
      </c>
    </row>
    <row r="219" spans="18:21" x14ac:dyDescent="0.45">
      <c r="R219" t="str">
        <f>+Updated_Spotify_Dataset_with_Ge!A220</f>
        <v>Karma (feat. Ice Spice)</v>
      </c>
      <c r="S219" t="str">
        <f>+Updated_Spotify_Dataset_with_Ge!B220</f>
        <v>Taylor Swift, Ice Spice</v>
      </c>
      <c r="T219" t="str">
        <f>+CONCATENATE(Updated_Spotify_Dataset_with_Ge!B220," - ",Updated_Spotify_Dataset_with_Ge!A220)</f>
        <v>Taylor Swift, Ice Spice - Karma (feat. Ice Spice)</v>
      </c>
      <c r="U219" t="str">
        <f>+Updated_Spotify_Dataset_with_Ge!A220</f>
        <v>Karma (feat. Ice Spice)</v>
      </c>
    </row>
    <row r="220" spans="18:21" x14ac:dyDescent="0.45">
      <c r="R220" t="str">
        <f>+Updated_Spotify_Dataset_with_Ge!A221</f>
        <v>Superhero (Heroes &amp; Villains) [with Future &amp; Chris Brown]</v>
      </c>
      <c r="S220" t="str">
        <f>+Updated_Spotify_Dataset_with_Ge!B221</f>
        <v>Future, Chris Brown, Metro Boomin</v>
      </c>
      <c r="T220" t="str">
        <f>+CONCATENATE(Updated_Spotify_Dataset_with_Ge!B221," - ",Updated_Spotify_Dataset_with_Ge!A221)</f>
        <v>Future, Chris Brown, Metro Boomin - Superhero (Heroes &amp; Villains) [with Future &amp; Chris Brown]</v>
      </c>
      <c r="U220" t="str">
        <f>+Updated_Spotify_Dataset_with_Ge!A221</f>
        <v>Superhero (Heroes &amp; Villains) [with Future &amp; Chris Brown]</v>
      </c>
    </row>
    <row r="221" spans="18:21" x14ac:dyDescent="0.45">
      <c r="R221" t="str">
        <f>+Updated_Spotify_Dataset_with_Ge!A222</f>
        <v>Las Morras</v>
      </c>
      <c r="S221" t="str">
        <f>+Updated_Spotify_Dataset_with_Ge!B222</f>
        <v>BLESSD, Peso Pluma</v>
      </c>
      <c r="T221" t="str">
        <f>+CONCATENATE(Updated_Spotify_Dataset_with_Ge!B222," - ",Updated_Spotify_Dataset_with_Ge!A222)</f>
        <v>BLESSD, Peso Pluma - Las Morras</v>
      </c>
      <c r="U221" t="str">
        <f>+Updated_Spotify_Dataset_with_Ge!A222</f>
        <v>Las Morras</v>
      </c>
    </row>
    <row r="222" spans="18:21" x14ac:dyDescent="0.45">
      <c r="R222" t="str">
        <f>+Updated_Spotify_Dataset_with_Ge!A223</f>
        <v>CHORRITO PA LAS ANIMAS</v>
      </c>
      <c r="S222" t="str">
        <f>+Updated_Spotify_Dataset_with_Ge!B223</f>
        <v>Feid</v>
      </c>
      <c r="T222" t="str">
        <f>+CONCATENATE(Updated_Spotify_Dataset_with_Ge!B223," - ",Updated_Spotify_Dataset_with_Ge!A223)</f>
        <v>Feid - CHORRITO PA LAS ANIMAS</v>
      </c>
      <c r="U222" t="str">
        <f>+Updated_Spotify_Dataset_with_Ge!A223</f>
        <v>CHORRITO PA LAS ANIMAS</v>
      </c>
    </row>
    <row r="223" spans="18:21" x14ac:dyDescent="0.45">
      <c r="R223" t="str">
        <f>+Updated_Spotify_Dataset_with_Ge!A224</f>
        <v>Ch y la Pizza</v>
      </c>
      <c r="S223" t="str">
        <f>+Updated_Spotify_Dataset_with_Ge!B224</f>
        <v>Fuerza Regida, Natanael Cano</v>
      </c>
      <c r="T223" t="str">
        <f>+CONCATENATE(Updated_Spotify_Dataset_with_Ge!B224," - ",Updated_Spotify_Dataset_with_Ge!A224)</f>
        <v>Fuerza Regida, Natanael Cano - Ch y la Pizza</v>
      </c>
      <c r="U223" t="str">
        <f>+Updated_Spotify_Dataset_with_Ge!A224</f>
        <v>Ch y la Pizza</v>
      </c>
    </row>
    <row r="224" spans="18:21" x14ac:dyDescent="0.45">
      <c r="R224" t="str">
        <f>+Updated_Spotify_Dataset_with_Ge!A225</f>
        <v>Snow On The Beach (feat. More Lana Del Rey)</v>
      </c>
      <c r="S224" t="str">
        <f>+Updated_Spotify_Dataset_with_Ge!B225</f>
        <v>Lana Del Rey, Taylor Swift</v>
      </c>
      <c r="T224" t="str">
        <f>+CONCATENATE(Updated_Spotify_Dataset_with_Ge!B225," - ",Updated_Spotify_Dataset_with_Ge!A225)</f>
        <v>Lana Del Rey, Taylor Swift - Snow On The Beach (feat. More Lana Del Rey)</v>
      </c>
      <c r="U224" t="str">
        <f>+Updated_Spotify_Dataset_with_Ge!A225</f>
        <v>Snow On The Beach (feat. More Lana Del Rey)</v>
      </c>
    </row>
    <row r="225" spans="18:21" x14ac:dyDescent="0.45">
      <c r="R225" t="str">
        <f>+Updated_Spotify_Dataset_with_Ge!A226</f>
        <v>Players</v>
      </c>
      <c r="S225" t="str">
        <f>+Updated_Spotify_Dataset_with_Ge!B226</f>
        <v>Coi Leray</v>
      </c>
      <c r="T225" t="str">
        <f>+CONCATENATE(Updated_Spotify_Dataset_with_Ge!B226," - ",Updated_Spotify_Dataset_with_Ge!A226)</f>
        <v>Coi Leray - Players</v>
      </c>
      <c r="U225" t="str">
        <f>+Updated_Spotify_Dataset_with_Ge!A226</f>
        <v>Players</v>
      </c>
    </row>
    <row r="226" spans="18:21" x14ac:dyDescent="0.45">
      <c r="R226" t="str">
        <f>+Updated_Spotify_Dataset_with_Ge!A227</f>
        <v>Bite Me</v>
      </c>
      <c r="S226" t="str">
        <f>+Updated_Spotify_Dataset_with_Ge!B227</f>
        <v>ENHYPEN</v>
      </c>
      <c r="T226" t="str">
        <f>+CONCATENATE(Updated_Spotify_Dataset_with_Ge!B227," - ",Updated_Spotify_Dataset_with_Ge!A227)</f>
        <v>ENHYPEN - Bite Me</v>
      </c>
      <c r="U226" t="str">
        <f>+Updated_Spotify_Dataset_with_Ge!A227</f>
        <v>Bite Me</v>
      </c>
    </row>
    <row r="227" spans="18:21" x14ac:dyDescent="0.45">
      <c r="R227" t="str">
        <f>+Updated_Spotify_Dataset_with_Ge!A228</f>
        <v>Stand By Me (feat. Morgan Wallen)</v>
      </c>
      <c r="S227" t="str">
        <f>+Updated_Spotify_Dataset_with_Ge!B228</f>
        <v>Lil Durk, Morgan Wallen</v>
      </c>
      <c r="T227" t="str">
        <f>+CONCATENATE(Updated_Spotify_Dataset_with_Ge!B228," - ",Updated_Spotify_Dataset_with_Ge!A228)</f>
        <v>Lil Durk, Morgan Wallen - Stand By Me (feat. Morgan Wallen)</v>
      </c>
      <c r="U227" t="str">
        <f>+Updated_Spotify_Dataset_with_Ge!A228</f>
        <v>Stand By Me (feat. Morgan Wallen)</v>
      </c>
    </row>
    <row r="228" spans="18:21" x14ac:dyDescent="0.45">
      <c r="R228" t="str">
        <f>+Updated_Spotify_Dataset_with_Ge!A229</f>
        <v>Normal</v>
      </c>
      <c r="S228" t="str">
        <f>+Updated_Spotify_Dataset_with_Ge!B229</f>
        <v>Feid</v>
      </c>
      <c r="T228" t="str">
        <f>+CONCATENATE(Updated_Spotify_Dataset_with_Ge!B229," - ",Updated_Spotify_Dataset_with_Ge!A229)</f>
        <v>Feid - Normal</v>
      </c>
      <c r="U228" t="str">
        <f>+Updated_Spotify_Dataset_with_Ge!A229</f>
        <v>Normal</v>
      </c>
    </row>
    <row r="229" spans="18:21" x14ac:dyDescent="0.45">
      <c r="R229" t="str">
        <f>+Updated_Spotify_Dataset_with_Ge!A230</f>
        <v>Hummingbird (Metro Boomin &amp; James Blake)</v>
      </c>
      <c r="S229" t="str">
        <f>+Updated_Spotify_Dataset_with_Ge!B230</f>
        <v>James Blake, Metro Boomin</v>
      </c>
      <c r="T229" t="str">
        <f>+CONCATENATE(Updated_Spotify_Dataset_with_Ge!B230," - ",Updated_Spotify_Dataset_with_Ge!A230)</f>
        <v>James Blake, Metro Boomin - Hummingbird (Metro Boomin &amp; James Blake)</v>
      </c>
      <c r="U229" t="str">
        <f>+Updated_Spotify_Dataset_with_Ge!A230</f>
        <v>Hummingbird (Metro Boomin &amp; James Blake)</v>
      </c>
    </row>
    <row r="230" spans="18:21" x14ac:dyDescent="0.45">
      <c r="R230" t="str">
        <f>+Updated_Spotify_Dataset_with_Ge!A231</f>
        <v>Seu Brilho Sumiu - Ao Vivo</v>
      </c>
      <c r="S230" t="str">
        <f>+Updated_Spotify_Dataset_with_Ge!B231</f>
        <v>Israel &amp; Rodolffo, Mari Fernandez</v>
      </c>
      <c r="T230" t="str">
        <f>+CONCATENATE(Updated_Spotify_Dataset_with_Ge!B231," - ",Updated_Spotify_Dataset_with_Ge!A231)</f>
        <v>Israel &amp; Rodolffo, Mari Fernandez - Seu Brilho Sumiu - Ao Vivo</v>
      </c>
      <c r="U230" t="str">
        <f>+Updated_Spotify_Dataset_with_Ge!A231</f>
        <v>Seu Brilho Sumiu - Ao Vivo</v>
      </c>
    </row>
    <row r="231" spans="18:21" x14ac:dyDescent="0.45">
      <c r="R231" t="str">
        <f>+Updated_Spotify_Dataset_with_Ge!A232</f>
        <v>Bad Habit</v>
      </c>
      <c r="S231" t="str">
        <f>+Updated_Spotify_Dataset_with_Ge!B232</f>
        <v>Steve Lacy</v>
      </c>
      <c r="T231" t="str">
        <f>+CONCATENATE(Updated_Spotify_Dataset_with_Ge!B232," - ",Updated_Spotify_Dataset_with_Ge!A232)</f>
        <v>Steve Lacy - Bad Habit</v>
      </c>
      <c r="U231" t="str">
        <f>+Updated_Spotify_Dataset_with_Ge!A232</f>
        <v>Bad Habit</v>
      </c>
    </row>
    <row r="232" spans="18:21" x14ac:dyDescent="0.45">
      <c r="R232" t="str">
        <f>+Updated_Spotify_Dataset_with_Ge!A233</f>
        <v>CUFF IT</v>
      </c>
      <c r="S232" t="str">
        <f>+Updated_Spotify_Dataset_with_Ge!B233</f>
        <v>BeyoncÃ¯Â¿</v>
      </c>
      <c r="T232" t="str">
        <f>+CONCATENATE(Updated_Spotify_Dataset_with_Ge!B233," - ",Updated_Spotify_Dataset_with_Ge!A233)</f>
        <v>BeyoncÃ¯Â¿ - CUFF IT</v>
      </c>
      <c r="U232" t="str">
        <f>+Updated_Spotify_Dataset_with_Ge!A233</f>
        <v>CUFF IT</v>
      </c>
    </row>
    <row r="233" spans="18:21" x14ac:dyDescent="0.45">
      <c r="R233" t="str">
        <f>+Updated_Spotify_Dataset_with_Ge!A234</f>
        <v>Lilith (feat. SUGA of BTS) (Diablo IV Anthem)</v>
      </c>
      <c r="S233" t="str">
        <f>+Updated_Spotify_Dataset_with_Ge!B234</f>
        <v>Halsey, Suga</v>
      </c>
      <c r="T233" t="str">
        <f>+CONCATENATE(Updated_Spotify_Dataset_with_Ge!B234," - ",Updated_Spotify_Dataset_with_Ge!A234)</f>
        <v>Halsey, Suga - Lilith (feat. SUGA of BTS) (Diablo IV Anthem)</v>
      </c>
      <c r="U233" t="str">
        <f>+Updated_Spotify_Dataset_with_Ge!A234</f>
        <v>Lilith (feat. SUGA of BTS) (Diablo IV Anthem)</v>
      </c>
    </row>
    <row r="234" spans="18:21" x14ac:dyDescent="0.45">
      <c r="R234">
        <f>+Updated_Spotify_Dataset_with_Ge!A235</f>
        <v>69</v>
      </c>
      <c r="S234" t="str">
        <f>+Updated_Spotify_Dataset_with_Ge!B235</f>
        <v>Nicky Jam, Feid</v>
      </c>
      <c r="T234" t="str">
        <f>+CONCATENATE(Updated_Spotify_Dataset_with_Ge!B235," - ",Updated_Spotify_Dataset_with_Ge!A235)</f>
        <v>Nicky Jam, Feid - 69</v>
      </c>
      <c r="U234">
        <f>+Updated_Spotify_Dataset_with_Ge!A235</f>
        <v>69</v>
      </c>
    </row>
    <row r="235" spans="18:21" x14ac:dyDescent="0.45">
      <c r="R235" t="str">
        <f>+Updated_Spotify_Dataset_with_Ge!A236</f>
        <v>NiÃ¯Â¿Â½Ã¯Â¿Â½a Bo</v>
      </c>
      <c r="S235" t="str">
        <f>+Updated_Spotify_Dataset_with_Ge!B236</f>
        <v>Sean Paul, Feid</v>
      </c>
      <c r="T235" t="str">
        <f>+CONCATENATE(Updated_Spotify_Dataset_with_Ge!B236," - ",Updated_Spotify_Dataset_with_Ge!A236)</f>
        <v>Sean Paul, Feid - NiÃ¯Â¿Â½Ã¯Â¿Â½a Bo</v>
      </c>
      <c r="U235" t="str">
        <f>+Updated_Spotify_Dataset_with_Ge!A236</f>
        <v>NiÃ¯Â¿Â½Ã¯Â¿Â½a Bo</v>
      </c>
    </row>
    <row r="236" spans="18:21" x14ac:dyDescent="0.45">
      <c r="R236" t="str">
        <f>+Updated_Spotify_Dataset_with_Ge!A237</f>
        <v>Search &amp; Rescue</v>
      </c>
      <c r="S236" t="str">
        <f>+Updated_Spotify_Dataset_with_Ge!B237</f>
        <v>Drake</v>
      </c>
      <c r="T236" t="str">
        <f>+CONCATENATE(Updated_Spotify_Dataset_with_Ge!B237," - ",Updated_Spotify_Dataset_with_Ge!A237)</f>
        <v>Drake - Search &amp; Rescue</v>
      </c>
      <c r="U236" t="str">
        <f>+Updated_Spotify_Dataset_with_Ge!A237</f>
        <v>Search &amp; Rescue</v>
      </c>
    </row>
    <row r="237" spans="18:21" x14ac:dyDescent="0.45">
      <c r="R237" t="str">
        <f>+Updated_Spotify_Dataset_with_Ge!A238</f>
        <v>AMERICA HAS A PROBLEM (feat. Kendrick Lamar)</v>
      </c>
      <c r="S237" t="str">
        <f>+Updated_Spotify_Dataset_with_Ge!B238</f>
        <v>Kendrick Lamar, BeyoncÃ¯Â¿</v>
      </c>
      <c r="T237" t="str">
        <f>+CONCATENATE(Updated_Spotify_Dataset_with_Ge!B238," - ",Updated_Spotify_Dataset_with_Ge!A238)</f>
        <v>Kendrick Lamar, BeyoncÃ¯Â¿ - AMERICA HAS A PROBLEM (feat. Kendrick Lamar)</v>
      </c>
      <c r="U237" t="str">
        <f>+Updated_Spotify_Dataset_with_Ge!A238</f>
        <v>AMERICA HAS A PROBLEM (feat. Kendrick Lamar)</v>
      </c>
    </row>
    <row r="238" spans="18:21" x14ac:dyDescent="0.45">
      <c r="R238" t="str">
        <f>+Updated_Spotify_Dataset_with_Ge!A239</f>
        <v>Lavender Haze</v>
      </c>
      <c r="S238" t="str">
        <f>+Updated_Spotify_Dataset_with_Ge!B239</f>
        <v>Taylor Swift</v>
      </c>
      <c r="T238" t="str">
        <f>+CONCATENATE(Updated_Spotify_Dataset_with_Ge!B239," - ",Updated_Spotify_Dataset_with_Ge!A239)</f>
        <v>Taylor Swift - Lavender Haze</v>
      </c>
      <c r="U238" t="str">
        <f>+Updated_Spotify_Dataset_with_Ge!A239</f>
        <v>Lavender Haze</v>
      </c>
    </row>
    <row r="239" spans="18:21" x14ac:dyDescent="0.45">
      <c r="R239" t="str">
        <f>+Updated_Spotify_Dataset_with_Ge!A240</f>
        <v>Link Up (Metro Boomin &amp; Don Toliver, Wizkid feat. BEAM &amp; Toian) - Spider-Verse Remix (Spider-Man: Across the Spider-Verse )</v>
      </c>
      <c r="S239" t="str">
        <f>+Updated_Spotify_Dataset_with_Ge!B240</f>
        <v>WizKid, Toian, Metro Boomin, Don Toliver, Beam</v>
      </c>
      <c r="T239" t="str">
        <f>+CONCATENATE(Updated_Spotify_Dataset_with_Ge!B240," - ",Updated_Spotify_Dataset_with_Ge!A240)</f>
        <v>WizKid, Toian, Metro Boomin, Don Toliver, Beam - Link Up (Metro Boomin &amp; Don Toliver, Wizkid feat. BEAM &amp; Toian) - Spider-Verse Remix (Spider-Man: Across the Spider-Verse )</v>
      </c>
      <c r="U239" t="str">
        <f>+Updated_Spotify_Dataset_with_Ge!A240</f>
        <v>Link Up (Metro Boomin &amp; Don Toliver, Wizkid feat. BEAM &amp; Toian) - Spider-Verse Remix (Spider-Man: Across the Spider-Verse )</v>
      </c>
    </row>
    <row r="240" spans="18:21" x14ac:dyDescent="0.45">
      <c r="R240" t="str">
        <f>+Updated_Spotify_Dataset_with_Ge!A241</f>
        <v>Efecto</v>
      </c>
      <c r="S240" t="str">
        <f>+Updated_Spotify_Dataset_with_Ge!B241</f>
        <v>Bad Bunny</v>
      </c>
      <c r="T240" t="str">
        <f>+CONCATENATE(Updated_Spotify_Dataset_with_Ge!B241," - ",Updated_Spotify_Dataset_with_Ge!A241)</f>
        <v>Bad Bunny - Efecto</v>
      </c>
      <c r="U240" t="str">
        <f>+Updated_Spotify_Dataset_with_Ge!A241</f>
        <v>Efecto</v>
      </c>
    </row>
    <row r="241" spans="18:21" x14ac:dyDescent="0.45">
      <c r="R241" t="str">
        <f>+Updated_Spotify_Dataset_with_Ge!A242</f>
        <v>Erro Gostoso - Ao Vivo</v>
      </c>
      <c r="S241" t="str">
        <f>+Updated_Spotify_Dataset_with_Ge!B242</f>
        <v>Simone Mendes</v>
      </c>
      <c r="T241" t="str">
        <f>+CONCATENATE(Updated_Spotify_Dataset_with_Ge!B242," - ",Updated_Spotify_Dataset_with_Ge!A242)</f>
        <v>Simone Mendes - Erro Gostoso - Ao Vivo</v>
      </c>
      <c r="U241" t="str">
        <f>+Updated_Spotify_Dataset_with_Ge!A242</f>
        <v>Erro Gostoso - Ao Vivo</v>
      </c>
    </row>
    <row r="242" spans="18:21" x14ac:dyDescent="0.45">
      <c r="R242" t="str">
        <f>+Updated_Spotify_Dataset_with_Ge!A243</f>
        <v>Cupido</v>
      </c>
      <c r="S242" t="str">
        <f>+Updated_Spotify_Dataset_with_Ge!B243</f>
        <v>Tini</v>
      </c>
      <c r="T242" t="str">
        <f>+CONCATENATE(Updated_Spotify_Dataset_with_Ge!B243," - ",Updated_Spotify_Dataset_with_Ge!A243)</f>
        <v>Tini - Cupido</v>
      </c>
      <c r="U242" t="str">
        <f>+Updated_Spotify_Dataset_with_Ge!A243</f>
        <v>Cupido</v>
      </c>
    </row>
    <row r="243" spans="18:21" x14ac:dyDescent="0.45">
      <c r="R243" t="str">
        <f>+Updated_Spotify_Dataset_with_Ge!A244</f>
        <v>Just Wanna Rock</v>
      </c>
      <c r="S243" t="str">
        <f>+Updated_Spotify_Dataset_with_Ge!B244</f>
        <v>Lil Uzi Vert</v>
      </c>
      <c r="T243" t="str">
        <f>+CONCATENATE(Updated_Spotify_Dataset_with_Ge!B244," - ",Updated_Spotify_Dataset_with_Ge!A244)</f>
        <v>Lil Uzi Vert - Just Wanna Rock</v>
      </c>
      <c r="U243" t="str">
        <f>+Updated_Spotify_Dataset_with_Ge!A244</f>
        <v>Just Wanna Rock</v>
      </c>
    </row>
    <row r="244" spans="18:21" x14ac:dyDescent="0.45">
      <c r="R244" t="str">
        <f>+Updated_Spotify_Dataset_with_Ge!A245</f>
        <v>Unstoppable</v>
      </c>
      <c r="S244" t="str">
        <f>+Updated_Spotify_Dataset_with_Ge!B245</f>
        <v>Sia</v>
      </c>
      <c r="T244" t="str">
        <f>+CONCATENATE(Updated_Spotify_Dataset_with_Ge!B245," - ",Updated_Spotify_Dataset_with_Ge!A245)</f>
        <v>Sia - Unstoppable</v>
      </c>
      <c r="U244" t="str">
        <f>+Updated_Spotify_Dataset_with_Ge!A245</f>
        <v>Unstoppable</v>
      </c>
    </row>
    <row r="245" spans="18:21" x14ac:dyDescent="0.45">
      <c r="R245" t="str">
        <f>+Updated_Spotify_Dataset_with_Ge!A246</f>
        <v>Until I Found You</v>
      </c>
      <c r="S245" t="str">
        <f>+Updated_Spotify_Dataset_with_Ge!B246</f>
        <v>Stephen Sanchez</v>
      </c>
      <c r="T245" t="str">
        <f>+CONCATENATE(Updated_Spotify_Dataset_with_Ge!B246," - ",Updated_Spotify_Dataset_with_Ge!A246)</f>
        <v>Stephen Sanchez - Until I Found You</v>
      </c>
      <c r="U245" t="str">
        <f>+Updated_Spotify_Dataset_with_Ge!A246</f>
        <v>Until I Found You</v>
      </c>
    </row>
    <row r="246" spans="18:21" x14ac:dyDescent="0.45">
      <c r="R246" t="str">
        <f>+Updated_Spotify_Dataset_with_Ge!A247</f>
        <v>Rich Flex</v>
      </c>
      <c r="S246" t="str">
        <f>+Updated_Spotify_Dataset_with_Ge!B247</f>
        <v>Drake, 21 Savage</v>
      </c>
      <c r="T246" t="str">
        <f>+CONCATENATE(Updated_Spotify_Dataset_with_Ge!B247," - ",Updated_Spotify_Dataset_with_Ge!A247)</f>
        <v>Drake, 21 Savage - Rich Flex</v>
      </c>
      <c r="U246" t="str">
        <f>+Updated_Spotify_Dataset_with_Ge!A247</f>
        <v>Rich Flex</v>
      </c>
    </row>
    <row r="247" spans="18:21" x14ac:dyDescent="0.45">
      <c r="R247" t="str">
        <f>+Updated_Spotify_Dataset_with_Ge!A248</f>
        <v>Easy On Me</v>
      </c>
      <c r="S247" t="str">
        <f>+Updated_Spotify_Dataset_with_Ge!B248</f>
        <v>Adele</v>
      </c>
      <c r="T247" t="str">
        <f>+CONCATENATE(Updated_Spotify_Dataset_with_Ge!B248," - ",Updated_Spotify_Dataset_with_Ge!A248)</f>
        <v>Adele - Easy On Me</v>
      </c>
      <c r="U247" t="str">
        <f>+Updated_Spotify_Dataset_with_Ge!A248</f>
        <v>Easy On Me</v>
      </c>
    </row>
    <row r="248" spans="18:21" x14ac:dyDescent="0.45">
      <c r="R248" t="str">
        <f>+Updated_Spotify_Dataset_with_Ge!A249</f>
        <v>CartÃ¯Â¿Â½Ã¯Â¿Â½o B</v>
      </c>
      <c r="S248" t="str">
        <f>+Updated_Spotify_Dataset_with_Ge!B249</f>
        <v>MC Caverinha, KayBlack</v>
      </c>
      <c r="T248" t="str">
        <f>+CONCATENATE(Updated_Spotify_Dataset_with_Ge!B249," - ",Updated_Spotify_Dataset_with_Ge!A249)</f>
        <v>MC Caverinha, KayBlack - CartÃ¯Â¿Â½Ã¯Â¿Â½o B</v>
      </c>
      <c r="U248" t="str">
        <f>+Updated_Spotify_Dataset_with_Ge!A249</f>
        <v>CartÃ¯Â¿Â½Ã¯Â¿Â½o B</v>
      </c>
    </row>
    <row r="249" spans="18:21" x14ac:dyDescent="0.45">
      <c r="R249" t="str">
        <f>+Updated_Spotify_Dataset_with_Ge!A250</f>
        <v>Danger (Spider) (Offset &amp; JID)</v>
      </c>
      <c r="S249" t="str">
        <f>+Updated_Spotify_Dataset_with_Ge!B250</f>
        <v>Offset, JID</v>
      </c>
      <c r="T249" t="str">
        <f>+CONCATENATE(Updated_Spotify_Dataset_with_Ge!B250," - ",Updated_Spotify_Dataset_with_Ge!A250)</f>
        <v>Offset, JID - Danger (Spider) (Offset &amp; JID)</v>
      </c>
      <c r="U249" t="str">
        <f>+Updated_Spotify_Dataset_with_Ge!A250</f>
        <v>Danger (Spider) (Offset &amp; JID)</v>
      </c>
    </row>
    <row r="250" spans="18:21" x14ac:dyDescent="0.45">
      <c r="R250" t="str">
        <f>+Updated_Spotify_Dataset_with_Ge!A251</f>
        <v>Oi Balde - Ao Vivo</v>
      </c>
      <c r="S250" t="str">
        <f>+Updated_Spotify_Dataset_with_Ge!B251</f>
        <v>ZÃ¯Â¿Â½Ã¯Â¿Â½ Neto &amp; Crist</v>
      </c>
      <c r="T250" t="str">
        <f>+CONCATENATE(Updated_Spotify_Dataset_with_Ge!B251," - ",Updated_Spotify_Dataset_with_Ge!A251)</f>
        <v>ZÃ¯Â¿Â½Ã¯Â¿Â½ Neto &amp; Crist - Oi Balde - Ao Vivo</v>
      </c>
      <c r="U250" t="str">
        <f>+Updated_Spotify_Dataset_with_Ge!A251</f>
        <v>Oi Balde - Ao Vivo</v>
      </c>
    </row>
    <row r="251" spans="18:21" x14ac:dyDescent="0.45">
      <c r="R251" t="str">
        <f>+Updated_Spotify_Dataset_with_Ge!A252</f>
        <v>The Real Slim Shady</v>
      </c>
      <c r="S251" t="str">
        <f>+Updated_Spotify_Dataset_with_Ge!B252</f>
        <v>Eminem</v>
      </c>
      <c r="T251" t="str">
        <f>+CONCATENATE(Updated_Spotify_Dataset_with_Ge!B252," - ",Updated_Spotify_Dataset_with_Ge!A252)</f>
        <v>Eminem - The Real Slim Shady</v>
      </c>
      <c r="U251" t="str">
        <f>+Updated_Spotify_Dataset_with_Ge!A252</f>
        <v>The Real Slim Shady</v>
      </c>
    </row>
    <row r="252" spans="18:21" x14ac:dyDescent="0.45">
      <c r="R252" t="str">
        <f>+Updated_Spotify_Dataset_with_Ge!A253</f>
        <v>MERCHO</v>
      </c>
      <c r="S252" t="str">
        <f>+Updated_Spotify_Dataset_with_Ge!B253</f>
        <v>Migrantes, LiL CaKe, Nico Valdi</v>
      </c>
      <c r="T252" t="str">
        <f>+CONCATENATE(Updated_Spotify_Dataset_with_Ge!B253," - ",Updated_Spotify_Dataset_with_Ge!A253)</f>
        <v>Migrantes, LiL CaKe, Nico Valdi - MERCHO</v>
      </c>
      <c r="U252" t="str">
        <f>+Updated_Spotify_Dataset_with_Ge!A253</f>
        <v>MERCHO</v>
      </c>
    </row>
    <row r="253" spans="18:21" x14ac:dyDescent="0.45">
      <c r="R253" t="str">
        <f>+Updated_Spotify_Dataset_with_Ge!A254</f>
        <v>The Color Violet</v>
      </c>
      <c r="S253" t="str">
        <f>+Updated_Spotify_Dataset_with_Ge!B254</f>
        <v>Tory Lanez</v>
      </c>
      <c r="T253" t="str">
        <f>+CONCATENATE(Updated_Spotify_Dataset_with_Ge!B254," - ",Updated_Spotify_Dataset_with_Ge!A254)</f>
        <v>Tory Lanez - The Color Violet</v>
      </c>
      <c r="U253" t="str">
        <f>+Updated_Spotify_Dataset_with_Ge!A254</f>
        <v>The Color Violet</v>
      </c>
    </row>
    <row r="254" spans="18:21" x14ac:dyDescent="0.45">
      <c r="R254" t="str">
        <f>+Updated_Spotify_Dataset_with_Ge!A255</f>
        <v>Glimpse of Us</v>
      </c>
      <c r="S254" t="str">
        <f>+Updated_Spotify_Dataset_with_Ge!B255</f>
        <v>Joji</v>
      </c>
      <c r="T254" t="str">
        <f>+CONCATENATE(Updated_Spotify_Dataset_with_Ge!B255," - ",Updated_Spotify_Dataset_with_Ge!A255)</f>
        <v>Joji - Glimpse of Us</v>
      </c>
      <c r="U254" t="str">
        <f>+Updated_Spotify_Dataset_with_Ge!A255</f>
        <v>Glimpse of Us</v>
      </c>
    </row>
    <row r="255" spans="18:21" x14ac:dyDescent="0.45">
      <c r="R255" t="str">
        <f>+Updated_Spotify_Dataset_with_Ge!A256</f>
        <v>Mejor Que Yo</v>
      </c>
      <c r="S255" t="str">
        <f>+Updated_Spotify_Dataset_with_Ge!B256</f>
        <v>Mambo Kingz, DJ Luian, Anuel Aa</v>
      </c>
      <c r="T255" t="str">
        <f>+CONCATENATE(Updated_Spotify_Dataset_with_Ge!B256," - ",Updated_Spotify_Dataset_with_Ge!A256)</f>
        <v>Mambo Kingz, DJ Luian, Anuel Aa - Mejor Que Yo</v>
      </c>
      <c r="U255" t="str">
        <f>+Updated_Spotify_Dataset_with_Ge!A256</f>
        <v>Mejor Que Yo</v>
      </c>
    </row>
    <row r="256" spans="18:21" x14ac:dyDescent="0.45">
      <c r="R256" t="str">
        <f>+Updated_Spotify_Dataset_with_Ge!A257</f>
        <v>Curtains</v>
      </c>
      <c r="S256" t="str">
        <f>+Updated_Spotify_Dataset_with_Ge!B257</f>
        <v>Ed Sheeran</v>
      </c>
      <c r="T256" t="str">
        <f>+CONCATENATE(Updated_Spotify_Dataset_with_Ge!B257," - ",Updated_Spotify_Dataset_with_Ge!A257)</f>
        <v>Ed Sheeran - Curtains</v>
      </c>
      <c r="U256" t="str">
        <f>+Updated_Spotify_Dataset_with_Ge!A257</f>
        <v>Curtains</v>
      </c>
    </row>
    <row r="257" spans="18:21" x14ac:dyDescent="0.45">
      <c r="R257" t="str">
        <f>+Updated_Spotify_Dataset_with_Ge!A258</f>
        <v>UNFORGIVEN (feat. Nile Rodgers)</v>
      </c>
      <c r="S257" t="str">
        <f>+Updated_Spotify_Dataset_with_Ge!B258</f>
        <v>Nile Rodgers, LE SSERAFIM</v>
      </c>
      <c r="T257" t="str">
        <f>+CONCATENATE(Updated_Spotify_Dataset_with_Ge!B258," - ",Updated_Spotify_Dataset_with_Ge!A258)</f>
        <v>Nile Rodgers, LE SSERAFIM - UNFORGIVEN (feat. Nile Rodgers)</v>
      </c>
      <c r="U257" t="str">
        <f>+Updated_Spotify_Dataset_with_Ge!A258</f>
        <v>UNFORGIVEN (feat. Nile Rodgers)</v>
      </c>
    </row>
    <row r="258" spans="18:21" x14ac:dyDescent="0.45">
      <c r="R258" t="str">
        <f>+Updated_Spotify_Dataset_with_Ge!A259</f>
        <v>Haegeum</v>
      </c>
      <c r="S258" t="str">
        <f>+Updated_Spotify_Dataset_with_Ge!B259</f>
        <v>Agust D</v>
      </c>
      <c r="T258" t="str">
        <f>+CONCATENATE(Updated_Spotify_Dataset_with_Ge!B259," - ",Updated_Spotify_Dataset_with_Ge!A259)</f>
        <v>Agust D - Haegeum</v>
      </c>
      <c r="U258" t="str">
        <f>+Updated_Spotify_Dataset_with_Ge!A259</f>
        <v>Haegeum</v>
      </c>
    </row>
    <row r="259" spans="18:21" x14ac:dyDescent="0.45">
      <c r="R259" t="str">
        <f>+Updated_Spotify_Dataset_with_Ge!A260</f>
        <v xml:space="preserve">ConexÃ¯Â¿Â½Ã¯Â¿Â½es de MÃ¯Â¿Â½Ã¯Â¿Â½fia (feat. Rich </v>
      </c>
      <c r="S259" t="str">
        <f>+Updated_Spotify_Dataset_with_Ge!B260</f>
        <v>Rich The Kid, MatuÃ¯Â¿</v>
      </c>
      <c r="T259" t="str">
        <f>+CONCATENATE(Updated_Spotify_Dataset_with_Ge!B260," - ",Updated_Spotify_Dataset_with_Ge!A260)</f>
        <v xml:space="preserve">Rich The Kid, MatuÃ¯Â¿ - ConexÃ¯Â¿Â½Ã¯Â¿Â½es de MÃ¯Â¿Â½Ã¯Â¿Â½fia (feat. Rich </v>
      </c>
      <c r="U259" t="str">
        <f>+Updated_Spotify_Dataset_with_Ge!A260</f>
        <v xml:space="preserve">ConexÃ¯Â¿Â½Ã¯Â¿Â½es de MÃ¯Â¿Â½Ã¯Â¿Â½fia (feat. Rich </v>
      </c>
    </row>
    <row r="260" spans="18:21" x14ac:dyDescent="0.45">
      <c r="R260" t="str">
        <f>+Updated_Spotify_Dataset_with_Ge!A261</f>
        <v>MIENTRAS ME CURO DEL CORA</v>
      </c>
      <c r="S260" t="str">
        <f>+Updated_Spotify_Dataset_with_Ge!B261</f>
        <v>Karol G</v>
      </c>
      <c r="T260" t="str">
        <f>+CONCATENATE(Updated_Spotify_Dataset_with_Ge!B261," - ",Updated_Spotify_Dataset_with_Ge!A261)</f>
        <v>Karol G - MIENTRAS ME CURO DEL CORA</v>
      </c>
      <c r="U260" t="str">
        <f>+Updated_Spotify_Dataset_with_Ge!A261</f>
        <v>MIENTRAS ME CURO DEL CORA</v>
      </c>
    </row>
    <row r="261" spans="18:21" x14ac:dyDescent="0.45">
      <c r="R261" t="str">
        <f>+Updated_Spotify_Dataset_with_Ge!A262</f>
        <v>Never Felt So Alone</v>
      </c>
      <c r="S261" t="str">
        <f>+Updated_Spotify_Dataset_with_Ge!B262</f>
        <v>Labrinth</v>
      </c>
      <c r="T261" t="str">
        <f>+CONCATENATE(Updated_Spotify_Dataset_with_Ge!B262," - ",Updated_Spotify_Dataset_with_Ge!A262)</f>
        <v>Labrinth - Never Felt So Alone</v>
      </c>
      <c r="U261" t="str">
        <f>+Updated_Spotify_Dataset_with_Ge!A262</f>
        <v>Never Felt So Alone</v>
      </c>
    </row>
    <row r="262" spans="18:21" x14ac:dyDescent="0.45">
      <c r="R262" t="str">
        <f>+Updated_Spotify_Dataset_with_Ge!A263</f>
        <v>X SI VOLVEMOS</v>
      </c>
      <c r="S262" t="str">
        <f>+Updated_Spotify_Dataset_with_Ge!B263</f>
        <v>Karol G, Romeo Santos</v>
      </c>
      <c r="T262" t="str">
        <f>+CONCATENATE(Updated_Spotify_Dataset_with_Ge!B263," - ",Updated_Spotify_Dataset_with_Ge!A263)</f>
        <v>Karol G, Romeo Santos - X SI VOLVEMOS</v>
      </c>
      <c r="U262" t="str">
        <f>+Updated_Spotify_Dataset_with_Ge!A263</f>
        <v>X SI VOLVEMOS</v>
      </c>
    </row>
    <row r="263" spans="18:21" x14ac:dyDescent="0.45">
      <c r="R263" t="str">
        <f>+Updated_Spotify_Dataset_with_Ge!A264</f>
        <v>ceilings</v>
      </c>
      <c r="S263" t="str">
        <f>+Updated_Spotify_Dataset_with_Ge!B264</f>
        <v>Lizzy McAlpine</v>
      </c>
      <c r="T263" t="str">
        <f>+CONCATENATE(Updated_Spotify_Dataset_with_Ge!B264," - ",Updated_Spotify_Dataset_with_Ge!A264)</f>
        <v>Lizzy McAlpine - ceilings</v>
      </c>
      <c r="U263" t="str">
        <f>+Updated_Spotify_Dataset_with_Ge!A264</f>
        <v>ceilings</v>
      </c>
    </row>
    <row r="264" spans="18:21" x14ac:dyDescent="0.45">
      <c r="R264" t="str">
        <f>+Updated_Spotify_Dataset_with_Ge!A265</f>
        <v>Cupid</v>
      </c>
      <c r="S264" t="str">
        <f>+Updated_Spotify_Dataset_with_Ge!B265</f>
        <v>Fifty Fifty</v>
      </c>
      <c r="T264" t="str">
        <f>+CONCATENATE(Updated_Spotify_Dataset_with_Ge!B265," - ",Updated_Spotify_Dataset_with_Ge!A265)</f>
        <v>Fifty Fifty - Cupid</v>
      </c>
      <c r="U264" t="str">
        <f>+Updated_Spotify_Dataset_with_Ge!A265</f>
        <v>Cupid</v>
      </c>
    </row>
    <row r="265" spans="18:21" x14ac:dyDescent="0.45">
      <c r="R265" t="str">
        <f>+Updated_Spotify_Dataset_with_Ge!A266</f>
        <v>I AM</v>
      </c>
      <c r="S265" t="str">
        <f>+Updated_Spotify_Dataset_with_Ge!B266</f>
        <v>IVE</v>
      </c>
      <c r="T265" t="str">
        <f>+CONCATENATE(Updated_Spotify_Dataset_with_Ge!B266," - ",Updated_Spotify_Dataset_with_Ge!A266)</f>
        <v>IVE - I AM</v>
      </c>
      <c r="U265" t="str">
        <f>+Updated_Spotify_Dataset_with_Ge!A266</f>
        <v>I AM</v>
      </c>
    </row>
    <row r="266" spans="18:21" x14ac:dyDescent="0.45">
      <c r="R266" t="str">
        <f>+Updated_Spotify_Dataset_with_Ge!A267</f>
        <v>Cupid Ã¯Â¿Â½Ã¯Â¿Â½Ã¯Â¿Â½ Twin Ver. (FIFTY FIFTY) Ã¯Â¿Â½Ã¯Â¿Â½Ã¯Â¿Â½ Spe</v>
      </c>
      <c r="S266" t="str">
        <f>+Updated_Spotify_Dataset_with_Ge!B267</f>
        <v>sped up 8282</v>
      </c>
      <c r="T266" t="str">
        <f>+CONCATENATE(Updated_Spotify_Dataset_with_Ge!B267," - ",Updated_Spotify_Dataset_with_Ge!A267)</f>
        <v>sped up 8282 - Cupid Ã¯Â¿Â½Ã¯Â¿Â½Ã¯Â¿Â½ Twin Ver. (FIFTY FIFTY) Ã¯Â¿Â½Ã¯Â¿Â½Ã¯Â¿Â½ Spe</v>
      </c>
      <c r="U266" t="str">
        <f>+Updated_Spotify_Dataset_with_Ge!A267</f>
        <v>Cupid Ã¯Â¿Â½Ã¯Â¿Â½Ã¯Â¿Â½ Twin Ver. (FIFTY FIFTY) Ã¯Â¿Â½Ã¯Â¿Â½Ã¯Â¿Â½ Spe</v>
      </c>
    </row>
    <row r="267" spans="18:21" x14ac:dyDescent="0.45">
      <c r="R267" t="str">
        <f>+Updated_Spotify_Dataset_with_Ge!A268</f>
        <v>Shorty Party</v>
      </c>
      <c r="S267" t="str">
        <f>+Updated_Spotify_Dataset_with_Ge!B268</f>
        <v>Cartel De Santa, La Kelly</v>
      </c>
      <c r="T267" t="str">
        <f>+CONCATENATE(Updated_Spotify_Dataset_with_Ge!B268," - ",Updated_Spotify_Dataset_with_Ge!A268)</f>
        <v>Cartel De Santa, La Kelly - Shorty Party</v>
      </c>
      <c r="U267" t="str">
        <f>+Updated_Spotify_Dataset_with_Ge!A268</f>
        <v>Shorty Party</v>
      </c>
    </row>
    <row r="268" spans="18:21" x14ac:dyDescent="0.45">
      <c r="R268" t="str">
        <f>+Updated_Spotify_Dataset_with_Ge!A269</f>
        <v>Super</v>
      </c>
      <c r="S268" t="str">
        <f>+Updated_Spotify_Dataset_with_Ge!B269</f>
        <v>SEVENTEEN</v>
      </c>
      <c r="T268" t="str">
        <f>+CONCATENATE(Updated_Spotify_Dataset_with_Ge!B269," - ",Updated_Spotify_Dataset_with_Ge!A269)</f>
        <v>SEVENTEEN - Super</v>
      </c>
      <c r="U268" t="str">
        <f>+Updated_Spotify_Dataset_with_Ge!A269</f>
        <v>Super</v>
      </c>
    </row>
    <row r="269" spans="18:21" x14ac:dyDescent="0.45">
      <c r="R269" t="str">
        <f>+Updated_Spotify_Dataset_with_Ge!A270</f>
        <v>Slut Me Out</v>
      </c>
      <c r="S269" t="str">
        <f>+Updated_Spotify_Dataset_with_Ge!B270</f>
        <v>NLE Choppa</v>
      </c>
      <c r="T269" t="str">
        <f>+CONCATENATE(Updated_Spotify_Dataset_with_Ge!B270," - ",Updated_Spotify_Dataset_with_Ge!A270)</f>
        <v>NLE Choppa - Slut Me Out</v>
      </c>
      <c r="U269" t="str">
        <f>+Updated_Spotify_Dataset_with_Ge!A270</f>
        <v>Slut Me Out</v>
      </c>
    </row>
    <row r="270" spans="18:21" x14ac:dyDescent="0.45">
      <c r="R270" t="str">
        <f>+Updated_Spotify_Dataset_with_Ge!A271</f>
        <v>Double Fantasy (with Future)</v>
      </c>
      <c r="S270" t="str">
        <f>+Updated_Spotify_Dataset_with_Ge!B271</f>
        <v>The Weeknd, Future</v>
      </c>
      <c r="T270" t="str">
        <f>+CONCATENATE(Updated_Spotify_Dataset_with_Ge!B271," - ",Updated_Spotify_Dataset_with_Ge!A271)</f>
        <v>The Weeknd, Future - Double Fantasy (with Future)</v>
      </c>
      <c r="U270" t="str">
        <f>+Updated_Spotify_Dataset_with_Ge!A271</f>
        <v>Double Fantasy (with Future)</v>
      </c>
    </row>
    <row r="271" spans="18:21" x14ac:dyDescent="0.45">
      <c r="R271" t="str">
        <f>+Updated_Spotify_Dataset_with_Ge!A272</f>
        <v>All Of The Girls You Loved Before</v>
      </c>
      <c r="S271" t="str">
        <f>+Updated_Spotify_Dataset_with_Ge!B272</f>
        <v>Taylor Swift</v>
      </c>
      <c r="T271" t="str">
        <f>+CONCATENATE(Updated_Spotify_Dataset_with_Ge!B272," - ",Updated_Spotify_Dataset_with_Ge!A272)</f>
        <v>Taylor Swift - All Of The Girls You Loved Before</v>
      </c>
      <c r="U271" t="str">
        <f>+Updated_Spotify_Dataset_with_Ge!A272</f>
        <v>All Of The Girls You Loved Before</v>
      </c>
    </row>
    <row r="272" spans="18:21" x14ac:dyDescent="0.45">
      <c r="R272" t="str">
        <f>+Updated_Spotify_Dataset_with_Ge!A273</f>
        <v>PROVENZA</v>
      </c>
      <c r="S272" t="str">
        <f>+Updated_Spotify_Dataset_with_Ge!B273</f>
        <v>Karol G</v>
      </c>
      <c r="T272" t="str">
        <f>+CONCATENATE(Updated_Spotify_Dataset_with_Ge!B273," - ",Updated_Spotify_Dataset_with_Ge!A273)</f>
        <v>Karol G - PROVENZA</v>
      </c>
      <c r="U272" t="str">
        <f>+Updated_Spotify_Dataset_with_Ge!A273</f>
        <v>PROVENZA</v>
      </c>
    </row>
    <row r="273" spans="18:21" x14ac:dyDescent="0.45">
      <c r="R273" t="str">
        <f>+Updated_Spotify_Dataset_with_Ge!A274</f>
        <v>Princess Diana (with Nicki Minaj)</v>
      </c>
      <c r="S273" t="str">
        <f>+Updated_Spotify_Dataset_with_Ge!B274</f>
        <v>Nicki Minaj, Ice Spice</v>
      </c>
      <c r="T273" t="str">
        <f>+CONCATENATE(Updated_Spotify_Dataset_with_Ge!B274," - ",Updated_Spotify_Dataset_with_Ge!A274)</f>
        <v>Nicki Minaj, Ice Spice - Princess Diana (with Nicki Minaj)</v>
      </c>
      <c r="U273" t="str">
        <f>+Updated_Spotify_Dataset_with_Ge!A274</f>
        <v>Princess Diana (with Nicki Minaj)</v>
      </c>
    </row>
    <row r="274" spans="18:21" x14ac:dyDescent="0.45">
      <c r="R274" t="str">
        <f>+Updated_Spotify_Dataset_with_Ge!A275</f>
        <v>Di Que Si</v>
      </c>
      <c r="S274" t="str">
        <f>+Updated_Spotify_Dataset_with_Ge!B275</f>
        <v>Grupo Marca Registrada, Grupo Frontera</v>
      </c>
      <c r="T274" t="str">
        <f>+CONCATENATE(Updated_Spotify_Dataset_with_Ge!B275," - ",Updated_Spotify_Dataset_with_Ge!A275)</f>
        <v>Grupo Marca Registrada, Grupo Frontera - Di Que Si</v>
      </c>
      <c r="U274" t="str">
        <f>+Updated_Spotify_Dataset_with_Ge!A275</f>
        <v>Di Que Si</v>
      </c>
    </row>
    <row r="275" spans="18:21" x14ac:dyDescent="0.45">
      <c r="R275" t="str">
        <f>+Updated_Spotify_Dataset_with_Ge!A276</f>
        <v>Shivers</v>
      </c>
      <c r="S275" t="str">
        <f>+Updated_Spotify_Dataset_with_Ge!B276</f>
        <v>Ed Sheeran</v>
      </c>
      <c r="T275" t="str">
        <f>+CONCATENATE(Updated_Spotify_Dataset_with_Ge!B276," - ",Updated_Spotify_Dataset_with_Ge!A276)</f>
        <v>Ed Sheeran - Shivers</v>
      </c>
      <c r="U275" t="str">
        <f>+Updated_Spotify_Dataset_with_Ge!A276</f>
        <v>Shivers</v>
      </c>
    </row>
    <row r="276" spans="18:21" x14ac:dyDescent="0.45">
      <c r="R276" t="str">
        <f>+Updated_Spotify_Dataset_with_Ge!A277</f>
        <v>Igualito a Mi ApÃ¯Â¿</v>
      </c>
      <c r="S276" t="str">
        <f>+Updated_Spotify_Dataset_with_Ge!B277</f>
        <v>Fuerza Regida, Peso Pluma</v>
      </c>
      <c r="T276" t="str">
        <f>+CONCATENATE(Updated_Spotify_Dataset_with_Ge!B277," - ",Updated_Spotify_Dataset_with_Ge!A277)</f>
        <v>Fuerza Regida, Peso Pluma - Igualito a Mi ApÃ¯Â¿</v>
      </c>
      <c r="U276" t="str">
        <f>+Updated_Spotify_Dataset_with_Ge!A277</f>
        <v>Igualito a Mi ApÃ¯Â¿</v>
      </c>
    </row>
    <row r="277" spans="18:21" x14ac:dyDescent="0.45">
      <c r="R277" t="str">
        <f>+Updated_Spotify_Dataset_with_Ge!A278</f>
        <v>Shoong! (feat. LISA of BLACKPINK)</v>
      </c>
      <c r="S277" t="str">
        <f>+Updated_Spotify_Dataset_with_Ge!B278</f>
        <v>TAEYANG, Lisa</v>
      </c>
      <c r="T277" t="str">
        <f>+CONCATENATE(Updated_Spotify_Dataset_with_Ge!B278," - ",Updated_Spotify_Dataset_with_Ge!A278)</f>
        <v>TAEYANG, Lisa - Shoong! (feat. LISA of BLACKPINK)</v>
      </c>
      <c r="U277" t="str">
        <f>+Updated_Spotify_Dataset_with_Ge!A278</f>
        <v>Shoong! (feat. LISA of BLACKPINK)</v>
      </c>
    </row>
    <row r="278" spans="18:21" x14ac:dyDescent="0.45">
      <c r="R278" t="str">
        <f>+Updated_Spotify_Dataset_with_Ge!A279</f>
        <v>Komang</v>
      </c>
      <c r="S278" t="str">
        <f>+Updated_Spotify_Dataset_with_Ge!B279</f>
        <v>Raim Laode</v>
      </c>
      <c r="T278" t="str">
        <f>+CONCATENATE(Updated_Spotify_Dataset_with_Ge!B279," - ",Updated_Spotify_Dataset_with_Ge!A279)</f>
        <v>Raim Laode - Komang</v>
      </c>
      <c r="U278" t="str">
        <f>+Updated_Spotify_Dataset_with_Ge!A279</f>
        <v>Komang</v>
      </c>
    </row>
    <row r="279" spans="18:21" x14ac:dyDescent="0.45">
      <c r="R279" t="str">
        <f>+Updated_Spotify_Dataset_with_Ge!A280</f>
        <v>DESPECHÃ¯Â¿</v>
      </c>
      <c r="S279" t="str">
        <f>+Updated_Spotify_Dataset_with_Ge!B280</f>
        <v>ROSALÃ¯Â¿Â½</v>
      </c>
      <c r="T279" t="str">
        <f>+CONCATENATE(Updated_Spotify_Dataset_with_Ge!B280," - ",Updated_Spotify_Dataset_with_Ge!A280)</f>
        <v>ROSALÃ¯Â¿Â½ - DESPECHÃ¯Â¿</v>
      </c>
      <c r="U279" t="str">
        <f>+Updated_Spotify_Dataset_with_Ge!A280</f>
        <v>DESPECHÃ¯Â¿</v>
      </c>
    </row>
    <row r="280" spans="18:21" x14ac:dyDescent="0.45">
      <c r="R280" t="str">
        <f>+Updated_Spotify_Dataset_with_Ge!A281</f>
        <v>Made You Look</v>
      </c>
      <c r="S280" t="str">
        <f>+Updated_Spotify_Dataset_with_Ge!B281</f>
        <v>Meghan Trainor</v>
      </c>
      <c r="T280" t="str">
        <f>+CONCATENATE(Updated_Spotify_Dataset_with_Ge!B281," - ",Updated_Spotify_Dataset_with_Ge!A281)</f>
        <v>Meghan Trainor - Made You Look</v>
      </c>
      <c r="U280" t="str">
        <f>+Updated_Spotify_Dataset_with_Ge!A281</f>
        <v>Made You Look</v>
      </c>
    </row>
    <row r="281" spans="18:21" x14ac:dyDescent="0.45">
      <c r="R281" t="str">
        <f>+Updated_Spotify_Dataset_with_Ge!A282</f>
        <v>Watch This - ARIZONATEARS Pluggnb Remix</v>
      </c>
      <c r="S281" t="str">
        <f>+Updated_Spotify_Dataset_with_Ge!B282</f>
        <v>sped up nightcore, ARIZONATEARS, Lil Uzi Vert</v>
      </c>
      <c r="T281" t="str">
        <f>+CONCATENATE(Updated_Spotify_Dataset_with_Ge!B282," - ",Updated_Spotify_Dataset_with_Ge!A282)</f>
        <v>sped up nightcore, ARIZONATEARS, Lil Uzi Vert - Watch This - ARIZONATEARS Pluggnb Remix</v>
      </c>
      <c r="U281" t="str">
        <f>+Updated_Spotify_Dataset_with_Ge!A282</f>
        <v>Watch This - ARIZONATEARS Pluggnb Remix</v>
      </c>
    </row>
    <row r="282" spans="18:21" x14ac:dyDescent="0.45">
      <c r="R282" t="str">
        <f>+Updated_Spotify_Dataset_with_Ge!A283</f>
        <v>No Se Va</v>
      </c>
      <c r="S282" t="str">
        <f>+Updated_Spotify_Dataset_with_Ge!B283</f>
        <v>Grupo Frontera</v>
      </c>
      <c r="T282" t="str">
        <f>+CONCATENATE(Updated_Spotify_Dataset_with_Ge!B283," - ",Updated_Spotify_Dataset_with_Ge!A283)</f>
        <v>Grupo Frontera - No Se Va</v>
      </c>
      <c r="U282" t="str">
        <f>+Updated_Spotify_Dataset_with_Ge!A283</f>
        <v>No Se Va</v>
      </c>
    </row>
    <row r="283" spans="18:21" x14ac:dyDescent="0.45">
      <c r="R283" t="str">
        <f>+Updated_Spotify_Dataset_with_Ge!A284</f>
        <v>Punto G</v>
      </c>
      <c r="S283" t="str">
        <f>+Updated_Spotify_Dataset_with_Ge!B284</f>
        <v>Quevedo</v>
      </c>
      <c r="T283" t="str">
        <f>+CONCATENATE(Updated_Spotify_Dataset_with_Ge!B284," - ",Updated_Spotify_Dataset_with_Ge!A284)</f>
        <v>Quevedo - Punto G</v>
      </c>
      <c r="U283" t="str">
        <f>+Updated_Spotify_Dataset_with_Ge!A284</f>
        <v>Punto G</v>
      </c>
    </row>
    <row r="284" spans="18:21" x14ac:dyDescent="0.45">
      <c r="R284" t="str">
        <f>+Updated_Spotify_Dataset_with_Ge!A285</f>
        <v>Lovers Rock</v>
      </c>
      <c r="S284" t="str">
        <f>+Updated_Spotify_Dataset_with_Ge!B285</f>
        <v>TV Girl</v>
      </c>
      <c r="T284" t="str">
        <f>+CONCATENATE(Updated_Spotify_Dataset_with_Ge!B285," - ",Updated_Spotify_Dataset_with_Ge!A285)</f>
        <v>TV Girl - Lovers Rock</v>
      </c>
      <c r="U284" t="str">
        <f>+Updated_Spotify_Dataset_with_Ge!A285</f>
        <v>Lovers Rock</v>
      </c>
    </row>
    <row r="285" spans="18:21" x14ac:dyDescent="0.45">
      <c r="R285" t="str">
        <f>+Updated_Spotify_Dataset_with_Ge!A286</f>
        <v>METAMORPHOSIS</v>
      </c>
      <c r="S285" t="str">
        <f>+Updated_Spotify_Dataset_with_Ge!B286</f>
        <v>INTERWORLD</v>
      </c>
      <c r="T285" t="str">
        <f>+CONCATENATE(Updated_Spotify_Dataset_with_Ge!B286," - ",Updated_Spotify_Dataset_with_Ge!A286)</f>
        <v>INTERWORLD - METAMORPHOSIS</v>
      </c>
      <c r="U285" t="str">
        <f>+Updated_Spotify_Dataset_with_Ge!A286</f>
        <v>METAMORPHOSIS</v>
      </c>
    </row>
    <row r="286" spans="18:21" x14ac:dyDescent="0.45">
      <c r="R286" t="str">
        <f>+Updated_Spotify_Dataset_with_Ge!A287</f>
        <v>Mami Chula</v>
      </c>
      <c r="S286" t="str">
        <f>+Updated_Spotify_Dataset_with_Ge!B287</f>
        <v>Quevedo, Jhayco</v>
      </c>
      <c r="T286" t="str">
        <f>+CONCATENATE(Updated_Spotify_Dataset_with_Ge!B287," - ",Updated_Spotify_Dataset_with_Ge!A287)</f>
        <v>Quevedo, Jhayco - Mami Chula</v>
      </c>
      <c r="U286" t="str">
        <f>+Updated_Spotify_Dataset_with_Ge!A287</f>
        <v>Mami Chula</v>
      </c>
    </row>
    <row r="287" spans="18:21" x14ac:dyDescent="0.45">
      <c r="R287" t="str">
        <f>+Updated_Spotify_Dataset_with_Ge!A288</f>
        <v>En Paris</v>
      </c>
      <c r="S287" t="str">
        <f>+Updated_Spotify_Dataset_with_Ge!B288</f>
        <v>El Chachito, Junior H</v>
      </c>
      <c r="T287" t="str">
        <f>+CONCATENATE(Updated_Spotify_Dataset_with_Ge!B288," - ",Updated_Spotify_Dataset_with_Ge!A288)</f>
        <v>El Chachito, Junior H - En Paris</v>
      </c>
      <c r="U287" t="str">
        <f>+Updated_Spotify_Dataset_with_Ge!A288</f>
        <v>En Paris</v>
      </c>
    </row>
    <row r="288" spans="18:21" x14ac:dyDescent="0.45">
      <c r="R288" t="str">
        <f>+Updated_Spotify_Dataset_with_Ge!A289</f>
        <v>Set Me Free Pt.2</v>
      </c>
      <c r="S288" t="str">
        <f>+Updated_Spotify_Dataset_with_Ge!B289</f>
        <v>Jimin</v>
      </c>
      <c r="T288" t="str">
        <f>+CONCATENATE(Updated_Spotify_Dataset_with_Ge!B289," - ",Updated_Spotify_Dataset_with_Ge!A289)</f>
        <v>Jimin - Set Me Free Pt.2</v>
      </c>
      <c r="U288" t="str">
        <f>+Updated_Spotify_Dataset_with_Ge!A289</f>
        <v>Set Me Free Pt.2</v>
      </c>
    </row>
    <row r="289" spans="18:21" x14ac:dyDescent="0.45">
      <c r="R289" t="str">
        <f>+Updated_Spotify_Dataset_with_Ge!A290</f>
        <v>I Was Never There</v>
      </c>
      <c r="S289" t="str">
        <f>+Updated_Spotify_Dataset_with_Ge!B290</f>
        <v>The Weeknd, Gesaffelstein</v>
      </c>
      <c r="T289" t="str">
        <f>+CONCATENATE(Updated_Spotify_Dataset_with_Ge!B290," - ",Updated_Spotify_Dataset_with_Ge!A290)</f>
        <v>The Weeknd, Gesaffelstein - I Was Never There</v>
      </c>
      <c r="U289" t="str">
        <f>+Updated_Spotify_Dataset_with_Ge!A290</f>
        <v>I Was Never There</v>
      </c>
    </row>
    <row r="290" spans="18:21" x14ac:dyDescent="0.45">
      <c r="R290" t="str">
        <f>+Updated_Spotify_Dataset_with_Ge!A291</f>
        <v>Don't ever say love me (feat. RM of BTS)</v>
      </c>
      <c r="S290" t="str">
        <f>+Updated_Spotify_Dataset_with_Ge!B291</f>
        <v>RM, Colde</v>
      </c>
      <c r="T290" t="str">
        <f>+CONCATENATE(Updated_Spotify_Dataset_with_Ge!B291," - ",Updated_Spotify_Dataset_with_Ge!A291)</f>
        <v>RM, Colde - Don't ever say love me (feat. RM of BTS)</v>
      </c>
      <c r="U290" t="str">
        <f>+Updated_Spotify_Dataset_with_Ge!A291</f>
        <v>Don't ever say love me (feat. RM of BTS)</v>
      </c>
    </row>
    <row r="291" spans="18:21" x14ac:dyDescent="0.45">
      <c r="R291" t="str">
        <f>+Updated_Spotify_Dataset_with_Ge!A292</f>
        <v>Shut Down</v>
      </c>
      <c r="S291" t="str">
        <f>+Updated_Spotify_Dataset_with_Ge!B292</f>
        <v>BLACKPINK</v>
      </c>
      <c r="T291" t="str">
        <f>+CONCATENATE(Updated_Spotify_Dataset_with_Ge!B292," - ",Updated_Spotify_Dataset_with_Ge!A292)</f>
        <v>BLACKPINK - Shut Down</v>
      </c>
      <c r="U291" t="str">
        <f>+Updated_Spotify_Dataset_with_Ge!A292</f>
        <v>Shut Down</v>
      </c>
    </row>
    <row r="292" spans="18:21" x14ac:dyDescent="0.45">
      <c r="R292" t="str">
        <f>+Updated_Spotify_Dataset_with_Ge!A293</f>
        <v>Gato de Noche</v>
      </c>
      <c r="S292" t="str">
        <f>+Updated_Spotify_Dataset_with_Ge!B293</f>
        <v>Nengo Flow, Bad Bunny</v>
      </c>
      <c r="T292" t="str">
        <f>+CONCATENATE(Updated_Spotify_Dataset_with_Ge!B293," - ",Updated_Spotify_Dataset_with_Ge!A293)</f>
        <v>Nengo Flow, Bad Bunny - Gato de Noche</v>
      </c>
      <c r="U292" t="str">
        <f>+Updated_Spotify_Dataset_with_Ge!A293</f>
        <v>Gato de Noche</v>
      </c>
    </row>
    <row r="293" spans="18:21" x14ac:dyDescent="0.45">
      <c r="R293" t="str">
        <f>+Updated_Spotify_Dataset_with_Ge!A294</f>
        <v>Call Out My Name</v>
      </c>
      <c r="S293" t="str">
        <f>+Updated_Spotify_Dataset_with_Ge!B294</f>
        <v>The Weeknd</v>
      </c>
      <c r="T293" t="str">
        <f>+CONCATENATE(Updated_Spotify_Dataset_with_Ge!B294," - ",Updated_Spotify_Dataset_with_Ge!A294)</f>
        <v>The Weeknd - Call Out My Name</v>
      </c>
      <c r="U293" t="str">
        <f>+Updated_Spotify_Dataset_with_Ge!A294</f>
        <v>Call Out My Name</v>
      </c>
    </row>
    <row r="294" spans="18:21" x14ac:dyDescent="0.45">
      <c r="R294" t="str">
        <f>+Updated_Spotify_Dataset_with_Ge!A295</f>
        <v>Like Crazy (English Version)</v>
      </c>
      <c r="S294" t="str">
        <f>+Updated_Spotify_Dataset_with_Ge!B295</f>
        <v>Jimin</v>
      </c>
      <c r="T294" t="str">
        <f>+CONCATENATE(Updated_Spotify_Dataset_with_Ge!B295," - ",Updated_Spotify_Dataset_with_Ge!A295)</f>
        <v>Jimin - Like Crazy (English Version)</v>
      </c>
      <c r="U294" t="str">
        <f>+Updated_Spotify_Dataset_with_Ge!A295</f>
        <v>Like Crazy (English Version)</v>
      </c>
    </row>
    <row r="295" spans="18:21" x14ac:dyDescent="0.45">
      <c r="R295" t="str">
        <f>+Updated_Spotify_Dataset_with_Ge!A296</f>
        <v>Rosa Pastel</v>
      </c>
      <c r="S295" t="str">
        <f>+Updated_Spotify_Dataset_with_Ge!B296</f>
        <v>Jasiel NuÃ¯Â¿Â½Ã¯Â¿Â½ez, Peso P</v>
      </c>
      <c r="T295" t="str">
        <f>+CONCATENATE(Updated_Spotify_Dataset_with_Ge!B296," - ",Updated_Spotify_Dataset_with_Ge!A296)</f>
        <v>Jasiel NuÃ¯Â¿Â½Ã¯Â¿Â½ez, Peso P - Rosa Pastel</v>
      </c>
      <c r="U295" t="str">
        <f>+Updated_Spotify_Dataset_with_Ge!A296</f>
        <v>Rosa Pastel</v>
      </c>
    </row>
    <row r="296" spans="18:21" x14ac:dyDescent="0.45">
      <c r="R296" t="str">
        <f>+Updated_Spotify_Dataset_with_Ge!A297</f>
        <v>Sunroof</v>
      </c>
      <c r="S296" t="str">
        <f>+Updated_Spotify_Dataset_with_Ge!B297</f>
        <v>Nicky Youre, Dazy</v>
      </c>
      <c r="T296" t="str">
        <f>+CONCATENATE(Updated_Spotify_Dataset_with_Ge!B297," - ",Updated_Spotify_Dataset_with_Ge!A297)</f>
        <v>Nicky Youre, Dazy - Sunroof</v>
      </c>
      <c r="U296" t="str">
        <f>+Updated_Spotify_Dataset_with_Ge!A297</f>
        <v>Sunroof</v>
      </c>
    </row>
    <row r="297" spans="18:21" x14ac:dyDescent="0.45">
      <c r="R297" t="str">
        <f>+Updated_Spotify_Dataset_with_Ge!A298</f>
        <v>Lose Yourself - Soundtrack Version</v>
      </c>
      <c r="S297" t="str">
        <f>+Updated_Spotify_Dataset_with_Ge!B298</f>
        <v>Eminem</v>
      </c>
      <c r="T297" t="str">
        <f>+CONCATENATE(Updated_Spotify_Dataset_with_Ge!B298," - ",Updated_Spotify_Dataset_with_Ge!A298)</f>
        <v>Eminem - Lose Yourself - Soundtrack Version</v>
      </c>
      <c r="U297" t="str">
        <f>+Updated_Spotify_Dataset_with_Ge!A298</f>
        <v>Lose Yourself - Soundtrack Version</v>
      </c>
    </row>
    <row r="298" spans="18:21" x14ac:dyDescent="0.45">
      <c r="R298" t="str">
        <f>+Updated_Spotify_Dataset_with_Ge!A299</f>
        <v>Superman</v>
      </c>
      <c r="S298" t="str">
        <f>+Updated_Spotify_Dataset_with_Ge!B299</f>
        <v>Eminem, Dina Rae</v>
      </c>
      <c r="T298" t="str">
        <f>+CONCATENATE(Updated_Spotify_Dataset_with_Ge!B299," - ",Updated_Spotify_Dataset_with_Ge!A299)</f>
        <v>Eminem, Dina Rae - Superman</v>
      </c>
      <c r="U298" t="str">
        <f>+Updated_Spotify_Dataset_with_Ge!A299</f>
        <v>Superman</v>
      </c>
    </row>
    <row r="299" spans="18:21" x14ac:dyDescent="0.45">
      <c r="R299" t="str">
        <f>+Updated_Spotify_Dataset_with_Ge!A300</f>
        <v>Mas Rica Que Ayer</v>
      </c>
      <c r="S299" t="str">
        <f>+Updated_Spotify_Dataset_with_Ge!B300</f>
        <v>Mambo Kingz, DJ Luian, Anuel Aa</v>
      </c>
      <c r="T299" t="str">
        <f>+CONCATENATE(Updated_Spotify_Dataset_with_Ge!B300," - ",Updated_Spotify_Dataset_with_Ge!A300)</f>
        <v>Mambo Kingz, DJ Luian, Anuel Aa - Mas Rica Que Ayer</v>
      </c>
      <c r="U299" t="str">
        <f>+Updated_Spotify_Dataset_with_Ge!A300</f>
        <v>Mas Rica Que Ayer</v>
      </c>
    </row>
    <row r="300" spans="18:21" x14ac:dyDescent="0.45">
      <c r="R300" t="str">
        <f>+Updated_Spotify_Dataset_with_Ge!A301</f>
        <v>People Pt.2 (feat. IU)</v>
      </c>
      <c r="S300" t="str">
        <f>+Updated_Spotify_Dataset_with_Ge!B301</f>
        <v>IU, Agust D</v>
      </c>
      <c r="T300" t="str">
        <f>+CONCATENATE(Updated_Spotify_Dataset_with_Ge!B301," - ",Updated_Spotify_Dataset_with_Ge!A301)</f>
        <v>IU, Agust D - People Pt.2 (feat. IU)</v>
      </c>
      <c r="U300" t="str">
        <f>+Updated_Spotify_Dataset_with_Ge!A301</f>
        <v>People Pt.2 (feat. IU)</v>
      </c>
    </row>
    <row r="301" spans="18:21" x14ac:dyDescent="0.45">
      <c r="R301" t="str">
        <f>+Updated_Spotify_Dataset_with_Ge!A302</f>
        <v>REMIX EXCLUSIVO</v>
      </c>
      <c r="S301" t="str">
        <f>+Updated_Spotify_Dataset_with_Ge!B302</f>
        <v>Feid</v>
      </c>
      <c r="T301" t="str">
        <f>+CONCATENATE(Updated_Spotify_Dataset_with_Ge!B302," - ",Updated_Spotify_Dataset_with_Ge!A302)</f>
        <v>Feid - REMIX EXCLUSIVO</v>
      </c>
      <c r="U301" t="str">
        <f>+Updated_Spotify_Dataset_with_Ge!A302</f>
        <v>REMIX EXCLUSIVO</v>
      </c>
    </row>
    <row r="302" spans="18:21" x14ac:dyDescent="0.45">
      <c r="R302" t="str">
        <f>+Updated_Spotify_Dataset_with_Ge!A303</f>
        <v>ArcÃ¯Â¿Â½Ã¯Â¿Â½ngel: Bzrp Music Sessions, Vol</v>
      </c>
      <c r="S302" t="str">
        <f>+Updated_Spotify_Dataset_with_Ge!B303</f>
        <v>Arcangel, Bizarrap</v>
      </c>
      <c r="T302" t="str">
        <f>+CONCATENATE(Updated_Spotify_Dataset_with_Ge!B303," - ",Updated_Spotify_Dataset_with_Ge!A303)</f>
        <v>Arcangel, Bizarrap - ArcÃ¯Â¿Â½Ã¯Â¿Â½ngel: Bzrp Music Sessions, Vol</v>
      </c>
      <c r="U302" t="str">
        <f>+Updated_Spotify_Dataset_with_Ge!A303</f>
        <v>ArcÃ¯Â¿Â½Ã¯Â¿Â½ngel: Bzrp Music Sessions, Vol</v>
      </c>
    </row>
    <row r="303" spans="18:21" x14ac:dyDescent="0.45">
      <c r="R303" t="str">
        <f>+Updated_Spotify_Dataset_with_Ge!A304</f>
        <v>DOGTOOTH</v>
      </c>
      <c r="S303" t="str">
        <f>+Updated_Spotify_Dataset_with_Ge!B304</f>
        <v>Tyler, The Creator</v>
      </c>
      <c r="T303" t="str">
        <f>+CONCATENATE(Updated_Spotify_Dataset_with_Ge!B304," - ",Updated_Spotify_Dataset_with_Ge!A304)</f>
        <v>Tyler, The Creator - DOGTOOTH</v>
      </c>
      <c r="U303" t="str">
        <f>+Updated_Spotify_Dataset_with_Ge!A304</f>
        <v>DOGTOOTH</v>
      </c>
    </row>
    <row r="304" spans="18:21" x14ac:dyDescent="0.45">
      <c r="R304">
        <f>+Updated_Spotify_Dataset_with_Ge!A305</f>
        <v>0.44097222222222221</v>
      </c>
      <c r="S304" t="str">
        <f>+Updated_Spotify_Dataset_with_Ge!B305</f>
        <v>TiÃ¯Â¿Â½Ã¯Â¿Â½sto, Tate M</v>
      </c>
      <c r="T304" t="str">
        <f>+CONCATENATE(Updated_Spotify_Dataset_with_Ge!B305," - ",Updated_Spotify_Dataset_with_Ge!A305)</f>
        <v>TiÃ¯Â¿Â½Ã¯Â¿Â½sto, Tate M - 0.440972222222222</v>
      </c>
      <c r="U304">
        <f>+Updated_Spotify_Dataset_with_Ge!A305</f>
        <v>0.44097222222222221</v>
      </c>
    </row>
    <row r="305" spans="18:21" x14ac:dyDescent="0.45">
      <c r="R305" t="str">
        <f>+Updated_Spotify_Dataset_with_Ge!A306</f>
        <v>SORRY NOT SORRY</v>
      </c>
      <c r="S305" t="str">
        <f>+Updated_Spotify_Dataset_with_Ge!B306</f>
        <v>Tyler, The Creator</v>
      </c>
      <c r="T305" t="str">
        <f>+CONCATENATE(Updated_Spotify_Dataset_with_Ge!B306," - ",Updated_Spotify_Dataset_with_Ge!A306)</f>
        <v>Tyler, The Creator - SORRY NOT SORRY</v>
      </c>
      <c r="U305" t="str">
        <f>+Updated_Spotify_Dataset_with_Ge!A306</f>
        <v>SORRY NOT SORRY</v>
      </c>
    </row>
    <row r="306" spans="18:21" x14ac:dyDescent="0.45">
      <c r="R306" t="str">
        <f>+Updated_Spotify_Dataset_with_Ge!A307</f>
        <v>HAPPY</v>
      </c>
      <c r="S306" t="str">
        <f>+Updated_Spotify_Dataset_with_Ge!B307</f>
        <v>NF</v>
      </c>
      <c r="T306" t="str">
        <f>+CONCATENATE(Updated_Spotify_Dataset_with_Ge!B307," - ",Updated_Spotify_Dataset_with_Ge!A307)</f>
        <v>NF - HAPPY</v>
      </c>
      <c r="U306" t="str">
        <f>+Updated_Spotify_Dataset_with_Ge!A307</f>
        <v>HAPPY</v>
      </c>
    </row>
    <row r="307" spans="18:21" x14ac:dyDescent="0.45">
      <c r="R307" t="str">
        <f>+Updated_Spotify_Dataset_with_Ge!A308</f>
        <v>La Bebe</v>
      </c>
      <c r="S307" t="str">
        <f>+Updated_Spotify_Dataset_with_Ge!B308</f>
        <v>Yng Lvcas</v>
      </c>
      <c r="T307" t="str">
        <f>+CONCATENATE(Updated_Spotify_Dataset_with_Ge!B308," - ",Updated_Spotify_Dataset_with_Ge!A308)</f>
        <v>Yng Lvcas - La Bebe</v>
      </c>
      <c r="U307" t="str">
        <f>+Updated_Spotify_Dataset_with_Ge!A308</f>
        <v>La Bebe</v>
      </c>
    </row>
    <row r="308" spans="18:21" x14ac:dyDescent="0.45">
      <c r="R308" t="str">
        <f>+Updated_Spotify_Dataset_with_Ge!A309</f>
        <v>I Know - PR1SVX Edit</v>
      </c>
      <c r="S308" t="str">
        <f>+Updated_Spotify_Dataset_with_Ge!B309</f>
        <v>Kanii, PR1ISVX</v>
      </c>
      <c r="T308" t="str">
        <f>+CONCATENATE(Updated_Spotify_Dataset_with_Ge!B309," - ",Updated_Spotify_Dataset_with_Ge!A309)</f>
        <v>Kanii, PR1ISVX - I Know - PR1SVX Edit</v>
      </c>
      <c r="U308" t="str">
        <f>+Updated_Spotify_Dataset_with_Ge!A309</f>
        <v>I Know - PR1SVX Edit</v>
      </c>
    </row>
    <row r="309" spans="18:21" x14ac:dyDescent="0.45">
      <c r="R309" t="str">
        <f>+Updated_Spotify_Dataset_with_Ge!A310</f>
        <v>Late Night Talking</v>
      </c>
      <c r="S309" t="str">
        <f>+Updated_Spotify_Dataset_with_Ge!B310</f>
        <v>Harry Styles</v>
      </c>
      <c r="T309" t="str">
        <f>+CONCATENATE(Updated_Spotify_Dataset_with_Ge!B310," - ",Updated_Spotify_Dataset_with_Ge!A310)</f>
        <v>Harry Styles - Late Night Talking</v>
      </c>
      <c r="U309" t="str">
        <f>+Updated_Spotify_Dataset_with_Ge!A310</f>
        <v>Late Night Talking</v>
      </c>
    </row>
    <row r="310" spans="18:21" x14ac:dyDescent="0.45">
      <c r="R310" t="str">
        <f>+Updated_Spotify_Dataset_with_Ge!A311</f>
        <v>LeÃ¯Â¿Â½</v>
      </c>
      <c r="S310" t="str">
        <f>+Updated_Spotify_Dataset_with_Ge!B311</f>
        <v>MarÃ¯Â¿Â½Ã¯Â¿Â½lia Mendo</v>
      </c>
      <c r="T310" t="str">
        <f>+CONCATENATE(Updated_Spotify_Dataset_with_Ge!B311," - ",Updated_Spotify_Dataset_with_Ge!A311)</f>
        <v>MarÃ¯Â¿Â½Ã¯Â¿Â½lia Mendo - LeÃ¯Â¿Â½</v>
      </c>
      <c r="U310" t="str">
        <f>+Updated_Spotify_Dataset_with_Ge!A311</f>
        <v>LeÃ¯Â¿Â½</v>
      </c>
    </row>
    <row r="311" spans="18:21" x14ac:dyDescent="0.45">
      <c r="R311" t="str">
        <f>+Updated_Spotify_Dataset_with_Ge!A312</f>
        <v>Save Your Tears (with Ariana Grande) (Remix)</v>
      </c>
      <c r="S311" t="str">
        <f>+Updated_Spotify_Dataset_with_Ge!B312</f>
        <v>Ariana Grande, The Weeknd</v>
      </c>
      <c r="T311" t="str">
        <f>+CONCATENATE(Updated_Spotify_Dataset_with_Ge!B312," - ",Updated_Spotify_Dataset_with_Ge!A312)</f>
        <v>Ariana Grande, The Weeknd - Save Your Tears (with Ariana Grande) (Remix)</v>
      </c>
      <c r="U311" t="str">
        <f>+Updated_Spotify_Dataset_with_Ge!A312</f>
        <v>Save Your Tears (with Ariana Grande) (Remix)</v>
      </c>
    </row>
    <row r="312" spans="18:21" x14ac:dyDescent="0.45">
      <c r="R312" t="str">
        <f>+Updated_Spotify_Dataset_with_Ge!A313</f>
        <v>Something in the Orange</v>
      </c>
      <c r="S312" t="str">
        <f>+Updated_Spotify_Dataset_with_Ge!B313</f>
        <v>Zach Bryan</v>
      </c>
      <c r="T312" t="str">
        <f>+CONCATENATE(Updated_Spotify_Dataset_with_Ge!B313," - ",Updated_Spotify_Dataset_with_Ge!A313)</f>
        <v>Zach Bryan - Something in the Orange</v>
      </c>
      <c r="U312" t="str">
        <f>+Updated_Spotify_Dataset_with_Ge!A313</f>
        <v>Something in the Orange</v>
      </c>
    </row>
    <row r="313" spans="18:21" x14ac:dyDescent="0.45">
      <c r="R313" t="str">
        <f>+Updated_Spotify_Dataset_with_Ge!A314</f>
        <v>VOID</v>
      </c>
      <c r="S313" t="str">
        <f>+Updated_Spotify_Dataset_with_Ge!B314</f>
        <v>Melanie Martinez</v>
      </c>
      <c r="T313" t="str">
        <f>+CONCATENATE(Updated_Spotify_Dataset_with_Ge!B314," - ",Updated_Spotify_Dataset_with_Ge!A314)</f>
        <v>Melanie Martinez - VOID</v>
      </c>
      <c r="U313" t="str">
        <f>+Updated_Spotify_Dataset_with_Ge!A314</f>
        <v>VOID</v>
      </c>
    </row>
    <row r="314" spans="18:21" x14ac:dyDescent="0.45">
      <c r="R314" t="str">
        <f>+Updated_Spotify_Dataset_with_Ge!A315</f>
        <v>Dijeron Que No La Iba Lograr</v>
      </c>
      <c r="S314" t="str">
        <f>+Updated_Spotify_Dataset_with_Ge!B315</f>
        <v>Fuerza Regida, Chino Pacas</v>
      </c>
      <c r="T314" t="str">
        <f>+CONCATENATE(Updated_Spotify_Dataset_with_Ge!B315," - ",Updated_Spotify_Dataset_with_Ge!A315)</f>
        <v>Fuerza Regida, Chino Pacas - Dijeron Que No La Iba Lograr</v>
      </c>
      <c r="U314" t="str">
        <f>+Updated_Spotify_Dataset_with_Ge!A315</f>
        <v>Dijeron Que No La Iba Lograr</v>
      </c>
    </row>
    <row r="315" spans="18:21" x14ac:dyDescent="0.45">
      <c r="R315" t="str">
        <f>+Updated_Spotify_Dataset_with_Ge!A316</f>
        <v>Midnight Rain</v>
      </c>
      <c r="S315" t="str">
        <f>+Updated_Spotify_Dataset_with_Ge!B316</f>
        <v>Taylor Swift</v>
      </c>
      <c r="T315" t="str">
        <f>+CONCATENATE(Updated_Spotify_Dataset_with_Ge!B316," - ",Updated_Spotify_Dataset_with_Ge!A316)</f>
        <v>Taylor Swift - Midnight Rain</v>
      </c>
      <c r="U315" t="str">
        <f>+Updated_Spotify_Dataset_with_Ge!A316</f>
        <v>Midnight Rain</v>
      </c>
    </row>
    <row r="316" spans="18:21" x14ac:dyDescent="0.45">
      <c r="R316" t="str">
        <f>+Updated_Spotify_Dataset_with_Ge!A317</f>
        <v>If We Ever Broke Up</v>
      </c>
      <c r="S316" t="str">
        <f>+Updated_Spotify_Dataset_with_Ge!B317</f>
        <v>Mae Stephens</v>
      </c>
      <c r="T316" t="str">
        <f>+CONCATENATE(Updated_Spotify_Dataset_with_Ge!B317," - ",Updated_Spotify_Dataset_with_Ge!A317)</f>
        <v>Mae Stephens - If We Ever Broke Up</v>
      </c>
      <c r="U316" t="str">
        <f>+Updated_Spotify_Dataset_with_Ge!A317</f>
        <v>If We Ever Broke Up</v>
      </c>
    </row>
    <row r="317" spans="18:21" x14ac:dyDescent="0.45">
      <c r="R317" t="str">
        <f>+Updated_Spotify_Dataset_with_Ge!A318</f>
        <v>You Proof</v>
      </c>
      <c r="S317" t="str">
        <f>+Updated_Spotify_Dataset_with_Ge!B318</f>
        <v>Morgan Wallen</v>
      </c>
      <c r="T317" t="str">
        <f>+CONCATENATE(Updated_Spotify_Dataset_with_Ge!B318," - ",Updated_Spotify_Dataset_with_Ge!A318)</f>
        <v>Morgan Wallen - You Proof</v>
      </c>
      <c r="U317" t="str">
        <f>+Updated_Spotify_Dataset_with_Ge!A318</f>
        <v>You Proof</v>
      </c>
    </row>
    <row r="318" spans="18:21" x14ac:dyDescent="0.45">
      <c r="R318" t="str">
        <f>+Updated_Spotify_Dataset_with_Ge!A319</f>
        <v>LA INOCENTE</v>
      </c>
      <c r="S318" t="str">
        <f>+Updated_Spotify_Dataset_with_Ge!B319</f>
        <v>Feid, Mora</v>
      </c>
      <c r="T318" t="str">
        <f>+CONCATENATE(Updated_Spotify_Dataset_with_Ge!B319," - ",Updated_Spotify_Dataset_with_Ge!A319)</f>
        <v>Feid, Mora - LA INOCENTE</v>
      </c>
      <c r="U318" t="str">
        <f>+Updated_Spotify_Dataset_with_Ge!A319</f>
        <v>LA INOCENTE</v>
      </c>
    </row>
    <row r="319" spans="18:21" x14ac:dyDescent="0.45">
      <c r="R319" t="str">
        <f>+Updated_Spotify_Dataset_with_Ge!A320</f>
        <v>Malas Decisiones</v>
      </c>
      <c r="S319" t="str">
        <f>+Updated_Spotify_Dataset_with_Ge!B320</f>
        <v>Kenia OS</v>
      </c>
      <c r="T319" t="str">
        <f>+CONCATENATE(Updated_Spotify_Dataset_with_Ge!B320," - ",Updated_Spotify_Dataset_with_Ge!A320)</f>
        <v>Kenia OS - Malas Decisiones</v>
      </c>
      <c r="U319" t="str">
        <f>+Updated_Spotify_Dataset_with_Ge!A320</f>
        <v>Malas Decisiones</v>
      </c>
    </row>
    <row r="320" spans="18:21" x14ac:dyDescent="0.45">
      <c r="R320" t="str">
        <f>+Updated_Spotify_Dataset_with_Ge!A321</f>
        <v>Murder In My Mind</v>
      </c>
      <c r="S320" t="str">
        <f>+Updated_Spotify_Dataset_with_Ge!B321</f>
        <v>Kordhell</v>
      </c>
      <c r="T320" t="str">
        <f>+CONCATENATE(Updated_Spotify_Dataset_with_Ge!B321," - ",Updated_Spotify_Dataset_with_Ge!A321)</f>
        <v>Kordhell - Murder In My Mind</v>
      </c>
      <c r="U320" t="str">
        <f>+Updated_Spotify_Dataset_with_Ge!A321</f>
        <v>Murder In My Mind</v>
      </c>
    </row>
    <row r="321" spans="18:21" x14ac:dyDescent="0.45">
      <c r="R321" t="str">
        <f>+Updated_Spotify_Dataset_with_Ge!A322</f>
        <v>Gangsta's Paradise</v>
      </c>
      <c r="S321" t="str">
        <f>+Updated_Spotify_Dataset_with_Ge!B322</f>
        <v>Coolio, L.V.</v>
      </c>
      <c r="T321" t="str">
        <f>+CONCATENATE(Updated_Spotify_Dataset_with_Ge!B322," - ",Updated_Spotify_Dataset_with_Ge!A322)</f>
        <v>Coolio, L.V. - Gangsta's Paradise</v>
      </c>
      <c r="U321" t="str">
        <f>+Updated_Spotify_Dataset_with_Ge!A322</f>
        <v>Gangsta's Paradise</v>
      </c>
    </row>
    <row r="322" spans="18:21" x14ac:dyDescent="0.45">
      <c r="R322" t="str">
        <f>+Updated_Spotify_Dataset_with_Ge!A323</f>
        <v>CAIRO</v>
      </c>
      <c r="S322" t="str">
        <f>+Updated_Spotify_Dataset_with_Ge!B323</f>
        <v>Karol G, Ovy On The Drums</v>
      </c>
      <c r="T322" t="str">
        <f>+CONCATENATE(Updated_Spotify_Dataset_with_Ge!B323," - ",Updated_Spotify_Dataset_with_Ge!A323)</f>
        <v>Karol G, Ovy On The Drums - CAIRO</v>
      </c>
      <c r="U322" t="str">
        <f>+Updated_Spotify_Dataset_with_Ge!A323</f>
        <v>CAIRO</v>
      </c>
    </row>
    <row r="323" spans="18:21" x14ac:dyDescent="0.45">
      <c r="R323" t="str">
        <f>+Updated_Spotify_Dataset_with_Ge!A324</f>
        <v>I Love You So</v>
      </c>
      <c r="S323" t="str">
        <f>+Updated_Spotify_Dataset_with_Ge!B324</f>
        <v>The Walters</v>
      </c>
      <c r="T323" t="str">
        <f>+CONCATENATE(Updated_Spotify_Dataset_with_Ge!B324," - ",Updated_Spotify_Dataset_with_Ge!A324)</f>
        <v>The Walters - I Love You So</v>
      </c>
      <c r="U323" t="str">
        <f>+Updated_Spotify_Dataset_with_Ge!A324</f>
        <v>I Love You So</v>
      </c>
    </row>
    <row r="324" spans="18:21" x14ac:dyDescent="0.45">
      <c r="R324" t="str">
        <f>+Updated_Spotify_Dataset_with_Ge!A325</f>
        <v>Dark Red</v>
      </c>
      <c r="S324" t="str">
        <f>+Updated_Spotify_Dataset_with_Ge!B325</f>
        <v>Steve Lacy</v>
      </c>
      <c r="T324" t="str">
        <f>+CONCATENATE(Updated_Spotify_Dataset_with_Ge!B325," - ",Updated_Spotify_Dataset_with_Ge!A325)</f>
        <v>Steve Lacy - Dark Red</v>
      </c>
      <c r="U324" t="str">
        <f>+Updated_Spotify_Dataset_with_Ge!A325</f>
        <v>Dark Red</v>
      </c>
    </row>
    <row r="325" spans="18:21" x14ac:dyDescent="0.45">
      <c r="R325" t="str">
        <f>+Updated_Spotify_Dataset_with_Ge!A326</f>
        <v>Say You Won't Let Go</v>
      </c>
      <c r="S325" t="str">
        <f>+Updated_Spotify_Dataset_with_Ge!B326</f>
        <v>James Arthur</v>
      </c>
      <c r="T325" t="str">
        <f>+CONCATENATE(Updated_Spotify_Dataset_with_Ge!B326," - ",Updated_Spotify_Dataset_with_Ge!A326)</f>
        <v>James Arthur - Say You Won't Let Go</v>
      </c>
      <c r="U325" t="str">
        <f>+Updated_Spotify_Dataset_with_Ge!A326</f>
        <v>Say You Won't Let Go</v>
      </c>
    </row>
    <row r="326" spans="18:21" x14ac:dyDescent="0.45">
      <c r="R326" t="str">
        <f>+Updated_Spotify_Dataset_with_Ge!A327</f>
        <v>The Hills</v>
      </c>
      <c r="S326" t="str">
        <f>+Updated_Spotify_Dataset_with_Ge!B327</f>
        <v>The Weeknd</v>
      </c>
      <c r="T326" t="str">
        <f>+CONCATENATE(Updated_Spotify_Dataset_with_Ge!B327," - ",Updated_Spotify_Dataset_with_Ge!A327)</f>
        <v>The Weeknd - The Hills</v>
      </c>
      <c r="U326" t="str">
        <f>+Updated_Spotify_Dataset_with_Ge!A327</f>
        <v>The Hills</v>
      </c>
    </row>
    <row r="327" spans="18:21" x14ac:dyDescent="0.45">
      <c r="R327" t="str">
        <f>+Updated_Spotify_Dataset_with_Ge!A328</f>
        <v>Heart To Heart</v>
      </c>
      <c r="S327" t="str">
        <f>+Updated_Spotify_Dataset_with_Ge!B328</f>
        <v>Mac DeMarco</v>
      </c>
      <c r="T327" t="str">
        <f>+CONCATENATE(Updated_Spotify_Dataset_with_Ge!B328," - ",Updated_Spotify_Dataset_with_Ge!A328)</f>
        <v>Mac DeMarco - Heart To Heart</v>
      </c>
      <c r="U327" t="str">
        <f>+Updated_Spotify_Dataset_with_Ge!A328</f>
        <v>Heart To Heart</v>
      </c>
    </row>
    <row r="328" spans="18:21" x14ac:dyDescent="0.45">
      <c r="R328" t="str">
        <f>+Updated_Spotify_Dataset_with_Ge!A329</f>
        <v>Peaches (from The Super Mario Bros. Movie)</v>
      </c>
      <c r="S328" t="str">
        <f>+Updated_Spotify_Dataset_with_Ge!B329</f>
        <v>Jack Black</v>
      </c>
      <c r="T328" t="str">
        <f>+CONCATENATE(Updated_Spotify_Dataset_with_Ge!B329," - ",Updated_Spotify_Dataset_with_Ge!A329)</f>
        <v>Jack Black - Peaches (from The Super Mario Bros. Movie)</v>
      </c>
      <c r="U328" t="str">
        <f>+Updated_Spotify_Dataset_with_Ge!A329</f>
        <v>Peaches (from The Super Mario Bros. Movie)</v>
      </c>
    </row>
    <row r="329" spans="18:21" x14ac:dyDescent="0.45">
      <c r="R329" t="str">
        <f>+Updated_Spotify_Dataset_with_Ge!A330</f>
        <v>Marisola - Remix</v>
      </c>
      <c r="S329" t="str">
        <f>+Updated_Spotify_Dataset_with_Ge!B330</f>
        <v>Duki, NICKI NICOLE, Cris Mj, Standly, Stars Music Chile</v>
      </c>
      <c r="T329" t="str">
        <f>+CONCATENATE(Updated_Spotify_Dataset_with_Ge!B330," - ",Updated_Spotify_Dataset_with_Ge!A330)</f>
        <v>Duki, NICKI NICOLE, Cris Mj, Standly, Stars Music Chile - Marisola - Remix</v>
      </c>
      <c r="U329" t="str">
        <f>+Updated_Spotify_Dataset_with_Ge!A330</f>
        <v>Marisola - Remix</v>
      </c>
    </row>
    <row r="330" spans="18:21" x14ac:dyDescent="0.45">
      <c r="R330" t="str">
        <f>+Updated_Spotify_Dataset_with_Ge!A331</f>
        <v>LOKERA</v>
      </c>
      <c r="S330" t="str">
        <f>+Updated_Spotify_Dataset_with_Ge!B331</f>
        <v>Brray, Rauw Alejandro, Lyanno</v>
      </c>
      <c r="T330" t="str">
        <f>+CONCATENATE(Updated_Spotify_Dataset_with_Ge!B331," - ",Updated_Spotify_Dataset_with_Ge!A331)</f>
        <v>Brray, Rauw Alejandro, Lyanno - LOKERA</v>
      </c>
      <c r="U330" t="str">
        <f>+Updated_Spotify_Dataset_with_Ge!A331</f>
        <v>LOKERA</v>
      </c>
    </row>
    <row r="331" spans="18:21" x14ac:dyDescent="0.45">
      <c r="R331" t="str">
        <f>+Updated_Spotify_Dataset_with_Ge!A332</f>
        <v>Low</v>
      </c>
      <c r="S331" t="str">
        <f>+Updated_Spotify_Dataset_with_Ge!B332</f>
        <v>SZA</v>
      </c>
      <c r="T331" t="str">
        <f>+CONCATENATE(Updated_Spotify_Dataset_with_Ge!B332," - ",Updated_Spotify_Dataset_with_Ge!A332)</f>
        <v>SZA - Low</v>
      </c>
      <c r="U331" t="str">
        <f>+Updated_Spotify_Dataset_with_Ge!A332</f>
        <v>Low</v>
      </c>
    </row>
    <row r="332" spans="18:21" x14ac:dyDescent="0.45">
      <c r="R332" t="str">
        <f>+Updated_Spotify_Dataset_with_Ge!A333</f>
        <v>Numb</v>
      </c>
      <c r="S332" t="str">
        <f>+Updated_Spotify_Dataset_with_Ge!B333</f>
        <v>Linkin Park</v>
      </c>
      <c r="T332" t="str">
        <f>+CONCATENATE(Updated_Spotify_Dataset_with_Ge!B333," - ",Updated_Spotify_Dataset_with_Ge!A333)</f>
        <v>Linkin Park - Numb</v>
      </c>
      <c r="U332" t="str">
        <f>+Updated_Spotify_Dataset_with_Ge!A333</f>
        <v>Numb</v>
      </c>
    </row>
    <row r="333" spans="18:21" x14ac:dyDescent="0.45">
      <c r="R333" t="str">
        <f>+Updated_Spotify_Dataset_with_Ge!A334</f>
        <v>Tormenta (feat. Bad Bunny)</v>
      </c>
      <c r="S333" t="str">
        <f>+Updated_Spotify_Dataset_with_Ge!B334</f>
        <v>Gorillaz, Bad Bunny</v>
      </c>
      <c r="T333" t="str">
        <f>+CONCATENATE(Updated_Spotify_Dataset_with_Ge!B334," - ",Updated_Spotify_Dataset_with_Ge!A334)</f>
        <v>Gorillaz, Bad Bunny - Tormenta (feat. Bad Bunny)</v>
      </c>
      <c r="U333" t="str">
        <f>+Updated_Spotify_Dataset_with_Ge!A334</f>
        <v>Tormenta (feat. Bad Bunny)</v>
      </c>
    </row>
    <row r="334" spans="18:21" x14ac:dyDescent="0.45">
      <c r="R334" t="str">
        <f>+Updated_Spotify_Dataset_with_Ge!A335</f>
        <v>on the street (with J. Cole)</v>
      </c>
      <c r="S334" t="str">
        <f>+Updated_Spotify_Dataset_with_Ge!B335</f>
        <v>j-hope, J. Cole</v>
      </c>
      <c r="T334" t="str">
        <f>+CONCATENATE(Updated_Spotify_Dataset_with_Ge!B335," - ",Updated_Spotify_Dataset_with_Ge!A335)</f>
        <v>j-hope, J. Cole - on the street (with J. Cole)</v>
      </c>
      <c r="U334" t="str">
        <f>+Updated_Spotify_Dataset_with_Ge!A335</f>
        <v>on the street (with J. Cole)</v>
      </c>
    </row>
    <row r="335" spans="18:21" x14ac:dyDescent="0.45">
      <c r="R335" t="str">
        <f>+Updated_Spotify_Dataset_with_Ge!A336</f>
        <v>One Thing At A Time</v>
      </c>
      <c r="S335" t="str">
        <f>+Updated_Spotify_Dataset_with_Ge!B336</f>
        <v>Morgan Wallen</v>
      </c>
      <c r="T335" t="str">
        <f>+CONCATENATE(Updated_Spotify_Dataset_with_Ge!B336," - ",Updated_Spotify_Dataset_with_Ge!A336)</f>
        <v>Morgan Wallen - One Thing At A Time</v>
      </c>
      <c r="U335" t="str">
        <f>+Updated_Spotify_Dataset_with_Ge!A336</f>
        <v>One Thing At A Time</v>
      </c>
    </row>
    <row r="336" spans="18:21" x14ac:dyDescent="0.45">
      <c r="R336" t="str">
        <f>+Updated_Spotify_Dataset_with_Ge!A337</f>
        <v>Miss You</v>
      </c>
      <c r="S336" t="str">
        <f>+Updated_Spotify_Dataset_with_Ge!B337</f>
        <v>Robin Schulz, Oliver Tree</v>
      </c>
      <c r="T336" t="str">
        <f>+CONCATENATE(Updated_Spotify_Dataset_with_Ge!B337," - ",Updated_Spotify_Dataset_with_Ge!A337)</f>
        <v>Robin Schulz, Oliver Tree - Miss You</v>
      </c>
      <c r="U336" t="str">
        <f>+Updated_Spotify_Dataset_with_Ge!A337</f>
        <v>Miss You</v>
      </c>
    </row>
    <row r="337" spans="18:21" x14ac:dyDescent="0.45">
      <c r="R337" t="str">
        <f>+Updated_Spotify_Dataset_with_Ge!A338</f>
        <v>AinÃ¯Â¿Â½Ã¯Â¿Â½Ã¯Â¿Â½t Tha</v>
      </c>
      <c r="S337" t="str">
        <f>+Updated_Spotify_Dataset_with_Ge!B338</f>
        <v>Morgan Wallen</v>
      </c>
      <c r="T337" t="str">
        <f>+CONCATENATE(Updated_Spotify_Dataset_with_Ge!B338," - ",Updated_Spotify_Dataset_with_Ge!A338)</f>
        <v>Morgan Wallen - AinÃ¯Â¿Â½Ã¯Â¿Â½Ã¯Â¿Â½t Tha</v>
      </c>
      <c r="U337" t="str">
        <f>+Updated_Spotify_Dataset_with_Ge!A338</f>
        <v>AinÃ¯Â¿Â½Ã¯Â¿Â½Ã¯Â¿Â½t Tha</v>
      </c>
    </row>
    <row r="338" spans="18:21" x14ac:dyDescent="0.45">
      <c r="R338" t="str">
        <f>+Updated_Spotify_Dataset_with_Ge!A339</f>
        <v>ThinkinÃ¯Â¿Â½Ã¯Â¿Â½Ã¯Â¿Â½ B</v>
      </c>
      <c r="S338" t="str">
        <f>+Updated_Spotify_Dataset_with_Ge!B339</f>
        <v>Morgan Wallen</v>
      </c>
      <c r="T338" t="str">
        <f>+CONCATENATE(Updated_Spotify_Dataset_with_Ge!B339," - ",Updated_Spotify_Dataset_with_Ge!A339)</f>
        <v>Morgan Wallen - ThinkinÃ¯Â¿Â½Ã¯Â¿Â½Ã¯Â¿Â½ B</v>
      </c>
      <c r="U338" t="str">
        <f>+Updated_Spotify_Dataset_with_Ge!A339</f>
        <v>ThinkinÃ¯Â¿Â½Ã¯Â¿Â½Ã¯Â¿Â½ B</v>
      </c>
    </row>
    <row r="339" spans="18:21" x14ac:dyDescent="0.45">
      <c r="R339" t="str">
        <f>+Updated_Spotify_Dataset_with_Ge!A340</f>
        <v>Private Landing (feat. Justin Bieber &amp; Future)</v>
      </c>
      <c r="S339" t="str">
        <f>+Updated_Spotify_Dataset_with_Ge!B340</f>
        <v>Don Toliver, Future, Justin Bieber</v>
      </c>
      <c r="T339" t="str">
        <f>+CONCATENATE(Updated_Spotify_Dataset_with_Ge!B340," - ",Updated_Spotify_Dataset_with_Ge!A340)</f>
        <v>Don Toliver, Future, Justin Bieber - Private Landing (feat. Justin Bieber &amp; Future)</v>
      </c>
      <c r="U339" t="str">
        <f>+Updated_Spotify_Dataset_with_Ge!A340</f>
        <v>Private Landing (feat. Justin Bieber &amp; Future)</v>
      </c>
    </row>
    <row r="340" spans="18:21" x14ac:dyDescent="0.45">
      <c r="R340" t="str">
        <f>+Updated_Spotify_Dataset_with_Ge!A341</f>
        <v>Everything I Love</v>
      </c>
      <c r="S340" t="str">
        <f>+Updated_Spotify_Dataset_with_Ge!B341</f>
        <v>Morgan Wallen</v>
      </c>
      <c r="T340" t="str">
        <f>+CONCATENATE(Updated_Spotify_Dataset_with_Ge!B341," - ",Updated_Spotify_Dataset_with_Ge!A341)</f>
        <v>Morgan Wallen - Everything I Love</v>
      </c>
      <c r="U340" t="str">
        <f>+Updated_Spotify_Dataset_with_Ge!A341</f>
        <v>Everything I Love</v>
      </c>
    </row>
    <row r="341" spans="18:21" x14ac:dyDescent="0.45">
      <c r="R341" t="str">
        <f>+Updated_Spotify_Dataset_with_Ge!A342</f>
        <v>Heaven</v>
      </c>
      <c r="S341" t="str">
        <f>+Updated_Spotify_Dataset_with_Ge!B342</f>
        <v>Niall Horan</v>
      </c>
      <c r="T341" t="str">
        <f>+CONCATENATE(Updated_Spotify_Dataset_with_Ge!B342," - ",Updated_Spotify_Dataset_with_Ge!A342)</f>
        <v>Niall Horan - Heaven</v>
      </c>
      <c r="U341" t="str">
        <f>+Updated_Spotify_Dataset_with_Ge!A342</f>
        <v>Heaven</v>
      </c>
    </row>
    <row r="342" spans="18:21" x14ac:dyDescent="0.45">
      <c r="R342" t="str">
        <f>+Updated_Spotify_Dataset_with_Ge!A343</f>
        <v>LET GO</v>
      </c>
      <c r="S342" t="str">
        <f>+Updated_Spotify_Dataset_with_Ge!B343</f>
        <v>Central Cee</v>
      </c>
      <c r="T342" t="str">
        <f>+CONCATENATE(Updated_Spotify_Dataset_with_Ge!B343," - ",Updated_Spotify_Dataset_with_Ge!A343)</f>
        <v>Central Cee - LET GO</v>
      </c>
      <c r="U342" t="str">
        <f>+Updated_Spotify_Dataset_with_Ge!A343</f>
        <v>LET GO</v>
      </c>
    </row>
    <row r="343" spans="18:21" x14ac:dyDescent="0.45">
      <c r="R343" t="str">
        <f>+Updated_Spotify_Dataset_with_Ge!A344</f>
        <v>Sial</v>
      </c>
      <c r="S343" t="str">
        <f>+Updated_Spotify_Dataset_with_Ge!B344</f>
        <v>Mahalini</v>
      </c>
      <c r="T343" t="str">
        <f>+CONCATENATE(Updated_Spotify_Dataset_with_Ge!B344," - ",Updated_Spotify_Dataset_with_Ge!A344)</f>
        <v>Mahalini - Sial</v>
      </c>
      <c r="U343" t="str">
        <f>+Updated_Spotify_Dataset_with_Ge!A344</f>
        <v>Sial</v>
      </c>
    </row>
    <row r="344" spans="18:21" x14ac:dyDescent="0.45">
      <c r="R344" t="str">
        <f>+Updated_Spotify_Dataset_with_Ge!A345</f>
        <v>I Wrote The Book</v>
      </c>
      <c r="S344" t="str">
        <f>+Updated_Spotify_Dataset_with_Ge!B345</f>
        <v>Morgan Wallen</v>
      </c>
      <c r="T344" t="str">
        <f>+CONCATENATE(Updated_Spotify_Dataset_with_Ge!B345," - ",Updated_Spotify_Dataset_with_Ge!A345)</f>
        <v>Morgan Wallen - I Wrote The Book</v>
      </c>
      <c r="U344" t="str">
        <f>+Updated_Spotify_Dataset_with_Ge!A345</f>
        <v>I Wrote The Book</v>
      </c>
    </row>
    <row r="345" spans="18:21" x14ac:dyDescent="0.45">
      <c r="R345" t="str">
        <f>+Updated_Spotify_Dataset_with_Ge!A346</f>
        <v>Apna Bana Le (From "Bhediya")</v>
      </c>
      <c r="S345" t="str">
        <f>+Updated_Spotify_Dataset_with_Ge!B346</f>
        <v>Arijit Singh, Sachin-Jigar</v>
      </c>
      <c r="T345" t="str">
        <f>+CONCATENATE(Updated_Spotify_Dataset_with_Ge!B346," - ",Updated_Spotify_Dataset_with_Ge!A346)</f>
        <v>Arijit Singh, Sachin-Jigar - Apna Bana Le (From "Bhediya")</v>
      </c>
      <c r="U345" t="str">
        <f>+Updated_Spotify_Dataset_with_Ge!A346</f>
        <v>Apna Bana Le (From "Bhediya")</v>
      </c>
    </row>
    <row r="346" spans="18:21" x14ac:dyDescent="0.45">
      <c r="R346" t="str">
        <f>+Updated_Spotify_Dataset_with_Ge!A347</f>
        <v>SPIT IN MY FACE!</v>
      </c>
      <c r="S346" t="str">
        <f>+Updated_Spotify_Dataset_with_Ge!B347</f>
        <v>ThxSoMch</v>
      </c>
      <c r="T346" t="str">
        <f>+CONCATENATE(Updated_Spotify_Dataset_with_Ge!B347," - ",Updated_Spotify_Dataset_with_Ge!A347)</f>
        <v>ThxSoMch - SPIT IN MY FACE!</v>
      </c>
      <c r="U346" t="str">
        <f>+Updated_Spotify_Dataset_with_Ge!A347</f>
        <v>SPIT IN MY FACE!</v>
      </c>
    </row>
    <row r="347" spans="18:21" x14ac:dyDescent="0.45">
      <c r="R347" t="str">
        <f>+Updated_Spotify_Dataset_with_Ge!A348</f>
        <v>PLAYA DEL INGLÃ¯Â¿Â½</v>
      </c>
      <c r="S347" t="str">
        <f>+Updated_Spotify_Dataset_with_Ge!B348</f>
        <v>Myke Towers, Quevedo</v>
      </c>
      <c r="T347" t="str">
        <f>+CONCATENATE(Updated_Spotify_Dataset_with_Ge!B348," - ",Updated_Spotify_Dataset_with_Ge!A348)</f>
        <v>Myke Towers, Quevedo - PLAYA DEL INGLÃ¯Â¿Â½</v>
      </c>
      <c r="U347" t="str">
        <f>+Updated_Spotify_Dataset_with_Ge!A348</f>
        <v>PLAYA DEL INGLÃ¯Â¿Â½</v>
      </c>
    </row>
    <row r="348" spans="18:21" x14ac:dyDescent="0.45">
      <c r="R348" t="str">
        <f>+Updated_Spotify_Dataset_with_Ge!A349</f>
        <v>Man Made A Bar (feat. Eric Church)</v>
      </c>
      <c r="S348" t="str">
        <f>+Updated_Spotify_Dataset_with_Ge!B349</f>
        <v>Morgan Wallen, Eric Church</v>
      </c>
      <c r="T348" t="str">
        <f>+CONCATENATE(Updated_Spotify_Dataset_with_Ge!B349," - ",Updated_Spotify_Dataset_with_Ge!A349)</f>
        <v>Morgan Wallen, Eric Church - Man Made A Bar (feat. Eric Church)</v>
      </c>
      <c r="U348" t="str">
        <f>+Updated_Spotify_Dataset_with_Ge!A349</f>
        <v>Man Made A Bar (feat. Eric Church)</v>
      </c>
    </row>
    <row r="349" spans="18:21" x14ac:dyDescent="0.45">
      <c r="R349" t="str">
        <f>+Updated_Spotify_Dataset_with_Ge!A350</f>
        <v>Red Ruby Da Sleeze</v>
      </c>
      <c r="S349" t="str">
        <f>+Updated_Spotify_Dataset_with_Ge!B350</f>
        <v>Nicki Minaj</v>
      </c>
      <c r="T349" t="str">
        <f>+CONCATENATE(Updated_Spotify_Dataset_with_Ge!B350," - ",Updated_Spotify_Dataset_with_Ge!A350)</f>
        <v>Nicki Minaj - Red Ruby Da Sleeze</v>
      </c>
      <c r="U349" t="str">
        <f>+Updated_Spotify_Dataset_with_Ge!A350</f>
        <v>Red Ruby Da Sleeze</v>
      </c>
    </row>
    <row r="350" spans="18:21" x14ac:dyDescent="0.45">
      <c r="R350" t="str">
        <f>+Updated_Spotify_Dataset_with_Ge!A351</f>
        <v>Kahani Suno 2.0</v>
      </c>
      <c r="S350" t="str">
        <f>+Updated_Spotify_Dataset_with_Ge!B351</f>
        <v>Kaifi Khalil</v>
      </c>
      <c r="T350" t="str">
        <f>+CONCATENATE(Updated_Spotify_Dataset_with_Ge!B351," - ",Updated_Spotify_Dataset_with_Ge!A351)</f>
        <v>Kaifi Khalil - Kahani Suno 2.0</v>
      </c>
      <c r="U350" t="str">
        <f>+Updated_Spotify_Dataset_with_Ge!A351</f>
        <v>Kahani Suno 2.0</v>
      </c>
    </row>
    <row r="351" spans="18:21" x14ac:dyDescent="0.45">
      <c r="R351" t="str">
        <f>+Updated_Spotify_Dataset_with_Ge!A352</f>
        <v>Nobody Gets Me</v>
      </c>
      <c r="S351" t="str">
        <f>+Updated_Spotify_Dataset_with_Ge!B352</f>
        <v>SZA</v>
      </c>
      <c r="T351" t="str">
        <f>+CONCATENATE(Updated_Spotify_Dataset_with_Ge!B352," - ",Updated_Spotify_Dataset_with_Ge!A352)</f>
        <v>SZA - Nobody Gets Me</v>
      </c>
      <c r="U351" t="str">
        <f>+Updated_Spotify_Dataset_with_Ge!A352</f>
        <v>Nobody Gets Me</v>
      </c>
    </row>
    <row r="352" spans="18:21" x14ac:dyDescent="0.45">
      <c r="R352" t="str">
        <f>+Updated_Spotify_Dataset_with_Ge!A353</f>
        <v>PERO TÃ¯Â¿</v>
      </c>
      <c r="S352" t="str">
        <f>+Updated_Spotify_Dataset_with_Ge!B353</f>
        <v>Karol G, Quevedo</v>
      </c>
      <c r="T352" t="str">
        <f>+CONCATENATE(Updated_Spotify_Dataset_with_Ge!B353," - ",Updated_Spotify_Dataset_with_Ge!A353)</f>
        <v>Karol G, Quevedo - PERO TÃ¯Â¿</v>
      </c>
      <c r="U352" t="str">
        <f>+Updated_Spotify_Dataset_with_Ge!A353</f>
        <v>PERO TÃ¯Â¿</v>
      </c>
    </row>
    <row r="353" spans="18:21" x14ac:dyDescent="0.45">
      <c r="R353" t="str">
        <f>+Updated_Spotify_Dataset_with_Ge!A354</f>
        <v>Hype Boy</v>
      </c>
      <c r="S353" t="str">
        <f>+Updated_Spotify_Dataset_with_Ge!B354</f>
        <v>NewJeans</v>
      </c>
      <c r="T353" t="str">
        <f>+CONCATENATE(Updated_Spotify_Dataset_with_Ge!B354," - ",Updated_Spotify_Dataset_with_Ge!A354)</f>
        <v>NewJeans - Hype Boy</v>
      </c>
      <c r="U353" t="str">
        <f>+Updated_Spotify_Dataset_with_Ge!A354</f>
        <v>Hype Boy</v>
      </c>
    </row>
    <row r="354" spans="18:21" x14ac:dyDescent="0.45">
      <c r="R354" t="str">
        <f>+Updated_Spotify_Dataset_with_Ge!A355</f>
        <v>Bloody Mary</v>
      </c>
      <c r="S354" t="str">
        <f>+Updated_Spotify_Dataset_with_Ge!B355</f>
        <v>Lady Gaga</v>
      </c>
      <c r="T354" t="str">
        <f>+CONCATENATE(Updated_Spotify_Dataset_with_Ge!B355," - ",Updated_Spotify_Dataset_with_Ge!A355)</f>
        <v>Lady Gaga - Bloody Mary</v>
      </c>
      <c r="U354" t="str">
        <f>+Updated_Spotify_Dataset_with_Ge!A355</f>
        <v>Bloody Mary</v>
      </c>
    </row>
    <row r="355" spans="18:21" x14ac:dyDescent="0.45">
      <c r="R355" t="str">
        <f>+Updated_Spotify_Dataset_with_Ge!A356</f>
        <v>MonotonÃ¯Â¿Â½</v>
      </c>
      <c r="S355" t="str">
        <f>+Updated_Spotify_Dataset_with_Ge!B356</f>
        <v>Ozuna, Shakira</v>
      </c>
      <c r="T355" t="str">
        <f>+CONCATENATE(Updated_Spotify_Dataset_with_Ge!B356," - ",Updated_Spotify_Dataset_with_Ge!A356)</f>
        <v>Ozuna, Shakira - MonotonÃ¯Â¿Â½</v>
      </c>
      <c r="U355" t="str">
        <f>+Updated_Spotify_Dataset_with_Ge!A356</f>
        <v>MonotonÃ¯Â¿Â½</v>
      </c>
    </row>
    <row r="356" spans="18:21" x14ac:dyDescent="0.45">
      <c r="R356" t="str">
        <f>+Updated_Spotify_Dataset_with_Ge!A357</f>
        <v>Ã½Ã½Ã½98 Braves</v>
      </c>
      <c r="S356" t="str">
        <f>+Updated_Spotify_Dataset_with_Ge!B357</f>
        <v>Morgan Wallen</v>
      </c>
      <c r="T356" t="str">
        <f>+CONCATENATE(Updated_Spotify_Dataset_with_Ge!B357," - ",Updated_Spotify_Dataset_with_Ge!A357)</f>
        <v>Morgan Wallen - Ã½Ã½Ã½98 Braves</v>
      </c>
      <c r="U356" t="str">
        <f>+Updated_Spotify_Dataset_with_Ge!A357</f>
        <v>Ã½Ã½Ã½98 Braves</v>
      </c>
    </row>
    <row r="357" spans="18:21" x14ac:dyDescent="0.45">
      <c r="R357" t="str">
        <f>+Updated_Spotify_Dataset_with_Ge!A358</f>
        <v>WANDA</v>
      </c>
      <c r="S357" t="str">
        <f>+Updated_Spotify_Dataset_with_Ge!B358</f>
        <v>Quevedo</v>
      </c>
      <c r="T357" t="str">
        <f>+CONCATENATE(Updated_Spotify_Dataset_with_Ge!B358," - ",Updated_Spotify_Dataset_with_Ge!A358)</f>
        <v>Quevedo - WANDA</v>
      </c>
      <c r="U357" t="str">
        <f>+Updated_Spotify_Dataset_with_Ge!A358</f>
        <v>WANDA</v>
      </c>
    </row>
    <row r="358" spans="18:21" x14ac:dyDescent="0.45">
      <c r="R358" t="str">
        <f>+Updated_Spotify_Dataset_with_Ge!A359</f>
        <v>Thought You Should Know</v>
      </c>
      <c r="S358" t="str">
        <f>+Updated_Spotify_Dataset_with_Ge!B359</f>
        <v>Morgan Wallen</v>
      </c>
      <c r="T358" t="str">
        <f>+CONCATENATE(Updated_Spotify_Dataset_with_Ge!B359," - ",Updated_Spotify_Dataset_with_Ge!A359)</f>
        <v>Morgan Wallen - Thought You Should Know</v>
      </c>
      <c r="U358" t="str">
        <f>+Updated_Spotify_Dataset_with_Ge!A359</f>
        <v>Thought You Should Know</v>
      </c>
    </row>
    <row r="359" spans="18:21" x14ac:dyDescent="0.45">
      <c r="R359" t="str">
        <f>+Updated_Spotify_Dataset_with_Ge!A360</f>
        <v>In The End</v>
      </c>
      <c r="S359" t="str">
        <f>+Updated_Spotify_Dataset_with_Ge!B360</f>
        <v>Linkin Park</v>
      </c>
      <c r="T359" t="str">
        <f>+CONCATENATE(Updated_Spotify_Dataset_with_Ge!B360," - ",Updated_Spotify_Dataset_with_Ge!A360)</f>
        <v>Linkin Park - In The End</v>
      </c>
      <c r="U359" t="str">
        <f>+Updated_Spotify_Dataset_with_Ge!A360</f>
        <v>In The End</v>
      </c>
    </row>
    <row r="360" spans="18:21" x14ac:dyDescent="0.45">
      <c r="R360" t="str">
        <f>+Updated_Spotify_Dataset_with_Ge!A361</f>
        <v>Zona De Perigo</v>
      </c>
      <c r="S360" t="str">
        <f>+Updated_Spotify_Dataset_with_Ge!B361</f>
        <v>Leo Santana</v>
      </c>
      <c r="T360" t="str">
        <f>+CONCATENATE(Updated_Spotify_Dataset_with_Ge!B361," - ",Updated_Spotify_Dataset_with_Ge!A361)</f>
        <v>Leo Santana - Zona De Perigo</v>
      </c>
      <c r="U360" t="str">
        <f>+Updated_Spotify_Dataset_with_Ge!A361</f>
        <v>Zona De Perigo</v>
      </c>
    </row>
    <row r="361" spans="18:21" x14ac:dyDescent="0.45">
      <c r="R361" t="str">
        <f>+Updated_Spotify_Dataset_with_Ge!A362</f>
        <v>Lovezinho</v>
      </c>
      <c r="S361" t="str">
        <f>+Updated_Spotify_Dataset_with_Ge!B362</f>
        <v>Treyce</v>
      </c>
      <c r="T361" t="str">
        <f>+CONCATENATE(Updated_Spotify_Dataset_with_Ge!B362," - ",Updated_Spotify_Dataset_with_Ge!A362)</f>
        <v>Treyce - Lovezinho</v>
      </c>
      <c r="U361" t="str">
        <f>+Updated_Spotify_Dataset_with_Ge!A362</f>
        <v>Lovezinho</v>
      </c>
    </row>
    <row r="362" spans="18:21" x14ac:dyDescent="0.45">
      <c r="R362" t="str">
        <f>+Updated_Spotify_Dataset_with_Ge!A363</f>
        <v>I Like You (A Happier Song) (with Doja Cat)</v>
      </c>
      <c r="S362" t="str">
        <f>+Updated_Spotify_Dataset_with_Ge!B363</f>
        <v>Post Malone, Doja Cat</v>
      </c>
      <c r="T362" t="str">
        <f>+CONCATENATE(Updated_Spotify_Dataset_with_Ge!B363," - ",Updated_Spotify_Dataset_with_Ge!A363)</f>
        <v>Post Malone, Doja Cat - I Like You (A Happier Song) (with Doja Cat)</v>
      </c>
      <c r="U362" t="str">
        <f>+Updated_Spotify_Dataset_with_Ge!A363</f>
        <v>I Like You (A Happier Song) (with Doja Cat)</v>
      </c>
    </row>
    <row r="363" spans="18:21" x14ac:dyDescent="0.45">
      <c r="R363" t="str">
        <f>+Updated_Spotify_Dataset_with_Ge!A364</f>
        <v>Neverita</v>
      </c>
      <c r="S363" t="str">
        <f>+Updated_Spotify_Dataset_with_Ge!B364</f>
        <v>Bad Bunny</v>
      </c>
      <c r="T363" t="str">
        <f>+CONCATENATE(Updated_Spotify_Dataset_with_Ge!B364," - ",Updated_Spotify_Dataset_with_Ge!A364)</f>
        <v>Bad Bunny - Neverita</v>
      </c>
      <c r="U363" t="str">
        <f>+Updated_Spotify_Dataset_with_Ge!A364</f>
        <v>Neverita</v>
      </c>
    </row>
    <row r="364" spans="18:21" x14ac:dyDescent="0.45">
      <c r="R364" t="str">
        <f>+Updated_Spotify_Dataset_with_Ge!A365</f>
        <v>Vista Al Mar</v>
      </c>
      <c r="S364" t="str">
        <f>+Updated_Spotify_Dataset_with_Ge!B365</f>
        <v>Quevedo</v>
      </c>
      <c r="T364" t="str">
        <f>+CONCATENATE(Updated_Spotify_Dataset_with_Ge!B365," - ",Updated_Spotify_Dataset_with_Ge!A365)</f>
        <v>Quevedo - Vista Al Mar</v>
      </c>
      <c r="U364" t="str">
        <f>+Updated_Spotify_Dataset_with_Ge!A365</f>
        <v>Vista Al Mar</v>
      </c>
    </row>
    <row r="365" spans="18:21" x14ac:dyDescent="0.45">
      <c r="R365" t="str">
        <f>+Updated_Spotify_Dataset_with_Ge!A366</f>
        <v xml:space="preserve">Sem AlianÃ¯Â¿Â½Ã¯Â¿Â½a no </v>
      </c>
      <c r="S365" t="str">
        <f>+Updated_Spotify_Dataset_with_Ge!B366</f>
        <v>MC Xenon, Os Gemeos da Putaria</v>
      </c>
      <c r="T365" t="str">
        <f>+CONCATENATE(Updated_Spotify_Dataset_with_Ge!B366," - ",Updated_Spotify_Dataset_with_Ge!A366)</f>
        <v xml:space="preserve">MC Xenon, Os Gemeos da Putaria - Sem AlianÃ¯Â¿Â½Ã¯Â¿Â½a no </v>
      </c>
      <c r="U365" t="str">
        <f>+Updated_Spotify_Dataset_with_Ge!A366</f>
        <v xml:space="preserve">Sem AlianÃ¯Â¿Â½Ã¯Â¿Â½a no </v>
      </c>
    </row>
    <row r="366" spans="18:21" x14ac:dyDescent="0.45">
      <c r="R366" t="str">
        <f>+Updated_Spotify_Dataset_with_Ge!A367</f>
        <v>Enemy (with JID) - from the series Arcane League of Legends</v>
      </c>
      <c r="S366" t="str">
        <f>+Updated_Spotify_Dataset_with_Ge!B367</f>
        <v>Imagine Dragons, League of Legends, JID, Arcane</v>
      </c>
      <c r="T366" t="str">
        <f>+CONCATENATE(Updated_Spotify_Dataset_with_Ge!B367," - ",Updated_Spotify_Dataset_with_Ge!A367)</f>
        <v>Imagine Dragons, League of Legends, JID, Arcane - Enemy (with JID) - from the series Arcane League of Legends</v>
      </c>
      <c r="U366" t="str">
        <f>+Updated_Spotify_Dataset_with_Ge!A367</f>
        <v>Enemy (with JID) - from the series Arcane League of Legends</v>
      </c>
    </row>
    <row r="367" spans="18:21" x14ac:dyDescent="0.45">
      <c r="R367" t="str">
        <f>+Updated_Spotify_Dataset_with_Ge!A368</f>
        <v>Revenge</v>
      </c>
      <c r="S367" t="str">
        <f>+Updated_Spotify_Dataset_with_Ge!B368</f>
        <v>XXXTENTACION</v>
      </c>
      <c r="T367" t="str">
        <f>+CONCATENATE(Updated_Spotify_Dataset_with_Ge!B368," - ",Updated_Spotify_Dataset_with_Ge!A368)</f>
        <v>XXXTENTACION - Revenge</v>
      </c>
      <c r="U367" t="str">
        <f>+Updated_Spotify_Dataset_with_Ge!A368</f>
        <v>Revenge</v>
      </c>
    </row>
    <row r="368" spans="18:21" x14ac:dyDescent="0.45">
      <c r="R368" t="str">
        <f>+Updated_Spotify_Dataset_with_Ge!A369</f>
        <v>Bombonzinho - Ao Vivo</v>
      </c>
      <c r="S368" t="str">
        <f>+Updated_Spotify_Dataset_with_Ge!B369</f>
        <v>Israel &amp; Rodolffo, Ana Castela</v>
      </c>
      <c r="T368" t="str">
        <f>+CONCATENATE(Updated_Spotify_Dataset_with_Ge!B369," - ",Updated_Spotify_Dataset_with_Ge!A369)</f>
        <v>Israel &amp; Rodolffo, Ana Castela - Bombonzinho - Ao Vivo</v>
      </c>
      <c r="U368" t="str">
        <f>+Updated_Spotify_Dataset_with_Ge!A369</f>
        <v>Bombonzinho - Ao Vivo</v>
      </c>
    </row>
    <row r="369" spans="18:21" x14ac:dyDescent="0.45">
      <c r="R369" t="str">
        <f>+Updated_Spotify_Dataset_with_Ge!A370</f>
        <v>LA CANCIÃ¯Â¿Â½</v>
      </c>
      <c r="S369" t="str">
        <f>+Updated_Spotify_Dataset_with_Ge!B370</f>
        <v>J Balvin, Bad Bunny</v>
      </c>
      <c r="T369" t="str">
        <f>+CONCATENATE(Updated_Spotify_Dataset_with_Ge!B370," - ",Updated_Spotify_Dataset_with_Ge!A370)</f>
        <v>J Balvin, Bad Bunny - LA CANCIÃ¯Â¿Â½</v>
      </c>
      <c r="U369" t="str">
        <f>+Updated_Spotify_Dataset_with_Ge!A370</f>
        <v>LA CANCIÃ¯Â¿Â½</v>
      </c>
    </row>
    <row r="370" spans="18:21" x14ac:dyDescent="0.45">
      <c r="R370" t="str">
        <f>+Updated_Spotify_Dataset_with_Ge!A371</f>
        <v>QuÃ¯Â¿Â½Ã¯Â¿Â½ Ago</v>
      </c>
      <c r="S370" t="str">
        <f>+Updated_Spotify_Dataset_with_Ge!B371</f>
        <v>Yuridia, Angela Aguilar</v>
      </c>
      <c r="T370" t="str">
        <f>+CONCATENATE(Updated_Spotify_Dataset_with_Ge!B371," - ",Updated_Spotify_Dataset_with_Ge!A371)</f>
        <v>Yuridia, Angela Aguilar - QuÃ¯Â¿Â½Ã¯Â¿Â½ Ago</v>
      </c>
      <c r="U370" t="str">
        <f>+Updated_Spotify_Dataset_with_Ge!A371</f>
        <v>QuÃ¯Â¿Â½Ã¯Â¿Â½ Ago</v>
      </c>
    </row>
    <row r="371" spans="18:21" x14ac:dyDescent="0.45">
      <c r="R371" t="str">
        <f>+Updated_Spotify_Dataset_with_Ge!A372</f>
        <v>Love Again</v>
      </c>
      <c r="S371" t="str">
        <f>+Updated_Spotify_Dataset_with_Ge!B372</f>
        <v>The Kid Laroi</v>
      </c>
      <c r="T371" t="str">
        <f>+CONCATENATE(Updated_Spotify_Dataset_with_Ge!B372," - ",Updated_Spotify_Dataset_with_Ge!A372)</f>
        <v>The Kid Laroi - Love Again</v>
      </c>
      <c r="U371" t="str">
        <f>+Updated_Spotify_Dataset_with_Ge!A372</f>
        <v>Love Again</v>
      </c>
    </row>
    <row r="372" spans="18:21" x14ac:dyDescent="0.45">
      <c r="R372" t="str">
        <f>+Updated_Spotify_Dataset_with_Ge!A373</f>
        <v>After Hours</v>
      </c>
      <c r="S372" t="str">
        <f>+Updated_Spotify_Dataset_with_Ge!B373</f>
        <v>The Weeknd</v>
      </c>
      <c r="T372" t="str">
        <f>+CONCATENATE(Updated_Spotify_Dataset_with_Ge!B373," - ",Updated_Spotify_Dataset_with_Ge!A373)</f>
        <v>The Weeknd - After Hours</v>
      </c>
      <c r="U372" t="str">
        <f>+Updated_Spotify_Dataset_with_Ge!A373</f>
        <v>After Hours</v>
      </c>
    </row>
    <row r="373" spans="18:21" x14ac:dyDescent="0.45">
      <c r="R373" t="str">
        <f>+Updated_Spotify_Dataset_with_Ge!A374</f>
        <v>About Damn Time</v>
      </c>
      <c r="S373" t="str">
        <f>+Updated_Spotify_Dataset_with_Ge!B374</f>
        <v>Lizzo</v>
      </c>
      <c r="T373" t="str">
        <f>+CONCATENATE(Updated_Spotify_Dataset_with_Ge!B374," - ",Updated_Spotify_Dataset_with_Ge!A374)</f>
        <v>Lizzo - About Damn Time</v>
      </c>
      <c r="U373" t="str">
        <f>+Updated_Spotify_Dataset_with_Ge!A374</f>
        <v>About Damn Time</v>
      </c>
    </row>
    <row r="374" spans="18:21" x14ac:dyDescent="0.45">
      <c r="R374" t="str">
        <f>+Updated_Spotify_Dataset_with_Ge!A375</f>
        <v>Born With A Beer In My Hand</v>
      </c>
      <c r="S374" t="str">
        <f>+Updated_Spotify_Dataset_with_Ge!B375</f>
        <v>Morgan Wallen</v>
      </c>
      <c r="T374" t="str">
        <f>+CONCATENATE(Updated_Spotify_Dataset_with_Ge!B375," - ",Updated_Spotify_Dataset_with_Ge!A375)</f>
        <v>Morgan Wallen - Born With A Beer In My Hand</v>
      </c>
      <c r="U374" t="str">
        <f>+Updated_Spotify_Dataset_with_Ge!A375</f>
        <v>Born With A Beer In My Hand</v>
      </c>
    </row>
    <row r="375" spans="18:21" x14ac:dyDescent="0.45">
      <c r="R375" t="str">
        <f>+Updated_Spotify_Dataset_with_Ge!A376</f>
        <v>Ã½Ã½Ã½Ã½Ã½Ã½Ã½Ã½Ã½Ã½Ã½Ã½Ã½Ã½Ã½Ã½Ã½Ã½Ã½Ã½Ã½</v>
      </c>
      <c r="S375" t="str">
        <f>+Updated_Spotify_Dataset_with_Ge!B376</f>
        <v>Fujii Kaze</v>
      </c>
      <c r="T375" t="str">
        <f>+CONCATENATE(Updated_Spotify_Dataset_with_Ge!B376," - ",Updated_Spotify_Dataset_with_Ge!A376)</f>
        <v>Fujii Kaze - Ã½Ã½Ã½Ã½Ã½Ã½Ã½Ã½Ã½Ã½Ã½Ã½Ã½Ã½Ã½Ã½Ã½Ã½Ã½Ã½Ã½</v>
      </c>
      <c r="U375" t="str">
        <f>+Updated_Spotify_Dataset_with_Ge!A376</f>
        <v>Ã½Ã½Ã½Ã½Ã½Ã½Ã½Ã½Ã½Ã½Ã½Ã½Ã½Ã½Ã½Ã½Ã½Ã½Ã½Ã½Ã½</v>
      </c>
    </row>
    <row r="376" spans="18:21" x14ac:dyDescent="0.45">
      <c r="R376" t="str">
        <f>+Updated_Spotify_Dataset_with_Ge!A377</f>
        <v>Besos Moja2</v>
      </c>
      <c r="S376" t="str">
        <f>+Updated_Spotify_Dataset_with_Ge!B377</f>
        <v>Wisin &amp; Yandel, ROSALÃ¯Â¿Â½</v>
      </c>
      <c r="T376" t="str">
        <f>+CONCATENATE(Updated_Spotify_Dataset_with_Ge!B377," - ",Updated_Spotify_Dataset_with_Ge!A377)</f>
        <v>Wisin &amp; Yandel, ROSALÃ¯Â¿Â½ - Besos Moja2</v>
      </c>
      <c r="U376" t="str">
        <f>+Updated_Spotify_Dataset_with_Ge!A377</f>
        <v>Besos Moja2</v>
      </c>
    </row>
    <row r="377" spans="18:21" x14ac:dyDescent="0.45">
      <c r="R377" t="str">
        <f>+Updated_Spotify_Dataset_with_Ge!A378</f>
        <v>Maan Meri Jaan</v>
      </c>
      <c r="S377" t="str">
        <f>+Updated_Spotify_Dataset_with_Ge!B378</f>
        <v>King</v>
      </c>
      <c r="T377" t="str">
        <f>+CONCATENATE(Updated_Spotify_Dataset_with_Ge!B378," - ",Updated_Spotify_Dataset_with_Ge!A378)</f>
        <v>King - Maan Meri Jaan</v>
      </c>
      <c r="U377" t="str">
        <f>+Updated_Spotify_Dataset_with_Ge!A378</f>
        <v>Maan Meri Jaan</v>
      </c>
    </row>
    <row r="378" spans="18:21" x14ac:dyDescent="0.45">
      <c r="R378" t="str">
        <f>+Updated_Spotify_Dataset_with_Ge!A379</f>
        <v>Moscow Mule</v>
      </c>
      <c r="S378" t="str">
        <f>+Updated_Spotify_Dataset_with_Ge!B379</f>
        <v>Bad Bunny</v>
      </c>
      <c r="T378" t="str">
        <f>+CONCATENATE(Updated_Spotify_Dataset_with_Ge!B379," - ",Updated_Spotify_Dataset_with_Ge!A379)</f>
        <v>Bad Bunny - Moscow Mule</v>
      </c>
      <c r="U378" t="str">
        <f>+Updated_Spotify_Dataset_with_Ge!A379</f>
        <v>Moscow Mule</v>
      </c>
    </row>
    <row r="379" spans="18:21" x14ac:dyDescent="0.45">
      <c r="R379" t="str">
        <f>+Updated_Spotify_Dataset_with_Ge!A380</f>
        <v>My Universe</v>
      </c>
      <c r="S379" t="str">
        <f>+Updated_Spotify_Dataset_with_Ge!B380</f>
        <v>Coldplay, BTS</v>
      </c>
      <c r="T379" t="str">
        <f>+CONCATENATE(Updated_Spotify_Dataset_with_Ge!B380," - ",Updated_Spotify_Dataset_with_Ge!A380)</f>
        <v>Coldplay, BTS - My Universe</v>
      </c>
      <c r="U379" t="str">
        <f>+Updated_Spotify_Dataset_with_Ge!A380</f>
        <v>My Universe</v>
      </c>
    </row>
    <row r="380" spans="18:21" x14ac:dyDescent="0.45">
      <c r="R380" t="str">
        <f>+Updated_Spotify_Dataset_with_Ge!A381</f>
        <v>Devil DonÃ¯Â¿Â½Ã¯Â¿Â½Ã¯Â¿Â½</v>
      </c>
      <c r="S380" t="str">
        <f>+Updated_Spotify_Dataset_with_Ge!B381</f>
        <v>Morgan Wallen</v>
      </c>
      <c r="T380" t="str">
        <f>+CONCATENATE(Updated_Spotify_Dataset_with_Ge!B381," - ",Updated_Spotify_Dataset_with_Ge!A381)</f>
        <v>Morgan Wallen - Devil DonÃ¯Â¿Â½Ã¯Â¿Â½Ã¯Â¿Â½</v>
      </c>
      <c r="U380" t="str">
        <f>+Updated_Spotify_Dataset_with_Ge!A381</f>
        <v>Devil DonÃ¯Â¿Â½Ã¯Â¿Â½Ã¯Â¿Â½</v>
      </c>
    </row>
    <row r="381" spans="18:21" x14ac:dyDescent="0.45">
      <c r="R381" t="str">
        <f>+Updated_Spotify_Dataset_with_Ge!A382</f>
        <v>LLYLM</v>
      </c>
      <c r="S381" t="str">
        <f>+Updated_Spotify_Dataset_with_Ge!B382</f>
        <v>ROSALÃ¯Â¿Â½</v>
      </c>
      <c r="T381" t="str">
        <f>+CONCATENATE(Updated_Spotify_Dataset_with_Ge!B382," - ",Updated_Spotify_Dataset_with_Ge!A382)</f>
        <v>ROSALÃ¯Â¿Â½ - LLYLM</v>
      </c>
      <c r="U381" t="str">
        <f>+Updated_Spotify_Dataset_with_Ge!A382</f>
        <v>LLYLM</v>
      </c>
    </row>
    <row r="382" spans="18:21" x14ac:dyDescent="0.45">
      <c r="R382" t="str">
        <f>+Updated_Spotify_Dataset_with_Ge!A383</f>
        <v>I'm Not Here To Make Friends</v>
      </c>
      <c r="S382" t="str">
        <f>+Updated_Spotify_Dataset_with_Ge!B383</f>
        <v>Sam Smith, Calvin Harris, Jessie Reyez</v>
      </c>
      <c r="T382" t="str">
        <f>+CONCATENATE(Updated_Spotify_Dataset_with_Ge!B383," - ",Updated_Spotify_Dataset_with_Ge!A383)</f>
        <v>Sam Smith, Calvin Harris, Jessie Reyez - I'm Not Here To Make Friends</v>
      </c>
      <c r="U382" t="str">
        <f>+Updated_Spotify_Dataset_with_Ge!A383</f>
        <v>I'm Not Here To Make Friends</v>
      </c>
    </row>
    <row r="383" spans="18:21" x14ac:dyDescent="0.45">
      <c r="R383" t="str">
        <f>+Updated_Spotify_Dataset_with_Ge!A384</f>
        <v>TRUSTFALL</v>
      </c>
      <c r="S383" t="str">
        <f>+Updated_Spotify_Dataset_with_Ge!B384</f>
        <v>P!nk</v>
      </c>
      <c r="T383" t="str">
        <f>+CONCATENATE(Updated_Spotify_Dataset_with_Ge!B384," - ",Updated_Spotify_Dataset_with_Ge!A384)</f>
        <v>P!nk - TRUSTFALL</v>
      </c>
      <c r="U383" t="str">
        <f>+Updated_Spotify_Dataset_with_Ge!A384</f>
        <v>TRUSTFALL</v>
      </c>
    </row>
    <row r="384" spans="18:21" x14ac:dyDescent="0.45">
      <c r="R384" t="str">
        <f>+Updated_Spotify_Dataset_with_Ge!A385</f>
        <v>ANTIFRAGILE</v>
      </c>
      <c r="S384" t="str">
        <f>+Updated_Spotify_Dataset_with_Ge!B385</f>
        <v>LE SSERAFIM</v>
      </c>
      <c r="T384" t="str">
        <f>+CONCATENATE(Updated_Spotify_Dataset_with_Ge!B385," - ",Updated_Spotify_Dataset_with_Ge!A385)</f>
        <v>LE SSERAFIM - ANTIFRAGILE</v>
      </c>
      <c r="U384" t="str">
        <f>+Updated_Spotify_Dataset_with_Ge!A385</f>
        <v>ANTIFRAGILE</v>
      </c>
    </row>
    <row r="385" spans="18:21" x14ac:dyDescent="0.45">
      <c r="R385" t="str">
        <f>+Updated_Spotify_Dataset_with_Ge!A386</f>
        <v>Boy's a liar</v>
      </c>
      <c r="S385" t="str">
        <f>+Updated_Spotify_Dataset_with_Ge!B386</f>
        <v>PinkPantheress</v>
      </c>
      <c r="T385" t="str">
        <f>+CONCATENATE(Updated_Spotify_Dataset_with_Ge!B386," - ",Updated_Spotify_Dataset_with_Ge!A386)</f>
        <v>PinkPantheress - Boy's a liar</v>
      </c>
      <c r="U385" t="str">
        <f>+Updated_Spotify_Dataset_with_Ge!A386</f>
        <v>Boy's a liar</v>
      </c>
    </row>
    <row r="386" spans="18:21" x14ac:dyDescent="0.45">
      <c r="R386" t="str">
        <f>+Updated_Spotify_Dataset_with_Ge!A387</f>
        <v>VIBE (feat. Jimin of BTS)</v>
      </c>
      <c r="S386" t="str">
        <f>+Updated_Spotify_Dataset_with_Ge!B387</f>
        <v>TAEYANG, Jimin</v>
      </c>
      <c r="T386" t="str">
        <f>+CONCATENATE(Updated_Spotify_Dataset_with_Ge!B387," - ",Updated_Spotify_Dataset_with_Ge!A387)</f>
        <v>TAEYANG, Jimin - VIBE (feat. Jimin of BTS)</v>
      </c>
      <c r="U386" t="str">
        <f>+Updated_Spotify_Dataset_with_Ge!A387</f>
        <v>VIBE (feat. Jimin of BTS)</v>
      </c>
    </row>
    <row r="387" spans="18:21" x14ac:dyDescent="0.45">
      <c r="R387" t="str">
        <f>+Updated_Spotify_Dataset_with_Ge!A388</f>
        <v>Shirt</v>
      </c>
      <c r="S387" t="str">
        <f>+Updated_Spotify_Dataset_with_Ge!B388</f>
        <v>SZA</v>
      </c>
      <c r="T387" t="str">
        <f>+CONCATENATE(Updated_Spotify_Dataset_with_Ge!B388," - ",Updated_Spotify_Dataset_with_Ge!A388)</f>
        <v>SZA - Shirt</v>
      </c>
      <c r="U387" t="str">
        <f>+Updated_Spotify_Dataset_with_Ge!A388</f>
        <v>Shirt</v>
      </c>
    </row>
    <row r="388" spans="18:21" x14ac:dyDescent="0.45">
      <c r="R388" t="str">
        <f>+Updated_Spotify_Dataset_with_Ge!A389</f>
        <v>Lift Me Up - From Black Panther: Wakanda Forever - Music From and Inspired By</v>
      </c>
      <c r="S388" t="str">
        <f>+Updated_Spotify_Dataset_with_Ge!B389</f>
        <v>Rihanna</v>
      </c>
      <c r="T388" t="str">
        <f>+CONCATENATE(Updated_Spotify_Dataset_with_Ge!B389," - ",Updated_Spotify_Dataset_with_Ge!A389)</f>
        <v>Rihanna - Lift Me Up - From Black Panther: Wakanda Forever - Music From and Inspired By</v>
      </c>
      <c r="U388" t="str">
        <f>+Updated_Spotify_Dataset_with_Ge!A389</f>
        <v>Lift Me Up - From Black Panther: Wakanda Forever - Music From and Inspired By</v>
      </c>
    </row>
    <row r="389" spans="18:21" x14ac:dyDescent="0.45">
      <c r="R389" t="str">
        <f>+Updated_Spotify_Dataset_with_Ge!A390</f>
        <v>STAR WALKIN' (League of Legends Worlds Anthem)</v>
      </c>
      <c r="S389" t="str">
        <f>+Updated_Spotify_Dataset_with_Ge!B390</f>
        <v>Lil Nas X</v>
      </c>
      <c r="T389" t="str">
        <f>+CONCATENATE(Updated_Spotify_Dataset_with_Ge!B390," - ",Updated_Spotify_Dataset_with_Ge!A390)</f>
        <v>Lil Nas X - STAR WALKIN' (League of Legends Worlds Anthem)</v>
      </c>
      <c r="U389" t="str">
        <f>+Updated_Spotify_Dataset_with_Ge!A390</f>
        <v>STAR WALKIN' (League of Legends Worlds Anthem)</v>
      </c>
    </row>
    <row r="390" spans="18:21" x14ac:dyDescent="0.45">
      <c r="R390" t="str">
        <f>+Updated_Spotify_Dataset_with_Ge!A391</f>
        <v>Sex, Drugs, Etc.</v>
      </c>
      <c r="S390" t="str">
        <f>+Updated_Spotify_Dataset_with_Ge!B391</f>
        <v>Beach Weather</v>
      </c>
      <c r="T390" t="str">
        <f>+CONCATENATE(Updated_Spotify_Dataset_with_Ge!B391," - ",Updated_Spotify_Dataset_with_Ge!A391)</f>
        <v>Beach Weather - Sex, Drugs, Etc.</v>
      </c>
      <c r="U390" t="str">
        <f>+Updated_Spotify_Dataset_with_Ge!A391</f>
        <v>Sex, Drugs, Etc.</v>
      </c>
    </row>
    <row r="391" spans="18:21" x14ac:dyDescent="0.45">
      <c r="R391" t="str">
        <f>+Updated_Spotify_Dataset_with_Ge!A392</f>
        <v>Boy With Luv (feat. Halsey)</v>
      </c>
      <c r="S391" t="str">
        <f>+Updated_Spotify_Dataset_with_Ge!B392</f>
        <v>Halsey, BTS</v>
      </c>
      <c r="T391" t="str">
        <f>+CONCATENATE(Updated_Spotify_Dataset_with_Ge!B392," - ",Updated_Spotify_Dataset_with_Ge!A392)</f>
        <v>Halsey, BTS - Boy With Luv (feat. Halsey)</v>
      </c>
      <c r="U391" t="str">
        <f>+Updated_Spotify_Dataset_with_Ge!A392</f>
        <v>Boy With Luv (feat. Halsey)</v>
      </c>
    </row>
    <row r="392" spans="18:21" x14ac:dyDescent="0.45">
      <c r="R392" t="str">
        <f>+Updated_Spotify_Dataset_with_Ge!A393</f>
        <v>Hey, Mickey!</v>
      </c>
      <c r="S392" t="str">
        <f>+Updated_Spotify_Dataset_with_Ge!B393</f>
        <v>Baby Tate</v>
      </c>
      <c r="T392" t="str">
        <f>+CONCATENATE(Updated_Spotify_Dataset_with_Ge!B393," - ",Updated_Spotify_Dataset_with_Ge!A393)</f>
        <v>Baby Tate - Hey, Mickey!</v>
      </c>
      <c r="U392" t="str">
        <f>+Updated_Spotify_Dataset_with_Ge!A393</f>
        <v>Hey, Mickey!</v>
      </c>
    </row>
    <row r="393" spans="18:21" x14ac:dyDescent="0.45">
      <c r="R393" t="str">
        <f>+Updated_Spotify_Dataset_with_Ge!A394</f>
        <v>Calm Down</v>
      </c>
      <c r="S393" t="str">
        <f>+Updated_Spotify_Dataset_with_Ge!B394</f>
        <v>RÃ¯Â¿Â½Ã¯</v>
      </c>
      <c r="T393" t="str">
        <f>+CONCATENATE(Updated_Spotify_Dataset_with_Ge!B394," - ",Updated_Spotify_Dataset_with_Ge!A394)</f>
        <v>RÃ¯Â¿Â½Ã¯ - Calm Down</v>
      </c>
      <c r="U393" t="str">
        <f>+Updated_Spotify_Dataset_with_Ge!A394</f>
        <v>Calm Down</v>
      </c>
    </row>
    <row r="394" spans="18:21" x14ac:dyDescent="0.45">
      <c r="R394" t="str">
        <f>+Updated_Spotify_Dataset_with_Ge!A395</f>
        <v>Jhoome Jo Pathaan</v>
      </c>
      <c r="S394" t="str">
        <f>+Updated_Spotify_Dataset_with_Ge!B395</f>
        <v>Arijit Singh, Vishal Dadlani, Sukriti Kakar, Vishal-Shekhar, Shekhar Ravjiani, Kumaar</v>
      </c>
      <c r="T394" t="str">
        <f>+CONCATENATE(Updated_Spotify_Dataset_with_Ge!B395," - ",Updated_Spotify_Dataset_with_Ge!A395)</f>
        <v>Arijit Singh, Vishal Dadlani, Sukriti Kakar, Vishal-Shekhar, Shekhar Ravjiani, Kumaar - Jhoome Jo Pathaan</v>
      </c>
      <c r="U394" t="str">
        <f>+Updated_Spotify_Dataset_with_Ge!A395</f>
        <v>Jhoome Jo Pathaan</v>
      </c>
    </row>
    <row r="395" spans="18:21" x14ac:dyDescent="0.45">
      <c r="R395" t="str">
        <f>+Updated_Spotify_Dataset_with_Ge!A396</f>
        <v>Escapism. - Sped Up</v>
      </c>
      <c r="S395" t="str">
        <f>+Updated_Spotify_Dataset_with_Ge!B396</f>
        <v>RAYE, 070 Shake</v>
      </c>
      <c r="T395" t="str">
        <f>+CONCATENATE(Updated_Spotify_Dataset_with_Ge!B396," - ",Updated_Spotify_Dataset_with_Ge!A396)</f>
        <v>RAYE, 070 Shake - Escapism. - Sped Up</v>
      </c>
      <c r="U395" t="str">
        <f>+Updated_Spotify_Dataset_with_Ge!A396</f>
        <v>Escapism. - Sped Up</v>
      </c>
    </row>
    <row r="396" spans="18:21" x14ac:dyDescent="0.45">
      <c r="R396" t="str">
        <f>+Updated_Spotify_Dataset_with_Ge!A397</f>
        <v>Space Song</v>
      </c>
      <c r="S396" t="str">
        <f>+Updated_Spotify_Dataset_with_Ge!B397</f>
        <v>Beach House</v>
      </c>
      <c r="T396" t="str">
        <f>+CONCATENATE(Updated_Spotify_Dataset_with_Ge!B397," - ",Updated_Spotify_Dataset_with_Ge!A397)</f>
        <v>Beach House - Space Song</v>
      </c>
      <c r="U396" t="str">
        <f>+Updated_Spotify_Dataset_with_Ge!A397</f>
        <v>Space Song</v>
      </c>
    </row>
    <row r="397" spans="18:21" x14ac:dyDescent="0.45">
      <c r="R397" t="str">
        <f>+Updated_Spotify_Dataset_with_Ge!A398</f>
        <v>Dreamers [Music from the FIFA World Cup Qatar 2022 Official Soundtrack]</v>
      </c>
      <c r="S397" t="str">
        <f>+Updated_Spotify_Dataset_with_Ge!B398</f>
        <v>BTS, Jung Kook, FIFA Sound</v>
      </c>
      <c r="T397" t="str">
        <f>+CONCATENATE(Updated_Spotify_Dataset_with_Ge!B398," - ",Updated_Spotify_Dataset_with_Ge!A398)</f>
        <v>BTS, Jung Kook, FIFA Sound - Dreamers [Music from the FIFA World Cup Qatar 2022 Official Soundtrack]</v>
      </c>
      <c r="U397" t="str">
        <f>+Updated_Spotify_Dataset_with_Ge!A398</f>
        <v>Dreamers [Music from the FIFA World Cup Qatar 2022 Official Soundtrack]</v>
      </c>
    </row>
    <row r="398" spans="18:21" x14ac:dyDescent="0.45">
      <c r="R398" t="str">
        <f>+Updated_Spotify_Dataset_with_Ge!A399</f>
        <v>Te Felicito</v>
      </c>
      <c r="S398" t="str">
        <f>+Updated_Spotify_Dataset_with_Ge!B399</f>
        <v>Shakira, Rauw Alejandro</v>
      </c>
      <c r="T398" t="str">
        <f>+CONCATENATE(Updated_Spotify_Dataset_with_Ge!B399," - ",Updated_Spotify_Dataset_with_Ge!A399)</f>
        <v>Shakira, Rauw Alejandro - Te Felicito</v>
      </c>
      <c r="U398" t="str">
        <f>+Updated_Spotify_Dataset_with_Ge!A399</f>
        <v>Te Felicito</v>
      </c>
    </row>
    <row r="399" spans="18:21" x14ac:dyDescent="0.45">
      <c r="R399" t="str">
        <f>+Updated_Spotify_Dataset_with_Ge!A400</f>
        <v>MuÃ¯Â¿Â½Ã¯Â¿Â½</v>
      </c>
      <c r="S399" t="str">
        <f>+Updated_Spotify_Dataset_with_Ge!B400</f>
        <v>Steve Aoki, Tini, La Joaqui</v>
      </c>
      <c r="T399" t="str">
        <f>+CONCATENATE(Updated_Spotify_Dataset_with_Ge!B400," - ",Updated_Spotify_Dataset_with_Ge!A400)</f>
        <v>Steve Aoki, Tini, La Joaqui - MuÃ¯Â¿Â½Ã¯Â¿Â½</v>
      </c>
      <c r="U399" t="str">
        <f>+Updated_Spotify_Dataset_with_Ge!A400</f>
        <v>MuÃ¯Â¿Â½Ã¯Â¿Â½</v>
      </c>
    </row>
    <row r="400" spans="18:21" x14ac:dyDescent="0.45">
      <c r="R400" t="str">
        <f>+Updated_Spotify_Dataset_with_Ge!A401</f>
        <v>TV</v>
      </c>
      <c r="S400" t="str">
        <f>+Updated_Spotify_Dataset_with_Ge!B401</f>
        <v>Billie Eilish</v>
      </c>
      <c r="T400" t="str">
        <f>+CONCATENATE(Updated_Spotify_Dataset_with_Ge!B401," - ",Updated_Spotify_Dataset_with_Ge!A401)</f>
        <v>Billie Eilish - TV</v>
      </c>
      <c r="U400" t="str">
        <f>+Updated_Spotify_Dataset_with_Ge!A401</f>
        <v>TV</v>
      </c>
    </row>
    <row r="401" spans="18:21" x14ac:dyDescent="0.45">
      <c r="R401" t="str">
        <f>+Updated_Spotify_Dataset_with_Ge!A402</f>
        <v>I'm Not The Only One</v>
      </c>
      <c r="S401" t="str">
        <f>+Updated_Spotify_Dataset_with_Ge!B402</f>
        <v>Sam Smith</v>
      </c>
      <c r="T401" t="str">
        <f>+CONCATENATE(Updated_Spotify_Dataset_with_Ge!B402," - ",Updated_Spotify_Dataset_with_Ge!A402)</f>
        <v>Sam Smith - I'm Not The Only One</v>
      </c>
      <c r="U401" t="str">
        <f>+Updated_Spotify_Dataset_with_Ge!A402</f>
        <v>I'm Not The Only One</v>
      </c>
    </row>
    <row r="402" spans="18:21" x14ac:dyDescent="0.45">
      <c r="R402" t="str">
        <f>+Updated_Spotify_Dataset_with_Ge!A403</f>
        <v>Heather</v>
      </c>
      <c r="S402" t="str">
        <f>+Updated_Spotify_Dataset_with_Ge!B403</f>
        <v>Conan Gray</v>
      </c>
      <c r="T402" t="str">
        <f>+CONCATENATE(Updated_Spotify_Dataset_with_Ge!B403," - ",Updated_Spotify_Dataset_with_Ge!A403)</f>
        <v>Conan Gray - Heather</v>
      </c>
      <c r="U402" t="str">
        <f>+Updated_Spotify_Dataset_with_Ge!A403</f>
        <v>Heather</v>
      </c>
    </row>
    <row r="403" spans="18:21" x14ac:dyDescent="0.45">
      <c r="R403" t="str">
        <f>+Updated_Spotify_Dataset_with_Ge!A404</f>
        <v>Besharam Rang (From "Pathaan")</v>
      </c>
      <c r="S403" t="str">
        <f>+Updated_Spotify_Dataset_with_Ge!B404</f>
        <v>Vishal-Shekhar, Shilpa Rao, Caralisa Monteiro, Kumaar, Vishal Dadlani, Shekhar Ravjiani</v>
      </c>
      <c r="T403" t="str">
        <f>+CONCATENATE(Updated_Spotify_Dataset_with_Ge!B404," - ",Updated_Spotify_Dataset_with_Ge!A404)</f>
        <v>Vishal-Shekhar, Shilpa Rao, Caralisa Monteiro, Kumaar, Vishal Dadlani, Shekhar Ravjiani - Besharam Rang (From "Pathaan")</v>
      </c>
      <c r="U403" t="str">
        <f>+Updated_Spotify_Dataset_with_Ge!A404</f>
        <v>Besharam Rang (From "Pathaan")</v>
      </c>
    </row>
    <row r="404" spans="18:21" x14ac:dyDescent="0.45">
      <c r="R404" t="str">
        <f>+Updated_Spotify_Dataset_with_Ge!A405</f>
        <v>One Kiss (with Dua Lipa)</v>
      </c>
      <c r="S404" t="str">
        <f>+Updated_Spotify_Dataset_with_Ge!B405</f>
        <v>Calvin Harris, Dua Lipa</v>
      </c>
      <c r="T404" t="str">
        <f>+CONCATENATE(Updated_Spotify_Dataset_with_Ge!B405," - ",Updated_Spotify_Dataset_with_Ge!A405)</f>
        <v>Calvin Harris, Dua Lipa - One Kiss (with Dua Lipa)</v>
      </c>
      <c r="U404" t="str">
        <f>+Updated_Spotify_Dataset_with_Ge!A405</f>
        <v>One Kiss (with Dua Lipa)</v>
      </c>
    </row>
    <row r="405" spans="18:21" x14ac:dyDescent="0.45">
      <c r="R405" t="str">
        <f>+Updated_Spotify_Dataset_with_Ge!A406</f>
        <v>Sugar Rush Ride</v>
      </c>
      <c r="S405" t="str">
        <f>+Updated_Spotify_Dataset_with_Ge!B406</f>
        <v>TOMORROW X TOGETHER</v>
      </c>
      <c r="T405" t="str">
        <f>+CONCATENATE(Updated_Spotify_Dataset_with_Ge!B406," - ",Updated_Spotify_Dataset_with_Ge!A406)</f>
        <v>TOMORROW X TOGETHER - Sugar Rush Ride</v>
      </c>
      <c r="U405" t="str">
        <f>+Updated_Spotify_Dataset_with_Ge!A406</f>
        <v>Sugar Rush Ride</v>
      </c>
    </row>
    <row r="406" spans="18:21" x14ac:dyDescent="0.45">
      <c r="R406" t="str">
        <f>+Updated_Spotify_Dataset_with_Ge!A407</f>
        <v>Pink Venom</v>
      </c>
      <c r="S406" t="str">
        <f>+Updated_Spotify_Dataset_with_Ge!B407</f>
        <v>BLACKPINK</v>
      </c>
      <c r="T406" t="str">
        <f>+CONCATENATE(Updated_Spotify_Dataset_with_Ge!B407," - ",Updated_Spotify_Dataset_with_Ge!A407)</f>
        <v>BLACKPINK - Pink Venom</v>
      </c>
      <c r="U406" t="str">
        <f>+Updated_Spotify_Dataset_with_Ge!A407</f>
        <v>Pink Venom</v>
      </c>
    </row>
    <row r="407" spans="18:21" x14ac:dyDescent="0.45">
      <c r="R407" t="str">
        <f>+Updated_Spotify_Dataset_with_Ge!A408</f>
        <v>WAIT FOR U (feat. Drake &amp; Tems)</v>
      </c>
      <c r="S407" t="str">
        <f>+Updated_Spotify_Dataset_with_Ge!B408</f>
        <v>Drake, Future, Tems</v>
      </c>
      <c r="T407" t="str">
        <f>+CONCATENATE(Updated_Spotify_Dataset_with_Ge!B408," - ",Updated_Spotify_Dataset_with_Ge!A408)</f>
        <v>Drake, Future, Tems - WAIT FOR U (feat. Drake &amp; Tems)</v>
      </c>
      <c r="U407" t="str">
        <f>+Updated_Spotify_Dataset_with_Ge!A408</f>
        <v>WAIT FOR U (feat. Drake &amp; Tems)</v>
      </c>
    </row>
    <row r="408" spans="18:21" x14ac:dyDescent="0.45">
      <c r="R408" t="str">
        <f>+Updated_Spotify_Dataset_with_Ge!A409</f>
        <v>Don't Start Now</v>
      </c>
      <c r="S408" t="str">
        <f>+Updated_Spotify_Dataset_with_Ge!B409</f>
        <v>Dua Lipa</v>
      </c>
      <c r="T408" t="str">
        <f>+CONCATENATE(Updated_Spotify_Dataset_with_Ge!B409," - ",Updated_Spotify_Dataset_with_Ge!A409)</f>
        <v>Dua Lipa - Don't Start Now</v>
      </c>
      <c r="U408" t="str">
        <f>+Updated_Spotify_Dataset_with_Ge!A409</f>
        <v>Don't Start Now</v>
      </c>
    </row>
    <row r="409" spans="18:21" x14ac:dyDescent="0.45">
      <c r="R409" t="str">
        <f>+Updated_Spotify_Dataset_with_Ge!A410</f>
        <v>After Dark</v>
      </c>
      <c r="S409" t="str">
        <f>+Updated_Spotify_Dataset_with_Ge!B410</f>
        <v>Mr.Kitty</v>
      </c>
      <c r="T409" t="str">
        <f>+CONCATENATE(Updated_Spotify_Dataset_with_Ge!B410," - ",Updated_Spotify_Dataset_with_Ge!A410)</f>
        <v>Mr.Kitty - After Dark</v>
      </c>
      <c r="U409" t="str">
        <f>+Updated_Spotify_Dataset_with_Ge!A410</f>
        <v>After Dark</v>
      </c>
    </row>
    <row r="410" spans="18:21" x14ac:dyDescent="0.45">
      <c r="R410" t="str">
        <f>+Updated_Spotify_Dataset_with_Ge!A411</f>
        <v>Eu Gosto Assim - Ao Vivo</v>
      </c>
      <c r="S410" t="str">
        <f>+Updated_Spotify_Dataset_with_Ge!B411</f>
        <v>Gustavo Mioto, Mari Fernandez</v>
      </c>
      <c r="T410" t="str">
        <f>+CONCATENATE(Updated_Spotify_Dataset_with_Ge!B411," - ",Updated_Spotify_Dataset_with_Ge!A411)</f>
        <v>Gustavo Mioto, Mari Fernandez - Eu Gosto Assim - Ao Vivo</v>
      </c>
      <c r="U410" t="str">
        <f>+Updated_Spotify_Dataset_with_Ge!A411</f>
        <v>Eu Gosto Assim - Ao Vivo</v>
      </c>
    </row>
    <row r="411" spans="18:21" x14ac:dyDescent="0.45">
      <c r="R411" t="str">
        <f>+Updated_Spotify_Dataset_with_Ge!A412</f>
        <v>INDUSTRY BABY (feat. Jack Harlow)</v>
      </c>
      <c r="S411" t="str">
        <f>+Updated_Spotify_Dataset_with_Ge!B412</f>
        <v>Jack Harlow, Lil Nas X</v>
      </c>
      <c r="T411" t="str">
        <f>+CONCATENATE(Updated_Spotify_Dataset_with_Ge!B412," - ",Updated_Spotify_Dataset_with_Ge!A412)</f>
        <v>Jack Harlow, Lil Nas X - INDUSTRY BABY (feat. Jack Harlow)</v>
      </c>
      <c r="U411" t="str">
        <f>+Updated_Spotify_Dataset_with_Ge!A412</f>
        <v>INDUSTRY BABY (feat. Jack Harlow)</v>
      </c>
    </row>
    <row r="412" spans="18:21" x14ac:dyDescent="0.45">
      <c r="R412" t="str">
        <f>+Updated_Spotify_Dataset_with_Ge!A413</f>
        <v>MIDDLE OF THE NIGHT</v>
      </c>
      <c r="S412" t="str">
        <f>+Updated_Spotify_Dataset_with_Ge!B413</f>
        <v>Elley DuhÃ¯Â¿</v>
      </c>
      <c r="T412" t="str">
        <f>+CONCATENATE(Updated_Spotify_Dataset_with_Ge!B413," - ",Updated_Spotify_Dataset_with_Ge!A413)</f>
        <v>Elley DuhÃ¯Â¿ - MIDDLE OF THE NIGHT</v>
      </c>
      <c r="U412" t="str">
        <f>+Updated_Spotify_Dataset_with_Ge!A413</f>
        <v>MIDDLE OF THE NIGHT</v>
      </c>
    </row>
    <row r="413" spans="18:21" x14ac:dyDescent="0.45">
      <c r="R413" t="str">
        <f>+Updated_Spotify_Dataset_with_Ge!A414</f>
        <v>Atlantis</v>
      </c>
      <c r="S413" t="str">
        <f>+Updated_Spotify_Dataset_with_Ge!B414</f>
        <v>Seafret</v>
      </c>
      <c r="T413" t="str">
        <f>+CONCATENATE(Updated_Spotify_Dataset_with_Ge!B414," - ",Updated_Spotify_Dataset_with_Ge!A414)</f>
        <v>Seafret - Atlantis</v>
      </c>
      <c r="U413" t="str">
        <f>+Updated_Spotify_Dataset_with_Ge!A414</f>
        <v>Atlantis</v>
      </c>
    </row>
    <row r="414" spans="18:21" x14ac:dyDescent="0.45">
      <c r="R414" t="str">
        <f>+Updated_Spotify_Dataset_with_Ge!A415</f>
        <v>PUNTO 40</v>
      </c>
      <c r="S414" t="str">
        <f>+Updated_Spotify_Dataset_with_Ge!B415</f>
        <v>Baby Rasta, Rauw Alejandro</v>
      </c>
      <c r="T414" t="str">
        <f>+CONCATENATE(Updated_Spotify_Dataset_with_Ge!B415," - ",Updated_Spotify_Dataset_with_Ge!A415)</f>
        <v>Baby Rasta, Rauw Alejandro - PUNTO 40</v>
      </c>
      <c r="U414" t="str">
        <f>+Updated_Spotify_Dataset_with_Ge!A415</f>
        <v>PUNTO 40</v>
      </c>
    </row>
    <row r="415" spans="18:21" x14ac:dyDescent="0.45">
      <c r="R415" t="str">
        <f>+Updated_Spotify_Dataset_with_Ge!A416</f>
        <v>Evoque Prata</v>
      </c>
      <c r="S415" t="str">
        <f>+Updated_Spotify_Dataset_with_Ge!B416</f>
        <v>DJ Escobar, MC MENOR SG, MC MENOR HR</v>
      </c>
      <c r="T415" t="str">
        <f>+CONCATENATE(Updated_Spotify_Dataset_with_Ge!B416," - ",Updated_Spotify_Dataset_with_Ge!A416)</f>
        <v>DJ Escobar, MC MENOR SG, MC MENOR HR - Evoque Prata</v>
      </c>
      <c r="U415" t="str">
        <f>+Updated_Spotify_Dataset_with_Ge!A416</f>
        <v>Evoque Prata</v>
      </c>
    </row>
    <row r="416" spans="18:21" x14ac:dyDescent="0.45">
      <c r="R416" t="str">
        <f>+Updated_Spotify_Dataset_with_Ge!A417</f>
        <v>How Do I Say Goodbye</v>
      </c>
      <c r="S416" t="str">
        <f>+Updated_Spotify_Dataset_with_Ge!B417</f>
        <v>Dean Lewis</v>
      </c>
      <c r="T416" t="str">
        <f>+CONCATENATE(Updated_Spotify_Dataset_with_Ge!B417," - ",Updated_Spotify_Dataset_with_Ge!A417)</f>
        <v>Dean Lewis - How Do I Say Goodbye</v>
      </c>
      <c r="U416" t="str">
        <f>+Updated_Spotify_Dataset_with_Ge!A417</f>
        <v>How Do I Say Goodbye</v>
      </c>
    </row>
    <row r="417" spans="18:21" x14ac:dyDescent="0.45">
      <c r="R417" t="str">
        <f>+Updated_Spotify_Dataset_with_Ge!A418</f>
        <v>Blind</v>
      </c>
      <c r="S417" t="str">
        <f>+Updated_Spotify_Dataset_with_Ge!B418</f>
        <v>SZA</v>
      </c>
      <c r="T417" t="str">
        <f>+CONCATENATE(Updated_Spotify_Dataset_with_Ge!B418," - ",Updated_Spotify_Dataset_with_Ge!A418)</f>
        <v>SZA - Blind</v>
      </c>
      <c r="U417" t="str">
        <f>+Updated_Spotify_Dataset_with_Ge!A418</f>
        <v>Blind</v>
      </c>
    </row>
    <row r="418" spans="18:21" x14ac:dyDescent="0.45">
      <c r="R418" t="str">
        <f>+Updated_Spotify_Dataset_with_Ge!A419</f>
        <v>Die For You</v>
      </c>
      <c r="S418" t="str">
        <f>+Updated_Spotify_Dataset_with_Ge!B419</f>
        <v>Joji</v>
      </c>
      <c r="T418" t="str">
        <f>+CONCATENATE(Updated_Spotify_Dataset_with_Ge!B419," - ",Updated_Spotify_Dataset_with_Ge!A419)</f>
        <v>Joji - Die For You</v>
      </c>
      <c r="U418" t="str">
        <f>+Updated_Spotify_Dataset_with_Ge!A419</f>
        <v>Die For You</v>
      </c>
    </row>
    <row r="419" spans="18:21" x14ac:dyDescent="0.45">
      <c r="R419" t="str">
        <f>+Updated_Spotify_Dataset_with_Ge!A420</f>
        <v>Doja</v>
      </c>
      <c r="S419" t="str">
        <f>+Updated_Spotify_Dataset_with_Ge!B420</f>
        <v>Central Cee</v>
      </c>
      <c r="T419" t="str">
        <f>+CONCATENATE(Updated_Spotify_Dataset_with_Ge!B420," - ",Updated_Spotify_Dataset_with_Ge!A420)</f>
        <v>Central Cee - Doja</v>
      </c>
      <c r="U419" t="str">
        <f>+Updated_Spotify_Dataset_with_Ge!A420</f>
        <v>Doja</v>
      </c>
    </row>
    <row r="420" spans="18:21" x14ac:dyDescent="0.45">
      <c r="R420" t="str">
        <f>+Updated_Spotify_Dataset_with_Ge!A421</f>
        <v>Gatita</v>
      </c>
      <c r="S420" t="str">
        <f>+Updated_Spotify_Dataset_with_Ge!B421</f>
        <v>Bellakath</v>
      </c>
      <c r="T420" t="str">
        <f>+CONCATENATE(Updated_Spotify_Dataset_with_Ge!B421," - ",Updated_Spotify_Dataset_with_Ge!A421)</f>
        <v>Bellakath - Gatita</v>
      </c>
      <c r="U420" t="str">
        <f>+Updated_Spotify_Dataset_with_Ge!A421</f>
        <v>Gatita</v>
      </c>
    </row>
    <row r="421" spans="18:21" x14ac:dyDescent="0.45">
      <c r="R421" t="str">
        <f>+Updated_Spotify_Dataset_with_Ge!A422</f>
        <v>Rumble</v>
      </c>
      <c r="S421" t="str">
        <f>+Updated_Spotify_Dataset_with_Ge!B422</f>
        <v>Skrillex, Flowdan, Fred again..</v>
      </c>
      <c r="T421" t="str">
        <f>+CONCATENATE(Updated_Spotify_Dataset_with_Ge!B422," - ",Updated_Spotify_Dataset_with_Ge!A422)</f>
        <v>Skrillex, Flowdan, Fred again.. - Rumble</v>
      </c>
      <c r="U421" t="str">
        <f>+Updated_Spotify_Dataset_with_Ge!A422</f>
        <v>Rumble</v>
      </c>
    </row>
    <row r="422" spans="18:21" x14ac:dyDescent="0.45">
      <c r="R422" t="str">
        <f>+Updated_Spotify_Dataset_with_Ge!A423</f>
        <v>Niagara Falls (Foot or 2) [with Travis Scott &amp; 21 Savage]</v>
      </c>
      <c r="S422" t="str">
        <f>+Updated_Spotify_Dataset_with_Ge!B423</f>
        <v>Travis Scott, 21 Savage, Metro Boomin</v>
      </c>
      <c r="T422" t="str">
        <f>+CONCATENATE(Updated_Spotify_Dataset_with_Ge!B423," - ",Updated_Spotify_Dataset_with_Ge!A423)</f>
        <v>Travis Scott, 21 Savage, Metro Boomin - Niagara Falls (Foot or 2) [with Travis Scott &amp; 21 Savage]</v>
      </c>
      <c r="U422" t="str">
        <f>+Updated_Spotify_Dataset_with_Ge!A423</f>
        <v>Niagara Falls (Foot or 2) [with Travis Scott &amp; 21 Savage]</v>
      </c>
    </row>
    <row r="423" spans="18:21" x14ac:dyDescent="0.45">
      <c r="R423" t="str">
        <f>+Updated_Spotify_Dataset_with_Ge!A424</f>
        <v>Yonaguni</v>
      </c>
      <c r="S423" t="str">
        <f>+Updated_Spotify_Dataset_with_Ge!B424</f>
        <v>Bad Bunny</v>
      </c>
      <c r="T423" t="str">
        <f>+CONCATENATE(Updated_Spotify_Dataset_with_Ge!B424," - ",Updated_Spotify_Dataset_with_Ge!A424)</f>
        <v>Bad Bunny - Yonaguni</v>
      </c>
      <c r="U423" t="str">
        <f>+Updated_Spotify_Dataset_with_Ge!A424</f>
        <v>Yonaguni</v>
      </c>
    </row>
    <row r="424" spans="18:21" x14ac:dyDescent="0.45">
      <c r="R424" t="str">
        <f>+Updated_Spotify_Dataset_with_Ge!A425</f>
        <v>Super Freaky Girl</v>
      </c>
      <c r="S424" t="str">
        <f>+Updated_Spotify_Dataset_with_Ge!B425</f>
        <v>Nicki Minaj</v>
      </c>
      <c r="T424" t="str">
        <f>+CONCATENATE(Updated_Spotify_Dataset_with_Ge!B425," - ",Updated_Spotify_Dataset_with_Ge!A425)</f>
        <v>Nicki Minaj - Super Freaky Girl</v>
      </c>
      <c r="U424" t="str">
        <f>+Updated_Spotify_Dataset_with_Ge!A425</f>
        <v>Super Freaky Girl</v>
      </c>
    </row>
    <row r="425" spans="18:21" x14ac:dyDescent="0.45">
      <c r="R425" t="str">
        <f>+Updated_Spotify_Dataset_with_Ge!A426</f>
        <v>Running Up That Hill (A Deal With God)</v>
      </c>
      <c r="S425" t="str">
        <f>+Updated_Spotify_Dataset_with_Ge!B426</f>
        <v>Kate Bush</v>
      </c>
      <c r="T425" t="str">
        <f>+CONCATENATE(Updated_Spotify_Dataset_with_Ge!B426," - ",Updated_Spotify_Dataset_with_Ge!A426)</f>
        <v>Kate Bush - Running Up That Hill (A Deal With God)</v>
      </c>
      <c r="U425" t="str">
        <f>+Updated_Spotify_Dataset_with_Ge!A426</f>
        <v>Running Up That Hill (A Deal With God)</v>
      </c>
    </row>
    <row r="426" spans="18:21" x14ac:dyDescent="0.45">
      <c r="R426" t="str">
        <f>+Updated_Spotify_Dataset_with_Ge!A427</f>
        <v>Dream On</v>
      </c>
      <c r="S426" t="str">
        <f>+Updated_Spotify_Dataset_with_Ge!B427</f>
        <v>Aerosmith</v>
      </c>
      <c r="T426" t="str">
        <f>+CONCATENATE(Updated_Spotify_Dataset_with_Ge!B427," - ",Updated_Spotify_Dataset_with_Ge!A427)</f>
        <v>Aerosmith - Dream On</v>
      </c>
      <c r="U426" t="str">
        <f>+Updated_Spotify_Dataset_with_Ge!A427</f>
        <v>Dream On</v>
      </c>
    </row>
    <row r="427" spans="18:21" x14ac:dyDescent="0.45">
      <c r="R427" t="str">
        <f>+Updated_Spotify_Dataset_with_Ge!A428</f>
        <v>Limbo</v>
      </c>
      <c r="S427" t="str">
        <f>+Updated_Spotify_Dataset_with_Ge!B428</f>
        <v>Freddie Dredd</v>
      </c>
      <c r="T427" t="str">
        <f>+CONCATENATE(Updated_Spotify_Dataset_with_Ge!B428," - ",Updated_Spotify_Dataset_with_Ge!A428)</f>
        <v>Freddie Dredd - Limbo</v>
      </c>
      <c r="U427" t="str">
        <f>+Updated_Spotify_Dataset_with_Ge!A428</f>
        <v>Limbo</v>
      </c>
    </row>
    <row r="428" spans="18:21" x14ac:dyDescent="0.45">
      <c r="R428" t="str">
        <f>+Updated_Spotify_Dataset_with_Ge!A429</f>
        <v>Where Are You Now</v>
      </c>
      <c r="S428" t="str">
        <f>+Updated_Spotify_Dataset_with_Ge!B429</f>
        <v>Lost Frequencies, Calum Scott</v>
      </c>
      <c r="T428" t="str">
        <f>+CONCATENATE(Updated_Spotify_Dataset_with_Ge!B429," - ",Updated_Spotify_Dataset_with_Ge!A429)</f>
        <v>Lost Frequencies, Calum Scott - Where Are You Now</v>
      </c>
      <c r="U428" t="str">
        <f>+Updated_Spotify_Dataset_with_Ge!A429</f>
        <v>Where Are You Now</v>
      </c>
    </row>
    <row r="429" spans="18:21" x14ac:dyDescent="0.45">
      <c r="R429" t="str">
        <f>+Updated_Spotify_Dataset_with_Ge!A430</f>
        <v>WORTH NOTHING</v>
      </c>
      <c r="S429" t="str">
        <f>+Updated_Spotify_Dataset_with_Ge!B430</f>
        <v>Twisted, Oliver Tree</v>
      </c>
      <c r="T429" t="str">
        <f>+CONCATENATE(Updated_Spotify_Dataset_with_Ge!B430," - ",Updated_Spotify_Dataset_with_Ge!A430)</f>
        <v>Twisted, Oliver Tree - WORTH NOTHING</v>
      </c>
      <c r="U429" t="str">
        <f>+Updated_Spotify_Dataset_with_Ge!A430</f>
        <v>WORTH NOTHING</v>
      </c>
    </row>
    <row r="430" spans="18:21" x14ac:dyDescent="0.45">
      <c r="R430" t="str">
        <f>+Updated_Spotify_Dataset_with_Ge!A431</f>
        <v>Bad Habits</v>
      </c>
      <c r="S430" t="str">
        <f>+Updated_Spotify_Dataset_with_Ge!B431</f>
        <v>Ed Sheeran</v>
      </c>
      <c r="T430" t="str">
        <f>+CONCATENATE(Updated_Spotify_Dataset_with_Ge!B431," - ",Updated_Spotify_Dataset_with_Ge!A431)</f>
        <v>Ed Sheeran - Bad Habits</v>
      </c>
      <c r="U430" t="str">
        <f>+Updated_Spotify_Dataset_with_Ge!A431</f>
        <v>Bad Habits</v>
      </c>
    </row>
    <row r="431" spans="18:21" x14ac:dyDescent="0.45">
      <c r="R431" t="str">
        <f>+Updated_Spotify_Dataset_with_Ge!A432</f>
        <v>KICK BACK</v>
      </c>
      <c r="S431" t="str">
        <f>+Updated_Spotify_Dataset_with_Ge!B432</f>
        <v>Kenshi Yonezu</v>
      </c>
      <c r="T431" t="str">
        <f>+CONCATENATE(Updated_Spotify_Dataset_with_Ge!B432," - ",Updated_Spotify_Dataset_with_Ge!A432)</f>
        <v>Kenshi Yonezu - KICK BACK</v>
      </c>
      <c r="U431" t="str">
        <f>+Updated_Spotify_Dataset_with_Ge!A432</f>
        <v>KICK BACK</v>
      </c>
    </row>
    <row r="432" spans="18:21" x14ac:dyDescent="0.45">
      <c r="R432" t="str">
        <f>+Updated_Spotify_Dataset_with_Ge!A433</f>
        <v>Evergreen (You DidnÃ¯Â¿Â½Ã¯Â¿Â½Ã¯Â¿Â½t Deserve Me A</v>
      </c>
      <c r="S432" t="str">
        <f>+Updated_Spotify_Dataset_with_Ge!B433</f>
        <v>Omar Apollo</v>
      </c>
      <c r="T432" t="str">
        <f>+CONCATENATE(Updated_Spotify_Dataset_with_Ge!B433," - ",Updated_Spotify_Dataset_with_Ge!A433)</f>
        <v>Omar Apollo - Evergreen (You DidnÃ¯Â¿Â½Ã¯Â¿Â½Ã¯Â¿Â½t Deserve Me A</v>
      </c>
      <c r="U432" t="str">
        <f>+Updated_Spotify_Dataset_with_Ge!A433</f>
        <v>Evergreen (You DidnÃ¯Â¿Â½Ã¯Â¿Â½Ã¯Â¿Â½t Deserve Me A</v>
      </c>
    </row>
    <row r="433" spans="18:21" x14ac:dyDescent="0.45">
      <c r="R433" t="str">
        <f>+Updated_Spotify_Dataset_with_Ge!A434</f>
        <v>Good Days</v>
      </c>
      <c r="S433" t="str">
        <f>+Updated_Spotify_Dataset_with_Ge!B434</f>
        <v>SZA</v>
      </c>
      <c r="T433" t="str">
        <f>+CONCATENATE(Updated_Spotify_Dataset_with_Ge!B434," - ",Updated_Spotify_Dataset_with_Ge!A434)</f>
        <v>SZA - Good Days</v>
      </c>
      <c r="U433" t="str">
        <f>+Updated_Spotify_Dataset_with_Ge!A434</f>
        <v>Good Days</v>
      </c>
    </row>
    <row r="434" spans="18:21" x14ac:dyDescent="0.45">
      <c r="R434" t="str">
        <f>+Updated_Spotify_Dataset_with_Ge!A435</f>
        <v>Levitating (feat. DaBaby)</v>
      </c>
      <c r="S434" t="str">
        <f>+Updated_Spotify_Dataset_with_Ge!B435</f>
        <v>Dua Lipa, DaBaby</v>
      </c>
      <c r="T434" t="str">
        <f>+CONCATENATE(Updated_Spotify_Dataset_with_Ge!B435," - ",Updated_Spotify_Dataset_with_Ge!A435)</f>
        <v>Dua Lipa, DaBaby - Levitating (feat. DaBaby)</v>
      </c>
      <c r="U434" t="str">
        <f>+Updated_Spotify_Dataset_with_Ge!A435</f>
        <v>Levitating (feat. DaBaby)</v>
      </c>
    </row>
    <row r="435" spans="18:21" x14ac:dyDescent="0.45">
      <c r="R435" t="str">
        <f>+Updated_Spotify_Dataset_with_Ge!A436</f>
        <v>Woman</v>
      </c>
      <c r="S435" t="str">
        <f>+Updated_Spotify_Dataset_with_Ge!B436</f>
        <v>Doja Cat</v>
      </c>
      <c r="T435" t="str">
        <f>+CONCATENATE(Updated_Spotify_Dataset_with_Ge!B436," - ",Updated_Spotify_Dataset_with_Ge!A436)</f>
        <v>Doja Cat - Woman</v>
      </c>
      <c r="U435" t="str">
        <f>+Updated_Spotify_Dataset_with_Ge!A436</f>
        <v>Woman</v>
      </c>
    </row>
    <row r="436" spans="18:21" x14ac:dyDescent="0.45">
      <c r="R436" t="str">
        <f>+Updated_Spotify_Dataset_with_Ge!A437</f>
        <v>Shut up My Moms Calling - (Sped Up)</v>
      </c>
      <c r="S436" t="str">
        <f>+Updated_Spotify_Dataset_with_Ge!B437</f>
        <v>Hotel Ugly</v>
      </c>
      <c r="T436" t="str">
        <f>+CONCATENATE(Updated_Spotify_Dataset_with_Ge!B437," - ",Updated_Spotify_Dataset_with_Ge!A437)</f>
        <v>Hotel Ugly - Shut up My Moms Calling - (Sped Up)</v>
      </c>
      <c r="U436" t="str">
        <f>+Updated_Spotify_Dataset_with_Ge!A437</f>
        <v>Shut up My Moms Calling - (Sped Up)</v>
      </c>
    </row>
    <row r="437" spans="18:21" x14ac:dyDescent="0.45">
      <c r="R437" t="str">
        <f>+Updated_Spotify_Dataset_with_Ge!A438</f>
        <v>Ferrari</v>
      </c>
      <c r="S437" t="str">
        <f>+Updated_Spotify_Dataset_with_Ge!B438</f>
        <v>James Hype, Miggy Dela Rosa</v>
      </c>
      <c r="T437" t="str">
        <f>+CONCATENATE(Updated_Spotify_Dataset_with_Ge!B438," - ",Updated_Spotify_Dataset_with_Ge!A438)</f>
        <v>James Hype, Miggy Dela Rosa - Ferrari</v>
      </c>
      <c r="U437" t="str">
        <f>+Updated_Spotify_Dataset_with_Ge!A438</f>
        <v>Ferrari</v>
      </c>
    </row>
    <row r="438" spans="18:21" x14ac:dyDescent="0.45">
      <c r="R438" t="str">
        <f>+Updated_Spotify_Dataset_with_Ge!A439</f>
        <v>You're On Your Own, Kid</v>
      </c>
      <c r="S438" t="str">
        <f>+Updated_Spotify_Dataset_with_Ge!B439</f>
        <v>Taylor Swift</v>
      </c>
      <c r="T438" t="str">
        <f>+CONCATENATE(Updated_Spotify_Dataset_with_Ge!B439," - ",Updated_Spotify_Dataset_with_Ge!A439)</f>
        <v>Taylor Swift - You're On Your Own, Kid</v>
      </c>
      <c r="U438" t="str">
        <f>+Updated_Spotify_Dataset_with_Ge!A439</f>
        <v>You're On Your Own, Kid</v>
      </c>
    </row>
    <row r="439" spans="18:21" x14ac:dyDescent="0.45">
      <c r="R439" t="str">
        <f>+Updated_Spotify_Dataset_with_Ge!A440</f>
        <v>Kesariya (From "Brahmastra")</v>
      </c>
      <c r="S439" t="str">
        <f>+Updated_Spotify_Dataset_with_Ge!B440</f>
        <v>Pritam, Arijit Singh, Amitabh Bhattacharya</v>
      </c>
      <c r="T439" t="str">
        <f>+CONCATENATE(Updated_Spotify_Dataset_with_Ge!B440," - ",Updated_Spotify_Dataset_with_Ge!A440)</f>
        <v>Pritam, Arijit Singh, Amitabh Bhattacharya - Kesariya (From "Brahmastra")</v>
      </c>
      <c r="U439" t="str">
        <f>+Updated_Spotify_Dataset_with_Ge!A440</f>
        <v>Kesariya (From "Brahmastra")</v>
      </c>
    </row>
    <row r="440" spans="18:21" x14ac:dyDescent="0.45">
      <c r="R440" t="str">
        <f>+Updated_Spotify_Dataset_with_Ge!A441</f>
        <v>Agudo MÃ¯Â¿Â½Ã¯Â¿Â½gi</v>
      </c>
      <c r="S440" t="str">
        <f>+Updated_Spotify_Dataset_with_Ge!B441</f>
        <v>Styrx, utku INC, Thezth</v>
      </c>
      <c r="T440" t="str">
        <f>+CONCATENATE(Updated_Spotify_Dataset_with_Ge!B441," - ",Updated_Spotify_Dataset_with_Ge!A441)</f>
        <v>Styrx, utku INC, Thezth - Agudo MÃ¯Â¿Â½Ã¯Â¿Â½gi</v>
      </c>
      <c r="U440" t="str">
        <f>+Updated_Spotify_Dataset_with_Ge!A441</f>
        <v>Agudo MÃ¯Â¿Â½Ã¯Â¿Â½gi</v>
      </c>
    </row>
    <row r="441" spans="18:21" x14ac:dyDescent="0.45">
      <c r="R441" t="str">
        <f>+Updated_Spotify_Dataset_with_Ge!A442</f>
        <v>Payphone</v>
      </c>
      <c r="S441" t="str">
        <f>+Updated_Spotify_Dataset_with_Ge!B442</f>
        <v>Maroon 5, Wiz Khalifa</v>
      </c>
      <c r="T441" t="str">
        <f>+CONCATENATE(Updated_Spotify_Dataset_with_Ge!B442," - ",Updated_Spotify_Dataset_with_Ge!A442)</f>
        <v>Maroon 5, Wiz Khalifa - Payphone</v>
      </c>
      <c r="U441" t="str">
        <f>+Updated_Spotify_Dataset_with_Ge!A442</f>
        <v>Payphone</v>
      </c>
    </row>
    <row r="442" spans="18:21" x14ac:dyDescent="0.45">
      <c r="R442" t="str">
        <f>+Updated_Spotify_Dataset_with_Ge!A443</f>
        <v>All I Want for Christmas Is You</v>
      </c>
      <c r="S442" t="str">
        <f>+Updated_Spotify_Dataset_with_Ge!B443</f>
        <v>Mariah Carey</v>
      </c>
      <c r="T442" t="str">
        <f>+CONCATENATE(Updated_Spotify_Dataset_with_Ge!B443," - ",Updated_Spotify_Dataset_with_Ge!A443)</f>
        <v>Mariah Carey - All I Want for Christmas Is You</v>
      </c>
      <c r="U442" t="str">
        <f>+Updated_Spotify_Dataset_with_Ge!A443</f>
        <v>All I Want for Christmas Is You</v>
      </c>
    </row>
    <row r="443" spans="18:21" x14ac:dyDescent="0.45">
      <c r="R443" t="str">
        <f>+Updated_Spotify_Dataset_with_Ge!A444</f>
        <v>Last Christmas</v>
      </c>
      <c r="S443" t="str">
        <f>+Updated_Spotify_Dataset_with_Ge!B444</f>
        <v>Wham!</v>
      </c>
      <c r="T443" t="str">
        <f>+CONCATENATE(Updated_Spotify_Dataset_with_Ge!B444," - ",Updated_Spotify_Dataset_with_Ge!A444)</f>
        <v>Wham! - Last Christmas</v>
      </c>
      <c r="U443" t="str">
        <f>+Updated_Spotify_Dataset_with_Ge!A444</f>
        <v>Last Christmas</v>
      </c>
    </row>
    <row r="444" spans="18:21" x14ac:dyDescent="0.45">
      <c r="R444" t="str">
        <f>+Updated_Spotify_Dataset_with_Ge!A445</f>
        <v>Rockin' Around The Christmas Tree</v>
      </c>
      <c r="S444" t="str">
        <f>+Updated_Spotify_Dataset_with_Ge!B445</f>
        <v>Brenda Lee</v>
      </c>
      <c r="T444" t="str">
        <f>+CONCATENATE(Updated_Spotify_Dataset_with_Ge!B445," - ",Updated_Spotify_Dataset_with_Ge!A445)</f>
        <v>Brenda Lee - Rockin' Around The Christmas Tree</v>
      </c>
      <c r="U444" t="str">
        <f>+Updated_Spotify_Dataset_with_Ge!A445</f>
        <v>Rockin' Around The Christmas Tree</v>
      </c>
    </row>
    <row r="445" spans="18:21" x14ac:dyDescent="0.45">
      <c r="R445" t="str">
        <f>+Updated_Spotify_Dataset_with_Ge!A446</f>
        <v>Jingle Bell Rock</v>
      </c>
      <c r="S445" t="str">
        <f>+Updated_Spotify_Dataset_with_Ge!B446</f>
        <v>Bobby Helms</v>
      </c>
      <c r="T445" t="str">
        <f>+CONCATENATE(Updated_Spotify_Dataset_with_Ge!B446," - ",Updated_Spotify_Dataset_with_Ge!A446)</f>
        <v>Bobby Helms - Jingle Bell Rock</v>
      </c>
      <c r="U445" t="str">
        <f>+Updated_Spotify_Dataset_with_Ge!A446</f>
        <v>Jingle Bell Rock</v>
      </c>
    </row>
    <row r="446" spans="18:21" x14ac:dyDescent="0.45">
      <c r="R446" t="str">
        <f>+Updated_Spotify_Dataset_with_Ge!A447</f>
        <v>It's Beginning To Look A Lot Like Christmas</v>
      </c>
      <c r="S446" t="str">
        <f>+Updated_Spotify_Dataset_with_Ge!B447</f>
        <v>Michael BublÃ¯Â¿</v>
      </c>
      <c r="T446" t="str">
        <f>+CONCATENATE(Updated_Spotify_Dataset_with_Ge!B447," - ",Updated_Spotify_Dataset_with_Ge!A447)</f>
        <v>Michael BublÃ¯Â¿ - It's Beginning To Look A Lot Like Christmas</v>
      </c>
      <c r="U446" t="str">
        <f>+Updated_Spotify_Dataset_with_Ge!A447</f>
        <v>It's Beginning To Look A Lot Like Christmas</v>
      </c>
    </row>
    <row r="447" spans="18:21" x14ac:dyDescent="0.45">
      <c r="R447" t="str">
        <f>+Updated_Spotify_Dataset_with_Ge!A448</f>
        <v>Santa Tell Me</v>
      </c>
      <c r="S447" t="str">
        <f>+Updated_Spotify_Dataset_with_Ge!B448</f>
        <v>Ariana Grande</v>
      </c>
      <c r="T447" t="str">
        <f>+CONCATENATE(Updated_Spotify_Dataset_with_Ge!B448," - ",Updated_Spotify_Dataset_with_Ge!A448)</f>
        <v>Ariana Grande - Santa Tell Me</v>
      </c>
      <c r="U447" t="str">
        <f>+Updated_Spotify_Dataset_with_Ge!A448</f>
        <v>Santa Tell Me</v>
      </c>
    </row>
    <row r="448" spans="18:21" x14ac:dyDescent="0.45">
      <c r="R448" t="str">
        <f>+Updated_Spotify_Dataset_with_Ge!A449</f>
        <v>It's the Most Wonderful Time of the Year</v>
      </c>
      <c r="S448" t="str">
        <f>+Updated_Spotify_Dataset_with_Ge!B449</f>
        <v>Andy Williams</v>
      </c>
      <c r="T448" t="str">
        <f>+CONCATENATE(Updated_Spotify_Dataset_with_Ge!B449," - ",Updated_Spotify_Dataset_with_Ge!A449)</f>
        <v>Andy Williams - It's the Most Wonderful Time of the Year</v>
      </c>
      <c r="U448" t="str">
        <f>+Updated_Spotify_Dataset_with_Ge!A449</f>
        <v>It's the Most Wonderful Time of the Year</v>
      </c>
    </row>
    <row r="449" spans="18:21" x14ac:dyDescent="0.45">
      <c r="R449" t="str">
        <f>+Updated_Spotify_Dataset_with_Ge!A450</f>
        <v>Let It Snow! Let It Snow! Let It Snow!</v>
      </c>
      <c r="S449" t="str">
        <f>+Updated_Spotify_Dataset_with_Ge!B450</f>
        <v>Dean Martin</v>
      </c>
      <c r="T449" t="str">
        <f>+CONCATENATE(Updated_Spotify_Dataset_with_Ge!B450," - ",Updated_Spotify_Dataset_with_Ge!A450)</f>
        <v>Dean Martin - Let It Snow! Let It Snow! Let It Snow!</v>
      </c>
      <c r="U449" t="str">
        <f>+Updated_Spotify_Dataset_with_Ge!A450</f>
        <v>Let It Snow! Let It Snow! Let It Snow!</v>
      </c>
    </row>
    <row r="450" spans="18:21" x14ac:dyDescent="0.45">
      <c r="R450" t="str">
        <f>+Updated_Spotify_Dataset_with_Ge!A451</f>
        <v>Snowman</v>
      </c>
      <c r="S450" t="str">
        <f>+Updated_Spotify_Dataset_with_Ge!B451</f>
        <v>Sia</v>
      </c>
      <c r="T450" t="str">
        <f>+CONCATENATE(Updated_Spotify_Dataset_with_Ge!B451," - ",Updated_Spotify_Dataset_with_Ge!A451)</f>
        <v>Sia - Snowman</v>
      </c>
      <c r="U450" t="str">
        <f>+Updated_Spotify_Dataset_with_Ge!A451</f>
        <v>Snowman</v>
      </c>
    </row>
    <row r="451" spans="18:21" x14ac:dyDescent="0.45">
      <c r="R451" t="str">
        <f>+Updated_Spotify_Dataset_with_Ge!A452</f>
        <v>Underneath the Tree</v>
      </c>
      <c r="S451" t="str">
        <f>+Updated_Spotify_Dataset_with_Ge!B452</f>
        <v>Kelly Clarkson</v>
      </c>
      <c r="T451" t="str">
        <f>+CONCATENATE(Updated_Spotify_Dataset_with_Ge!B452," - ",Updated_Spotify_Dataset_with_Ge!A452)</f>
        <v>Kelly Clarkson - Underneath the Tree</v>
      </c>
      <c r="U451" t="str">
        <f>+Updated_Spotify_Dataset_with_Ge!A452</f>
        <v>Underneath the Tree</v>
      </c>
    </row>
    <row r="452" spans="18:21" x14ac:dyDescent="0.45">
      <c r="R452" t="str">
        <f>+Updated_Spotify_Dataset_with_Ge!A453</f>
        <v>Feliz Navidad</v>
      </c>
      <c r="S452" t="str">
        <f>+Updated_Spotify_Dataset_with_Ge!B453</f>
        <v>JosÃ¯Â¿Â½Ã¯Â¿Â½ Felic</v>
      </c>
      <c r="T452" t="str">
        <f>+CONCATENATE(Updated_Spotify_Dataset_with_Ge!B453," - ",Updated_Spotify_Dataset_with_Ge!A453)</f>
        <v>JosÃ¯Â¿Â½Ã¯Â¿Â½ Felic - Feliz Navidad</v>
      </c>
      <c r="U452" t="str">
        <f>+Updated_Spotify_Dataset_with_Ge!A453</f>
        <v>Feliz Navidad</v>
      </c>
    </row>
    <row r="453" spans="18:21" x14ac:dyDescent="0.45">
      <c r="R453" t="str">
        <f>+Updated_Spotify_Dataset_with_Ge!A454</f>
        <v>Holly Jolly Christmas</v>
      </c>
      <c r="S453" t="str">
        <f>+Updated_Spotify_Dataset_with_Ge!B454</f>
        <v>Michael BublÃ¯Â¿</v>
      </c>
      <c r="T453" t="str">
        <f>+CONCATENATE(Updated_Spotify_Dataset_with_Ge!B454," - ",Updated_Spotify_Dataset_with_Ge!A454)</f>
        <v>Michael BublÃ¯Â¿ - Holly Jolly Christmas</v>
      </c>
      <c r="U453" t="str">
        <f>+Updated_Spotify_Dataset_with_Ge!A454</f>
        <v>Holly Jolly Christmas</v>
      </c>
    </row>
    <row r="454" spans="18:21" x14ac:dyDescent="0.45">
      <c r="R454" t="str">
        <f>+Updated_Spotify_Dataset_with_Ge!A455</f>
        <v>Mistletoe</v>
      </c>
      <c r="S454" t="str">
        <f>+Updated_Spotify_Dataset_with_Ge!B455</f>
        <v>Justin Bieber</v>
      </c>
      <c r="T454" t="str">
        <f>+CONCATENATE(Updated_Spotify_Dataset_with_Ge!B455," - ",Updated_Spotify_Dataset_with_Ge!A455)</f>
        <v>Justin Bieber - Mistletoe</v>
      </c>
      <c r="U454" t="str">
        <f>+Updated_Spotify_Dataset_with_Ge!A455</f>
        <v>Mistletoe</v>
      </c>
    </row>
    <row r="455" spans="18:21" x14ac:dyDescent="0.45">
      <c r="R455" t="str">
        <f>+Updated_Spotify_Dataset_with_Ge!A456</f>
        <v>Sleigh Ride</v>
      </c>
      <c r="S455" t="str">
        <f>+Updated_Spotify_Dataset_with_Ge!B456</f>
        <v>The Ronettes</v>
      </c>
      <c r="T455" t="str">
        <f>+CONCATENATE(Updated_Spotify_Dataset_with_Ge!B456," - ",Updated_Spotify_Dataset_with_Ge!A456)</f>
        <v>The Ronettes - Sleigh Ride</v>
      </c>
      <c r="U455" t="str">
        <f>+Updated_Spotify_Dataset_with_Ge!A456</f>
        <v>Sleigh Ride</v>
      </c>
    </row>
    <row r="456" spans="18:21" x14ac:dyDescent="0.45">
      <c r="R456" t="str">
        <f>+Updated_Spotify_Dataset_with_Ge!A457</f>
        <v>Seek &amp; Destroy</v>
      </c>
      <c r="S456" t="str">
        <f>+Updated_Spotify_Dataset_with_Ge!B457</f>
        <v>SZA</v>
      </c>
      <c r="T456" t="str">
        <f>+CONCATENATE(Updated_Spotify_Dataset_with_Ge!B457," - ",Updated_Spotify_Dataset_with_Ge!A457)</f>
        <v>SZA - Seek &amp; Destroy</v>
      </c>
      <c r="U456" t="str">
        <f>+Updated_Spotify_Dataset_with_Ge!A457</f>
        <v>Seek &amp; Destroy</v>
      </c>
    </row>
    <row r="457" spans="18:21" x14ac:dyDescent="0.45">
      <c r="R457" t="str">
        <f>+Updated_Spotify_Dataset_with_Ge!A458</f>
        <v>Love Language</v>
      </c>
      <c r="S457" t="str">
        <f>+Updated_Spotify_Dataset_with_Ge!B458</f>
        <v>SZA</v>
      </c>
      <c r="T457" t="str">
        <f>+CONCATENATE(Updated_Spotify_Dataset_with_Ge!B458," - ",Updated_Spotify_Dataset_with_Ge!A458)</f>
        <v>SZA - Love Language</v>
      </c>
      <c r="U457" t="str">
        <f>+Updated_Spotify_Dataset_with_Ge!A458</f>
        <v>Love Language</v>
      </c>
    </row>
    <row r="458" spans="18:21" x14ac:dyDescent="0.45">
      <c r="R458" t="str">
        <f>+Updated_Spotify_Dataset_with_Ge!A459</f>
        <v>Happy Xmas (War Is Over)</v>
      </c>
      <c r="S458" t="str">
        <f>+Updated_Spotify_Dataset_with_Ge!B459</f>
        <v>John Lennon, The Harlem Community Choir, The Plastic Ono Band, Yoko Ono</v>
      </c>
      <c r="T458" t="str">
        <f>+CONCATENATE(Updated_Spotify_Dataset_with_Ge!B459," - ",Updated_Spotify_Dataset_with_Ge!A459)</f>
        <v>John Lennon, The Harlem Community Choir, The Plastic Ono Band, Yoko Ono - Happy Xmas (War Is Over)</v>
      </c>
      <c r="U458" t="str">
        <f>+Updated_Spotify_Dataset_with_Ge!A459</f>
        <v>Happy Xmas (War Is Over)</v>
      </c>
    </row>
    <row r="459" spans="18:21" x14ac:dyDescent="0.45">
      <c r="R459" t="str">
        <f>+Updated_Spotify_Dataset_with_Ge!A460</f>
        <v>Used (feat. Don Toliver)</v>
      </c>
      <c r="S459" t="str">
        <f>+Updated_Spotify_Dataset_with_Ge!B460</f>
        <v>SZA, Don Toliver</v>
      </c>
      <c r="T459" t="str">
        <f>+CONCATENATE(Updated_Spotify_Dataset_with_Ge!B460," - ",Updated_Spotify_Dataset_with_Ge!A460)</f>
        <v>SZA, Don Toliver - Used (feat. Don Toliver)</v>
      </c>
      <c r="U459" t="str">
        <f>+Updated_Spotify_Dataset_with_Ge!A460</f>
        <v>Used (feat. Don Toliver)</v>
      </c>
    </row>
    <row r="460" spans="18:21" x14ac:dyDescent="0.45">
      <c r="R460" t="str">
        <f>+Updated_Spotify_Dataset_with_Ge!A461</f>
        <v>A Holly Jolly Christmas - Single Version</v>
      </c>
      <c r="S460" t="str">
        <f>+Updated_Spotify_Dataset_with_Ge!B461</f>
        <v>Burl Ives</v>
      </c>
      <c r="T460" t="str">
        <f>+CONCATENATE(Updated_Spotify_Dataset_with_Ge!B461," - ",Updated_Spotify_Dataset_with_Ge!A461)</f>
        <v>Burl Ives - A Holly Jolly Christmas - Single Version</v>
      </c>
      <c r="U460" t="str">
        <f>+Updated_Spotify_Dataset_with_Ge!A461</f>
        <v>A Holly Jolly Christmas - Single Version</v>
      </c>
    </row>
    <row r="461" spans="18:21" x14ac:dyDescent="0.45">
      <c r="R461" t="str">
        <f>+Updated_Spotify_Dataset_with_Ge!A462</f>
        <v>The Christmas Song (Merry Christmas To You) - Remastered 1999</v>
      </c>
      <c r="S461" t="str">
        <f>+Updated_Spotify_Dataset_with_Ge!B462</f>
        <v>Nat King Cole</v>
      </c>
      <c r="T461" t="str">
        <f>+CONCATENATE(Updated_Spotify_Dataset_with_Ge!B462," - ",Updated_Spotify_Dataset_with_Ge!A462)</f>
        <v>Nat King Cole - The Christmas Song (Merry Christmas To You) - Remastered 1999</v>
      </c>
      <c r="U461" t="str">
        <f>+Updated_Spotify_Dataset_with_Ge!A462</f>
        <v>The Christmas Song (Merry Christmas To You) - Remastered 1999</v>
      </c>
    </row>
    <row r="462" spans="18:21" x14ac:dyDescent="0.45">
      <c r="R462" t="str">
        <f>+Updated_Spotify_Dataset_with_Ge!A463</f>
        <v>Wonderful Christmastime - Edited Version / Remastered 2011</v>
      </c>
      <c r="S462" t="str">
        <f>+Updated_Spotify_Dataset_with_Ge!B463</f>
        <v>Paul McCartney</v>
      </c>
      <c r="T462" t="str">
        <f>+CONCATENATE(Updated_Spotify_Dataset_with_Ge!B463," - ",Updated_Spotify_Dataset_with_Ge!A463)</f>
        <v>Paul McCartney - Wonderful Christmastime - Edited Version / Remastered 2011</v>
      </c>
      <c r="U462" t="str">
        <f>+Updated_Spotify_Dataset_with_Ge!A463</f>
        <v>Wonderful Christmastime - Edited Version / Remastered 2011</v>
      </c>
    </row>
    <row r="463" spans="18:21" x14ac:dyDescent="0.45">
      <c r="R463" t="str">
        <f>+Updated_Spotify_Dataset_with_Ge!A464</f>
        <v>Do They Know It's Christmas? - 1984 Version</v>
      </c>
      <c r="S463" t="str">
        <f>+Updated_Spotify_Dataset_with_Ge!B464</f>
        <v>Band Aid</v>
      </c>
      <c r="T463" t="str">
        <f>+CONCATENATE(Updated_Spotify_Dataset_with_Ge!B464," - ",Updated_Spotify_Dataset_with_Ge!A464)</f>
        <v>Band Aid - Do They Know It's Christmas? - 1984 Version</v>
      </c>
      <c r="U463" t="str">
        <f>+Updated_Spotify_Dataset_with_Ge!A464</f>
        <v>Do They Know It's Christmas? - 1984 Version</v>
      </c>
    </row>
    <row r="464" spans="18:21" x14ac:dyDescent="0.45">
      <c r="R464" t="str">
        <f>+Updated_Spotify_Dataset_with_Ge!A465</f>
        <v>Ghost in the Machine (feat. Phoebe Bridgers)</v>
      </c>
      <c r="S464" t="str">
        <f>+Updated_Spotify_Dataset_with_Ge!B465</f>
        <v>SZA, Phoebe Bridgers</v>
      </c>
      <c r="T464" t="str">
        <f>+CONCATENATE(Updated_Spotify_Dataset_with_Ge!B465," - ",Updated_Spotify_Dataset_with_Ge!A465)</f>
        <v>SZA, Phoebe Bridgers - Ghost in the Machine (feat. Phoebe Bridgers)</v>
      </c>
      <c r="U464" t="str">
        <f>+Updated_Spotify_Dataset_with_Ge!A465</f>
        <v>Ghost in the Machine (feat. Phoebe Bridgers)</v>
      </c>
    </row>
    <row r="465" spans="18:21" x14ac:dyDescent="0.45">
      <c r="R465" t="str">
        <f>+Updated_Spotify_Dataset_with_Ge!A466</f>
        <v>Special</v>
      </c>
      <c r="S465" t="str">
        <f>+Updated_Spotify_Dataset_with_Ge!B466</f>
        <v>SZA</v>
      </c>
      <c r="T465" t="str">
        <f>+CONCATENATE(Updated_Spotify_Dataset_with_Ge!B466," - ",Updated_Spotify_Dataset_with_Ge!A466)</f>
        <v>SZA - Special</v>
      </c>
      <c r="U465" t="str">
        <f>+Updated_Spotify_Dataset_with_Ge!A466</f>
        <v>Special</v>
      </c>
    </row>
    <row r="466" spans="18:21" x14ac:dyDescent="0.45">
      <c r="R466" t="str">
        <f>+Updated_Spotify_Dataset_with_Ge!A467</f>
        <v>Merry Christmas Everyone</v>
      </c>
      <c r="S466" t="str">
        <f>+Updated_Spotify_Dataset_with_Ge!B467</f>
        <v>Shakin' Stevens</v>
      </c>
      <c r="T466" t="str">
        <f>+CONCATENATE(Updated_Spotify_Dataset_with_Ge!B467," - ",Updated_Spotify_Dataset_with_Ge!A467)</f>
        <v>Shakin' Stevens - Merry Christmas Everyone</v>
      </c>
      <c r="U466" t="str">
        <f>+Updated_Spotify_Dataset_with_Ge!A467</f>
        <v>Merry Christmas Everyone</v>
      </c>
    </row>
    <row r="467" spans="18:21" x14ac:dyDescent="0.45">
      <c r="R467" t="str">
        <f>+Updated_Spotify_Dataset_with_Ge!A468</f>
        <v>Let It Snow! Let It Snow! Let It Snow!</v>
      </c>
      <c r="S467" t="str">
        <f>+Updated_Spotify_Dataset_with_Ge!B468</f>
        <v>Frank Sinatra, B. Swanson Quartet</v>
      </c>
      <c r="T467" t="str">
        <f>+CONCATENATE(Updated_Spotify_Dataset_with_Ge!B468," - ",Updated_Spotify_Dataset_with_Ge!A468)</f>
        <v>Frank Sinatra, B. Swanson Quartet - Let It Snow! Let It Snow! Let It Snow!</v>
      </c>
      <c r="U467" t="str">
        <f>+Updated_Spotify_Dataset_with_Ge!A468</f>
        <v>Let It Snow! Let It Snow! Let It Snow!</v>
      </c>
    </row>
    <row r="468" spans="18:21" x14ac:dyDescent="0.45">
      <c r="R468" t="str">
        <f>+Updated_Spotify_Dataset_with_Ge!A469</f>
        <v>SOS</v>
      </c>
      <c r="S468" t="str">
        <f>+Updated_Spotify_Dataset_with_Ge!B469</f>
        <v>SZA</v>
      </c>
      <c r="T468" t="str">
        <f>+CONCATENATE(Updated_Spotify_Dataset_with_Ge!B469," - ",Updated_Spotify_Dataset_with_Ge!A469)</f>
        <v>SZA - SOS</v>
      </c>
      <c r="U468" t="str">
        <f>+Updated_Spotify_Dataset_with_Ge!A469</f>
        <v>SOS</v>
      </c>
    </row>
    <row r="469" spans="18:21" x14ac:dyDescent="0.45">
      <c r="R469" t="str">
        <f>+Updated_Spotify_Dataset_with_Ge!A470</f>
        <v>Open Arms (feat. Travis Scott)</v>
      </c>
      <c r="S469" t="str">
        <f>+Updated_Spotify_Dataset_with_Ge!B470</f>
        <v>SZA, Travis Scott</v>
      </c>
      <c r="T469" t="str">
        <f>+CONCATENATE(Updated_Spotify_Dataset_with_Ge!B470," - ",Updated_Spotify_Dataset_with_Ge!A470)</f>
        <v>SZA, Travis Scott - Open Arms (feat. Travis Scott)</v>
      </c>
      <c r="U469" t="str">
        <f>+Updated_Spotify_Dataset_with_Ge!A470</f>
        <v>Open Arms (feat. Travis Scott)</v>
      </c>
    </row>
    <row r="470" spans="18:21" x14ac:dyDescent="0.45">
      <c r="R470" t="str">
        <f>+Updated_Spotify_Dataset_with_Ge!A471</f>
        <v>White Christmas</v>
      </c>
      <c r="S470" t="str">
        <f>+Updated_Spotify_Dataset_with_Ge!B471</f>
        <v>Bing Crosby, John Scott Trotter &amp; His Orchestra, Ken Darby Singers</v>
      </c>
      <c r="T470" t="str">
        <f>+CONCATENATE(Updated_Spotify_Dataset_with_Ge!B471," - ",Updated_Spotify_Dataset_with_Ge!A471)</f>
        <v>Bing Crosby, John Scott Trotter &amp; His Orchestra, Ken Darby Singers - White Christmas</v>
      </c>
      <c r="U470" t="str">
        <f>+Updated_Spotify_Dataset_with_Ge!A471</f>
        <v>White Christmas</v>
      </c>
    </row>
    <row r="471" spans="18:21" x14ac:dyDescent="0.45">
      <c r="R471" t="str">
        <f>+Updated_Spotify_Dataset_with_Ge!A472</f>
        <v>Driving Home for Christmas - 2019 Remaster</v>
      </c>
      <c r="S471" t="str">
        <f>+Updated_Spotify_Dataset_with_Ge!B472</f>
        <v>Chris Rea</v>
      </c>
      <c r="T471" t="str">
        <f>+CONCATENATE(Updated_Spotify_Dataset_with_Ge!B472," - ",Updated_Spotify_Dataset_with_Ge!A472)</f>
        <v>Chris Rea - Driving Home for Christmas - 2019 Remaster</v>
      </c>
      <c r="U471" t="str">
        <f>+Updated_Spotify_Dataset_with_Ge!A472</f>
        <v>Driving Home for Christmas - 2019 Remaster</v>
      </c>
    </row>
    <row r="472" spans="18:21" x14ac:dyDescent="0.45">
      <c r="R472" t="str">
        <f>+Updated_Spotify_Dataset_with_Ge!A473</f>
        <v>Christmas (Baby Please Come Home)</v>
      </c>
      <c r="S472" t="str">
        <f>+Updated_Spotify_Dataset_with_Ge!B473</f>
        <v>Darlene Love</v>
      </c>
      <c r="T472" t="str">
        <f>+CONCATENATE(Updated_Spotify_Dataset_with_Ge!B473," - ",Updated_Spotify_Dataset_with_Ge!A473)</f>
        <v>Darlene Love - Christmas (Baby Please Come Home)</v>
      </c>
      <c r="U472" t="str">
        <f>+Updated_Spotify_Dataset_with_Ge!A473</f>
        <v>Christmas (Baby Please Come Home)</v>
      </c>
    </row>
    <row r="473" spans="18:21" x14ac:dyDescent="0.45">
      <c r="R473" t="str">
        <f>+Updated_Spotify_Dataset_with_Ge!A474</f>
        <v>Gone Girl</v>
      </c>
      <c r="S473" t="str">
        <f>+Updated_Spotify_Dataset_with_Ge!B474</f>
        <v>SZA</v>
      </c>
      <c r="T473" t="str">
        <f>+CONCATENATE(Updated_Spotify_Dataset_with_Ge!B474," - ",Updated_Spotify_Dataset_with_Ge!A474)</f>
        <v>SZA - Gone Girl</v>
      </c>
      <c r="U473" t="str">
        <f>+Updated_Spotify_Dataset_with_Ge!A474</f>
        <v>Gone Girl</v>
      </c>
    </row>
    <row r="474" spans="18:21" x14ac:dyDescent="0.45">
      <c r="R474" t="str">
        <f>+Updated_Spotify_Dataset_with_Ge!A475</f>
        <v>F2F</v>
      </c>
      <c r="S474" t="str">
        <f>+Updated_Spotify_Dataset_with_Ge!B475</f>
        <v>SZA</v>
      </c>
      <c r="T474" t="str">
        <f>+CONCATENATE(Updated_Spotify_Dataset_with_Ge!B475," - ",Updated_Spotify_Dataset_with_Ge!A475)</f>
        <v>SZA - F2F</v>
      </c>
      <c r="U474" t="str">
        <f>+Updated_Spotify_Dataset_with_Ge!A475</f>
        <v>F2F</v>
      </c>
    </row>
    <row r="475" spans="18:21" x14ac:dyDescent="0.45">
      <c r="R475" t="str">
        <f>+Updated_Spotify_Dataset_with_Ge!A476</f>
        <v>Notice Me</v>
      </c>
      <c r="S475" t="str">
        <f>+Updated_Spotify_Dataset_with_Ge!B476</f>
        <v>SZA</v>
      </c>
      <c r="T475" t="str">
        <f>+CONCATENATE(Updated_Spotify_Dataset_with_Ge!B476," - ",Updated_Spotify_Dataset_with_Ge!A476)</f>
        <v>SZA - Notice Me</v>
      </c>
      <c r="U475" t="str">
        <f>+Updated_Spotify_Dataset_with_Ge!A476</f>
        <v>Notice Me</v>
      </c>
    </row>
    <row r="476" spans="18:21" x14ac:dyDescent="0.45">
      <c r="R476" t="str">
        <f>+Updated_Spotify_Dataset_with_Ge!A477</f>
        <v>Merry Christmas</v>
      </c>
      <c r="S476" t="str">
        <f>+Updated_Spotify_Dataset_with_Ge!B477</f>
        <v>Ed Sheeran, Elton John</v>
      </c>
      <c r="T476" t="str">
        <f>+CONCATENATE(Updated_Spotify_Dataset_with_Ge!B477," - ",Updated_Spotify_Dataset_with_Ge!A477)</f>
        <v>Ed Sheeran, Elton John - Merry Christmas</v>
      </c>
      <c r="U476" t="str">
        <f>+Updated_Spotify_Dataset_with_Ge!A477</f>
        <v>Merry Christmas</v>
      </c>
    </row>
    <row r="477" spans="18:21" x14ac:dyDescent="0.45">
      <c r="R477" t="str">
        <f>+Updated_Spotify_Dataset_with_Ge!A478</f>
        <v>It's Beginning to Look a Lot Like Christmas (with Mitchell Ayres &amp; His Orchestra)</v>
      </c>
      <c r="S477" t="str">
        <f>+Updated_Spotify_Dataset_with_Ge!B478</f>
        <v>Perry Como, The Fontane Sisters, Mitchell Ayres &amp; His Orchestra</v>
      </c>
      <c r="T477" t="str">
        <f>+CONCATENATE(Updated_Spotify_Dataset_with_Ge!B478," - ",Updated_Spotify_Dataset_with_Ge!A478)</f>
        <v>Perry Como, The Fontane Sisters, Mitchell Ayres &amp; His Orchestra - It's Beginning to Look a Lot Like Christmas (with Mitchell Ayres &amp; His Orchestra)</v>
      </c>
      <c r="U477" t="str">
        <f>+Updated_Spotify_Dataset_with_Ge!A478</f>
        <v>It's Beginning to Look a Lot Like Christmas (with Mitchell Ayres &amp; His Orchestra)</v>
      </c>
    </row>
    <row r="478" spans="18:21" x14ac:dyDescent="0.45">
      <c r="R478" t="str">
        <f>+Updated_Spotify_Dataset_with_Ge!A479</f>
        <v>My Only Wish (This Year)</v>
      </c>
      <c r="S478" t="str">
        <f>+Updated_Spotify_Dataset_with_Ge!B479</f>
        <v>Britney Spears</v>
      </c>
      <c r="T478" t="str">
        <f>+CONCATENATE(Updated_Spotify_Dataset_with_Ge!B479," - ",Updated_Spotify_Dataset_with_Ge!A479)</f>
        <v>Britney Spears - My Only Wish (This Year)</v>
      </c>
      <c r="U478" t="str">
        <f>+Updated_Spotify_Dataset_with_Ge!A479</f>
        <v>My Only Wish (This Year)</v>
      </c>
    </row>
    <row r="479" spans="18:21" x14ac:dyDescent="0.45">
      <c r="R479" t="str">
        <f>+Updated_Spotify_Dataset_with_Ge!A480</f>
        <v>Antidepresan</v>
      </c>
      <c r="S479" t="str">
        <f>+Updated_Spotify_Dataset_with_Ge!B480</f>
        <v>Mabel Matiz, Mert Demir</v>
      </c>
      <c r="T479" t="str">
        <f>+CONCATENATE(Updated_Spotify_Dataset_with_Ge!B480," - ",Updated_Spotify_Dataset_with_Ge!A480)</f>
        <v>Mabel Matiz, Mert Demir - Antidepresan</v>
      </c>
      <c r="U479" t="str">
        <f>+Updated_Spotify_Dataset_with_Ge!A480</f>
        <v>Antidepresan</v>
      </c>
    </row>
    <row r="480" spans="18:21" x14ac:dyDescent="0.45">
      <c r="R480" t="str">
        <f>+Updated_Spotify_Dataset_with_Ge!A481</f>
        <v>Wild Flower (with youjeen)</v>
      </c>
      <c r="S480" t="str">
        <f>+Updated_Spotify_Dataset_with_Ge!B481</f>
        <v>RM</v>
      </c>
      <c r="T480" t="str">
        <f>+CONCATENATE(Updated_Spotify_Dataset_with_Ge!B481," - ",Updated_Spotify_Dataset_with_Ge!A481)</f>
        <v>RM - Wild Flower (with youjeen)</v>
      </c>
      <c r="U480" t="str">
        <f>+Updated_Spotify_Dataset_with_Ge!A481</f>
        <v>Wild Flower (with youjeen)</v>
      </c>
    </row>
    <row r="481" spans="18:21" x14ac:dyDescent="0.45">
      <c r="R481" t="str">
        <f>+Updated_Spotify_Dataset_with_Ge!A482</f>
        <v>I Hate U</v>
      </c>
      <c r="S481" t="str">
        <f>+Updated_Spotify_Dataset_with_Ge!B482</f>
        <v>SZA</v>
      </c>
      <c r="T481" t="str">
        <f>+CONCATENATE(Updated_Spotify_Dataset_with_Ge!B482," - ",Updated_Spotify_Dataset_with_Ge!A482)</f>
        <v>SZA - I Hate U</v>
      </c>
      <c r="U481" t="str">
        <f>+Updated_Spotify_Dataset_with_Ge!A482</f>
        <v>I Hate U</v>
      </c>
    </row>
    <row r="482" spans="18:21" x14ac:dyDescent="0.45">
      <c r="R482" t="str">
        <f>+Updated_Spotify_Dataset_with_Ge!A483</f>
        <v>Raindrops (Insane) [with Travis Scott]</v>
      </c>
      <c r="S482" t="str">
        <f>+Updated_Spotify_Dataset_with_Ge!B483</f>
        <v>Travis Scott, Metro Boomin</v>
      </c>
      <c r="T482" t="str">
        <f>+CONCATENATE(Updated_Spotify_Dataset_with_Ge!B483," - ",Updated_Spotify_Dataset_with_Ge!A483)</f>
        <v>Travis Scott, Metro Boomin - Raindrops (Insane) [with Travis Scott]</v>
      </c>
      <c r="U482" t="str">
        <f>+Updated_Spotify_Dataset_with_Ge!A483</f>
        <v>Raindrops (Insane) [with Travis Scott]</v>
      </c>
    </row>
    <row r="483" spans="18:21" x14ac:dyDescent="0.45">
      <c r="R483" t="str">
        <f>+Updated_Spotify_Dataset_with_Ge!A484</f>
        <v>SPIT IN MY FACE!</v>
      </c>
      <c r="S483" t="str">
        <f>+Updated_Spotify_Dataset_with_Ge!B484</f>
        <v>ThxSoMch</v>
      </c>
      <c r="T483" t="str">
        <f>+CONCATENATE(Updated_Spotify_Dataset_with_Ge!B484," - ",Updated_Spotify_Dataset_with_Ge!A484)</f>
        <v>ThxSoMch - SPIT IN MY FACE!</v>
      </c>
      <c r="U483" t="str">
        <f>+Updated_Spotify_Dataset_with_Ge!A484</f>
        <v>SPIT IN MY FACE!</v>
      </c>
    </row>
    <row r="484" spans="18:21" x14ac:dyDescent="0.45">
      <c r="R484" t="str">
        <f>+Updated_Spotify_Dataset_with_Ge!A485</f>
        <v>Deck The Hall - Remastered 1999</v>
      </c>
      <c r="S484" t="str">
        <f>+Updated_Spotify_Dataset_with_Ge!B485</f>
        <v>Nat King Cole</v>
      </c>
      <c r="T484" t="str">
        <f>+CONCATENATE(Updated_Spotify_Dataset_with_Ge!B485," - ",Updated_Spotify_Dataset_with_Ge!A485)</f>
        <v>Nat King Cole - Deck The Hall - Remastered 1999</v>
      </c>
      <c r="U484" t="str">
        <f>+Updated_Spotify_Dataset_with_Ge!A485</f>
        <v>Deck The Hall - Remastered 1999</v>
      </c>
    </row>
    <row r="485" spans="18:21" x14ac:dyDescent="0.45">
      <c r="R485" t="str">
        <f>+Updated_Spotify_Dataset_with_Ge!A486</f>
        <v>Smoking on my Ex Pack</v>
      </c>
      <c r="S485" t="str">
        <f>+Updated_Spotify_Dataset_with_Ge!B486</f>
        <v>SZA</v>
      </c>
      <c r="T485" t="str">
        <f>+CONCATENATE(Updated_Spotify_Dataset_with_Ge!B486," - ",Updated_Spotify_Dataset_with_Ge!A486)</f>
        <v>SZA - Smoking on my Ex Pack</v>
      </c>
      <c r="U485" t="str">
        <f>+Updated_Spotify_Dataset_with_Ge!A486</f>
        <v>Smoking on my Ex Pack</v>
      </c>
    </row>
    <row r="486" spans="18:21" x14ac:dyDescent="0.45">
      <c r="R486" t="str">
        <f>+Updated_Spotify_Dataset_with_Ge!A487</f>
        <v>Conceited</v>
      </c>
      <c r="S486" t="str">
        <f>+Updated_Spotify_Dataset_with_Ge!B487</f>
        <v>SZA</v>
      </c>
      <c r="T486" t="str">
        <f>+CONCATENATE(Updated_Spotify_Dataset_with_Ge!B487," - ",Updated_Spotify_Dataset_with_Ge!A487)</f>
        <v>SZA - Conceited</v>
      </c>
      <c r="U486" t="str">
        <f>+Updated_Spotify_Dataset_with_Ge!A487</f>
        <v>Conceited</v>
      </c>
    </row>
    <row r="487" spans="18:21" x14ac:dyDescent="0.45">
      <c r="R487" t="str">
        <f>+Updated_Spotify_Dataset_with_Ge!A488</f>
        <v>Snow On The Beach (feat. Lana Del Rey)</v>
      </c>
      <c r="S487" t="str">
        <f>+Updated_Spotify_Dataset_with_Ge!B488</f>
        <v>Taylor Swift, Lana Del Rey</v>
      </c>
      <c r="T487" t="str">
        <f>+CONCATENATE(Updated_Spotify_Dataset_with_Ge!B488," - ",Updated_Spotify_Dataset_with_Ge!A488)</f>
        <v>Taylor Swift, Lana Del Rey - Snow On The Beach (feat. Lana Del Rey)</v>
      </c>
      <c r="U487" t="str">
        <f>+Updated_Spotify_Dataset_with_Ge!A488</f>
        <v>Snow On The Beach (feat. Lana Del Rey)</v>
      </c>
    </row>
    <row r="488" spans="18:21" x14ac:dyDescent="0.45">
      <c r="R488" t="str">
        <f>+Updated_Spotify_Dataset_with_Ge!A489</f>
        <v>Maroon</v>
      </c>
      <c r="S488" t="str">
        <f>+Updated_Spotify_Dataset_with_Ge!B489</f>
        <v>Taylor Swift</v>
      </c>
      <c r="T488" t="str">
        <f>+CONCATENATE(Updated_Spotify_Dataset_with_Ge!B489," - ",Updated_Spotify_Dataset_with_Ge!A489)</f>
        <v>Taylor Swift - Maroon</v>
      </c>
      <c r="U488" t="str">
        <f>+Updated_Spotify_Dataset_with_Ge!A489</f>
        <v>Maroon</v>
      </c>
    </row>
    <row r="489" spans="18:21" x14ac:dyDescent="0.45">
      <c r="R489" t="str">
        <f>+Updated_Spotify_Dataset_with_Ge!A490</f>
        <v>TubarÃ¯Â¿Â½Ã¯Â¿Â½o Te</v>
      </c>
      <c r="S489" t="str">
        <f>+Updated_Spotify_Dataset_with_Ge!B490</f>
        <v>Dj LK da EscÃ¯Â¿Â½Ã¯Â¿Â½cia, Tchakabum, mc jhenny, M</v>
      </c>
      <c r="T489" t="str">
        <f>+CONCATENATE(Updated_Spotify_Dataset_with_Ge!B490," - ",Updated_Spotify_Dataset_with_Ge!A490)</f>
        <v>Dj LK da EscÃ¯Â¿Â½Ã¯Â¿Â½cia, Tchakabum, mc jhenny, M - TubarÃ¯Â¿Â½Ã¯Â¿Â½o Te</v>
      </c>
      <c r="U489" t="str">
        <f>+Updated_Spotify_Dataset_with_Ge!A490</f>
        <v>TubarÃ¯Â¿Â½Ã¯Â¿Â½o Te</v>
      </c>
    </row>
    <row r="490" spans="18:21" x14ac:dyDescent="0.45">
      <c r="R490" t="str">
        <f>+Updated_Spotify_Dataset_with_Ge!A491</f>
        <v>Bejeweled</v>
      </c>
      <c r="S490" t="str">
        <f>+Updated_Spotify_Dataset_with_Ge!B491</f>
        <v>Taylor Swift</v>
      </c>
      <c r="T490" t="str">
        <f>+CONCATENATE(Updated_Spotify_Dataset_with_Ge!B491," - ",Updated_Spotify_Dataset_with_Ge!A491)</f>
        <v>Taylor Swift - Bejeweled</v>
      </c>
      <c r="U490" t="str">
        <f>+Updated_Spotify_Dataset_with_Ge!A491</f>
        <v>Bejeweled</v>
      </c>
    </row>
    <row r="491" spans="18:21" x14ac:dyDescent="0.45">
      <c r="R491" t="str">
        <f>+Updated_Spotify_Dataset_with_Ge!A492</f>
        <v>Tarot</v>
      </c>
      <c r="S491" t="str">
        <f>+Updated_Spotify_Dataset_with_Ge!B492</f>
        <v>Bad Bunny, Jhay Cortez</v>
      </c>
      <c r="T491" t="str">
        <f>+CONCATENATE(Updated_Spotify_Dataset_with_Ge!B492," - ",Updated_Spotify_Dataset_with_Ge!A492)</f>
        <v>Bad Bunny, Jhay Cortez - Tarot</v>
      </c>
      <c r="U491" t="str">
        <f>+Updated_Spotify_Dataset_with_Ge!A492</f>
        <v>Tarot</v>
      </c>
    </row>
    <row r="492" spans="18:21" x14ac:dyDescent="0.45">
      <c r="R492" t="str">
        <f>+Updated_Spotify_Dataset_with_Ge!A493</f>
        <v>You Make It Feel Like Christmas (feat. Blake Shelton)</v>
      </c>
      <c r="S492" t="str">
        <f>+Updated_Spotify_Dataset_with_Ge!B493</f>
        <v>Gwen Stefani, Blake Shelton</v>
      </c>
      <c r="T492" t="str">
        <f>+CONCATENATE(Updated_Spotify_Dataset_with_Ge!B493," - ",Updated_Spotify_Dataset_with_Ge!A493)</f>
        <v>Gwen Stefani, Blake Shelton - You Make It Feel Like Christmas (feat. Blake Shelton)</v>
      </c>
      <c r="U492" t="str">
        <f>+Updated_Spotify_Dataset_with_Ge!A493</f>
        <v>You Make It Feel Like Christmas (feat. Blake Shelton)</v>
      </c>
    </row>
    <row r="493" spans="18:21" x14ac:dyDescent="0.45">
      <c r="R493" t="str">
        <f>+Updated_Spotify_Dataset_with_Ge!A494</f>
        <v>Desesperados</v>
      </c>
      <c r="S493" t="str">
        <f>+Updated_Spotify_Dataset_with_Ge!B494</f>
        <v>Chencho Corleone, Rauw Alejandro</v>
      </c>
      <c r="T493" t="str">
        <f>+CONCATENATE(Updated_Spotify_Dataset_with_Ge!B494," - ",Updated_Spotify_Dataset_with_Ge!A494)</f>
        <v>Chencho Corleone, Rauw Alejandro - Desesperados</v>
      </c>
      <c r="U493" t="str">
        <f>+Updated_Spotify_Dataset_with_Ge!A494</f>
        <v>Desesperados</v>
      </c>
    </row>
    <row r="494" spans="18:21" x14ac:dyDescent="0.45">
      <c r="R494" t="str">
        <f>+Updated_Spotify_Dataset_with_Ge!A495</f>
        <v>Too Late</v>
      </c>
      <c r="S494" t="str">
        <f>+Updated_Spotify_Dataset_with_Ge!B495</f>
        <v>SZA</v>
      </c>
      <c r="T494" t="str">
        <f>+CONCATENATE(Updated_Spotify_Dataset_with_Ge!B495," - ",Updated_Spotify_Dataset_with_Ge!A495)</f>
        <v>SZA - Too Late</v>
      </c>
      <c r="U494" t="str">
        <f>+Updated_Spotify_Dataset_with_Ge!A495</f>
        <v>Too Late</v>
      </c>
    </row>
    <row r="495" spans="18:21" x14ac:dyDescent="0.45">
      <c r="R495" t="str">
        <f>+Updated_Spotify_Dataset_with_Ge!A496</f>
        <v>Party</v>
      </c>
      <c r="S495" t="str">
        <f>+Updated_Spotify_Dataset_with_Ge!B496</f>
        <v>Bad Bunny, Rauw Alejandro</v>
      </c>
      <c r="T495" t="str">
        <f>+CONCATENATE(Updated_Spotify_Dataset_with_Ge!B496," - ",Updated_Spotify_Dataset_with_Ge!A496)</f>
        <v>Bad Bunny, Rauw Alejandro - Party</v>
      </c>
      <c r="U495" t="str">
        <f>+Updated_Spotify_Dataset_with_Ge!A496</f>
        <v>Party</v>
      </c>
    </row>
    <row r="496" spans="18:21" x14ac:dyDescent="0.45">
      <c r="R496" t="str">
        <f>+Updated_Spotify_Dataset_with_Ge!A497</f>
        <v>Run Rudolph Run - Single Version</v>
      </c>
      <c r="S496" t="str">
        <f>+Updated_Spotify_Dataset_with_Ge!B497</f>
        <v>Chuck Berry</v>
      </c>
      <c r="T496" t="str">
        <f>+CONCATENATE(Updated_Spotify_Dataset_with_Ge!B497," - ",Updated_Spotify_Dataset_with_Ge!A497)</f>
        <v>Chuck Berry - Run Rudolph Run - Single Version</v>
      </c>
      <c r="U496" t="str">
        <f>+Updated_Spotify_Dataset_with_Ge!A497</f>
        <v>Run Rudolph Run - Single Version</v>
      </c>
    </row>
    <row r="497" spans="18:21" x14ac:dyDescent="0.45">
      <c r="R497" t="str">
        <f>+Updated_Spotify_Dataset_with_Ge!A498</f>
        <v>Jingle Bells - Remastered 1999</v>
      </c>
      <c r="S497" t="str">
        <f>+Updated_Spotify_Dataset_with_Ge!B498</f>
        <v>Frank Sinatra</v>
      </c>
      <c r="T497" t="str">
        <f>+CONCATENATE(Updated_Spotify_Dataset_with_Ge!B498," - ",Updated_Spotify_Dataset_with_Ge!A498)</f>
        <v>Frank Sinatra - Jingle Bells - Remastered 1999</v>
      </c>
      <c r="U497" t="str">
        <f>+Updated_Spotify_Dataset_with_Ge!A498</f>
        <v>Jingle Bells - Remastered 1999</v>
      </c>
    </row>
    <row r="498" spans="18:21" x14ac:dyDescent="0.45">
      <c r="R498" t="str">
        <f>+Updated_Spotify_Dataset_with_Ge!A499</f>
        <v>Far</v>
      </c>
      <c r="S498" t="str">
        <f>+Updated_Spotify_Dataset_with_Ge!B499</f>
        <v>SZA</v>
      </c>
      <c r="T498" t="str">
        <f>+CONCATENATE(Updated_Spotify_Dataset_with_Ge!B499," - ",Updated_Spotify_Dataset_with_Ge!A499)</f>
        <v>SZA - Far</v>
      </c>
      <c r="U498" t="str">
        <f>+Updated_Spotify_Dataset_with_Ge!A499</f>
        <v>Far</v>
      </c>
    </row>
    <row r="499" spans="18:21" x14ac:dyDescent="0.45">
      <c r="R499" t="str">
        <f>+Updated_Spotify_Dataset_with_Ge!A500</f>
        <v>On Time (with John Legend)</v>
      </c>
      <c r="S499" t="str">
        <f>+Updated_Spotify_Dataset_with_Ge!B500</f>
        <v>John Legend, Metro Boomin</v>
      </c>
      <c r="T499" t="str">
        <f>+CONCATENATE(Updated_Spotify_Dataset_with_Ge!B500," - ",Updated_Spotify_Dataset_with_Ge!A500)</f>
        <v>John Legend, Metro Boomin - On Time (with John Legend)</v>
      </c>
      <c r="U499" t="str">
        <f>+Updated_Spotify_Dataset_with_Ge!A500</f>
        <v>On Time (with John Legend)</v>
      </c>
    </row>
    <row r="500" spans="18:21" x14ac:dyDescent="0.45">
      <c r="R500" t="str">
        <f>+Updated_Spotify_Dataset_with_Ge!A501</f>
        <v>GATÃ¯Â¿Â½Ã¯Â¿Â½</v>
      </c>
      <c r="S500" t="str">
        <f>+Updated_Spotify_Dataset_with_Ge!B501</f>
        <v>Maldy, Karol G</v>
      </c>
      <c r="T500" t="str">
        <f>+CONCATENATE(Updated_Spotify_Dataset_with_Ge!B501," - ",Updated_Spotify_Dataset_with_Ge!A501)</f>
        <v>Maldy, Karol G - GATÃ¯Â¿Â½Ã¯Â¿Â½</v>
      </c>
      <c r="U500" t="str">
        <f>+Updated_Spotify_Dataset_with_Ge!A501</f>
        <v>GATÃ¯Â¿Â½Ã¯Â¿Â½</v>
      </c>
    </row>
    <row r="501" spans="18:21" x14ac:dyDescent="0.45">
      <c r="R501" t="str">
        <f>+Updated_Spotify_Dataset_with_Ge!A502</f>
        <v>Ã½Ã½Ã½abcdefu</v>
      </c>
      <c r="S501" t="str">
        <f>+Updated_Spotify_Dataset_with_Ge!B502</f>
        <v>Gayle</v>
      </c>
      <c r="T501" t="str">
        <f>+CONCATENATE(Updated_Spotify_Dataset_with_Ge!B502," - ",Updated_Spotify_Dataset_with_Ge!A502)</f>
        <v>Gayle - Ã½Ã½Ã½abcdefu</v>
      </c>
      <c r="U501" t="str">
        <f>+Updated_Spotify_Dataset_with_Ge!A502</f>
        <v>Ã½Ã½Ã½abcdefu</v>
      </c>
    </row>
    <row r="502" spans="18:21" x14ac:dyDescent="0.45">
      <c r="R502" t="str">
        <f>+Updated_Spotify_Dataset_with_Ge!A503</f>
        <v>Sacrifice</v>
      </c>
      <c r="S502" t="str">
        <f>+Updated_Spotify_Dataset_with_Ge!B503</f>
        <v>The Weeknd</v>
      </c>
      <c r="T502" t="str">
        <f>+CONCATENATE(Updated_Spotify_Dataset_with_Ge!B503," - ",Updated_Spotify_Dataset_with_Ge!A503)</f>
        <v>The Weeknd - Sacrifice</v>
      </c>
      <c r="U502" t="str">
        <f>+Updated_Spotify_Dataset_with_Ge!A503</f>
        <v>Sacrifice</v>
      </c>
    </row>
    <row r="503" spans="18:21" x14ac:dyDescent="0.45">
      <c r="R503" t="str">
        <f>+Updated_Spotify_Dataset_with_Ge!A504</f>
        <v>Is There Someone Else?</v>
      </c>
      <c r="S503" t="str">
        <f>+Updated_Spotify_Dataset_with_Ge!B504</f>
        <v>The Weeknd</v>
      </c>
      <c r="T503" t="str">
        <f>+CONCATENATE(Updated_Spotify_Dataset_with_Ge!B504," - ",Updated_Spotify_Dataset_with_Ge!A504)</f>
        <v>The Weeknd - Is There Someone Else?</v>
      </c>
      <c r="U503" t="str">
        <f>+Updated_Spotify_Dataset_with_Ge!A504</f>
        <v>Is There Someone Else?</v>
      </c>
    </row>
    <row r="504" spans="18:21" x14ac:dyDescent="0.45">
      <c r="R504" t="str">
        <f>+Updated_Spotify_Dataset_with_Ge!A505</f>
        <v>Fingers Crossed</v>
      </c>
      <c r="S504" t="str">
        <f>+Updated_Spotify_Dataset_with_Ge!B505</f>
        <v>Lauren Spencer Smith, Lauren Spencer Smith, Lauren Spencer Smith</v>
      </c>
      <c r="T504" t="str">
        <f>+CONCATENATE(Updated_Spotify_Dataset_with_Ge!B505," - ",Updated_Spotify_Dataset_with_Ge!A505)</f>
        <v>Lauren Spencer Smith, Lauren Spencer Smith, Lauren Spencer Smith - Fingers Crossed</v>
      </c>
      <c r="U504" t="str">
        <f>+Updated_Spotify_Dataset_with_Ge!A505</f>
        <v>Fingers Crossed</v>
      </c>
    </row>
    <row r="505" spans="18:21" x14ac:dyDescent="0.45">
      <c r="R505" t="str">
        <f>+Updated_Spotify_Dataset_with_Ge!A506</f>
        <v>Out of Time</v>
      </c>
      <c r="S505" t="str">
        <f>+Updated_Spotify_Dataset_with_Ge!B506</f>
        <v>The Weeknd</v>
      </c>
      <c r="T505" t="str">
        <f>+CONCATENATE(Updated_Spotify_Dataset_with_Ge!B506," - ",Updated_Spotify_Dataset_with_Ge!A506)</f>
        <v>The Weeknd - Out of Time</v>
      </c>
      <c r="U505" t="str">
        <f>+Updated_Spotify_Dataset_with_Ge!A506</f>
        <v>Out of Time</v>
      </c>
    </row>
    <row r="506" spans="18:21" x14ac:dyDescent="0.45">
      <c r="R506" t="str">
        <f>+Updated_Spotify_Dataset_with_Ge!A507</f>
        <v>Do It To It</v>
      </c>
      <c r="S506" t="str">
        <f>+Updated_Spotify_Dataset_with_Ge!B507</f>
        <v>Cherish, ACRAZE</v>
      </c>
      <c r="T506" t="str">
        <f>+CONCATENATE(Updated_Spotify_Dataset_with_Ge!B507," - ",Updated_Spotify_Dataset_with_Ge!A507)</f>
        <v>Cherish, ACRAZE - Do It To It</v>
      </c>
      <c r="U506" t="str">
        <f>+Updated_Spotify_Dataset_with_Ge!A507</f>
        <v>Do It To It</v>
      </c>
    </row>
    <row r="507" spans="18:21" x14ac:dyDescent="0.45">
      <c r="R507" t="str">
        <f>+Updated_Spotify_Dataset_with_Ge!A508</f>
        <v>We Don't Talk About Bruno</v>
      </c>
      <c r="S507" t="str">
        <f>+Updated_Spotify_Dataset_with_Ge!B508</f>
        <v>Adassa, Mauro Castillo, Stephanie Beatriz, Encanto - Cast, Rhenzy Feliz, Diane Guerrero, Carolina Gaitan</v>
      </c>
      <c r="T507" t="str">
        <f>+CONCATENATE(Updated_Spotify_Dataset_with_Ge!B508," - ",Updated_Spotify_Dataset_with_Ge!A508)</f>
        <v>Adassa, Mauro Castillo, Stephanie Beatriz, Encanto - Cast, Rhenzy Feliz, Diane Guerrero, Carolina Gaitan - We Don't Talk About Bruno</v>
      </c>
      <c r="U507" t="str">
        <f>+Updated_Spotify_Dataset_with_Ge!A508</f>
        <v>We Don't Talk About Bruno</v>
      </c>
    </row>
    <row r="508" spans="18:21" x14ac:dyDescent="0.45">
      <c r="R508" t="str">
        <f>+Updated_Spotify_Dataset_with_Ge!A509</f>
        <v>Pepas</v>
      </c>
      <c r="S508" t="str">
        <f>+Updated_Spotify_Dataset_with_Ge!B509</f>
        <v>Farruko</v>
      </c>
      <c r="T508" t="str">
        <f>+CONCATENATE(Updated_Spotify_Dataset_with_Ge!B509," - ",Updated_Spotify_Dataset_with_Ge!A509)</f>
        <v>Farruko - Pepas</v>
      </c>
      <c r="U508" t="str">
        <f>+Updated_Spotify_Dataset_with_Ge!A509</f>
        <v>Pepas</v>
      </c>
    </row>
    <row r="509" spans="18:21" x14ac:dyDescent="0.45">
      <c r="R509" t="str">
        <f>+Updated_Spotify_Dataset_with_Ge!A510</f>
        <v>How Do I Make You Love Me?</v>
      </c>
      <c r="S509" t="str">
        <f>+Updated_Spotify_Dataset_with_Ge!B510</f>
        <v>The Weeknd</v>
      </c>
      <c r="T509" t="str">
        <f>+CONCATENATE(Updated_Spotify_Dataset_with_Ge!B510," - ",Updated_Spotify_Dataset_with_Ge!A510)</f>
        <v>The Weeknd - How Do I Make You Love Me?</v>
      </c>
      <c r="U509" t="str">
        <f>+Updated_Spotify_Dataset_with_Ge!A510</f>
        <v>How Do I Make You Love Me?</v>
      </c>
    </row>
    <row r="510" spans="18:21" x14ac:dyDescent="0.45">
      <c r="R510" t="str">
        <f>+Updated_Spotify_Dataset_with_Ge!A511</f>
        <v>Gasoline</v>
      </c>
      <c r="S510" t="str">
        <f>+Updated_Spotify_Dataset_with_Ge!B511</f>
        <v>The Weeknd</v>
      </c>
      <c r="T510" t="str">
        <f>+CONCATENATE(Updated_Spotify_Dataset_with_Ge!B511," - ",Updated_Spotify_Dataset_with_Ge!A511)</f>
        <v>The Weeknd - Gasoline</v>
      </c>
      <c r="U510" t="str">
        <f>+Updated_Spotify_Dataset_with_Ge!A511</f>
        <v>Gasoline</v>
      </c>
    </row>
    <row r="511" spans="18:21" x14ac:dyDescent="0.45">
      <c r="R511" t="str">
        <f>+Updated_Spotify_Dataset_with_Ge!A512</f>
        <v>Infinity</v>
      </c>
      <c r="S511" t="str">
        <f>+Updated_Spotify_Dataset_with_Ge!B512</f>
        <v>Jaymes Young</v>
      </c>
      <c r="T511" t="str">
        <f>+CONCATENATE(Updated_Spotify_Dataset_with_Ge!B512," - ",Updated_Spotify_Dataset_with_Ge!A512)</f>
        <v>Jaymes Young - Infinity</v>
      </c>
      <c r="U511" t="str">
        <f>+Updated_Spotify_Dataset_with_Ge!A512</f>
        <v>Infinity</v>
      </c>
    </row>
    <row r="512" spans="18:21" x14ac:dyDescent="0.45">
      <c r="R512" t="str">
        <f>+Updated_Spotify_Dataset_with_Ge!A513</f>
        <v>Less Than Zero</v>
      </c>
      <c r="S512" t="str">
        <f>+Updated_Spotify_Dataset_with_Ge!B513</f>
        <v>The Weeknd</v>
      </c>
      <c r="T512" t="str">
        <f>+CONCATENATE(Updated_Spotify_Dataset_with_Ge!B513," - ",Updated_Spotify_Dataset_with_Ge!A513)</f>
        <v>The Weeknd - Less Than Zero</v>
      </c>
      <c r="U512" t="str">
        <f>+Updated_Spotify_Dataset_with_Ge!A513</f>
        <v>Less Than Zero</v>
      </c>
    </row>
    <row r="513" spans="18:21" x14ac:dyDescent="0.45">
      <c r="R513" t="str">
        <f>+Updated_Spotify_Dataset_with_Ge!A514</f>
        <v>Take My Breath</v>
      </c>
      <c r="S513" t="str">
        <f>+Updated_Spotify_Dataset_with_Ge!B514</f>
        <v>The Weeknd</v>
      </c>
      <c r="T513" t="str">
        <f>+CONCATENATE(Updated_Spotify_Dataset_with_Ge!B514," - ",Updated_Spotify_Dataset_with_Ge!A514)</f>
        <v>The Weeknd - Take My Breath</v>
      </c>
      <c r="U513" t="str">
        <f>+Updated_Spotify_Dataset_with_Ge!A514</f>
        <v>Take My Breath</v>
      </c>
    </row>
    <row r="514" spans="18:21" x14ac:dyDescent="0.45">
      <c r="R514" t="str">
        <f>+Updated_Spotify_Dataset_with_Ge!A515</f>
        <v>good 4 u</v>
      </c>
      <c r="S514" t="str">
        <f>+Updated_Spotify_Dataset_with_Ge!B515</f>
        <v>Olivia Rodrigo</v>
      </c>
      <c r="T514" t="str">
        <f>+CONCATENATE(Updated_Spotify_Dataset_with_Ge!B515," - ",Updated_Spotify_Dataset_with_Ge!A515)</f>
        <v>Olivia Rodrigo - good 4 u</v>
      </c>
      <c r="U514" t="str">
        <f>+Updated_Spotify_Dataset_with_Ge!A515</f>
        <v>good 4 u</v>
      </c>
    </row>
    <row r="515" spans="18:21" x14ac:dyDescent="0.45">
      <c r="R515" t="str">
        <f>+Updated_Spotify_Dataset_with_Ge!A516</f>
        <v>Here We GoÃ¯Â¿Â½Ã¯Â¿Â½Ã¯Â¿Â½ Again (feat. Tyler, the Cr</v>
      </c>
      <c r="S515" t="str">
        <f>+Updated_Spotify_Dataset_with_Ge!B516</f>
        <v>The Weeknd, Tyler, The Creator</v>
      </c>
      <c r="T515" t="str">
        <f>+CONCATENATE(Updated_Spotify_Dataset_with_Ge!B516," - ",Updated_Spotify_Dataset_with_Ge!A516)</f>
        <v>The Weeknd, Tyler, The Creator - Here We GoÃ¯Â¿Â½Ã¯Â¿Â½Ã¯Â¿Â½ Again (feat. Tyler, the Cr</v>
      </c>
      <c r="U515" t="str">
        <f>+Updated_Spotify_Dataset_with_Ge!A516</f>
        <v>Here We GoÃ¯Â¿Â½Ã¯Â¿Â½Ã¯Â¿Â½ Again (feat. Tyler, the Cr</v>
      </c>
    </row>
    <row r="516" spans="18:21" x14ac:dyDescent="0.45">
      <c r="R516" t="str">
        <f>+Updated_Spotify_Dataset_with_Ge!A517</f>
        <v>Best Friends</v>
      </c>
      <c r="S516" t="str">
        <f>+Updated_Spotify_Dataset_with_Ge!B517</f>
        <v>The Weeknd</v>
      </c>
      <c r="T516" t="str">
        <f>+CONCATENATE(Updated_Spotify_Dataset_with_Ge!B517," - ",Updated_Spotify_Dataset_with_Ge!A517)</f>
        <v>The Weeknd - Best Friends</v>
      </c>
      <c r="U516" t="str">
        <f>+Updated_Spotify_Dataset_with_Ge!A517</f>
        <v>Best Friends</v>
      </c>
    </row>
    <row r="517" spans="18:21" x14ac:dyDescent="0.45">
      <c r="R517" t="str">
        <f>+Updated_Spotify_Dataset_with_Ge!A518</f>
        <v>Kiss Me More (feat. SZA)</v>
      </c>
      <c r="S517" t="str">
        <f>+Updated_Spotify_Dataset_with_Ge!B518</f>
        <v>SZA, Doja Cat</v>
      </c>
      <c r="T517" t="str">
        <f>+CONCATENATE(Updated_Spotify_Dataset_with_Ge!B518," - ",Updated_Spotify_Dataset_with_Ge!A518)</f>
        <v>SZA, Doja Cat - Kiss Me More (feat. SZA)</v>
      </c>
      <c r="U517" t="str">
        <f>+Updated_Spotify_Dataset_with_Ge!A518</f>
        <v>Kiss Me More (feat. SZA)</v>
      </c>
    </row>
    <row r="518" spans="18:21" x14ac:dyDescent="0.45">
      <c r="R518" t="str">
        <f>+Updated_Spotify_Dataset_with_Ge!A519</f>
        <v>I Heard You're Married (feat. Lil Wayne)</v>
      </c>
      <c r="S518" t="str">
        <f>+Updated_Spotify_Dataset_with_Ge!B519</f>
        <v>The Weeknd, Lil Wayne</v>
      </c>
      <c r="T518" t="str">
        <f>+CONCATENATE(Updated_Spotify_Dataset_with_Ge!B519," - ",Updated_Spotify_Dataset_with_Ge!A519)</f>
        <v>The Weeknd, Lil Wayne - I Heard You're Married (feat. Lil Wayne)</v>
      </c>
      <c r="U518" t="str">
        <f>+Updated_Spotify_Dataset_with_Ge!A519</f>
        <v>I Heard You're Married (feat. Lil Wayne)</v>
      </c>
    </row>
    <row r="519" spans="18:21" x14ac:dyDescent="0.45">
      <c r="R519" t="str">
        <f>+Updated_Spotify_Dataset_with_Ge!A520</f>
        <v>Need To Know</v>
      </c>
      <c r="S519" t="str">
        <f>+Updated_Spotify_Dataset_with_Ge!B520</f>
        <v>Doja Cat</v>
      </c>
      <c r="T519" t="str">
        <f>+CONCATENATE(Updated_Spotify_Dataset_with_Ge!B520," - ",Updated_Spotify_Dataset_with_Ge!A520)</f>
        <v>Doja Cat - Need To Know</v>
      </c>
      <c r="U519" t="str">
        <f>+Updated_Spotify_Dataset_with_Ge!A520</f>
        <v>Need To Know</v>
      </c>
    </row>
    <row r="520" spans="18:21" x14ac:dyDescent="0.45">
      <c r="R520" t="str">
        <f>+Updated_Spotify_Dataset_with_Ge!A521</f>
        <v>MONTERO (Call Me By Your Name)</v>
      </c>
      <c r="S520" t="str">
        <f>+Updated_Spotify_Dataset_with_Ge!B521</f>
        <v>Lil Nas X</v>
      </c>
      <c r="T520" t="str">
        <f>+CONCATENATE(Updated_Spotify_Dataset_with_Ge!B521," - ",Updated_Spotify_Dataset_with_Ge!A521)</f>
        <v>Lil Nas X - MONTERO (Call Me By Your Name)</v>
      </c>
      <c r="U520" t="str">
        <f>+Updated_Spotify_Dataset_with_Ge!A521</f>
        <v>MONTERO (Call Me By Your Name)</v>
      </c>
    </row>
    <row r="521" spans="18:21" x14ac:dyDescent="0.45">
      <c r="R521" t="str">
        <f>+Updated_Spotify_Dataset_with_Ge!A522</f>
        <v>love nwantiti (ah ah ah)</v>
      </c>
      <c r="S521" t="str">
        <f>+Updated_Spotify_Dataset_with_Ge!B522</f>
        <v>Ckay</v>
      </c>
      <c r="T521" t="str">
        <f>+CONCATENATE(Updated_Spotify_Dataset_with_Ge!B522," - ",Updated_Spotify_Dataset_with_Ge!A522)</f>
        <v>Ckay - love nwantiti (ah ah ah)</v>
      </c>
      <c r="U521" t="str">
        <f>+Updated_Spotify_Dataset_with_Ge!A522</f>
        <v>love nwantiti (ah ah ah)</v>
      </c>
    </row>
    <row r="522" spans="18:21" x14ac:dyDescent="0.45">
      <c r="R522" t="str">
        <f>+Updated_Spotify_Dataset_with_Ge!A523</f>
        <v>Dawn FM</v>
      </c>
      <c r="S522" t="str">
        <f>+Updated_Spotify_Dataset_with_Ge!B523</f>
        <v>The Weeknd</v>
      </c>
      <c r="T522" t="str">
        <f>+CONCATENATE(Updated_Spotify_Dataset_with_Ge!B523," - ",Updated_Spotify_Dataset_with_Ge!A523)</f>
        <v>The Weeknd - Dawn FM</v>
      </c>
      <c r="U522" t="str">
        <f>+Updated_Spotify_Dataset_with_Ge!A523</f>
        <v>Dawn FM</v>
      </c>
    </row>
    <row r="523" spans="18:21" x14ac:dyDescent="0.45">
      <c r="R523" t="str">
        <f>+Updated_Spotify_Dataset_with_Ge!A524</f>
        <v>Surface Pressure</v>
      </c>
      <c r="S523" t="str">
        <f>+Updated_Spotify_Dataset_with_Ge!B524</f>
        <v>Jessica Darrow</v>
      </c>
      <c r="T523" t="str">
        <f>+CONCATENATE(Updated_Spotify_Dataset_with_Ge!B524," - ",Updated_Spotify_Dataset_with_Ge!A524)</f>
        <v>Jessica Darrow - Surface Pressure</v>
      </c>
      <c r="U523" t="str">
        <f>+Updated_Spotify_Dataset_with_Ge!A524</f>
        <v>Surface Pressure</v>
      </c>
    </row>
    <row r="524" spans="18:21" x14ac:dyDescent="0.45">
      <c r="R524" t="str">
        <f>+Updated_Spotify_Dataset_with_Ge!A525</f>
        <v>Starry Eyes</v>
      </c>
      <c r="S524" t="str">
        <f>+Updated_Spotify_Dataset_with_Ge!B525</f>
        <v>The Weeknd</v>
      </c>
      <c r="T524" t="str">
        <f>+CONCATENATE(Updated_Spotify_Dataset_with_Ge!B525," - ",Updated_Spotify_Dataset_with_Ge!A525)</f>
        <v>The Weeknd - Starry Eyes</v>
      </c>
      <c r="U524" t="str">
        <f>+Updated_Spotify_Dataset_with_Ge!A525</f>
        <v>Starry Eyes</v>
      </c>
    </row>
    <row r="525" spans="18:21" x14ac:dyDescent="0.45">
      <c r="R525" t="str">
        <f>+Updated_Spotify_Dataset_with_Ge!A526</f>
        <v>THATS WHAT I WANT</v>
      </c>
      <c r="S525" t="str">
        <f>+Updated_Spotify_Dataset_with_Ge!B526</f>
        <v>Lil Nas X</v>
      </c>
      <c r="T525" t="str">
        <f>+CONCATENATE(Updated_Spotify_Dataset_with_Ge!B526," - ",Updated_Spotify_Dataset_with_Ge!A526)</f>
        <v>Lil Nas X - THATS WHAT I WANT</v>
      </c>
      <c r="U525" t="str">
        <f>+Updated_Spotify_Dataset_with_Ge!A526</f>
        <v>THATS WHAT I WANT</v>
      </c>
    </row>
    <row r="526" spans="18:21" x14ac:dyDescent="0.45">
      <c r="R526" t="str">
        <f>+Updated_Spotify_Dataset_with_Ge!A527</f>
        <v>One Right Now (with The Weeknd)</v>
      </c>
      <c r="S526" t="str">
        <f>+Updated_Spotify_Dataset_with_Ge!B527</f>
        <v>The Weeknd, Post Malone</v>
      </c>
      <c r="T526" t="str">
        <f>+CONCATENATE(Updated_Spotify_Dataset_with_Ge!B527," - ",Updated_Spotify_Dataset_with_Ge!A527)</f>
        <v>The Weeknd, Post Malone - One Right Now (with The Weeknd)</v>
      </c>
      <c r="U526" t="str">
        <f>+Updated_Spotify_Dataset_with_Ge!A527</f>
        <v>One Right Now (with The Weeknd)</v>
      </c>
    </row>
    <row r="527" spans="18:21" x14ac:dyDescent="0.45">
      <c r="R527" t="str">
        <f>+Updated_Spotify_Dataset_with_Ge!A528</f>
        <v>Beggin</v>
      </c>
      <c r="S527" t="str">
        <f>+Updated_Spotify_Dataset_with_Ge!B528</f>
        <v>MÃ¯Â¿Â½Ã¯Â¿Â½ne</v>
      </c>
      <c r="T527" t="str">
        <f>+CONCATENATE(Updated_Spotify_Dataset_with_Ge!B528," - ",Updated_Spotify_Dataset_with_Ge!A528)</f>
        <v>MÃ¯Â¿Â½Ã¯Â¿Â½ne - Beggin</v>
      </c>
      <c r="U527" t="str">
        <f>+Updated_Spotify_Dataset_with_Ge!A528</f>
        <v>Beggin</v>
      </c>
    </row>
    <row r="528" spans="18:21" x14ac:dyDescent="0.45">
      <c r="R528" t="str">
        <f>+Updated_Spotify_Dataset_with_Ge!A529</f>
        <v>Mon Amour - Remix</v>
      </c>
      <c r="S528" t="str">
        <f>+Updated_Spotify_Dataset_with_Ge!B529</f>
        <v>Aitana, zzoilo</v>
      </c>
      <c r="T528" t="str">
        <f>+CONCATENATE(Updated_Spotify_Dataset_with_Ge!B529," - ",Updated_Spotify_Dataset_with_Ge!A529)</f>
        <v>Aitana, zzoilo - Mon Amour - Remix</v>
      </c>
      <c r="U528" t="str">
        <f>+Updated_Spotify_Dataset_with_Ge!A529</f>
        <v>Mon Amour - Remix</v>
      </c>
    </row>
    <row r="529" spans="18:21" x14ac:dyDescent="0.45">
      <c r="R529" t="str">
        <f>+Updated_Spotify_Dataset_with_Ge!A530</f>
        <v>Lo Siento BB:/ (with Bad Bunny &amp; Julieta Venegas)</v>
      </c>
      <c r="S529" t="str">
        <f>+Updated_Spotify_Dataset_with_Ge!B530</f>
        <v>Julieta Venegas, Bad Bunny, Tainy</v>
      </c>
      <c r="T529" t="str">
        <f>+CONCATENATE(Updated_Spotify_Dataset_with_Ge!B530," - ",Updated_Spotify_Dataset_with_Ge!A530)</f>
        <v>Julieta Venegas, Bad Bunny, Tainy - Lo Siento BB:/ (with Bad Bunny &amp; Julieta Venegas)</v>
      </c>
      <c r="U529" t="str">
        <f>+Updated_Spotify_Dataset_with_Ge!A530</f>
        <v>Lo Siento BB:/ (with Bad Bunny &amp; Julieta Venegas)</v>
      </c>
    </row>
    <row r="530" spans="18:21" x14ac:dyDescent="0.45">
      <c r="R530" t="str">
        <f>+Updated_Spotify_Dataset_with_Ge!A531</f>
        <v>MONEY</v>
      </c>
      <c r="S530" t="str">
        <f>+Updated_Spotify_Dataset_with_Ge!B531</f>
        <v>Lisa</v>
      </c>
      <c r="T530" t="str">
        <f>+CONCATENATE(Updated_Spotify_Dataset_with_Ge!B531," - ",Updated_Spotify_Dataset_with_Ge!A531)</f>
        <v>Lisa - MONEY</v>
      </c>
      <c r="U530" t="str">
        <f>+Updated_Spotify_Dataset_with_Ge!A531</f>
        <v>MONEY</v>
      </c>
    </row>
    <row r="531" spans="18:21" x14ac:dyDescent="0.45">
      <c r="R531" t="str">
        <f>+Updated_Spotify_Dataset_with_Ge!A532</f>
        <v>The Motto</v>
      </c>
      <c r="S531" t="str">
        <f>+Updated_Spotify_Dataset_with_Ge!B532</f>
        <v>TiÃ¯Â¿Â½Ã¯Â¿Â½sto, Ava</v>
      </c>
      <c r="T531" t="str">
        <f>+CONCATENATE(Updated_Spotify_Dataset_with_Ge!B532," - ",Updated_Spotify_Dataset_with_Ge!A532)</f>
        <v>TiÃ¯Â¿Â½Ã¯Â¿Â½sto, Ava - The Motto</v>
      </c>
      <c r="U531" t="str">
        <f>+Updated_Spotify_Dataset_with_Ge!A532</f>
        <v>The Motto</v>
      </c>
    </row>
    <row r="532" spans="18:21" x14ac:dyDescent="0.45">
      <c r="R532" t="str">
        <f>+Updated_Spotify_Dataset_with_Ge!A533</f>
        <v>Happier Than Ever</v>
      </c>
      <c r="S532" t="str">
        <f>+Updated_Spotify_Dataset_with_Ge!B533</f>
        <v>Billie Eilish</v>
      </c>
      <c r="T532" t="str">
        <f>+CONCATENATE(Updated_Spotify_Dataset_with_Ge!B533," - ",Updated_Spotify_Dataset_with_Ge!A533)</f>
        <v>Billie Eilish - Happier Than Ever</v>
      </c>
      <c r="U532" t="str">
        <f>+Updated_Spotify_Dataset_with_Ge!A533</f>
        <v>Happier Than Ever</v>
      </c>
    </row>
    <row r="533" spans="18:21" x14ac:dyDescent="0.45">
      <c r="R533" t="str">
        <f>+Updated_Spotify_Dataset_with_Ge!A534</f>
        <v>Moth To A Flame (with The Weeknd)</v>
      </c>
      <c r="S533" t="str">
        <f>+Updated_Spotify_Dataset_with_Ge!B534</f>
        <v>The Weeknd, Swedish House Mafia</v>
      </c>
      <c r="T533" t="str">
        <f>+CONCATENATE(Updated_Spotify_Dataset_with_Ge!B534," - ",Updated_Spotify_Dataset_with_Ge!A534)</f>
        <v>The Weeknd, Swedish House Mafia - Moth To A Flame (with The Weeknd)</v>
      </c>
      <c r="U533" t="str">
        <f>+Updated_Spotify_Dataset_with_Ge!A534</f>
        <v>Moth To A Flame (with The Weeknd)</v>
      </c>
    </row>
    <row r="534" spans="18:21" x14ac:dyDescent="0.45">
      <c r="R534" t="str">
        <f>+Updated_Spotify_Dataset_with_Ge!A535</f>
        <v>traitor</v>
      </c>
      <c r="S534" t="str">
        <f>+Updated_Spotify_Dataset_with_Ge!B535</f>
        <v>Juan Cruz Toledo, Huilen Toledo</v>
      </c>
      <c r="T534" t="str">
        <f>+CONCATENATE(Updated_Spotify_Dataset_with_Ge!B535," - ",Updated_Spotify_Dataset_with_Ge!A535)</f>
        <v>Juan Cruz Toledo, Huilen Toledo - traitor</v>
      </c>
      <c r="U534" t="str">
        <f>+Updated_Spotify_Dataset_with_Ge!A535</f>
        <v>traitor</v>
      </c>
    </row>
    <row r="535" spans="18:21" x14ac:dyDescent="0.45">
      <c r="R535" t="str">
        <f>+Updated_Spotify_Dataset_with_Ge!A536</f>
        <v>Toxic</v>
      </c>
      <c r="S535" t="str">
        <f>+Updated_Spotify_Dataset_with_Ge!B536</f>
        <v>BoyWithUke</v>
      </c>
      <c r="T535" t="str">
        <f>+CONCATENATE(Updated_Spotify_Dataset_with_Ge!B536," - ",Updated_Spotify_Dataset_with_Ge!A536)</f>
        <v>BoyWithUke - Toxic</v>
      </c>
      <c r="U535" t="str">
        <f>+Updated_Spotify_Dataset_with_Ge!A536</f>
        <v>Toxic</v>
      </c>
    </row>
    <row r="536" spans="18:21" x14ac:dyDescent="0.45">
      <c r="R536" t="str">
        <f>+Updated_Spotify_Dataset_with_Ge!A537</f>
        <v>drivers license</v>
      </c>
      <c r="S536" t="str">
        <f>+Updated_Spotify_Dataset_with_Ge!B537</f>
        <v>Olivia Rodrigo</v>
      </c>
      <c r="T536" t="str">
        <f>+CONCATENATE(Updated_Spotify_Dataset_with_Ge!B537," - ",Updated_Spotify_Dataset_with_Ge!A537)</f>
        <v>Olivia Rodrigo - drivers license</v>
      </c>
      <c r="U536" t="str">
        <f>+Updated_Spotify_Dataset_with_Ge!A537</f>
        <v>drivers license</v>
      </c>
    </row>
    <row r="537" spans="18:21" x14ac:dyDescent="0.45">
      <c r="R537" t="str">
        <f>+Updated_Spotify_Dataset_with_Ge!A538</f>
        <v>MalvadÃ¯Â¿Â½Ã¯Â¿</v>
      </c>
      <c r="S537" t="str">
        <f>+Updated_Spotify_Dataset_with_Ge!B538</f>
        <v>XamÃ¯Â¿Â½Ã¯Â¿Â½, Gustah, Neo B</v>
      </c>
      <c r="T537" t="str">
        <f>+CONCATENATE(Updated_Spotify_Dataset_with_Ge!B538," - ",Updated_Spotify_Dataset_with_Ge!A538)</f>
        <v>XamÃ¯Â¿Â½Ã¯Â¿Â½, Gustah, Neo B - MalvadÃ¯Â¿Â½Ã¯Â¿</v>
      </c>
      <c r="U537" t="str">
        <f>+Updated_Spotify_Dataset_with_Ge!A538</f>
        <v>MalvadÃ¯Â¿Â½Ã¯Â¿</v>
      </c>
    </row>
    <row r="538" spans="18:21" x14ac:dyDescent="0.45">
      <c r="R538" t="str">
        <f>+Updated_Spotify_Dataset_with_Ge!A539</f>
        <v>All Too Well (10 Minute Version) (Taylor's Version) (From The Vault)</v>
      </c>
      <c r="S538" t="str">
        <f>+Updated_Spotify_Dataset_with_Ge!B539</f>
        <v>Taylor Swift</v>
      </c>
      <c r="T538" t="str">
        <f>+CONCATENATE(Updated_Spotify_Dataset_with_Ge!B539," - ",Updated_Spotify_Dataset_with_Ge!A539)</f>
        <v>Taylor Swift - All Too Well (10 Minute Version) (Taylor's Version) (From The Vault)</v>
      </c>
      <c r="U538" t="str">
        <f>+Updated_Spotify_Dataset_with_Ge!A539</f>
        <v>All Too Well (10 Minute Version) (Taylor's Version) (From The Vault)</v>
      </c>
    </row>
    <row r="539" spans="18:21" x14ac:dyDescent="0.45">
      <c r="R539" t="str">
        <f>+Updated_Spotify_Dataset_with_Ge!A540</f>
        <v>DonÃ¯Â¿Â½Ã¯Â¿Â½Ã¯Â¿Â½t Break My</v>
      </c>
      <c r="S539" t="str">
        <f>+Updated_Spotify_Dataset_with_Ge!B540</f>
        <v>The Weeknd</v>
      </c>
      <c r="T539" t="str">
        <f>+CONCATENATE(Updated_Spotify_Dataset_with_Ge!B540," - ",Updated_Spotify_Dataset_with_Ge!A540)</f>
        <v>The Weeknd - DonÃ¯Â¿Â½Ã¯Â¿Â½Ã¯Â¿Â½t Break My</v>
      </c>
      <c r="U539" t="str">
        <f>+Updated_Spotify_Dataset_with_Ge!A540</f>
        <v>DonÃ¯Â¿Â½Ã¯Â¿Â½Ã¯Â¿Â½t Break My</v>
      </c>
    </row>
    <row r="540" spans="18:21" x14ac:dyDescent="0.45">
      <c r="R540" t="str">
        <f>+Updated_Spotify_Dataset_with_Ge!A541</f>
        <v>Oh My God</v>
      </c>
      <c r="S540" t="str">
        <f>+Updated_Spotify_Dataset_with_Ge!B541</f>
        <v>Adele</v>
      </c>
      <c r="T540" t="str">
        <f>+CONCATENATE(Updated_Spotify_Dataset_with_Ge!B541," - ",Updated_Spotify_Dataset_with_Ge!A541)</f>
        <v>Adele - Oh My God</v>
      </c>
      <c r="U540" t="str">
        <f>+Updated_Spotify_Dataset_with_Ge!A541</f>
        <v>Oh My God</v>
      </c>
    </row>
    <row r="541" spans="18:21" x14ac:dyDescent="0.45">
      <c r="R541" t="str">
        <f>+Updated_Spotify_Dataset_with_Ge!A542</f>
        <v>Entre Nosotros (Remix) [con Nicki Nicole]</v>
      </c>
      <c r="S541" t="str">
        <f>+Updated_Spotify_Dataset_with_Ge!B542</f>
        <v>Lit Killah, Maria Becerra, Tiago pzk, NICKI NICOLE</v>
      </c>
      <c r="T541" t="str">
        <f>+CONCATENATE(Updated_Spotify_Dataset_with_Ge!B542," - ",Updated_Spotify_Dataset_with_Ge!A542)</f>
        <v>Lit Killah, Maria Becerra, Tiago pzk, NICKI NICOLE - Entre Nosotros (Remix) [con Nicki Nicole]</v>
      </c>
      <c r="U541" t="str">
        <f>+Updated_Spotify_Dataset_with_Ge!A542</f>
        <v>Entre Nosotros (Remix) [con Nicki Nicole]</v>
      </c>
    </row>
    <row r="542" spans="18:21" x14ac:dyDescent="0.45">
      <c r="R542" t="str">
        <f>+Updated_Spotify_Dataset_with_Ge!A543</f>
        <v>A Tale By Quincy</v>
      </c>
      <c r="S542" t="str">
        <f>+Updated_Spotify_Dataset_with_Ge!B543</f>
        <v>The Weeknd</v>
      </c>
      <c r="T542" t="str">
        <f>+CONCATENATE(Updated_Spotify_Dataset_with_Ge!B543," - ",Updated_Spotify_Dataset_with_Ge!A543)</f>
        <v>The Weeknd - A Tale By Quincy</v>
      </c>
      <c r="U542" t="str">
        <f>+Updated_Spotify_Dataset_with_Ge!A543</f>
        <v>A Tale By Quincy</v>
      </c>
    </row>
    <row r="543" spans="18:21" x14ac:dyDescent="0.45">
      <c r="R543" t="str">
        <f>+Updated_Spotify_Dataset_with_Ge!A544</f>
        <v>I AM WOMAN</v>
      </c>
      <c r="S543" t="str">
        <f>+Updated_Spotify_Dataset_with_Ge!B544</f>
        <v>Emmy Meli</v>
      </c>
      <c r="T543" t="str">
        <f>+CONCATENATE(Updated_Spotify_Dataset_with_Ge!B544," - ",Updated_Spotify_Dataset_with_Ge!A544)</f>
        <v>Emmy Meli - I AM WOMAN</v>
      </c>
      <c r="U543" t="str">
        <f>+Updated_Spotify_Dataset_with_Ge!A544</f>
        <v>I AM WOMAN</v>
      </c>
    </row>
    <row r="544" spans="18:21" x14ac:dyDescent="0.45">
      <c r="R544" t="str">
        <f>+Updated_Spotify_Dataset_with_Ge!A545</f>
        <v>Medallo</v>
      </c>
      <c r="S544" t="str">
        <f>+Updated_Spotify_Dataset_with_Ge!B545</f>
        <v>Justin Quiles, Lenny TavÃ¯Â¿Â½Ã¯Â¿Â½rez, BL</v>
      </c>
      <c r="T544" t="str">
        <f>+CONCATENATE(Updated_Spotify_Dataset_with_Ge!B545," - ",Updated_Spotify_Dataset_with_Ge!A545)</f>
        <v>Justin Quiles, Lenny TavÃ¯Â¿Â½Ã¯Â¿Â½rez, BL - Medallo</v>
      </c>
      <c r="U544" t="str">
        <f>+Updated_Spotify_Dataset_with_Ge!A545</f>
        <v>Medallo</v>
      </c>
    </row>
    <row r="545" spans="18:21" x14ac:dyDescent="0.45">
      <c r="R545" t="str">
        <f>+Updated_Spotify_Dataset_with_Ge!A546</f>
        <v>It'll Be Okay</v>
      </c>
      <c r="S545" t="str">
        <f>+Updated_Spotify_Dataset_with_Ge!B546</f>
        <v>Shawn Mendes</v>
      </c>
      <c r="T545" t="str">
        <f>+CONCATENATE(Updated_Spotify_Dataset_with_Ge!B546," - ",Updated_Spotify_Dataset_with_Ge!A546)</f>
        <v>Shawn Mendes - It'll Be Okay</v>
      </c>
      <c r="U545" t="str">
        <f>+Updated_Spotify_Dataset_with_Ge!A546</f>
        <v>It'll Be Okay</v>
      </c>
    </row>
    <row r="546" spans="18:21" x14ac:dyDescent="0.45">
      <c r="R546" t="str">
        <f>+Updated_Spotify_Dataset_with_Ge!A547</f>
        <v>Softcore</v>
      </c>
      <c r="S546" t="str">
        <f>+Updated_Spotify_Dataset_with_Ge!B547</f>
        <v>The Neighbourhood</v>
      </c>
      <c r="T546" t="str">
        <f>+CONCATENATE(Updated_Spotify_Dataset_with_Ge!B547," - ",Updated_Spotify_Dataset_with_Ge!A547)</f>
        <v>The Neighbourhood - Softcore</v>
      </c>
      <c r="U546" t="str">
        <f>+Updated_Spotify_Dataset_with_Ge!A547</f>
        <v>Softcore</v>
      </c>
    </row>
    <row r="547" spans="18:21" x14ac:dyDescent="0.45">
      <c r="R547" t="str">
        <f>+Updated_Spotify_Dataset_with_Ge!A548</f>
        <v>Super Gremlin</v>
      </c>
      <c r="S547" t="str">
        <f>+Updated_Spotify_Dataset_with_Ge!B548</f>
        <v>Kodak Black</v>
      </c>
      <c r="T547" t="str">
        <f>+CONCATENATE(Updated_Spotify_Dataset_with_Ge!B548," - ",Updated_Spotify_Dataset_with_Ge!A548)</f>
        <v>Kodak Black - Super Gremlin</v>
      </c>
      <c r="U547" t="str">
        <f>+Updated_Spotify_Dataset_with_Ge!A548</f>
        <v>Super Gremlin</v>
      </c>
    </row>
    <row r="548" spans="18:21" x14ac:dyDescent="0.45">
      <c r="R548" t="str">
        <f>+Updated_Spotify_Dataset_with_Ge!A549</f>
        <v>VolvÃ¯Â¿</v>
      </c>
      <c r="S548" t="str">
        <f>+Updated_Spotify_Dataset_with_Ge!B549</f>
        <v>Aventura, Bad Bunny</v>
      </c>
      <c r="T548" t="str">
        <f>+CONCATENATE(Updated_Spotify_Dataset_with_Ge!B549," - ",Updated_Spotify_Dataset_with_Ge!A549)</f>
        <v>Aventura, Bad Bunny - VolvÃ¯Â¿</v>
      </c>
      <c r="U548" t="str">
        <f>+Updated_Spotify_Dataset_with_Ge!A549</f>
        <v>VolvÃ¯Â¿</v>
      </c>
    </row>
    <row r="549" spans="18:21" x14ac:dyDescent="0.45">
      <c r="R549" t="str">
        <f>+Updated_Spotify_Dataset_with_Ge!A550</f>
        <v>Todo De Ti</v>
      </c>
      <c r="S549" t="str">
        <f>+Updated_Spotify_Dataset_with_Ge!B550</f>
        <v>Rauw Alejandro</v>
      </c>
      <c r="T549" t="str">
        <f>+CONCATENATE(Updated_Spotify_Dataset_with_Ge!B550," - ",Updated_Spotify_Dataset_with_Ge!A550)</f>
        <v>Rauw Alejandro - Todo De Ti</v>
      </c>
      <c r="U549" t="str">
        <f>+Updated_Spotify_Dataset_with_Ge!A550</f>
        <v>Todo De Ti</v>
      </c>
    </row>
    <row r="550" spans="18:21" x14ac:dyDescent="0.45">
      <c r="R550" t="str">
        <f>+Updated_Spotify_Dataset_with_Ge!A551</f>
        <v>Love Nwantiti - Remix</v>
      </c>
      <c r="S550" t="str">
        <f>+Updated_Spotify_Dataset_with_Ge!B551</f>
        <v>Ckay, AX'EL, Dj Yo!</v>
      </c>
      <c r="T550" t="str">
        <f>+CONCATENATE(Updated_Spotify_Dataset_with_Ge!B551," - ",Updated_Spotify_Dataset_with_Ge!A551)</f>
        <v>Ckay, AX'EL, Dj Yo! - Love Nwantiti - Remix</v>
      </c>
      <c r="U550" t="str">
        <f>+Updated_Spotify_Dataset_with_Ge!A551</f>
        <v>Love Nwantiti - Remix</v>
      </c>
    </row>
    <row r="551" spans="18:21" x14ac:dyDescent="0.45">
      <c r="R551" t="str">
        <f>+Updated_Spotify_Dataset_with_Ge!A552</f>
        <v>Smokin Out The Window</v>
      </c>
      <c r="S551" t="str">
        <f>+Updated_Spotify_Dataset_with_Ge!B552</f>
        <v>Bruno Mars, Anderson .Paak, Silk Sonic</v>
      </c>
      <c r="T551" t="str">
        <f>+CONCATENATE(Updated_Spotify_Dataset_with_Ge!B552," - ",Updated_Spotify_Dataset_with_Ge!A552)</f>
        <v>Bruno Mars, Anderson .Paak, Silk Sonic - Smokin Out The Window</v>
      </c>
      <c r="U551" t="str">
        <f>+Updated_Spotify_Dataset_with_Ge!A552</f>
        <v>Smokin Out The Window</v>
      </c>
    </row>
    <row r="552" spans="18:21" x14ac:dyDescent="0.45">
      <c r="R552" t="str">
        <f>+Updated_Spotify_Dataset_with_Ge!A553</f>
        <v>Meet Me At Our Spot</v>
      </c>
      <c r="S552" t="str">
        <f>+Updated_Spotify_Dataset_with_Ge!B553</f>
        <v>THE ANXIETY, Willow, Tyler Cole</v>
      </c>
      <c r="T552" t="str">
        <f>+CONCATENATE(Updated_Spotify_Dataset_with_Ge!B553," - ",Updated_Spotify_Dataset_with_Ge!A553)</f>
        <v>THE ANXIETY, Willow, Tyler Cole - Meet Me At Our Spot</v>
      </c>
      <c r="U552" t="str">
        <f>+Updated_Spotify_Dataset_with_Ge!A553</f>
        <v>Meet Me At Our Spot</v>
      </c>
    </row>
    <row r="553" spans="18:21" x14ac:dyDescent="0.45">
      <c r="R553" t="str">
        <f>+Updated_Spotify_Dataset_with_Ge!A554</f>
        <v>Every Angel is Terrifying</v>
      </c>
      <c r="S553" t="str">
        <f>+Updated_Spotify_Dataset_with_Ge!B554</f>
        <v>The Weeknd</v>
      </c>
      <c r="T553" t="str">
        <f>+CONCATENATE(Updated_Spotify_Dataset_with_Ge!B554," - ",Updated_Spotify_Dataset_with_Ge!A554)</f>
        <v>The Weeknd - Every Angel is Terrifying</v>
      </c>
      <c r="U553" t="str">
        <f>+Updated_Spotify_Dataset_with_Ge!A554</f>
        <v>Every Angel is Terrifying</v>
      </c>
    </row>
    <row r="554" spans="18:21" x14ac:dyDescent="0.45">
      <c r="R554" t="str">
        <f>+Updated_Spotify_Dataset_with_Ge!A555</f>
        <v>Tacones Rojos</v>
      </c>
      <c r="S554" t="str">
        <f>+Updated_Spotify_Dataset_with_Ge!B555</f>
        <v>Sebastian Yatra</v>
      </c>
      <c r="T554" t="str">
        <f>+CONCATENATE(Updated_Spotify_Dataset_with_Ge!B555," - ",Updated_Spotify_Dataset_with_Ge!A555)</f>
        <v>Sebastian Yatra - Tacones Rojos</v>
      </c>
      <c r="U554" t="str">
        <f>+Updated_Spotify_Dataset_with_Ge!A555</f>
        <v>Tacones Rojos</v>
      </c>
    </row>
    <row r="555" spans="18:21" x14ac:dyDescent="0.45">
      <c r="R555" t="str">
        <f>+Updated_Spotify_Dataset_with_Ge!A556</f>
        <v>Peaches (feat. Daniel Caesar &amp; Giveon)</v>
      </c>
      <c r="S555" t="str">
        <f>+Updated_Spotify_Dataset_with_Ge!B556</f>
        <v>Justin Bieber, Daniel Caesar, Giveon</v>
      </c>
      <c r="T555" t="str">
        <f>+CONCATENATE(Updated_Spotify_Dataset_with_Ge!B556," - ",Updated_Spotify_Dataset_with_Ge!A556)</f>
        <v>Justin Bieber, Daniel Caesar, Giveon - Peaches (feat. Daniel Caesar &amp; Giveon)</v>
      </c>
      <c r="U555" t="str">
        <f>+Updated_Spotify_Dataset_with_Ge!A556</f>
        <v>Peaches (feat. Daniel Caesar &amp; Giveon)</v>
      </c>
    </row>
    <row r="556" spans="18:21" x14ac:dyDescent="0.45">
      <c r="R556" t="str">
        <f>+Updated_Spotify_Dataset_with_Ge!A557</f>
        <v>Dakiti</v>
      </c>
      <c r="S556" t="str">
        <f>+Updated_Spotify_Dataset_with_Ge!B557</f>
        <v>Bad Bunny, Jhay Cortez</v>
      </c>
      <c r="T556" t="str">
        <f>+CONCATENATE(Updated_Spotify_Dataset_with_Ge!B557," - ",Updated_Spotify_Dataset_with_Ge!A557)</f>
        <v>Bad Bunny, Jhay Cortez - Dakiti</v>
      </c>
      <c r="U556" t="str">
        <f>+Updated_Spotify_Dataset_with_Ge!A557</f>
        <v>Dakiti</v>
      </c>
    </row>
    <row r="557" spans="18:21" x14ac:dyDescent="0.45">
      <c r="R557" t="str">
        <f>+Updated_Spotify_Dataset_with_Ge!A558</f>
        <v>Tiago PZK: Bzrp Music Sessions, Vol. 48</v>
      </c>
      <c r="S557" t="str">
        <f>+Updated_Spotify_Dataset_with_Ge!B558</f>
        <v>Bizarrap, Tiago pzk</v>
      </c>
      <c r="T557" t="str">
        <f>+CONCATENATE(Updated_Spotify_Dataset_with_Ge!B558," - ",Updated_Spotify_Dataset_with_Ge!A558)</f>
        <v>Bizarrap, Tiago pzk - Tiago PZK: Bzrp Music Sessions, Vol. 48</v>
      </c>
      <c r="U557" t="str">
        <f>+Updated_Spotify_Dataset_with_Ge!A558</f>
        <v>Tiago PZK: Bzrp Music Sessions, Vol. 48</v>
      </c>
    </row>
    <row r="558" spans="18:21" x14ac:dyDescent="0.45">
      <c r="R558" t="str">
        <f>+Updated_Spotify_Dataset_with_Ge!A559</f>
        <v>LÃ¯Â¿Â½Ã¯Â¿Â½Ã¯Â¿</v>
      </c>
      <c r="S558" t="str">
        <f>+Updated_Spotify_Dataset_with_Ge!B559</f>
        <v>Stromae</v>
      </c>
      <c r="T558" t="str">
        <f>+CONCATENATE(Updated_Spotify_Dataset_with_Ge!B559," - ",Updated_Spotify_Dataset_with_Ge!A559)</f>
        <v>Stromae - LÃ¯Â¿Â½Ã¯Â¿Â½Ã¯Â¿</v>
      </c>
      <c r="U558" t="str">
        <f>+Updated_Spotify_Dataset_with_Ge!A559</f>
        <v>LÃ¯Â¿Â½Ã¯Â¿Â½Ã¯Â¿</v>
      </c>
    </row>
    <row r="559" spans="18:21" x14ac:dyDescent="0.45">
      <c r="R559" t="str">
        <f>+Updated_Spotify_Dataset_with_Ge!A560</f>
        <v>NostÃ¯Â¿Â½Ã¯Â¿Â½l</v>
      </c>
      <c r="S559" t="str">
        <f>+Updated_Spotify_Dataset_with_Ge!B560</f>
        <v>Chris Brown, Rvssian, Rauw Alejandro</v>
      </c>
      <c r="T559" t="str">
        <f>+CONCATENATE(Updated_Spotify_Dataset_with_Ge!B560," - ",Updated_Spotify_Dataset_with_Ge!A560)</f>
        <v>Chris Brown, Rvssian, Rauw Alejandro - NostÃ¯Â¿Â½Ã¯Â¿Â½l</v>
      </c>
      <c r="U559" t="str">
        <f>+Updated_Spotify_Dataset_with_Ge!A560</f>
        <v>NostÃ¯Â¿Â½Ã¯Â¿Â½l</v>
      </c>
    </row>
    <row r="560" spans="18:21" x14ac:dyDescent="0.45">
      <c r="R560" t="str">
        <f>+Updated_Spotify_Dataset_with_Ge!A561</f>
        <v>Better Days (NEIKED x Mae Muller x Polo G)</v>
      </c>
      <c r="S560" t="str">
        <f>+Updated_Spotify_Dataset_with_Ge!B561</f>
        <v>NEIKED, Mae Muller, Polo G</v>
      </c>
      <c r="T560" t="str">
        <f>+CONCATENATE(Updated_Spotify_Dataset_with_Ge!B561," - ",Updated_Spotify_Dataset_with_Ge!A561)</f>
        <v>NEIKED, Mae Muller, Polo G - Better Days (NEIKED x Mae Muller x Polo G)</v>
      </c>
      <c r="U560" t="str">
        <f>+Updated_Spotify_Dataset_with_Ge!A561</f>
        <v>Better Days (NEIKED x Mae Muller x Polo G)</v>
      </c>
    </row>
    <row r="561" spans="18:21" x14ac:dyDescent="0.45">
      <c r="R561" t="str">
        <f>+Updated_Spotify_Dataset_with_Ge!A562</f>
        <v>Life Goes On</v>
      </c>
      <c r="S561" t="str">
        <f>+Updated_Spotify_Dataset_with_Ge!B562</f>
        <v>Oliver Tree</v>
      </c>
      <c r="T561" t="str">
        <f>+CONCATENATE(Updated_Spotify_Dataset_with_Ge!B562," - ",Updated_Spotify_Dataset_with_Ge!A562)</f>
        <v>Oliver Tree - Life Goes On</v>
      </c>
      <c r="U561" t="str">
        <f>+Updated_Spotify_Dataset_with_Ge!A562</f>
        <v>Life Goes On</v>
      </c>
    </row>
    <row r="562" spans="18:21" x14ac:dyDescent="0.45">
      <c r="R562" t="str">
        <f>+Updated_Spotify_Dataset_with_Ge!A563</f>
        <v>Sad Girlz Luv Money Remix (feat. Kali Uchis)</v>
      </c>
      <c r="S562" t="str">
        <f>+Updated_Spotify_Dataset_with_Ge!B563</f>
        <v>Kali Uchis, Amaarae, Moliy</v>
      </c>
      <c r="T562" t="str">
        <f>+CONCATENATE(Updated_Spotify_Dataset_with_Ge!B563," - ",Updated_Spotify_Dataset_with_Ge!A563)</f>
        <v>Kali Uchis, Amaarae, Moliy - Sad Girlz Luv Money Remix (feat. Kali Uchis)</v>
      </c>
      <c r="U562" t="str">
        <f>+Updated_Spotify_Dataset_with_Ge!A563</f>
        <v>Sad Girlz Luv Money Remix (feat. Kali Uchis)</v>
      </c>
    </row>
    <row r="563" spans="18:21" x14ac:dyDescent="0.45">
      <c r="R563" t="str">
        <f>+Updated_Spotify_Dataset_with_Ge!A564</f>
        <v>Butter</v>
      </c>
      <c r="S563" t="str">
        <f>+Updated_Spotify_Dataset_with_Ge!B564</f>
        <v>BTS</v>
      </c>
      <c r="T563" t="str">
        <f>+CONCATENATE(Updated_Spotify_Dataset_with_Ge!B564," - ",Updated_Spotify_Dataset_with_Ge!A564)</f>
        <v>BTS - Butter</v>
      </c>
      <c r="U563" t="str">
        <f>+Updated_Spotify_Dataset_with_Ge!A564</f>
        <v>Butter</v>
      </c>
    </row>
    <row r="564" spans="18:21" x14ac:dyDescent="0.45">
      <c r="R564" t="str">
        <f>+Updated_Spotify_Dataset_with_Ge!A565</f>
        <v>pushin P (feat. Young Thug)</v>
      </c>
      <c r="S564" t="str">
        <f>+Updated_Spotify_Dataset_with_Ge!B565</f>
        <v>Young Thug, Future, Gunna</v>
      </c>
      <c r="T564" t="str">
        <f>+CONCATENATE(Updated_Spotify_Dataset_with_Ge!B565," - ",Updated_Spotify_Dataset_with_Ge!A565)</f>
        <v>Young Thug, Future, Gunna - pushin P (feat. Young Thug)</v>
      </c>
      <c r="U564" t="str">
        <f>+Updated_Spotify_Dataset_with_Ge!A565</f>
        <v>pushin P (feat. Young Thug)</v>
      </c>
    </row>
    <row r="565" spans="18:21" x14ac:dyDescent="0.45">
      <c r="R565" t="str">
        <f>+Updated_Spotify_Dataset_with_Ge!A566</f>
        <v>You Right</v>
      </c>
      <c r="S565" t="str">
        <f>+Updated_Spotify_Dataset_with_Ge!B566</f>
        <v>Doja Cat, The Weeknd</v>
      </c>
      <c r="T565" t="str">
        <f>+CONCATENATE(Updated_Spotify_Dataset_with_Ge!B566," - ",Updated_Spotify_Dataset_with_Ge!A566)</f>
        <v>Doja Cat, The Weeknd - You Right</v>
      </c>
      <c r="U565" t="str">
        <f>+Updated_Spotify_Dataset_with_Ge!A566</f>
        <v>You Right</v>
      </c>
    </row>
    <row r="566" spans="18:21" x14ac:dyDescent="0.45">
      <c r="R566" t="str">
        <f>+Updated_Spotify_Dataset_with_Ge!A567</f>
        <v>deja vu</v>
      </c>
      <c r="S566" t="str">
        <f>+Updated_Spotify_Dataset_with_Ge!B567</f>
        <v>Olivia Rodrigo</v>
      </c>
      <c r="T566" t="str">
        <f>+CONCATENATE(Updated_Spotify_Dataset_with_Ge!B567," - ",Updated_Spotify_Dataset_with_Ge!A567)</f>
        <v>Olivia Rodrigo - deja vu</v>
      </c>
      <c r="U566" t="str">
        <f>+Updated_Spotify_Dataset_with_Ge!A567</f>
        <v>deja vu</v>
      </c>
    </row>
    <row r="567" spans="18:21" x14ac:dyDescent="0.45">
      <c r="R567" t="str">
        <f>+Updated_Spotify_Dataset_with_Ge!A568</f>
        <v>Dynamite</v>
      </c>
      <c r="S567" t="str">
        <f>+Updated_Spotify_Dataset_with_Ge!B568</f>
        <v>BTS</v>
      </c>
      <c r="T567" t="str">
        <f>+CONCATENATE(Updated_Spotify_Dataset_with_Ge!B568," - ",Updated_Spotify_Dataset_with_Ge!A568)</f>
        <v>BTS - Dynamite</v>
      </c>
      <c r="U567" t="str">
        <f>+Updated_Spotify_Dataset_with_Ge!A568</f>
        <v>Dynamite</v>
      </c>
    </row>
    <row r="568" spans="18:21" x14ac:dyDescent="0.45">
      <c r="R568" t="str">
        <f>+Updated_Spotify_Dataset_with_Ge!A569</f>
        <v>TO THE MOON</v>
      </c>
      <c r="S568" t="str">
        <f>+Updated_Spotify_Dataset_with_Ge!B569</f>
        <v>Jnr Choi</v>
      </c>
      <c r="T568" t="str">
        <f>+CONCATENATE(Updated_Spotify_Dataset_with_Ge!B569," - ",Updated_Spotify_Dataset_with_Ge!A569)</f>
        <v>Jnr Choi - TO THE MOON</v>
      </c>
      <c r="U568" t="str">
        <f>+Updated_Spotify_Dataset_with_Ge!A569</f>
        <v>TO THE MOON</v>
      </c>
    </row>
    <row r="569" spans="18:21" x14ac:dyDescent="0.45">
      <c r="R569" t="str">
        <f>+Updated_Spotify_Dataset_with_Ge!A570</f>
        <v>Lost in the Fire</v>
      </c>
      <c r="S569" t="str">
        <f>+Updated_Spotify_Dataset_with_Ge!B570</f>
        <v>The Weeknd, Gesaffelstein</v>
      </c>
      <c r="T569" t="str">
        <f>+CONCATENATE(Updated_Spotify_Dataset_with_Ge!B570," - ",Updated_Spotify_Dataset_with_Ge!A570)</f>
        <v>The Weeknd, Gesaffelstein - Lost in the Fire</v>
      </c>
      <c r="U569" t="str">
        <f>+Updated_Spotify_Dataset_with_Ge!A570</f>
        <v>Lost in the Fire</v>
      </c>
    </row>
    <row r="570" spans="18:21" x14ac:dyDescent="0.45">
      <c r="R570" t="str">
        <f>+Updated_Spotify_Dataset_with_Ge!A571</f>
        <v>Salimo de Noche</v>
      </c>
      <c r="S570" t="str">
        <f>+Updated_Spotify_Dataset_with_Ge!B571</f>
        <v>Trueno, Tiago pzk</v>
      </c>
      <c r="T570" t="str">
        <f>+CONCATENATE(Updated_Spotify_Dataset_with_Ge!B571," - ",Updated_Spotify_Dataset_with_Ge!A571)</f>
        <v>Trueno, Tiago pzk - Salimo de Noche</v>
      </c>
      <c r="U570" t="str">
        <f>+Updated_Spotify_Dataset_with_Ge!A571</f>
        <v>Salimo de Noche</v>
      </c>
    </row>
    <row r="571" spans="18:21" x14ac:dyDescent="0.45">
      <c r="R571" t="str">
        <f>+Updated_Spotify_Dataset_with_Ge!A572</f>
        <v>Volando - Remix</v>
      </c>
      <c r="S571" t="str">
        <f>+Updated_Spotify_Dataset_with_Ge!B572</f>
        <v>Sech, Bad Bunny, Mora</v>
      </c>
      <c r="T571" t="str">
        <f>+CONCATENATE(Updated_Spotify_Dataset_with_Ge!B572," - ",Updated_Spotify_Dataset_with_Ge!A572)</f>
        <v>Sech, Bad Bunny, Mora - Volando - Remix</v>
      </c>
      <c r="U571" t="str">
        <f>+Updated_Spotify_Dataset_with_Ge!A572</f>
        <v>Volando - Remix</v>
      </c>
    </row>
    <row r="572" spans="18:21" x14ac:dyDescent="0.45">
      <c r="R572" t="str">
        <f>+Updated_Spotify_Dataset_with_Ge!A573</f>
        <v>Leave The Door Open</v>
      </c>
      <c r="S572" t="str">
        <f>+Updated_Spotify_Dataset_with_Ge!B573</f>
        <v>Bruno Mars, Anderson .Paak, Silk Sonic</v>
      </c>
      <c r="T572" t="str">
        <f>+CONCATENATE(Updated_Spotify_Dataset_with_Ge!B573," - ",Updated_Spotify_Dataset_with_Ge!A573)</f>
        <v>Bruno Mars, Anderson .Paak, Silk Sonic - Leave The Door Open</v>
      </c>
      <c r="U572" t="str">
        <f>+Updated_Spotify_Dataset_with_Ge!A573</f>
        <v>Leave The Door Open</v>
      </c>
    </row>
    <row r="573" spans="18:21" x14ac:dyDescent="0.45">
      <c r="R573" t="str">
        <f>+Updated_Spotify_Dataset_with_Ge!A574</f>
        <v>Knife Talk (with 21 Savage ft. Project Pat)</v>
      </c>
      <c r="S573" t="str">
        <f>+Updated_Spotify_Dataset_with_Ge!B574</f>
        <v>Drake, Project Pat, 21 Savage</v>
      </c>
      <c r="T573" t="str">
        <f>+CONCATENATE(Updated_Spotify_Dataset_with_Ge!B574," - ",Updated_Spotify_Dataset_with_Ge!A574)</f>
        <v>Drake, Project Pat, 21 Savage - Knife Talk (with 21 Savage ft. Project Pat)</v>
      </c>
      <c r="U573" t="str">
        <f>+Updated_Spotify_Dataset_with_Ge!A574</f>
        <v>Knife Talk (with 21 Savage ft. Project Pat)</v>
      </c>
    </row>
    <row r="574" spans="18:21" x14ac:dyDescent="0.45">
      <c r="R574" t="str">
        <f>+Updated_Spotify_Dataset_with_Ge!A575</f>
        <v>Don't Be Shy</v>
      </c>
      <c r="S574" t="str">
        <f>+Updated_Spotify_Dataset_with_Ge!B575</f>
        <v>TiÃ¯Â¿Â½Ã¯Â¿Â½sto, Kar</v>
      </c>
      <c r="T574" t="str">
        <f>+CONCATENATE(Updated_Spotify_Dataset_with_Ge!B575," - ",Updated_Spotify_Dataset_with_Ge!A575)</f>
        <v>TiÃ¯Â¿Â½Ã¯Â¿Â½sto, Kar - Don't Be Shy</v>
      </c>
      <c r="U574" t="str">
        <f>+Updated_Spotify_Dataset_with_Ge!A575</f>
        <v>Don't Be Shy</v>
      </c>
    </row>
    <row r="575" spans="18:21" x14ac:dyDescent="0.45">
      <c r="R575" t="str">
        <f>+Updated_Spotify_Dataset_with_Ge!A576</f>
        <v>Love Grows (Where My Rosemary Goes)</v>
      </c>
      <c r="S575" t="str">
        <f>+Updated_Spotify_Dataset_with_Ge!B576</f>
        <v>Edison Lighthouse</v>
      </c>
      <c r="T575" t="str">
        <f>+CONCATENATE(Updated_Spotify_Dataset_with_Ge!B576," - ",Updated_Spotify_Dataset_with_Ge!A576)</f>
        <v>Edison Lighthouse - Love Grows (Where My Rosemary Goes)</v>
      </c>
      <c r="U575" t="str">
        <f>+Updated_Spotify_Dataset_with_Ge!A576</f>
        <v>Love Grows (Where My Rosemary Goes)</v>
      </c>
    </row>
    <row r="576" spans="18:21" x14ac:dyDescent="0.45">
      <c r="R576" t="str">
        <f>+Updated_Spotify_Dataset_with_Ge!A577</f>
        <v>LA FAMA (with The Weeknd)</v>
      </c>
      <c r="S576" t="str">
        <f>+Updated_Spotify_Dataset_with_Ge!B577</f>
        <v>The Weeknd, ROSALÃ¯Â¿Â½</v>
      </c>
      <c r="T576" t="str">
        <f>+CONCATENATE(Updated_Spotify_Dataset_with_Ge!B577," - ",Updated_Spotify_Dataset_with_Ge!A577)</f>
        <v>The Weeknd, ROSALÃ¯Â¿Â½ - LA FAMA (with The Weeknd)</v>
      </c>
      <c r="U576" t="str">
        <f>+Updated_Spotify_Dataset_with_Ge!A577</f>
        <v>LA FAMA (with The Weeknd)</v>
      </c>
    </row>
    <row r="577" spans="18:21" x14ac:dyDescent="0.45">
      <c r="R577" t="str">
        <f>+Updated_Spotify_Dataset_with_Ge!A578</f>
        <v>The Family Madrigal</v>
      </c>
      <c r="S577" t="str">
        <f>+Updated_Spotify_Dataset_with_Ge!B578</f>
        <v>Olga Merediz, Stephanie Beatriz, Encanto - Cast</v>
      </c>
      <c r="T577" t="str">
        <f>+CONCATENATE(Updated_Spotify_Dataset_with_Ge!B578," - ",Updated_Spotify_Dataset_with_Ge!A578)</f>
        <v>Olga Merediz, Stephanie Beatriz, Encanto - Cast - The Family Madrigal</v>
      </c>
      <c r="U577" t="str">
        <f>+Updated_Spotify_Dataset_with_Ge!A578</f>
        <v>The Family Madrigal</v>
      </c>
    </row>
    <row r="578" spans="18:21" x14ac:dyDescent="0.45">
      <c r="R578" t="str">
        <f>+Updated_Spotify_Dataset_with_Ge!A579</f>
        <v>Phantom Regret by Jim</v>
      </c>
      <c r="S578" t="str">
        <f>+Updated_Spotify_Dataset_with_Ge!B579</f>
        <v>The Weeknd</v>
      </c>
      <c r="T578" t="str">
        <f>+CONCATENATE(Updated_Spotify_Dataset_with_Ge!B579," - ",Updated_Spotify_Dataset_with_Ge!A579)</f>
        <v>The Weeknd - Phantom Regret by Jim</v>
      </c>
      <c r="U578" t="str">
        <f>+Updated_Spotify_Dataset_with_Ge!A579</f>
        <v>Phantom Regret by Jim</v>
      </c>
    </row>
    <row r="579" spans="18:21" x14ac:dyDescent="0.45">
      <c r="R579" t="str">
        <f>+Updated_Spotify_Dataset_with_Ge!A580</f>
        <v>Dos Oruguitas</v>
      </c>
      <c r="S579" t="str">
        <f>+Updated_Spotify_Dataset_with_Ge!B580</f>
        <v>Sebastian Yatra</v>
      </c>
      <c r="T579" t="str">
        <f>+CONCATENATE(Updated_Spotify_Dataset_with_Ge!B580," - ",Updated_Spotify_Dataset_with_Ge!A580)</f>
        <v>Sebastian Yatra - Dos Oruguitas</v>
      </c>
      <c r="U579" t="str">
        <f>+Updated_Spotify_Dataset_with_Ge!A580</f>
        <v>Dos Oruguitas</v>
      </c>
    </row>
    <row r="580" spans="18:21" x14ac:dyDescent="0.45">
      <c r="R580" t="str">
        <f>+Updated_Spotify_Dataset_with_Ge!A581</f>
        <v>Freaks</v>
      </c>
      <c r="S580" t="str">
        <f>+Updated_Spotify_Dataset_with_Ge!B581</f>
        <v>Surf Curse</v>
      </c>
      <c r="T580" t="str">
        <f>+CONCATENATE(Updated_Spotify_Dataset_with_Ge!B581," - ",Updated_Spotify_Dataset_with_Ge!A581)</f>
        <v>Surf Curse - Freaks</v>
      </c>
      <c r="U580" t="str">
        <f>+Updated_Spotify_Dataset_with_Ge!A581</f>
        <v>Freaks</v>
      </c>
    </row>
    <row r="581" spans="18:21" x14ac:dyDescent="0.45">
      <c r="R581" t="str">
        <f>+Updated_Spotify_Dataset_with_Ge!A582</f>
        <v>Acapulco</v>
      </c>
      <c r="S581" t="str">
        <f>+Updated_Spotify_Dataset_with_Ge!B582</f>
        <v>Jason Derulo</v>
      </c>
      <c r="T581" t="str">
        <f>+CONCATENATE(Updated_Spotify_Dataset_with_Ge!B582," - ",Updated_Spotify_Dataset_with_Ge!A582)</f>
        <v>Jason Derulo - Acapulco</v>
      </c>
      <c r="U581" t="str">
        <f>+Updated_Spotify_Dataset_with_Ge!A582</f>
        <v>Acapulco</v>
      </c>
    </row>
    <row r="582" spans="18:21" x14ac:dyDescent="0.45">
      <c r="R582" t="str">
        <f>+Updated_Spotify_Dataset_with_Ge!A583</f>
        <v>Daddy Issues</v>
      </c>
      <c r="S582" t="str">
        <f>+Updated_Spotify_Dataset_with_Ge!B583</f>
        <v>The Neighbourhood</v>
      </c>
      <c r="T582" t="str">
        <f>+CONCATENATE(Updated_Spotify_Dataset_with_Ge!B583," - ",Updated_Spotify_Dataset_with_Ge!A583)</f>
        <v>The Neighbourhood - Daddy Issues</v>
      </c>
      <c r="U582" t="str">
        <f>+Updated_Spotify_Dataset_with_Ge!A583</f>
        <v>Daddy Issues</v>
      </c>
    </row>
    <row r="583" spans="18:21" x14ac:dyDescent="0.45">
      <c r="R583" t="str">
        <f>+Updated_Spotify_Dataset_with_Ge!A584</f>
        <v>thought i was playing</v>
      </c>
      <c r="S583" t="str">
        <f>+Updated_Spotify_Dataset_with_Ge!B584</f>
        <v>21 Savage, Gunna</v>
      </c>
      <c r="T583" t="str">
        <f>+CONCATENATE(Updated_Spotify_Dataset_with_Ge!B584," - ",Updated_Spotify_Dataset_with_Ge!A584)</f>
        <v>21 Savage, Gunna - thought i was playing</v>
      </c>
      <c r="U583" t="str">
        <f>+Updated_Spotify_Dataset_with_Ge!A584</f>
        <v>thought i was playing</v>
      </c>
    </row>
    <row r="584" spans="18:21" x14ac:dyDescent="0.45">
      <c r="R584" t="str">
        <f>+Updated_Spotify_Dataset_with_Ge!A585</f>
        <v>ELEVEN</v>
      </c>
      <c r="S584" t="str">
        <f>+Updated_Spotify_Dataset_with_Ge!B585</f>
        <v>IVE</v>
      </c>
      <c r="T584" t="str">
        <f>+CONCATENATE(Updated_Spotify_Dataset_with_Ge!B585," - ",Updated_Spotify_Dataset_with_Ge!A585)</f>
        <v>IVE - ELEVEN</v>
      </c>
      <c r="U584" t="str">
        <f>+Updated_Spotify_Dataset_with_Ge!A585</f>
        <v>ELEVEN</v>
      </c>
    </row>
    <row r="585" spans="18:21" x14ac:dyDescent="0.45">
      <c r="R585" t="str">
        <f>+Updated_Spotify_Dataset_with_Ge!A586</f>
        <v>Mood (feat. Iann Dior)</v>
      </c>
      <c r="S585" t="str">
        <f>+Updated_Spotify_Dataset_with_Ge!B586</f>
        <v>24kgoldn, Iann Dior</v>
      </c>
      <c r="T585" t="str">
        <f>+CONCATENATE(Updated_Spotify_Dataset_with_Ge!B586," - ",Updated_Spotify_Dataset_with_Ge!A586)</f>
        <v>24kgoldn, Iann Dior - Mood (feat. Iann Dior)</v>
      </c>
      <c r="U585" t="str">
        <f>+Updated_Spotify_Dataset_with_Ge!A586</f>
        <v>Mood (feat. Iann Dior)</v>
      </c>
    </row>
    <row r="586" spans="18:21" x14ac:dyDescent="0.45">
      <c r="R586" t="str">
        <f>+Updated_Spotify_Dataset_with_Ge!A587</f>
        <v>What Else Can I Do?</v>
      </c>
      <c r="S586" t="str">
        <f>+Updated_Spotify_Dataset_with_Ge!B587</f>
        <v>Stephanie Beatriz, Diane Guerrero</v>
      </c>
      <c r="T586" t="str">
        <f>+CONCATENATE(Updated_Spotify_Dataset_with_Ge!B587," - ",Updated_Spotify_Dataset_with_Ge!A587)</f>
        <v>Stephanie Beatriz, Diane Guerrero - What Else Can I Do?</v>
      </c>
      <c r="U586" t="str">
        <f>+Updated_Spotify_Dataset_with_Ge!A587</f>
        <v>What Else Can I Do?</v>
      </c>
    </row>
    <row r="587" spans="18:21" x14ac:dyDescent="0.45">
      <c r="R587" t="str">
        <f>+Updated_Spotify_Dataset_with_Ge!A588</f>
        <v>DANCE CRIP</v>
      </c>
      <c r="S587" t="str">
        <f>+Updated_Spotify_Dataset_with_Ge!B588</f>
        <v>Trueno</v>
      </c>
      <c r="T587" t="str">
        <f>+CONCATENATE(Updated_Spotify_Dataset_with_Ge!B588," - ",Updated_Spotify_Dataset_with_Ge!A588)</f>
        <v>Trueno - DANCE CRIP</v>
      </c>
      <c r="U587" t="str">
        <f>+Updated_Spotify_Dataset_with_Ge!A588</f>
        <v>DANCE CRIP</v>
      </c>
    </row>
    <row r="588" spans="18:21" x14ac:dyDescent="0.45">
      <c r="R588" t="str">
        <f>+Updated_Spotify_Dataset_with_Ge!A589</f>
        <v>Miserable Man</v>
      </c>
      <c r="S588" t="str">
        <f>+Updated_Spotify_Dataset_with_Ge!B589</f>
        <v>David Kushner</v>
      </c>
      <c r="T588" t="str">
        <f>+CONCATENATE(Updated_Spotify_Dataset_with_Ge!B589," - ",Updated_Spotify_Dataset_with_Ge!A589)</f>
        <v>David Kushner - Miserable Man</v>
      </c>
      <c r="U588" t="str">
        <f>+Updated_Spotify_Dataset_with_Ge!A589</f>
        <v>Miserable Man</v>
      </c>
    </row>
    <row r="589" spans="18:21" x14ac:dyDescent="0.45">
      <c r="R589" t="str">
        <f>+Updated_Spotify_Dataset_with_Ge!A590</f>
        <v>happier</v>
      </c>
      <c r="S589" t="str">
        <f>+Updated_Spotify_Dataset_with_Ge!B590</f>
        <v>Olivia Rodrigo</v>
      </c>
      <c r="T589" t="str">
        <f>+CONCATENATE(Updated_Spotify_Dataset_with_Ge!B590," - ",Updated_Spotify_Dataset_with_Ge!A590)</f>
        <v>Olivia Rodrigo - happier</v>
      </c>
      <c r="U589" t="str">
        <f>+Updated_Spotify_Dataset_with_Ge!A590</f>
        <v>happier</v>
      </c>
    </row>
    <row r="590" spans="18:21" x14ac:dyDescent="0.45">
      <c r="R590" t="str">
        <f>+Updated_Spotify_Dataset_with_Ge!A591</f>
        <v>Praise God</v>
      </c>
      <c r="S590" t="str">
        <f>+Updated_Spotify_Dataset_with_Ge!B591</f>
        <v>Kanye West</v>
      </c>
      <c r="T590" t="str">
        <f>+CONCATENATE(Updated_Spotify_Dataset_with_Ge!B591," - ",Updated_Spotify_Dataset_with_Ge!A591)</f>
        <v>Kanye West - Praise God</v>
      </c>
      <c r="U590" t="str">
        <f>+Updated_Spotify_Dataset_with_Ge!A591</f>
        <v>Praise God</v>
      </c>
    </row>
    <row r="591" spans="18:21" x14ac:dyDescent="0.45">
      <c r="R591" t="str">
        <f>+Updated_Spotify_Dataset_with_Ge!A592</f>
        <v>Get Into It (Yuh)</v>
      </c>
      <c r="S591" t="str">
        <f>+Updated_Spotify_Dataset_with_Ge!B592</f>
        <v>Doja Cat</v>
      </c>
      <c r="T591" t="str">
        <f>+CONCATENATE(Updated_Spotify_Dataset_with_Ge!B592," - ",Updated_Spotify_Dataset_with_Ge!A592)</f>
        <v>Doja Cat - Get Into It (Yuh)</v>
      </c>
      <c r="U591" t="str">
        <f>+Updated_Spotify_Dataset_with_Ge!A592</f>
        <v>Get Into It (Yuh)</v>
      </c>
    </row>
    <row r="592" spans="18:21" x14ac:dyDescent="0.45">
      <c r="R592" t="str">
        <f>+Updated_Spotify_Dataset_with_Ge!A593</f>
        <v>Before You Go</v>
      </c>
      <c r="S592" t="str">
        <f>+Updated_Spotify_Dataset_with_Ge!B593</f>
        <v>Lewis Capaldi</v>
      </c>
      <c r="T592" t="str">
        <f>+CONCATENATE(Updated_Spotify_Dataset_with_Ge!B593," - ",Updated_Spotify_Dataset_with_Ge!A593)</f>
        <v>Lewis Capaldi - Before You Go</v>
      </c>
      <c r="U592" t="str">
        <f>+Updated_Spotify_Dataset_with_Ge!A593</f>
        <v>Before You Go</v>
      </c>
    </row>
    <row r="593" spans="18:21" x14ac:dyDescent="0.45">
      <c r="R593" t="str">
        <f>+Updated_Spotify_Dataset_with_Ge!A594</f>
        <v>Sky</v>
      </c>
      <c r="S593" t="str">
        <f>+Updated_Spotify_Dataset_with_Ge!B594</f>
        <v>Playboi Carti</v>
      </c>
      <c r="T593" t="str">
        <f>+CONCATENATE(Updated_Spotify_Dataset_with_Ge!B594," - ",Updated_Spotify_Dataset_with_Ge!A594)</f>
        <v>Playboi Carti - Sky</v>
      </c>
      <c r="U593" t="str">
        <f>+Updated_Spotify_Dataset_with_Ge!A594</f>
        <v>Sky</v>
      </c>
    </row>
    <row r="594" spans="18:21" x14ac:dyDescent="0.45">
      <c r="R594" t="str">
        <f>+Updated_Spotify_Dataset_with_Ge!A595</f>
        <v>Rolling in the Deep</v>
      </c>
      <c r="S594" t="str">
        <f>+Updated_Spotify_Dataset_with_Ge!B595</f>
        <v>Adele</v>
      </c>
      <c r="T594" t="str">
        <f>+CONCATENATE(Updated_Spotify_Dataset_with_Ge!B595," - ",Updated_Spotify_Dataset_with_Ge!A595)</f>
        <v>Adele - Rolling in the Deep</v>
      </c>
      <c r="U594" t="str">
        <f>+Updated_Spotify_Dataset_with_Ge!A595</f>
        <v>Rolling in the Deep</v>
      </c>
    </row>
    <row r="595" spans="18:21" x14ac:dyDescent="0.45">
      <c r="R595" t="str">
        <f>+Updated_Spotify_Dataset_with_Ge!A596</f>
        <v>Sobrio</v>
      </c>
      <c r="S595" t="str">
        <f>+Updated_Spotify_Dataset_with_Ge!B596</f>
        <v>Maluma</v>
      </c>
      <c r="T595" t="str">
        <f>+CONCATENATE(Updated_Spotify_Dataset_with_Ge!B596," - ",Updated_Spotify_Dataset_with_Ge!A596)</f>
        <v>Maluma - Sobrio</v>
      </c>
      <c r="U595" t="str">
        <f>+Updated_Spotify_Dataset_with_Ge!A596</f>
        <v>Sobrio</v>
      </c>
    </row>
    <row r="596" spans="18:21" x14ac:dyDescent="0.45">
      <c r="R596" t="str">
        <f>+Updated_Spotify_Dataset_with_Ge!A597</f>
        <v>Peru</v>
      </c>
      <c r="S596" t="str">
        <f>+Updated_Spotify_Dataset_with_Ge!B597</f>
        <v>Ed Sheeran, Fireboy DML</v>
      </c>
      <c r="T596" t="str">
        <f>+CONCATENATE(Updated_Spotify_Dataset_with_Ge!B597," - ",Updated_Spotify_Dataset_with_Ge!A597)</f>
        <v>Ed Sheeran, Fireboy DML - Peru</v>
      </c>
      <c r="U596" t="str">
        <f>+Updated_Spotify_Dataset_with_Ge!A597</f>
        <v>Peru</v>
      </c>
    </row>
    <row r="597" spans="18:21" x14ac:dyDescent="0.45">
      <c r="R597" t="str">
        <f>+Updated_Spotify_Dataset_with_Ge!A598</f>
        <v>favorite crime</v>
      </c>
      <c r="S597" t="str">
        <f>+Updated_Spotify_Dataset_with_Ge!B598</f>
        <v>Olivia Rodrigo</v>
      </c>
      <c r="T597" t="str">
        <f>+CONCATENATE(Updated_Spotify_Dataset_with_Ge!B598," - ",Updated_Spotify_Dataset_with_Ge!A598)</f>
        <v>Olivia Rodrigo - favorite crime</v>
      </c>
      <c r="U597" t="str">
        <f>+Updated_Spotify_Dataset_with_Ge!A598</f>
        <v>favorite crime</v>
      </c>
    </row>
    <row r="598" spans="18:21" x14ac:dyDescent="0.45">
      <c r="R598" t="str">
        <f>+Updated_Spotify_Dataset_with_Ge!A599</f>
        <v>Thunder</v>
      </c>
      <c r="S598" t="str">
        <f>+Updated_Spotify_Dataset_with_Ge!B599</f>
        <v>Prezioso, Gabry Ponte, LUM!X</v>
      </c>
      <c r="T598" t="str">
        <f>+CONCATENATE(Updated_Spotify_Dataset_with_Ge!B599," - ",Updated_Spotify_Dataset_with_Ge!A599)</f>
        <v>Prezioso, Gabry Ponte, LUM!X - Thunder</v>
      </c>
      <c r="U598" t="str">
        <f>+Updated_Spotify_Dataset_with_Ge!A599</f>
        <v>Thunder</v>
      </c>
    </row>
    <row r="599" spans="18:21" x14ac:dyDescent="0.45">
      <c r="R599" t="str">
        <f>+Updated_Spotify_Dataset_with_Ge!A600</f>
        <v>The Business</v>
      </c>
      <c r="S599" t="str">
        <f>+Updated_Spotify_Dataset_with_Ge!B600</f>
        <v>TiÃ¯Â¿Â½Ã¯Â¿</v>
      </c>
      <c r="T599" t="str">
        <f>+CONCATENATE(Updated_Spotify_Dataset_with_Ge!B600," - ",Updated_Spotify_Dataset_with_Ge!A600)</f>
        <v>TiÃ¯Â¿Â½Ã¯Â¿ - The Business</v>
      </c>
      <c r="U599" t="str">
        <f>+Updated_Spotify_Dataset_with_Ge!A600</f>
        <v>The Business</v>
      </c>
    </row>
    <row r="600" spans="18:21" x14ac:dyDescent="0.45">
      <c r="R600" t="str">
        <f>+Updated_Spotify_Dataset_with_Ge!A601</f>
        <v>positions</v>
      </c>
      <c r="S600" t="str">
        <f>+Updated_Spotify_Dataset_with_Ge!B601</f>
        <v>Ariana Grande</v>
      </c>
      <c r="T600" t="str">
        <f>+CONCATENATE(Updated_Spotify_Dataset_with_Ge!B601," - ",Updated_Spotify_Dataset_with_Ge!A601)</f>
        <v>Ariana Grande - positions</v>
      </c>
      <c r="U600" t="str">
        <f>+Updated_Spotify_Dataset_with_Ge!A601</f>
        <v>positions</v>
      </c>
    </row>
    <row r="601" spans="18:21" x14ac:dyDescent="0.45">
      <c r="R601" t="str">
        <f>+Updated_Spotify_Dataset_with_Ge!A602</f>
        <v>I WANNA BE YOUR SLAVE</v>
      </c>
      <c r="S601" t="str">
        <f>+Updated_Spotify_Dataset_with_Ge!B602</f>
        <v>MÃ¯Â¿Â½Ã¯Â¿Â½ne</v>
      </c>
      <c r="T601" t="str">
        <f>+CONCATENATE(Updated_Spotify_Dataset_with_Ge!B602," - ",Updated_Spotify_Dataset_with_Ge!A602)</f>
        <v>MÃ¯Â¿Â½Ã¯Â¿Â½ne - I WANNA BE YOUR SLAVE</v>
      </c>
      <c r="U601" t="str">
        <f>+Updated_Spotify_Dataset_with_Ge!A602</f>
        <v>I WANNA BE YOUR SLAVE</v>
      </c>
    </row>
    <row r="602" spans="18:21" x14ac:dyDescent="0.45">
      <c r="R602" t="str">
        <f>+Updated_Spotify_Dataset_with_Ge!A603</f>
        <v xml:space="preserve">Vai LÃ¯Â¿Â½Ã¯Â¿Â½ Em Casa </v>
      </c>
      <c r="S602" t="str">
        <f>+Updated_Spotify_Dataset_with_Ge!B603</f>
        <v>MarÃ¯Â¿Â½Ã¯Â¿Â½lia MendonÃ¯Â¿Â½Ã¯Â¿Â½a, George Henrique &amp;</v>
      </c>
      <c r="T602" t="str">
        <f>+CONCATENATE(Updated_Spotify_Dataset_with_Ge!B603," - ",Updated_Spotify_Dataset_with_Ge!A603)</f>
        <v xml:space="preserve">MarÃ¯Â¿Â½Ã¯Â¿Â½lia MendonÃ¯Â¿Â½Ã¯Â¿Â½a, George Henrique &amp; - Vai LÃ¯Â¿Â½Ã¯Â¿Â½ Em Casa </v>
      </c>
      <c r="U602" t="str">
        <f>+Updated_Spotify_Dataset_with_Ge!A603</f>
        <v xml:space="preserve">Vai LÃ¯Â¿Â½Ã¯Â¿Â½ Em Casa </v>
      </c>
    </row>
    <row r="603" spans="18:21" x14ac:dyDescent="0.45">
      <c r="R603" t="str">
        <f>+Updated_Spotify_Dataset_with_Ge!A604</f>
        <v>The Feels</v>
      </c>
      <c r="S603" t="str">
        <f>+Updated_Spotify_Dataset_with_Ge!B604</f>
        <v>TWICE</v>
      </c>
      <c r="T603" t="str">
        <f>+CONCATENATE(Updated_Spotify_Dataset_with_Ge!B604," - ",Updated_Spotify_Dataset_with_Ge!A604)</f>
        <v>TWICE - The Feels</v>
      </c>
      <c r="U603" t="str">
        <f>+Updated_Spotify_Dataset_with_Ge!A604</f>
        <v>The Feels</v>
      </c>
    </row>
    <row r="604" spans="18:21" x14ac:dyDescent="0.45">
      <c r="R604" t="str">
        <f>+Updated_Spotify_Dataset_with_Ge!A605</f>
        <v>HEARTBREAK ANNIVERSARY</v>
      </c>
      <c r="S604" t="str">
        <f>+Updated_Spotify_Dataset_with_Ge!B605</f>
        <v>Giveon</v>
      </c>
      <c r="T604" t="str">
        <f>+CONCATENATE(Updated_Spotify_Dataset_with_Ge!B605," - ",Updated_Spotify_Dataset_with_Ge!A605)</f>
        <v>Giveon - HEARTBREAK ANNIVERSARY</v>
      </c>
      <c r="U604" t="str">
        <f>+Updated_Spotify_Dataset_with_Ge!A605</f>
        <v>HEARTBREAK ANNIVERSARY</v>
      </c>
    </row>
    <row r="605" spans="18:21" x14ac:dyDescent="0.45">
      <c r="R605" t="str">
        <f>+Updated_Spotify_Dataset_with_Ge!A606</f>
        <v>No Lie</v>
      </c>
      <c r="S605" t="str">
        <f>+Updated_Spotify_Dataset_with_Ge!B606</f>
        <v>Sean Paul, Dua Lipa</v>
      </c>
      <c r="T605" t="str">
        <f>+CONCATENATE(Updated_Spotify_Dataset_with_Ge!B606," - ",Updated_Spotify_Dataset_with_Ge!A606)</f>
        <v>Sean Paul, Dua Lipa - No Lie</v>
      </c>
      <c r="U605" t="str">
        <f>+Updated_Spotify_Dataset_with_Ge!A606</f>
        <v>No Lie</v>
      </c>
    </row>
    <row r="606" spans="18:21" x14ac:dyDescent="0.45">
      <c r="R606" t="str">
        <f>+Updated_Spotify_Dataset_with_Ge!A607</f>
        <v>OUT OUT (feat. Charli XCX &amp; Saweetie)</v>
      </c>
      <c r="S606" t="str">
        <f>+Updated_Spotify_Dataset_with_Ge!B607</f>
        <v>Charli XCX, Jax Jones, Joel Corry, Saweetie</v>
      </c>
      <c r="T606" t="str">
        <f>+CONCATENATE(Updated_Spotify_Dataset_with_Ge!B607," - ",Updated_Spotify_Dataset_with_Ge!A607)</f>
        <v>Charli XCX, Jax Jones, Joel Corry, Saweetie - OUT OUT (feat. Charli XCX &amp; Saweetie)</v>
      </c>
      <c r="U606" t="str">
        <f>+Updated_Spotify_Dataset_with_Ge!A607</f>
        <v>OUT OUT (feat. Charli XCX &amp; Saweetie)</v>
      </c>
    </row>
    <row r="607" spans="18:21" x14ac:dyDescent="0.45">
      <c r="R607" t="str">
        <f>+Updated_Spotify_Dataset_with_Ge!A608</f>
        <v>Pope Is a Rockstar</v>
      </c>
      <c r="S607" t="str">
        <f>+Updated_Spotify_Dataset_with_Ge!B608</f>
        <v>SALES</v>
      </c>
      <c r="T607" t="str">
        <f>+CONCATENATE(Updated_Spotify_Dataset_with_Ge!B608," - ",Updated_Spotify_Dataset_with_Ge!A608)</f>
        <v>SALES - Pope Is a Rockstar</v>
      </c>
      <c r="U607" t="str">
        <f>+Updated_Spotify_Dataset_with_Ge!A608</f>
        <v>Pope Is a Rockstar</v>
      </c>
    </row>
    <row r="608" spans="18:21" x14ac:dyDescent="0.45">
      <c r="R608">
        <f>+Updated_Spotify_Dataset_with_Ge!A609</f>
        <v>2055</v>
      </c>
      <c r="S608" t="str">
        <f>+Updated_Spotify_Dataset_with_Ge!B609</f>
        <v>Sleepy hallow</v>
      </c>
      <c r="T608" t="str">
        <f>+CONCATENATE(Updated_Spotify_Dataset_with_Ge!B609," - ",Updated_Spotify_Dataset_with_Ge!A609)</f>
        <v>Sleepy hallow - 2055</v>
      </c>
      <c r="U608">
        <f>+Updated_Spotify_Dataset_with_Ge!A609</f>
        <v>2055</v>
      </c>
    </row>
    <row r="609" spans="18:21" x14ac:dyDescent="0.45">
      <c r="R609" t="str">
        <f>+Updated_Spotify_Dataset_with_Ge!A610</f>
        <v>Bored</v>
      </c>
      <c r="S609" t="str">
        <f>+Updated_Spotify_Dataset_with_Ge!B610</f>
        <v>Billie Eilish</v>
      </c>
      <c r="T609" t="str">
        <f>+CONCATENATE(Updated_Spotify_Dataset_with_Ge!B610," - ",Updated_Spotify_Dataset_with_Ge!A610)</f>
        <v>Billie Eilish - Bored</v>
      </c>
      <c r="U609" t="str">
        <f>+Updated_Spotify_Dataset_with_Ge!A610</f>
        <v>Bored</v>
      </c>
    </row>
    <row r="610" spans="18:21" x14ac:dyDescent="0.45">
      <c r="R610" t="str">
        <f>+Updated_Spotify_Dataset_with_Ge!A611</f>
        <v>Happier Than Ever - Edit</v>
      </c>
      <c r="S610" t="str">
        <f>+Updated_Spotify_Dataset_with_Ge!B611</f>
        <v>Billie Eilish</v>
      </c>
      <c r="T610" t="str">
        <f>+CONCATENATE(Updated_Spotify_Dataset_with_Ge!B611," - ",Updated_Spotify_Dataset_with_Ge!A611)</f>
        <v>Billie Eilish - Happier Than Ever - Edit</v>
      </c>
      <c r="U610" t="str">
        <f>+Updated_Spotify_Dataset_with_Ge!A611</f>
        <v>Happier Than Ever - Edit</v>
      </c>
    </row>
    <row r="611" spans="18:21" x14ac:dyDescent="0.45">
      <c r="R611" t="str">
        <f>+Updated_Spotify_Dataset_with_Ge!A612</f>
        <v>Astronaut In The Ocean</v>
      </c>
      <c r="S611" t="str">
        <f>+Updated_Spotify_Dataset_with_Ge!B612</f>
        <v>Masked Wolf</v>
      </c>
      <c r="T611" t="str">
        <f>+CONCATENATE(Updated_Spotify_Dataset_with_Ge!B612," - ",Updated_Spotify_Dataset_with_Ge!A612)</f>
        <v>Masked Wolf - Astronaut In The Ocean</v>
      </c>
      <c r="U611" t="str">
        <f>+Updated_Spotify_Dataset_with_Ge!A612</f>
        <v>Astronaut In The Ocean</v>
      </c>
    </row>
    <row r="612" spans="18:21" x14ac:dyDescent="0.45">
      <c r="R612" t="str">
        <f>+Updated_Spotify_Dataset_with_Ge!A613</f>
        <v>Ley Seca</v>
      </c>
      <c r="S612" t="str">
        <f>+Updated_Spotify_Dataset_with_Ge!B613</f>
        <v>Anuel Aa, Jhay Cortez</v>
      </c>
      <c r="T612" t="str">
        <f>+CONCATENATE(Updated_Spotify_Dataset_with_Ge!B613," - ",Updated_Spotify_Dataset_with_Ge!A613)</f>
        <v>Anuel Aa, Jhay Cortez - Ley Seca</v>
      </c>
      <c r="U612" t="str">
        <f>+Updated_Spotify_Dataset_with_Ge!A613</f>
        <v>Ley Seca</v>
      </c>
    </row>
    <row r="613" spans="18:21" x14ac:dyDescent="0.45">
      <c r="R613" t="str">
        <f>+Updated_Spotify_Dataset_with_Ge!A614</f>
        <v>Every Summertime</v>
      </c>
      <c r="S613" t="str">
        <f>+Updated_Spotify_Dataset_with_Ge!B614</f>
        <v>NIKI</v>
      </c>
      <c r="T613" t="str">
        <f>+CONCATENATE(Updated_Spotify_Dataset_with_Ge!B614," - ",Updated_Spotify_Dataset_with_Ge!A614)</f>
        <v>NIKI - Every Summertime</v>
      </c>
      <c r="U613" t="str">
        <f>+Updated_Spotify_Dataset_with_Ge!A614</f>
        <v>Every Summertime</v>
      </c>
    </row>
    <row r="614" spans="18:21" x14ac:dyDescent="0.45">
      <c r="R614" t="str">
        <f>+Updated_Spotify_Dataset_with_Ge!A615</f>
        <v>Talking To The Moon</v>
      </c>
      <c r="S614" t="str">
        <f>+Updated_Spotify_Dataset_with_Ge!B615</f>
        <v>Bruno Mars</v>
      </c>
      <c r="T614" t="str">
        <f>+CONCATENATE(Updated_Spotify_Dataset_with_Ge!B615," - ",Updated_Spotify_Dataset_with_Ge!A615)</f>
        <v>Bruno Mars - Talking To The Moon</v>
      </c>
      <c r="U614" t="str">
        <f>+Updated_Spotify_Dataset_with_Ge!A615</f>
        <v>Talking To The Moon</v>
      </c>
    </row>
    <row r="615" spans="18:21" x14ac:dyDescent="0.45">
      <c r="R615" t="str">
        <f>+Updated_Spotify_Dataset_with_Ge!A616</f>
        <v>you broke me first</v>
      </c>
      <c r="S615" t="str">
        <f>+Updated_Spotify_Dataset_with_Ge!B616</f>
        <v>Tate McRae</v>
      </c>
      <c r="T615" t="str">
        <f>+CONCATENATE(Updated_Spotify_Dataset_with_Ge!B616," - ",Updated_Spotify_Dataset_with_Ge!A616)</f>
        <v>Tate McRae - you broke me first</v>
      </c>
      <c r="U615" t="str">
        <f>+Updated_Spotify_Dataset_with_Ge!A616</f>
        <v>you broke me first</v>
      </c>
    </row>
    <row r="616" spans="18:21" x14ac:dyDescent="0.45">
      <c r="R616" t="str">
        <f>+Updated_Spotify_Dataset_with_Ge!A617</f>
        <v>The Nights</v>
      </c>
      <c r="S616" t="str">
        <f>+Updated_Spotify_Dataset_with_Ge!B617</f>
        <v>Avicii</v>
      </c>
      <c r="T616" t="str">
        <f>+CONCATENATE(Updated_Spotify_Dataset_with_Ge!B617," - ",Updated_Spotify_Dataset_with_Ge!A617)</f>
        <v>Avicii - The Nights</v>
      </c>
      <c r="U616" t="str">
        <f>+Updated_Spotify_Dataset_with_Ge!A617</f>
        <v>The Nights</v>
      </c>
    </row>
    <row r="617" spans="18:21" x14ac:dyDescent="0.45">
      <c r="R617" t="str">
        <f>+Updated_Spotify_Dataset_with_Ge!A618</f>
        <v>Take My Breath</v>
      </c>
      <c r="S617" t="str">
        <f>+Updated_Spotify_Dataset_with_Ge!B618</f>
        <v>The Weeknd</v>
      </c>
      <c r="T617" t="str">
        <f>+CONCATENATE(Updated_Spotify_Dataset_with_Ge!B618," - ",Updated_Spotify_Dataset_with_Ge!A618)</f>
        <v>The Weeknd - Take My Breath</v>
      </c>
      <c r="U617" t="str">
        <f>+Updated_Spotify_Dataset_with_Ge!A618</f>
        <v>Take My Breath</v>
      </c>
    </row>
    <row r="618" spans="18:21" x14ac:dyDescent="0.45">
      <c r="R618" t="str">
        <f>+Updated_Spotify_Dataset_with_Ge!A619</f>
        <v>Way 2 Sexy (with Future &amp; Young Thug)</v>
      </c>
      <c r="S618" t="str">
        <f>+Updated_Spotify_Dataset_with_Ge!B619</f>
        <v>Drake, Future, Young Thug</v>
      </c>
      <c r="T618" t="str">
        <f>+CONCATENATE(Updated_Spotify_Dataset_with_Ge!B619," - ",Updated_Spotify_Dataset_with_Ge!A619)</f>
        <v>Drake, Future, Young Thug - Way 2 Sexy (with Future &amp; Young Thug)</v>
      </c>
      <c r="U618" t="str">
        <f>+Updated_Spotify_Dataset_with_Ge!A619</f>
        <v>Way 2 Sexy (with Future &amp; Young Thug)</v>
      </c>
    </row>
    <row r="619" spans="18:21" x14ac:dyDescent="0.45">
      <c r="R619" t="str">
        <f>+Updated_Spotify_Dataset_with_Ge!A620</f>
        <v>CÃ¯Â¿Â½Ã¯Â¿Â½</v>
      </c>
      <c r="S619" t="str">
        <f>+Updated_Spotify_Dataset_with_Ge!B620</f>
        <v>Rauw Alejandro</v>
      </c>
      <c r="T619" t="str">
        <f>+CONCATENATE(Updated_Spotify_Dataset_with_Ge!B620," - ",Updated_Spotify_Dataset_with_Ge!A620)</f>
        <v>Rauw Alejandro - CÃ¯Â¿Â½Ã¯Â¿Â½</v>
      </c>
      <c r="U619" t="str">
        <f>+Updated_Spotify_Dataset_with_Ge!A620</f>
        <v>CÃ¯Â¿Â½Ã¯Â¿Â½</v>
      </c>
    </row>
    <row r="620" spans="18:21" x14ac:dyDescent="0.45">
      <c r="R620" t="str">
        <f>+Updated_Spotify_Dataset_with_Ge!A621</f>
        <v>Enemy - from the series Arcane League of Legends</v>
      </c>
      <c r="S620" t="str">
        <f>+Updated_Spotify_Dataset_with_Ge!B621</f>
        <v>Imagine Dragons, League of Legends, Arcane</v>
      </c>
      <c r="T620" t="str">
        <f>+CONCATENATE(Updated_Spotify_Dataset_with_Ge!B621," - ",Updated_Spotify_Dataset_with_Ge!A621)</f>
        <v>Imagine Dragons, League of Legends, Arcane - Enemy - from the series Arcane League of Legends</v>
      </c>
      <c r="U620" t="str">
        <f>+Updated_Spotify_Dataset_with_Ge!A621</f>
        <v>Enemy - from the series Arcane League of Legends</v>
      </c>
    </row>
    <row r="621" spans="18:21" x14ac:dyDescent="0.45">
      <c r="R621" t="str">
        <f>+Updated_Spotify_Dataset_with_Ge!A622</f>
        <v>Dance Monkey</v>
      </c>
      <c r="S621" t="str">
        <f>+Updated_Spotify_Dataset_with_Ge!B622</f>
        <v>Tones and I</v>
      </c>
      <c r="T621" t="str">
        <f>+CONCATENATE(Updated_Spotify_Dataset_with_Ge!B622," - ",Updated_Spotify_Dataset_with_Ge!A622)</f>
        <v>Tones and I - Dance Monkey</v>
      </c>
      <c r="U621" t="str">
        <f>+Updated_Spotify_Dataset_with_Ge!A622</f>
        <v>Dance Monkey</v>
      </c>
    </row>
    <row r="622" spans="18:21" x14ac:dyDescent="0.45">
      <c r="R622" t="str">
        <f>+Updated_Spotify_Dataset_with_Ge!A623</f>
        <v>Lucid Dreams</v>
      </c>
      <c r="S622" t="str">
        <f>+Updated_Spotify_Dataset_with_Ge!B623</f>
        <v>Juice WRLD</v>
      </c>
      <c r="T622" t="str">
        <f>+CONCATENATE(Updated_Spotify_Dataset_with_Ge!B623," - ",Updated_Spotify_Dataset_with_Ge!A623)</f>
        <v>Juice WRLD - Lucid Dreams</v>
      </c>
      <c r="U622" t="str">
        <f>+Updated_Spotify_Dataset_with_Ge!A623</f>
        <v>Lucid Dreams</v>
      </c>
    </row>
    <row r="623" spans="18:21" x14ac:dyDescent="0.45">
      <c r="R623" t="str">
        <f>+Updated_Spotify_Dataset_with_Ge!A624</f>
        <v>QuÃ¯Â¿Â½Ã¯Â¿Â½ MÃ¯Â¿Â½Ã¯Â¿</v>
      </c>
      <c r="S623" t="str">
        <f>+Updated_Spotify_Dataset_with_Ge!B624</f>
        <v>J Balvin, Maria Becerra</v>
      </c>
      <c r="T623" t="str">
        <f>+CONCATENATE(Updated_Spotify_Dataset_with_Ge!B624," - ",Updated_Spotify_Dataset_with_Ge!A624)</f>
        <v>J Balvin, Maria Becerra - QuÃ¯Â¿Â½Ã¯Â¿Â½ MÃ¯Â¿Â½Ã¯Â¿</v>
      </c>
      <c r="U623" t="str">
        <f>+Updated_Spotify_Dataset_with_Ge!A624</f>
        <v>QuÃ¯Â¿Â½Ã¯Â¿Â½ MÃ¯Â¿Â½Ã¯Â¿</v>
      </c>
    </row>
    <row r="624" spans="18:21" x14ac:dyDescent="0.45">
      <c r="R624" t="str">
        <f>+Updated_Spotify_Dataset_with_Ge!A625</f>
        <v>All of Me</v>
      </c>
      <c r="S624" t="str">
        <f>+Updated_Spotify_Dataset_with_Ge!B625</f>
        <v>John Legend</v>
      </c>
      <c r="T624" t="str">
        <f>+CONCATENATE(Updated_Spotify_Dataset_with_Ge!B625," - ",Updated_Spotify_Dataset_with_Ge!A625)</f>
        <v>John Legend - All of Me</v>
      </c>
      <c r="U624" t="str">
        <f>+Updated_Spotify_Dataset_with_Ge!A625</f>
        <v>All of Me</v>
      </c>
    </row>
    <row r="625" spans="18:21" x14ac:dyDescent="0.45">
      <c r="R625" t="str">
        <f>+Updated_Spotify_Dataset_with_Ge!A626</f>
        <v>Smells Like Teen Spirit - Remastered 2021</v>
      </c>
      <c r="S625" t="str">
        <f>+Updated_Spotify_Dataset_with_Ge!B626</f>
        <v>Nirvana</v>
      </c>
      <c r="T625" t="str">
        <f>+CONCATENATE(Updated_Spotify_Dataset_with_Ge!B626," - ",Updated_Spotify_Dataset_with_Ge!A626)</f>
        <v>Nirvana - Smells Like Teen Spirit - Remastered 2021</v>
      </c>
      <c r="U625" t="str">
        <f>+Updated_Spotify_Dataset_with_Ge!A626</f>
        <v>Smells Like Teen Spirit - Remastered 2021</v>
      </c>
    </row>
    <row r="626" spans="18:21" x14ac:dyDescent="0.45">
      <c r="R626" t="str">
        <f>+Updated_Spotify_Dataset_with_Ge!A627</f>
        <v>Arcade</v>
      </c>
      <c r="S626" t="str">
        <f>+Updated_Spotify_Dataset_with_Ge!B627</f>
        <v>Duncan Laurence</v>
      </c>
      <c r="T626" t="str">
        <f>+CONCATENATE(Updated_Spotify_Dataset_with_Ge!B627," - ",Updated_Spotify_Dataset_with_Ge!A627)</f>
        <v>Duncan Laurence - Arcade</v>
      </c>
      <c r="U626" t="str">
        <f>+Updated_Spotify_Dataset_with_Ge!A627</f>
        <v>Arcade</v>
      </c>
    </row>
    <row r="627" spans="18:21" x14ac:dyDescent="0.45">
      <c r="R627" t="str">
        <f>+Updated_Spotify_Dataset_with_Ge!A628</f>
        <v>Fair Trade (with Travis Scott)</v>
      </c>
      <c r="S627" t="str">
        <f>+Updated_Spotify_Dataset_with_Ge!B628</f>
        <v>Drake, Travis Scott</v>
      </c>
      <c r="T627" t="str">
        <f>+CONCATENATE(Updated_Spotify_Dataset_with_Ge!B628," - ",Updated_Spotify_Dataset_with_Ge!A628)</f>
        <v>Drake, Travis Scott - Fair Trade (with Travis Scott)</v>
      </c>
      <c r="U627" t="str">
        <f>+Updated_Spotify_Dataset_with_Ge!A628</f>
        <v>Fair Trade (with Travis Scott)</v>
      </c>
    </row>
    <row r="628" spans="18:21" x14ac:dyDescent="0.45">
      <c r="R628" t="str">
        <f>+Updated_Spotify_Dataset_with_Ge!A629</f>
        <v>Bar</v>
      </c>
      <c r="S628" t="str">
        <f>+Updated_Spotify_Dataset_with_Ge!B629</f>
        <v>Tini, L-Gante</v>
      </c>
      <c r="T628" t="str">
        <f>+CONCATENATE(Updated_Spotify_Dataset_with_Ge!B629," - ",Updated_Spotify_Dataset_with_Ge!A629)</f>
        <v>Tini, L-Gante - Bar</v>
      </c>
      <c r="U628" t="str">
        <f>+Updated_Spotify_Dataset_with_Ge!A629</f>
        <v>Bar</v>
      </c>
    </row>
    <row r="629" spans="18:21" x14ac:dyDescent="0.45">
      <c r="R629" t="str">
        <f>+Updated_Spotify_Dataset_with_Ge!A630</f>
        <v>The Rumbling (TV Size)</v>
      </c>
      <c r="S629" t="str">
        <f>+Updated_Spotify_Dataset_with_Ge!B630</f>
        <v>SiM</v>
      </c>
      <c r="T629" t="str">
        <f>+CONCATENATE(Updated_Spotify_Dataset_with_Ge!B630," - ",Updated_Spotify_Dataset_with_Ge!A630)</f>
        <v>SiM - The Rumbling (TV Size)</v>
      </c>
      <c r="U629" t="str">
        <f>+Updated_Spotify_Dataset_with_Ge!A630</f>
        <v>The Rumbling (TV Size)</v>
      </c>
    </row>
    <row r="630" spans="18:21" x14ac:dyDescent="0.45">
      <c r="R630" t="str">
        <f>+Updated_Spotify_Dataset_with_Ge!A631</f>
        <v>family ties (with Kendrick Lamar)</v>
      </c>
      <c r="S630" t="str">
        <f>+Updated_Spotify_Dataset_with_Ge!B631</f>
        <v>Kendrick Lamar, Baby Keem</v>
      </c>
      <c r="T630" t="str">
        <f>+CONCATENATE(Updated_Spotify_Dataset_with_Ge!B631," - ",Updated_Spotify_Dataset_with_Ge!A631)</f>
        <v>Kendrick Lamar, Baby Keem - family ties (with Kendrick Lamar)</v>
      </c>
      <c r="U630" t="str">
        <f>+Updated_Spotify_Dataset_with_Ge!A631</f>
        <v>family ties (with Kendrick Lamar)</v>
      </c>
    </row>
    <row r="631" spans="18:21" x14ac:dyDescent="0.45">
      <c r="R631" t="str">
        <f>+Updated_Spotify_Dataset_with_Ge!A632</f>
        <v>Mr. Brightside</v>
      </c>
      <c r="S631" t="str">
        <f>+Updated_Spotify_Dataset_with_Ge!B632</f>
        <v>The Killers</v>
      </c>
      <c r="T631" t="str">
        <f>+CONCATENATE(Updated_Spotify_Dataset_with_Ge!B632," - ",Updated_Spotify_Dataset_with_Ge!A632)</f>
        <v>The Killers - Mr. Brightside</v>
      </c>
      <c r="U631" t="str">
        <f>+Updated_Spotify_Dataset_with_Ge!A632</f>
        <v>Mr. Brightside</v>
      </c>
    </row>
    <row r="632" spans="18:21" x14ac:dyDescent="0.45">
      <c r="R632" t="str">
        <f>+Updated_Spotify_Dataset_with_Ge!A633</f>
        <v>Blessed-Cursed</v>
      </c>
      <c r="S632" t="str">
        <f>+Updated_Spotify_Dataset_with_Ge!B633</f>
        <v>ENHYPEN</v>
      </c>
      <c r="T632" t="str">
        <f>+CONCATENATE(Updated_Spotify_Dataset_with_Ge!B633," - ",Updated_Spotify_Dataset_with_Ge!A633)</f>
        <v>ENHYPEN - Blessed-Cursed</v>
      </c>
      <c r="U632" t="str">
        <f>+Updated_Spotify_Dataset_with_Ge!A633</f>
        <v>Blessed-Cursed</v>
      </c>
    </row>
    <row r="633" spans="18:21" x14ac:dyDescent="0.45">
      <c r="R633" t="str">
        <f>+Updated_Spotify_Dataset_with_Ge!A634</f>
        <v>AM Remix</v>
      </c>
      <c r="S633" t="str">
        <f>+Updated_Spotify_Dataset_with_Ge!B634</f>
        <v>J Balvin, Nio Garcia, Bad Bunny</v>
      </c>
      <c r="T633" t="str">
        <f>+CONCATENATE(Updated_Spotify_Dataset_with_Ge!B634," - ",Updated_Spotify_Dataset_with_Ge!A634)</f>
        <v>J Balvin, Nio Garcia, Bad Bunny - AM Remix</v>
      </c>
      <c r="U633" t="str">
        <f>+Updated_Spotify_Dataset_with_Ge!A634</f>
        <v>AM Remix</v>
      </c>
    </row>
    <row r="634" spans="18:21" x14ac:dyDescent="0.45">
      <c r="R634" t="str">
        <f>+Updated_Spotify_Dataset_with_Ge!A635</f>
        <v>Streets</v>
      </c>
      <c r="S634" t="str">
        <f>+Updated_Spotify_Dataset_with_Ge!B635</f>
        <v>Doja Cat</v>
      </c>
      <c r="T634" t="str">
        <f>+CONCATENATE(Updated_Spotify_Dataset_with_Ge!B635," - ",Updated_Spotify_Dataset_with_Ge!A635)</f>
        <v>Doja Cat - Streets</v>
      </c>
      <c r="U634" t="str">
        <f>+Updated_Spotify_Dataset_with_Ge!A635</f>
        <v>Streets</v>
      </c>
    </row>
    <row r="635" spans="18:21" x14ac:dyDescent="0.45">
      <c r="R635" t="str">
        <f>+Updated_Spotify_Dataset_with_Ge!A636</f>
        <v>Shallow</v>
      </c>
      <c r="S635" t="str">
        <f>+Updated_Spotify_Dataset_with_Ge!B636</f>
        <v>Lady Gaga, Bradley Cooper</v>
      </c>
      <c r="T635" t="str">
        <f>+CONCATENATE(Updated_Spotify_Dataset_with_Ge!B636," - ",Updated_Spotify_Dataset_with_Ge!A636)</f>
        <v>Lady Gaga, Bradley Cooper - Shallow</v>
      </c>
      <c r="U635" t="str">
        <f>+Updated_Spotify_Dataset_with_Ge!A636</f>
        <v>Shallow</v>
      </c>
    </row>
    <row r="636" spans="18:21" x14ac:dyDescent="0.45">
      <c r="R636" t="str">
        <f>+Updated_Spotify_Dataset_with_Ge!A637</f>
        <v>Polaroid Love</v>
      </c>
      <c r="S636" t="str">
        <f>+Updated_Spotify_Dataset_with_Ge!B637</f>
        <v>ENHYPEN</v>
      </c>
      <c r="T636" t="str">
        <f>+CONCATENATE(Updated_Spotify_Dataset_with_Ge!B637," - ",Updated_Spotify_Dataset_with_Ge!A637)</f>
        <v>ENHYPEN - Polaroid Love</v>
      </c>
      <c r="U636" t="str">
        <f>+Updated_Spotify_Dataset_with_Ge!A637</f>
        <v>Polaroid Love</v>
      </c>
    </row>
    <row r="637" spans="18:21" x14ac:dyDescent="0.45">
      <c r="R637" t="str">
        <f>+Updated_Spotify_Dataset_with_Ge!A638</f>
        <v>Leave Before You Love Me (with Jonas Brothers)</v>
      </c>
      <c r="S637" t="str">
        <f>+Updated_Spotify_Dataset_with_Ge!B638</f>
        <v>Marshmello, Jonas Brothers</v>
      </c>
      <c r="T637" t="str">
        <f>+CONCATENATE(Updated_Spotify_Dataset_with_Ge!B638," - ",Updated_Spotify_Dataset_with_Ge!A638)</f>
        <v>Marshmello, Jonas Brothers - Leave Before You Love Me (with Jonas Brothers)</v>
      </c>
      <c r="U637" t="str">
        <f>+Updated_Spotify_Dataset_with_Ge!A638</f>
        <v>Leave Before You Love Me (with Jonas Brothers)</v>
      </c>
    </row>
    <row r="638" spans="18:21" x14ac:dyDescent="0.45">
      <c r="R638" t="str">
        <f>+Updated_Spotify_Dataset_with_Ge!A639</f>
        <v>Permission to Dance</v>
      </c>
      <c r="S638" t="str">
        <f>+Updated_Spotify_Dataset_with_Ge!B639</f>
        <v>BTS</v>
      </c>
      <c r="T638" t="str">
        <f>+CONCATENATE(Updated_Spotify_Dataset_with_Ge!B639," - ",Updated_Spotify_Dataset_with_Ge!A639)</f>
        <v>BTS - Permission to Dance</v>
      </c>
      <c r="U638" t="str">
        <f>+Updated_Spotify_Dataset_with_Ge!A639</f>
        <v>Permission to Dance</v>
      </c>
    </row>
    <row r="639" spans="18:21" x14ac:dyDescent="0.45">
      <c r="R639" t="str">
        <f>+Updated_Spotify_Dataset_with_Ge!A640</f>
        <v>Friday (feat. Mufasa &amp; Hypeman) - Dopamine Re-Edit</v>
      </c>
      <c r="S639" t="str">
        <f>+Updated_Spotify_Dataset_with_Ge!B640</f>
        <v>Riton, Nightcrawlers, Mufasa &amp; Hypeman, Dopamine</v>
      </c>
      <c r="T639" t="str">
        <f>+CONCATENATE(Updated_Spotify_Dataset_with_Ge!B640," - ",Updated_Spotify_Dataset_with_Ge!A640)</f>
        <v>Riton, Nightcrawlers, Mufasa &amp; Hypeman, Dopamine - Friday (feat. Mufasa &amp; Hypeman) - Dopamine Re-Edit</v>
      </c>
      <c r="U639" t="str">
        <f>+Updated_Spotify_Dataset_with_Ge!A640</f>
        <v>Friday (feat. Mufasa &amp; Hypeman) - Dopamine Re-Edit</v>
      </c>
    </row>
    <row r="640" spans="18:21" x14ac:dyDescent="0.45">
      <c r="R640" t="str">
        <f>+Updated_Spotify_Dataset_with_Ge!A641</f>
        <v>RAPSTAR</v>
      </c>
      <c r="S640" t="str">
        <f>+Updated_Spotify_Dataset_with_Ge!B641</f>
        <v>Polo G</v>
      </c>
      <c r="T640" t="str">
        <f>+CONCATENATE(Updated_Spotify_Dataset_with_Ge!B641," - ",Updated_Spotify_Dataset_with_Ge!A641)</f>
        <v>Polo G - RAPSTAR</v>
      </c>
      <c r="U640" t="str">
        <f>+Updated_Spotify_Dataset_with_Ge!A641</f>
        <v>RAPSTAR</v>
      </c>
    </row>
    <row r="641" spans="18:21" x14ac:dyDescent="0.45">
      <c r="R641" t="str">
        <f>+Updated_Spotify_Dataset_with_Ge!A642</f>
        <v>'Till I Collapse</v>
      </c>
      <c r="S641" t="str">
        <f>+Updated_Spotify_Dataset_with_Ge!B642</f>
        <v>Eminem, Nate Dogg</v>
      </c>
      <c r="T641" t="str">
        <f>+CONCATENATE(Updated_Spotify_Dataset_with_Ge!B642," - ",Updated_Spotify_Dataset_with_Ge!A642)</f>
        <v>Eminem, Nate Dogg - 'Till I Collapse</v>
      </c>
      <c r="U641" t="str">
        <f>+Updated_Spotify_Dataset_with_Ge!A642</f>
        <v>'Till I Collapse</v>
      </c>
    </row>
    <row r="642" spans="18:21" x14ac:dyDescent="0.45">
      <c r="R642" t="str">
        <f>+Updated_Spotify_Dataset_with_Ge!A643</f>
        <v>Memories</v>
      </c>
      <c r="S642" t="str">
        <f>+Updated_Spotify_Dataset_with_Ge!B643</f>
        <v>Maroon 5</v>
      </c>
      <c r="T642" t="str">
        <f>+CONCATENATE(Updated_Spotify_Dataset_with_Ge!B643," - ",Updated_Spotify_Dataset_with_Ge!A643)</f>
        <v>Maroon 5 - Memories</v>
      </c>
      <c r="U642" t="str">
        <f>+Updated_Spotify_Dataset_with_Ge!A643</f>
        <v>Memories</v>
      </c>
    </row>
    <row r="643" spans="18:21" x14ac:dyDescent="0.45">
      <c r="R643" t="str">
        <f>+Updated_Spotify_Dataset_with_Ge!A644</f>
        <v>Se Le Ve</v>
      </c>
      <c r="S643" t="str">
        <f>+Updated_Spotify_Dataset_with_Ge!B644</f>
        <v>Arcangel, De La Ghetto, Justin Quiles, Lenny TavÃ¯Â¿Â½Ã¯Â¿Â½rez, Sech, Dalex, Dimelo Flow, Rich Music</v>
      </c>
      <c r="T643" t="str">
        <f>+CONCATENATE(Updated_Spotify_Dataset_with_Ge!B644," - ",Updated_Spotify_Dataset_with_Ge!A644)</f>
        <v>Arcangel, De La Ghetto, Justin Quiles, Lenny TavÃ¯Â¿Â½Ã¯Â¿Â½rez, Sech, Dalex, Dimelo Flow, Rich Music - Se Le Ve</v>
      </c>
      <c r="U643" t="str">
        <f>+Updated_Spotify_Dataset_with_Ge!A644</f>
        <v>Se Le Ve</v>
      </c>
    </row>
    <row r="644" spans="18:21" x14ac:dyDescent="0.45">
      <c r="R644" t="str">
        <f>+Updated_Spotify_Dataset_with_Ge!A645</f>
        <v>25k jacket (feat. Lil Baby)</v>
      </c>
      <c r="S644" t="str">
        <f>+Updated_Spotify_Dataset_with_Ge!B645</f>
        <v>Gunna, Lil Baby</v>
      </c>
      <c r="T644" t="str">
        <f>+CONCATENATE(Updated_Spotify_Dataset_with_Ge!B645," - ",Updated_Spotify_Dataset_with_Ge!A645)</f>
        <v>Gunna, Lil Baby - 25k jacket (feat. Lil Baby)</v>
      </c>
      <c r="U644" t="str">
        <f>+Updated_Spotify_Dataset_with_Ge!A645</f>
        <v>25k jacket (feat. Lil Baby)</v>
      </c>
    </row>
    <row r="645" spans="18:21" x14ac:dyDescent="0.45">
      <c r="R645" t="str">
        <f>+Updated_Spotify_Dataset_with_Ge!A646</f>
        <v xml:space="preserve">When IÃ¯Â¿Â½Ã¯Â¿Â½Ã¯Â¿Â½m Gone (with Katy </v>
      </c>
      <c r="S645" t="str">
        <f>+Updated_Spotify_Dataset_with_Ge!B646</f>
        <v>Katy Perry, Alesso</v>
      </c>
      <c r="T645" t="str">
        <f>+CONCATENATE(Updated_Spotify_Dataset_with_Ge!B646," - ",Updated_Spotify_Dataset_with_Ge!A646)</f>
        <v xml:space="preserve">Katy Perry, Alesso - When IÃ¯Â¿Â½Ã¯Â¿Â½Ã¯Â¿Â½m Gone (with Katy </v>
      </c>
      <c r="U645" t="str">
        <f>+Updated_Spotify_Dataset_with_Ge!A646</f>
        <v xml:space="preserve">When IÃ¯Â¿Â½Ã¯Â¿Â½Ã¯Â¿Â½m Gone (with Katy </v>
      </c>
    </row>
    <row r="646" spans="18:21" x14ac:dyDescent="0.45">
      <c r="R646" t="str">
        <f>+Updated_Spotify_Dataset_with_Ge!A647</f>
        <v>EsqueÃ¯Â¿Â½Ã¯Â¿Â½a-Me Se For C</v>
      </c>
      <c r="S646" t="str">
        <f>+Updated_Spotify_Dataset_with_Ge!B647</f>
        <v>MarÃ¯Â¿Â½Ã¯Â¿Â½lia MendonÃ¯Â¿Â½Ã¯Â¿Â½a, Maiara &amp;</v>
      </c>
      <c r="T646" t="str">
        <f>+CONCATENATE(Updated_Spotify_Dataset_with_Ge!B647," - ",Updated_Spotify_Dataset_with_Ge!A647)</f>
        <v>MarÃ¯Â¿Â½Ã¯Â¿Â½lia MendonÃ¯Â¿Â½Ã¯Â¿Â½a, Maiara &amp; - EsqueÃ¯Â¿Â½Ã¯Â¿Â½a-Me Se For C</v>
      </c>
      <c r="U646" t="str">
        <f>+Updated_Spotify_Dataset_with_Ge!A647</f>
        <v>EsqueÃ¯Â¿Â½Ã¯Â¿Â½a-Me Se For C</v>
      </c>
    </row>
    <row r="647" spans="18:21" x14ac:dyDescent="0.45">
      <c r="R647" t="str">
        <f>+Updated_Spotify_Dataset_with_Ge!A648</f>
        <v>MiÃ¯Â¿Â½Ã¯Â¿Â½n</v>
      </c>
      <c r="S647" t="str">
        <f>+Updated_Spotify_Dataset_with_Ge!B648</f>
        <v>Tini, Maria Becerra</v>
      </c>
      <c r="T647" t="str">
        <f>+CONCATENATE(Updated_Spotify_Dataset_with_Ge!B648," - ",Updated_Spotify_Dataset_with_Ge!A648)</f>
        <v>Tini, Maria Becerra - MiÃ¯Â¿Â½Ã¯Â¿Â½n</v>
      </c>
      <c r="U647" t="str">
        <f>+Updated_Spotify_Dataset_with_Ge!A648</f>
        <v>MiÃ¯Â¿Â½Ã¯Â¿Â½n</v>
      </c>
    </row>
    <row r="648" spans="18:21" x14ac:dyDescent="0.45">
      <c r="R648" t="str">
        <f>+Updated_Spotify_Dataset_with_Ge!A649</f>
        <v>SÃ¯Â¿Â½Ã¯Â¿Â½</v>
      </c>
      <c r="S648" t="str">
        <f>+Updated_Spotify_Dataset_with_Ge!B649</f>
        <v>Anuel Aa, Myke Towers, Jhay Cortez</v>
      </c>
      <c r="T648" t="str">
        <f>+CONCATENATE(Updated_Spotify_Dataset_with_Ge!B649," - ",Updated_Spotify_Dataset_with_Ge!A649)</f>
        <v>Anuel Aa, Myke Towers, Jhay Cortez - SÃ¯Â¿Â½Ã¯Â¿Â½</v>
      </c>
      <c r="U648" t="str">
        <f>+Updated_Spotify_Dataset_with_Ge!A649</f>
        <v>SÃ¯Â¿Â½Ã¯Â¿Â½</v>
      </c>
    </row>
    <row r="649" spans="18:21" x14ac:dyDescent="0.45">
      <c r="R649" t="str">
        <f>+Updated_Spotify_Dataset_with_Ge!A650</f>
        <v>MAMIII</v>
      </c>
      <c r="S649" t="str">
        <f>+Updated_Spotify_Dataset_with_Ge!B650</f>
        <v>Karol G, Becky G</v>
      </c>
      <c r="T649" t="str">
        <f>+CONCATENATE(Updated_Spotify_Dataset_with_Ge!B650," - ",Updated_Spotify_Dataset_with_Ge!A650)</f>
        <v>Karol G, Becky G - MAMIII</v>
      </c>
      <c r="U649" t="str">
        <f>+Updated_Spotify_Dataset_with_Ge!A650</f>
        <v>MAMIII</v>
      </c>
    </row>
    <row r="650" spans="18:21" x14ac:dyDescent="0.45">
      <c r="R650" t="str">
        <f>+Updated_Spotify_Dataset_with_Ge!A651</f>
        <v>Still D.R.E.</v>
      </c>
      <c r="S650" t="str">
        <f>+Updated_Spotify_Dataset_with_Ge!B651</f>
        <v>Dr. Dre, Snoop Dogg</v>
      </c>
      <c r="T650" t="str">
        <f>+CONCATENATE(Updated_Spotify_Dataset_with_Ge!B651," - ",Updated_Spotify_Dataset_with_Ge!A651)</f>
        <v>Dr. Dre, Snoop Dogg - Still D.R.E.</v>
      </c>
      <c r="U650" t="str">
        <f>+Updated_Spotify_Dataset_with_Ge!A651</f>
        <v>Still D.R.E.</v>
      </c>
    </row>
    <row r="651" spans="18:21" x14ac:dyDescent="0.45">
      <c r="R651" t="str">
        <f>+Updated_Spotify_Dataset_with_Ge!A652</f>
        <v>Stay Alive (Prod. SUGA of BTS)</v>
      </c>
      <c r="S651" t="str">
        <f>+Updated_Spotify_Dataset_with_Ge!B652</f>
        <v>Jung Kook</v>
      </c>
      <c r="T651" t="str">
        <f>+CONCATENATE(Updated_Spotify_Dataset_with_Ge!B652," - ",Updated_Spotify_Dataset_with_Ge!A652)</f>
        <v>Jung Kook - Stay Alive (Prod. SUGA of BTS)</v>
      </c>
      <c r="U651" t="str">
        <f>+Updated_Spotify_Dataset_with_Ge!A652</f>
        <v>Stay Alive (Prod. SUGA of BTS)</v>
      </c>
    </row>
    <row r="652" spans="18:21" x14ac:dyDescent="0.45">
      <c r="R652" t="str">
        <f>+Updated_Spotify_Dataset_with_Ge!A653</f>
        <v>Boyfriend</v>
      </c>
      <c r="S652" t="str">
        <f>+Updated_Spotify_Dataset_with_Ge!B653</f>
        <v>Dove Cameron</v>
      </c>
      <c r="T652" t="str">
        <f>+CONCATENATE(Updated_Spotify_Dataset_with_Ge!B653," - ",Updated_Spotify_Dataset_with_Ge!A653)</f>
        <v>Dove Cameron - Boyfriend</v>
      </c>
      <c r="U652" t="str">
        <f>+Updated_Spotify_Dataset_with_Ge!A653</f>
        <v>Boyfriend</v>
      </c>
    </row>
    <row r="653" spans="18:21" x14ac:dyDescent="0.45">
      <c r="R653" t="str">
        <f>+Updated_Spotify_Dataset_with_Ge!A654</f>
        <v>The Joker And The Queen (feat. Taylor Swift)</v>
      </c>
      <c r="S653" t="str">
        <f>+Updated_Spotify_Dataset_with_Ge!B654</f>
        <v>Ed Sheeran, Taylor Swift</v>
      </c>
      <c r="T653" t="str">
        <f>+CONCATENATE(Updated_Spotify_Dataset_with_Ge!B654," - ",Updated_Spotify_Dataset_with_Ge!A654)</f>
        <v>Ed Sheeran, Taylor Swift - The Joker And The Queen (feat. Taylor Swift)</v>
      </c>
      <c r="U653" t="str">
        <f>+Updated_Spotify_Dataset_with_Ge!A654</f>
        <v>The Joker And The Queen (feat. Taylor Swift)</v>
      </c>
    </row>
    <row r="654" spans="18:21" x14ac:dyDescent="0.45">
      <c r="R654" t="str">
        <f>+Updated_Spotify_Dataset_with_Ge!A655</f>
        <v>The Next Episode</v>
      </c>
      <c r="S654" t="str">
        <f>+Updated_Spotify_Dataset_with_Ge!B655</f>
        <v>Dr. Dre, Snoop Dogg</v>
      </c>
      <c r="T654" t="str">
        <f>+CONCATENATE(Updated_Spotify_Dataset_with_Ge!B655," - ",Updated_Spotify_Dataset_with_Ge!A655)</f>
        <v>Dr. Dre, Snoop Dogg - The Next Episode</v>
      </c>
      <c r="U654" t="str">
        <f>+Updated_Spotify_Dataset_with_Ge!A655</f>
        <v>The Next Episode</v>
      </c>
    </row>
    <row r="655" spans="18:21" x14ac:dyDescent="0.45">
      <c r="R655" t="str">
        <f>+Updated_Spotify_Dataset_with_Ge!A656</f>
        <v>Light Switch</v>
      </c>
      <c r="S655" t="str">
        <f>+Updated_Spotify_Dataset_with_Ge!B656</f>
        <v>Charlie Puth</v>
      </c>
      <c r="T655" t="str">
        <f>+CONCATENATE(Updated_Spotify_Dataset_with_Ge!B656," - ",Updated_Spotify_Dataset_with_Ge!A656)</f>
        <v>Charlie Puth - Light Switch</v>
      </c>
      <c r="U655" t="str">
        <f>+Updated_Spotify_Dataset_with_Ge!A656</f>
        <v>Light Switch</v>
      </c>
    </row>
    <row r="656" spans="18:21" x14ac:dyDescent="0.45">
      <c r="R656" t="str">
        <f>+Updated_Spotify_Dataset_with_Ge!A657</f>
        <v>City of Gods</v>
      </c>
      <c r="S656" t="str">
        <f>+Updated_Spotify_Dataset_with_Ge!B657</f>
        <v>Kanye West, Alicia Keys, Fivio Foreign</v>
      </c>
      <c r="T656" t="str">
        <f>+CONCATENATE(Updated_Spotify_Dataset_with_Ge!B657," - ",Updated_Spotify_Dataset_with_Ge!A657)</f>
        <v>Kanye West, Alicia Keys, Fivio Foreign - City of Gods</v>
      </c>
      <c r="U656" t="str">
        <f>+Updated_Spotify_Dataset_with_Ge!A657</f>
        <v>City of Gods</v>
      </c>
    </row>
    <row r="657" spans="18:21" x14ac:dyDescent="0.45">
      <c r="R657" t="str">
        <f>+Updated_Spotify_Dataset_with_Ge!A658</f>
        <v>Brividi</v>
      </c>
      <c r="S657" t="str">
        <f>+Updated_Spotify_Dataset_with_Ge!B658</f>
        <v>Mahmood, Blanco</v>
      </c>
      <c r="T657" t="str">
        <f>+CONCATENATE(Updated_Spotify_Dataset_with_Ge!B658," - ",Updated_Spotify_Dataset_with_Ge!A658)</f>
        <v>Mahmood, Blanco - Brividi</v>
      </c>
      <c r="U657" t="str">
        <f>+Updated_Spotify_Dataset_with_Ge!A658</f>
        <v>Brividi</v>
      </c>
    </row>
    <row r="658" spans="18:21" x14ac:dyDescent="0.45">
      <c r="R658" t="str">
        <f>+Updated_Spotify_Dataset_with_Ge!A659</f>
        <v>Lost</v>
      </c>
      <c r="S658" t="str">
        <f>+Updated_Spotify_Dataset_with_Ge!B659</f>
        <v>Frank Ocean</v>
      </c>
      <c r="T658" t="str">
        <f>+CONCATENATE(Updated_Spotify_Dataset_with_Ge!B659," - ",Updated_Spotify_Dataset_with_Ge!A659)</f>
        <v>Frank Ocean - Lost</v>
      </c>
      <c r="U658" t="str">
        <f>+Updated_Spotify_Dataset_with_Ge!A659</f>
        <v>Lost</v>
      </c>
    </row>
    <row r="659" spans="18:21" x14ac:dyDescent="0.45">
      <c r="R659" t="str">
        <f>+Updated_Spotify_Dataset_with_Ge!A660</f>
        <v>In Da Club</v>
      </c>
      <c r="S659" t="str">
        <f>+Updated_Spotify_Dataset_with_Ge!B660</f>
        <v>50 Cent</v>
      </c>
      <c r="T659" t="str">
        <f>+CONCATENATE(Updated_Spotify_Dataset_with_Ge!B660," - ",Updated_Spotify_Dataset_with_Ge!A660)</f>
        <v>50 Cent - In Da Club</v>
      </c>
      <c r="U659" t="str">
        <f>+Updated_Spotify_Dataset_with_Ge!A660</f>
        <v>In Da Club</v>
      </c>
    </row>
    <row r="660" spans="18:21" x14ac:dyDescent="0.45">
      <c r="R660" t="str">
        <f>+Updated_Spotify_Dataset_with_Ge!A661</f>
        <v>she's all i wanna be</v>
      </c>
      <c r="S660" t="str">
        <f>+Updated_Spotify_Dataset_with_Ge!B661</f>
        <v>Tate McRae</v>
      </c>
      <c r="T660" t="str">
        <f>+CONCATENATE(Updated_Spotify_Dataset_with_Ge!B661," - ",Updated_Spotify_Dataset_with_Ge!A661)</f>
        <v>Tate McRae - she's all i wanna be</v>
      </c>
      <c r="U660" t="str">
        <f>+Updated_Spotify_Dataset_with_Ge!A661</f>
        <v>she's all i wanna be</v>
      </c>
    </row>
    <row r="661" spans="18:21" x14ac:dyDescent="0.45">
      <c r="R661" t="str">
        <f>+Updated_Spotify_Dataset_with_Ge!A662</f>
        <v>Ginseng Strip 2002</v>
      </c>
      <c r="S661" t="str">
        <f>+Updated_Spotify_Dataset_with_Ge!B662</f>
        <v>Yung Lean</v>
      </c>
      <c r="T661" t="str">
        <f>+CONCATENATE(Updated_Spotify_Dataset_with_Ge!B662," - ",Updated_Spotify_Dataset_with_Ge!A662)</f>
        <v>Yung Lean - Ginseng Strip 2002</v>
      </c>
      <c r="U661" t="str">
        <f>+Updated_Spotify_Dataset_with_Ge!A662</f>
        <v>Ginseng Strip 2002</v>
      </c>
    </row>
    <row r="662" spans="18:21" x14ac:dyDescent="0.45">
      <c r="R662" t="str">
        <f>+Updated_Spotify_Dataset_with_Ge!A663</f>
        <v>All For Us - from the HBO Original Series Euphoria</v>
      </c>
      <c r="S662" t="str">
        <f>+Updated_Spotify_Dataset_with_Ge!B663</f>
        <v>Labrinth, Zendaya</v>
      </c>
      <c r="T662" t="str">
        <f>+CONCATENATE(Updated_Spotify_Dataset_with_Ge!B663," - ",Updated_Spotify_Dataset_with_Ge!A663)</f>
        <v>Labrinth, Zendaya - All For Us - from the HBO Original Series Euphoria</v>
      </c>
      <c r="U662" t="str">
        <f>+Updated_Spotify_Dataset_with_Ge!A663</f>
        <v>All For Us - from the HBO Original Series Euphoria</v>
      </c>
    </row>
    <row r="663" spans="18:21" x14ac:dyDescent="0.45">
      <c r="R663" t="str">
        <f>+Updated_Spotify_Dataset_with_Ge!A664</f>
        <v>Notion</v>
      </c>
      <c r="S663" t="str">
        <f>+Updated_Spotify_Dataset_with_Ge!B664</f>
        <v>The Rare Occasions</v>
      </c>
      <c r="T663" t="str">
        <f>+CONCATENATE(Updated_Spotify_Dataset_with_Ge!B664," - ",Updated_Spotify_Dataset_with_Ge!A664)</f>
        <v>The Rare Occasions - Notion</v>
      </c>
      <c r="U663" t="str">
        <f>+Updated_Spotify_Dataset_with_Ge!A664</f>
        <v>Notion</v>
      </c>
    </row>
    <row r="664" spans="18:21" x14ac:dyDescent="0.45">
      <c r="R664" t="str">
        <f>+Updated_Spotify_Dataset_with_Ge!A665</f>
        <v>Formula</v>
      </c>
      <c r="S664" t="str">
        <f>+Updated_Spotify_Dataset_with_Ge!B665</f>
        <v>Labrinth</v>
      </c>
      <c r="T664" t="str">
        <f>+CONCATENATE(Updated_Spotify_Dataset_with_Ge!B665," - ",Updated_Spotify_Dataset_with_Ge!A665)</f>
        <v>Labrinth - Formula</v>
      </c>
      <c r="U664" t="str">
        <f>+Updated_Spotify_Dataset_with_Ge!A665</f>
        <v>Formula</v>
      </c>
    </row>
    <row r="665" spans="18:21" x14ac:dyDescent="0.45">
      <c r="R665" t="str">
        <f>+Updated_Spotify_Dataset_with_Ge!A666</f>
        <v>Mount Everest</v>
      </c>
      <c r="S665" t="str">
        <f>+Updated_Spotify_Dataset_with_Ge!B666</f>
        <v>Labrinth</v>
      </c>
      <c r="T665" t="str">
        <f>+CONCATENATE(Updated_Spotify_Dataset_with_Ge!B666," - ",Updated_Spotify_Dataset_with_Ge!A666)</f>
        <v>Labrinth - Mount Everest</v>
      </c>
      <c r="U665" t="str">
        <f>+Updated_Spotify_Dataset_with_Ge!A666</f>
        <v>Mount Everest</v>
      </c>
    </row>
    <row r="666" spans="18:21" x14ac:dyDescent="0.45">
      <c r="R666" t="str">
        <f>+Updated_Spotify_Dataset_with_Ge!A667</f>
        <v>Excuses</v>
      </c>
      <c r="S666" t="str">
        <f>+Updated_Spotify_Dataset_with_Ge!B667</f>
        <v>Intense, AP Dhillon, Gurinder Gill</v>
      </c>
      <c r="T666" t="str">
        <f>+CONCATENATE(Updated_Spotify_Dataset_with_Ge!B667," - ",Updated_Spotify_Dataset_with_Ge!A667)</f>
        <v>Intense, AP Dhillon, Gurinder Gill - Excuses</v>
      </c>
      <c r="U666" t="str">
        <f>+Updated_Spotify_Dataset_with_Ge!A667</f>
        <v>Excuses</v>
      </c>
    </row>
    <row r="667" spans="18:21" x14ac:dyDescent="0.45">
      <c r="R667" t="str">
        <f>+Updated_Spotify_Dataset_with_Ge!A668</f>
        <v>Cigarettes</v>
      </c>
      <c r="S667" t="str">
        <f>+Updated_Spotify_Dataset_with_Ge!B668</f>
        <v>Juice WRLD</v>
      </c>
      <c r="T667" t="str">
        <f>+CONCATENATE(Updated_Spotify_Dataset_with_Ge!B668," - ",Updated_Spotify_Dataset_with_Ge!A668)</f>
        <v>Juice WRLD - Cigarettes</v>
      </c>
      <c r="U667" t="str">
        <f>+Updated_Spotify_Dataset_with_Ge!A668</f>
        <v>Cigarettes</v>
      </c>
    </row>
    <row r="668" spans="18:21" x14ac:dyDescent="0.45">
      <c r="R668" t="str">
        <f>+Updated_Spotify_Dataset_with_Ge!A669</f>
        <v>CayÃ¯Â¿Â½Ã¯Â¿Â½ La Noche (feat. Cruz CafunÃ¯Â¿Â½Ã¯Â¿Â½, Abhir Hathi, Bejo, EL IMA)</v>
      </c>
      <c r="S668" t="str">
        <f>+Updated_Spotify_Dataset_with_Ge!B669</f>
        <v>Quevedo, La Pantera, Juseph, Cruz CafunÃ¯Â¿Â½Ã¯Â¿Â½, BÃ¯Â¿Â½Ã¯Â¿Â½jo, Abhir Hathi</v>
      </c>
      <c r="T668" t="str">
        <f>+CONCATENATE(Updated_Spotify_Dataset_with_Ge!B669," - ",Updated_Spotify_Dataset_with_Ge!A669)</f>
        <v>Quevedo, La Pantera, Juseph, Cruz CafunÃ¯Â¿Â½Ã¯Â¿Â½, BÃ¯Â¿Â½Ã¯Â¿Â½jo, Abhir Hathi - CayÃ¯Â¿Â½Ã¯Â¿Â½ La Noche (feat. Cruz CafunÃ¯Â¿Â½Ã¯Â¿Â½, Abhir Hathi, Bejo, EL IMA)</v>
      </c>
      <c r="U668" t="str">
        <f>+Updated_Spotify_Dataset_with_Ge!A669</f>
        <v>CayÃ¯Â¿Â½Ã¯Â¿Â½ La Noche (feat. Cruz CafunÃ¯Â¿Â½Ã¯Â¿Â½, Abhir Hathi, Bejo, EL IMA)</v>
      </c>
    </row>
    <row r="669" spans="18:21" x14ac:dyDescent="0.45">
      <c r="R669" t="str">
        <f>+Updated_Spotify_Dataset_with_Ge!A670</f>
        <v>California Love - Original Version (Explicit)</v>
      </c>
      <c r="S669" t="str">
        <f>+Updated_Spotify_Dataset_with_Ge!B670</f>
        <v>Dr. Dre, 2Pac, Roger</v>
      </c>
      <c r="T669" t="str">
        <f>+CONCATENATE(Updated_Spotify_Dataset_with_Ge!B670," - ",Updated_Spotify_Dataset_with_Ge!A670)</f>
        <v>Dr. Dre, 2Pac, Roger - California Love - Original Version (Explicit)</v>
      </c>
      <c r="U669" t="str">
        <f>+Updated_Spotify_Dataset_with_Ge!A670</f>
        <v>California Love - Original Version (Explicit)</v>
      </c>
    </row>
    <row r="670" spans="18:21" x14ac:dyDescent="0.45">
      <c r="R670" t="str">
        <f>+Updated_Spotify_Dataset_with_Ge!A671</f>
        <v>Forgot About Dre</v>
      </c>
      <c r="S670" t="str">
        <f>+Updated_Spotify_Dataset_with_Ge!B671</f>
        <v>Eminem, Dr. Dre</v>
      </c>
      <c r="T670" t="str">
        <f>+CONCATENATE(Updated_Spotify_Dataset_with_Ge!B671," - ",Updated_Spotify_Dataset_with_Ge!A671)</f>
        <v>Eminem, Dr. Dre - Forgot About Dre</v>
      </c>
      <c r="U670" t="str">
        <f>+Updated_Spotify_Dataset_with_Ge!A671</f>
        <v>Forgot About Dre</v>
      </c>
    </row>
    <row r="671" spans="18:21" x14ac:dyDescent="0.45">
      <c r="R671" t="str">
        <f>+Updated_Spotify_Dataset_with_Ge!A672</f>
        <v>Down Under (feat. Colin Hay)</v>
      </c>
      <c r="S671" t="str">
        <f>+Updated_Spotify_Dataset_with_Ge!B672</f>
        <v>Luude, Colin Hay</v>
      </c>
      <c r="T671" t="str">
        <f>+CONCATENATE(Updated_Spotify_Dataset_with_Ge!B672," - ",Updated_Spotify_Dataset_with_Ge!A672)</f>
        <v>Luude, Colin Hay - Down Under (feat. Colin Hay)</v>
      </c>
      <c r="U671" t="str">
        <f>+Updated_Spotify_Dataset_with_Ge!A672</f>
        <v>Down Under (feat. Colin Hay)</v>
      </c>
    </row>
    <row r="672" spans="18:21" x14ac:dyDescent="0.45">
      <c r="R672" t="str">
        <f>+Updated_Spotify_Dataset_with_Ge!A673</f>
        <v>Mujeriego</v>
      </c>
      <c r="S672" t="str">
        <f>+Updated_Spotify_Dataset_with_Ge!B673</f>
        <v>Ryan Castro</v>
      </c>
      <c r="T672" t="str">
        <f>+CONCATENATE(Updated_Spotify_Dataset_with_Ge!B673," - ",Updated_Spotify_Dataset_with_Ge!A673)</f>
        <v>Ryan Castro - Mujeriego</v>
      </c>
      <c r="U672" t="str">
        <f>+Updated_Spotify_Dataset_with_Ge!A673</f>
        <v>Mujeriego</v>
      </c>
    </row>
    <row r="673" spans="18:21" x14ac:dyDescent="0.45">
      <c r="R673" t="str">
        <f>+Updated_Spotify_Dataset_with_Ge!A674</f>
        <v>HUMBLE.</v>
      </c>
      <c r="S673" t="str">
        <f>+Updated_Spotify_Dataset_with_Ge!B674</f>
        <v>Kendrick Lamar</v>
      </c>
      <c r="T673" t="str">
        <f>+CONCATENATE(Updated_Spotify_Dataset_with_Ge!B674," - ",Updated_Spotify_Dataset_with_Ge!A674)</f>
        <v>Kendrick Lamar - HUMBLE.</v>
      </c>
      <c r="U673" t="str">
        <f>+Updated_Spotify_Dataset_with_Ge!A674</f>
        <v>HUMBLE.</v>
      </c>
    </row>
    <row r="674" spans="18:21" x14ac:dyDescent="0.45">
      <c r="R674" t="str">
        <f>+Updated_Spotify_Dataset_with_Ge!A675</f>
        <v>Stan</v>
      </c>
      <c r="S674" t="str">
        <f>+Updated_Spotify_Dataset_with_Ge!B675</f>
        <v>Eminem, Dido</v>
      </c>
      <c r="T674" t="str">
        <f>+CONCATENATE(Updated_Spotify_Dataset_with_Ge!B675," - ",Updated_Spotify_Dataset_with_Ge!A675)</f>
        <v>Eminem, Dido - Stan</v>
      </c>
      <c r="U674" t="str">
        <f>+Updated_Spotify_Dataset_with_Ge!A675</f>
        <v>Stan</v>
      </c>
    </row>
    <row r="675" spans="18:21" x14ac:dyDescent="0.45">
      <c r="R675" t="str">
        <f>+Updated_Spotify_Dataset_with_Ge!A676</f>
        <v>Contection</v>
      </c>
      <c r="S675" t="str">
        <f>+Updated_Spotify_Dataset_with_Ge!B676</f>
        <v>GODZZ__-, Zakaria</v>
      </c>
      <c r="T675" t="str">
        <f>+CONCATENATE(Updated_Spotify_Dataset_with_Ge!B676," - ",Updated_Spotify_Dataset_with_Ge!A676)</f>
        <v>GODZZ__-, Zakaria - Contection</v>
      </c>
      <c r="U675" t="str">
        <f>+Updated_Spotify_Dataset_with_Ge!A676</f>
        <v>Contection</v>
      </c>
    </row>
    <row r="676" spans="18:21" x14ac:dyDescent="0.45">
      <c r="R676" t="str">
        <f>+Updated_Spotify_Dataset_with_Ge!A677</f>
        <v>Swim</v>
      </c>
      <c r="S676" t="str">
        <f>+Updated_Spotify_Dataset_with_Ge!B677</f>
        <v>Chase Atlantic</v>
      </c>
      <c r="T676" t="str">
        <f>+CONCATENATE(Updated_Spotify_Dataset_with_Ge!B677," - ",Updated_Spotify_Dataset_with_Ge!A677)</f>
        <v>Chase Atlantic - Swim</v>
      </c>
      <c r="U676" t="str">
        <f>+Updated_Spotify_Dataset_with_Ge!A677</f>
        <v>Swim</v>
      </c>
    </row>
    <row r="677" spans="18:21" x14ac:dyDescent="0.45">
      <c r="R677" t="str">
        <f>+Updated_Spotify_Dataset_with_Ge!A678</f>
        <v>A Tu Merced</v>
      </c>
      <c r="S677" t="str">
        <f>+Updated_Spotify_Dataset_with_Ge!B678</f>
        <v>Bad Bunny</v>
      </c>
      <c r="T677" t="str">
        <f>+CONCATENATE(Updated_Spotify_Dataset_with_Ge!B678," - ",Updated_Spotify_Dataset_with_Ge!A678)</f>
        <v>Bad Bunny - A Tu Merced</v>
      </c>
      <c r="U677" t="str">
        <f>+Updated_Spotify_Dataset_with_Ge!A678</f>
        <v>A Tu Merced</v>
      </c>
    </row>
    <row r="678" spans="18:21" x14ac:dyDescent="0.45">
      <c r="R678" t="str">
        <f>+Updated_Spotify_Dataset_with_Ge!A679</f>
        <v>Numb Little Bug</v>
      </c>
      <c r="S678" t="str">
        <f>+Updated_Spotify_Dataset_with_Ge!B679</f>
        <v>Em Beihold</v>
      </c>
      <c r="T678" t="str">
        <f>+CONCATENATE(Updated_Spotify_Dataset_with_Ge!B679," - ",Updated_Spotify_Dataset_with_Ge!A679)</f>
        <v>Em Beihold - Numb Little Bug</v>
      </c>
      <c r="U678" t="str">
        <f>+Updated_Spotify_Dataset_with_Ge!A679</f>
        <v>Numb Little Bug</v>
      </c>
    </row>
    <row r="679" spans="18:21" x14ac:dyDescent="0.45">
      <c r="R679">
        <f>+Updated_Spotify_Dataset_with_Ge!A680</f>
        <v>212</v>
      </c>
      <c r="S679" t="str">
        <f>+Updated_Spotify_Dataset_with_Ge!B680</f>
        <v>Mainstreet, Chefin</v>
      </c>
      <c r="T679" t="str">
        <f>+CONCATENATE(Updated_Spotify_Dataset_with_Ge!B680," - ",Updated_Spotify_Dataset_with_Ge!A680)</f>
        <v>Mainstreet, Chefin - 212</v>
      </c>
      <c r="U679">
        <f>+Updated_Spotify_Dataset_with_Ge!A680</f>
        <v>212</v>
      </c>
    </row>
    <row r="680" spans="18:21" x14ac:dyDescent="0.45">
      <c r="R680" t="str">
        <f>+Updated_Spotify_Dataset_with_Ge!A681</f>
        <v>ProblemÃ¯Â¿Â½</v>
      </c>
      <c r="S680" t="str">
        <f>+Updated_Spotify_Dataset_with_Ge!B681</f>
        <v>Alvaro Diaz, Rauw Alejandro</v>
      </c>
      <c r="T680" t="str">
        <f>+CONCATENATE(Updated_Spotify_Dataset_with_Ge!B681," - ",Updated_Spotify_Dataset_with_Ge!A681)</f>
        <v>Alvaro Diaz, Rauw Alejandro - ProblemÃ¯Â¿Â½</v>
      </c>
      <c r="U680" t="str">
        <f>+Updated_Spotify_Dataset_with_Ge!A681</f>
        <v>ProblemÃ¯Â¿Â½</v>
      </c>
    </row>
    <row r="681" spans="18:21" x14ac:dyDescent="0.45">
      <c r="R681" t="str">
        <f>+Updated_Spotify_Dataset_with_Ge!A682</f>
        <v>Bussin</v>
      </c>
      <c r="S681" t="str">
        <f>+Updated_Spotify_Dataset_with_Ge!B682</f>
        <v>Nicki Minaj, Lil Baby</v>
      </c>
      <c r="T681" t="str">
        <f>+CONCATENATE(Updated_Spotify_Dataset_with_Ge!B682," - ",Updated_Spotify_Dataset_with_Ge!A682)</f>
        <v>Nicki Minaj, Lil Baby - Bussin</v>
      </c>
      <c r="U681" t="str">
        <f>+Updated_Spotify_Dataset_with_Ge!A682</f>
        <v>Bussin</v>
      </c>
    </row>
    <row r="682" spans="18:21" x14ac:dyDescent="0.45">
      <c r="R682" t="str">
        <f>+Updated_Spotify_Dataset_with_Ge!A683</f>
        <v>Worst Day</v>
      </c>
      <c r="S682" t="str">
        <f>+Updated_Spotify_Dataset_with_Ge!B683</f>
        <v>Future</v>
      </c>
      <c r="T682" t="str">
        <f>+CONCATENATE(Updated_Spotify_Dataset_with_Ge!B683," - ",Updated_Spotify_Dataset_with_Ge!A683)</f>
        <v>Future - Worst Day</v>
      </c>
      <c r="U682" t="str">
        <f>+Updated_Spotify_Dataset_with_Ge!A683</f>
        <v>Worst Day</v>
      </c>
    </row>
    <row r="683" spans="18:21" x14ac:dyDescent="0.45">
      <c r="R683" t="str">
        <f>+Updated_Spotify_Dataset_with_Ge!A684</f>
        <v>Malvada</v>
      </c>
      <c r="S683" t="str">
        <f>+Updated_Spotify_Dataset_with_Ge!B684</f>
        <v>ZÃ¯Â¿Â½Ã¯Â¿Â½ Fe</v>
      </c>
      <c r="T683" t="str">
        <f>+CONCATENATE(Updated_Spotify_Dataset_with_Ge!B684," - ",Updated_Spotify_Dataset_with_Ge!A684)</f>
        <v>ZÃ¯Â¿Â½Ã¯Â¿Â½ Fe - Malvada</v>
      </c>
      <c r="U683" t="str">
        <f>+Updated_Spotify_Dataset_with_Ge!A684</f>
        <v>Malvada</v>
      </c>
    </row>
    <row r="684" spans="18:21" x14ac:dyDescent="0.45">
      <c r="R684" t="str">
        <f>+Updated_Spotify_Dataset_with_Ge!A685</f>
        <v>Hrs and Hrs</v>
      </c>
      <c r="S684" t="str">
        <f>+Updated_Spotify_Dataset_with_Ge!B685</f>
        <v>Muni Long</v>
      </c>
      <c r="T684" t="str">
        <f>+CONCATENATE(Updated_Spotify_Dataset_with_Ge!B685," - ",Updated_Spotify_Dataset_with_Ge!A685)</f>
        <v>Muni Long - Hrs and Hrs</v>
      </c>
      <c r="U684" t="str">
        <f>+Updated_Spotify_Dataset_with_Ge!A685</f>
        <v>Hrs and Hrs</v>
      </c>
    </row>
    <row r="685" spans="18:21" x14ac:dyDescent="0.45">
      <c r="R685" t="str">
        <f>+Updated_Spotify_Dataset_with_Ge!A686</f>
        <v>Alien Blues</v>
      </c>
      <c r="S685" t="str">
        <f>+Updated_Spotify_Dataset_with_Ge!B686</f>
        <v>Vundabar</v>
      </c>
      <c r="T685" t="str">
        <f>+CONCATENATE(Updated_Spotify_Dataset_with_Ge!B686," - ",Updated_Spotify_Dataset_with_Ge!A686)</f>
        <v>Vundabar - Alien Blues</v>
      </c>
      <c r="U685" t="str">
        <f>+Updated_Spotify_Dataset_with_Ge!A686</f>
        <v>Alien Blues</v>
      </c>
    </row>
    <row r="686" spans="18:21" x14ac:dyDescent="0.45">
      <c r="R686" t="str">
        <f>+Updated_Spotify_Dataset_with_Ge!A687</f>
        <v>Thinking Out Loud</v>
      </c>
      <c r="S686" t="str">
        <f>+Updated_Spotify_Dataset_with_Ge!B687</f>
        <v>Ed Sheeran</v>
      </c>
      <c r="T686" t="str">
        <f>+CONCATENATE(Updated_Spotify_Dataset_with_Ge!B687," - ",Updated_Spotify_Dataset_with_Ge!A687)</f>
        <v>Ed Sheeran - Thinking Out Loud</v>
      </c>
      <c r="U686" t="str">
        <f>+Updated_Spotify_Dataset_with_Ge!A687</f>
        <v>Thinking Out Loud</v>
      </c>
    </row>
    <row r="687" spans="18:21" x14ac:dyDescent="0.45">
      <c r="R687" t="str">
        <f>+Updated_Spotify_Dataset_with_Ge!A688</f>
        <v>Still Don't Know My Name</v>
      </c>
      <c r="S687" t="str">
        <f>+Updated_Spotify_Dataset_with_Ge!B688</f>
        <v>Labrinth</v>
      </c>
      <c r="T687" t="str">
        <f>+CONCATENATE(Updated_Spotify_Dataset_with_Ge!B688," - ",Updated_Spotify_Dataset_with_Ge!A688)</f>
        <v>Labrinth - Still Don't Know My Name</v>
      </c>
      <c r="U687" t="str">
        <f>+Updated_Spotify_Dataset_with_Ge!A688</f>
        <v>Still Don't Know My Name</v>
      </c>
    </row>
    <row r="688" spans="18:21" x14ac:dyDescent="0.45">
      <c r="R688" t="str">
        <f>+Updated_Spotify_Dataset_with_Ge!A689</f>
        <v>Christmas Tree</v>
      </c>
      <c r="S688" t="str">
        <f>+Updated_Spotify_Dataset_with_Ge!B689</f>
        <v>V</v>
      </c>
      <c r="T688" t="str">
        <f>+CONCATENATE(Updated_Spotify_Dataset_with_Ge!B689," - ",Updated_Spotify_Dataset_with_Ge!A689)</f>
        <v>V - Christmas Tree</v>
      </c>
      <c r="U688" t="str">
        <f>+Updated_Spotify_Dataset_with_Ge!A689</f>
        <v>Christmas Tree</v>
      </c>
    </row>
    <row r="689" spans="18:21" x14ac:dyDescent="0.45">
      <c r="R689" t="str">
        <f>+Updated_Spotify_Dataset_with_Ge!A690</f>
        <v>Mal Feito - Ao Vivo</v>
      </c>
      <c r="S689" t="str">
        <f>+Updated_Spotify_Dataset_with_Ge!B690</f>
        <v>MarÃ¯Â¿Â½Ã¯Â¿Â½lia MendonÃ¯Â¿Â½Ã¯Â¿Â½a, Hugo &amp; G</v>
      </c>
      <c r="T689" t="str">
        <f>+CONCATENATE(Updated_Spotify_Dataset_with_Ge!B690," - ",Updated_Spotify_Dataset_with_Ge!A690)</f>
        <v>MarÃ¯Â¿Â½Ã¯Â¿Â½lia MendonÃ¯Â¿Â½Ã¯Â¿Â½a, Hugo &amp; G - Mal Feito - Ao Vivo</v>
      </c>
      <c r="U689" t="str">
        <f>+Updated_Spotify_Dataset_with_Ge!A690</f>
        <v>Mal Feito - Ao Vivo</v>
      </c>
    </row>
    <row r="690" spans="18:21" x14ac:dyDescent="0.45">
      <c r="R690" t="str">
        <f>+Updated_Spotify_Dataset_with_Ge!A691</f>
        <v>When I R.I.P.</v>
      </c>
      <c r="S690" t="str">
        <f>+Updated_Spotify_Dataset_with_Ge!B691</f>
        <v>Labrinth</v>
      </c>
      <c r="T690" t="str">
        <f>+CONCATENATE(Updated_Spotify_Dataset_with_Ge!B691," - ",Updated_Spotify_Dataset_with_Ge!A691)</f>
        <v>Labrinth - When I R.I.P.</v>
      </c>
      <c r="U690" t="str">
        <f>+Updated_Spotify_Dataset_with_Ge!A691</f>
        <v>When I R.I.P.</v>
      </c>
    </row>
    <row r="691" spans="18:21" x14ac:dyDescent="0.45">
      <c r="R691" t="str">
        <f>+Updated_Spotify_Dataset_with_Ge!A692</f>
        <v>Do We Have A Problem?</v>
      </c>
      <c r="S691" t="str">
        <f>+Updated_Spotify_Dataset_with_Ge!B692</f>
        <v>Nicki Minaj, Lil Baby</v>
      </c>
      <c r="T691" t="str">
        <f>+CONCATENATE(Updated_Spotify_Dataset_with_Ge!B692," - ",Updated_Spotify_Dataset_with_Ge!A692)</f>
        <v>Nicki Minaj, Lil Baby - Do We Have A Problem?</v>
      </c>
      <c r="U691" t="str">
        <f>+Updated_Spotify_Dataset_with_Ge!A692</f>
        <v>Do We Have A Problem?</v>
      </c>
    </row>
    <row r="692" spans="18:21" x14ac:dyDescent="0.45">
      <c r="R692" t="str">
        <f>+Updated_Spotify_Dataset_with_Ge!A693</f>
        <v>Forever</v>
      </c>
      <c r="S692" t="str">
        <f>+Updated_Spotify_Dataset_with_Ge!B693</f>
        <v>Labrinth</v>
      </c>
      <c r="T692" t="str">
        <f>+CONCATENATE(Updated_Spotify_Dataset_with_Ge!B693," - ",Updated_Spotify_Dataset_with_Ge!A693)</f>
        <v>Labrinth - Forever</v>
      </c>
      <c r="U692" t="str">
        <f>+Updated_Spotify_Dataset_with_Ge!A693</f>
        <v>Forever</v>
      </c>
    </row>
    <row r="693" spans="18:21" x14ac:dyDescent="0.45">
      <c r="R693" t="str">
        <f>+Updated_Spotify_Dataset_with_Ge!A694</f>
        <v>Gospel (with Eminem)</v>
      </c>
      <c r="S693" t="str">
        <f>+Updated_Spotify_Dataset_with_Ge!B694</f>
        <v>Eminem, Dr. Dre</v>
      </c>
      <c r="T693" t="str">
        <f>+CONCATENATE(Updated_Spotify_Dataset_with_Ge!B694," - ",Updated_Spotify_Dataset_with_Ge!A694)</f>
        <v>Eminem, Dr. Dre - Gospel (with Eminem)</v>
      </c>
      <c r="U693" t="str">
        <f>+Updated_Spotify_Dataset_with_Ge!A694</f>
        <v>Gospel (with Eminem)</v>
      </c>
    </row>
    <row r="694" spans="18:21" x14ac:dyDescent="0.45">
      <c r="R694" t="str">
        <f>+Updated_Spotify_Dataset_with_Ge!A695</f>
        <v>SeÃ¯Â¿Â½Ã¯Â¿Â½o</v>
      </c>
      <c r="S694" t="str">
        <f>+Updated_Spotify_Dataset_with_Ge!B695</f>
        <v>Shawn Mendes, Camila Cabello</v>
      </c>
      <c r="T694" t="str">
        <f>+CONCATENATE(Updated_Spotify_Dataset_with_Ge!B695," - ",Updated_Spotify_Dataset_with_Ge!A695)</f>
        <v>Shawn Mendes, Camila Cabello - SeÃ¯Â¿Â½Ã¯Â¿Â½o</v>
      </c>
      <c r="U694" t="str">
        <f>+Updated_Spotify_Dataset_with_Ge!A695</f>
        <v>SeÃ¯Â¿Â½Ã¯Â¿Â½o</v>
      </c>
    </row>
    <row r="695" spans="18:21" x14ac:dyDescent="0.45">
      <c r="R695" t="str">
        <f>+Updated_Spotify_Dataset_with_Ge!A696</f>
        <v>NEW MAGIC WAND</v>
      </c>
      <c r="S695" t="str">
        <f>+Updated_Spotify_Dataset_with_Ge!B696</f>
        <v>Tyler, The Creator</v>
      </c>
      <c r="T695" t="str">
        <f>+CONCATENATE(Updated_Spotify_Dataset_with_Ge!B696," - ",Updated_Spotify_Dataset_with_Ge!A696)</f>
        <v>Tyler, The Creator - NEW MAGIC WAND</v>
      </c>
      <c r="U695" t="str">
        <f>+Updated_Spotify_Dataset_with_Ge!A696</f>
        <v>NEW MAGIC WAND</v>
      </c>
    </row>
    <row r="696" spans="18:21" x14ac:dyDescent="0.45">
      <c r="R696" t="str">
        <f>+Updated_Spotify_Dataset_with_Ge!A697</f>
        <v>Adore You</v>
      </c>
      <c r="S696" t="str">
        <f>+Updated_Spotify_Dataset_with_Ge!B697</f>
        <v>Harry Styles</v>
      </c>
      <c r="T696" t="str">
        <f>+CONCATENATE(Updated_Spotify_Dataset_with_Ge!B697," - ",Updated_Spotify_Dataset_with_Ge!A697)</f>
        <v>Harry Styles - Adore You</v>
      </c>
      <c r="U696" t="str">
        <f>+Updated_Spotify_Dataset_with_Ge!A697</f>
        <v>Adore You</v>
      </c>
    </row>
    <row r="697" spans="18:21" x14ac:dyDescent="0.45">
      <c r="R697" t="str">
        <f>+Updated_Spotify_Dataset_with_Ge!A698</f>
        <v>La Santa</v>
      </c>
      <c r="S697" t="str">
        <f>+Updated_Spotify_Dataset_with_Ge!B698</f>
        <v>Daddy Yankee, Bad Bunny</v>
      </c>
      <c r="T697" t="str">
        <f>+CONCATENATE(Updated_Spotify_Dataset_with_Ge!B698," - ",Updated_Spotify_Dataset_with_Ge!A698)</f>
        <v>Daddy Yankee, Bad Bunny - La Santa</v>
      </c>
      <c r="U697" t="str">
        <f>+Updated_Spotify_Dataset_with_Ge!A698</f>
        <v>La Santa</v>
      </c>
    </row>
    <row r="698" spans="18:21" x14ac:dyDescent="0.45">
      <c r="R698" t="str">
        <f>+Updated_Spotify_Dataset_with_Ge!A699</f>
        <v>Something In The Way - Remastered 2021</v>
      </c>
      <c r="S698" t="str">
        <f>+Updated_Spotify_Dataset_with_Ge!B699</f>
        <v>Nirvana</v>
      </c>
      <c r="T698" t="str">
        <f>+CONCATENATE(Updated_Spotify_Dataset_with_Ge!B699," - ",Updated_Spotify_Dataset_with_Ge!A699)</f>
        <v>Nirvana - Something In The Way - Remastered 2021</v>
      </c>
      <c r="U698" t="str">
        <f>+Updated_Spotify_Dataset_with_Ge!A699</f>
        <v>Something In The Way - Remastered 2021</v>
      </c>
    </row>
    <row r="699" spans="18:21" x14ac:dyDescent="0.45">
      <c r="R699" t="str">
        <f>+Updated_Spotify_Dataset_with_Ge!A700</f>
        <v>Sweetest Pie</v>
      </c>
      <c r="S699" t="str">
        <f>+Updated_Spotify_Dataset_with_Ge!B700</f>
        <v>Dua Lipa, Megan Thee Stallion</v>
      </c>
      <c r="T699" t="str">
        <f>+CONCATENATE(Updated_Spotify_Dataset_with_Ge!B700," - ",Updated_Spotify_Dataset_with_Ge!A700)</f>
        <v>Dua Lipa, Megan Thee Stallion - Sweetest Pie</v>
      </c>
      <c r="U699" t="str">
        <f>+Updated_Spotify_Dataset_with_Ge!A700</f>
        <v>Sweetest Pie</v>
      </c>
    </row>
    <row r="700" spans="18:21" x14ac:dyDescent="0.45">
      <c r="R700" t="str">
        <f>+Updated_Spotify_Dataset_with_Ge!A701</f>
        <v>Bam Bam (feat. Ed Sheeran)</v>
      </c>
      <c r="S700" t="str">
        <f>+Updated_Spotify_Dataset_with_Ge!B701</f>
        <v>Camila Cabello, Ed Sheeran</v>
      </c>
      <c r="T700" t="str">
        <f>+CONCATENATE(Updated_Spotify_Dataset_with_Ge!B701," - ",Updated_Spotify_Dataset_with_Ge!A701)</f>
        <v>Camila Cabello, Ed Sheeran - Bam Bam (feat. Ed Sheeran)</v>
      </c>
      <c r="U700" t="str">
        <f>+Updated_Spotify_Dataset_with_Ge!A701</f>
        <v>Bam Bam (feat. Ed Sheeran)</v>
      </c>
    </row>
    <row r="701" spans="18:21" x14ac:dyDescent="0.45">
      <c r="R701" t="str">
        <f>+Updated_Spotify_Dataset_with_Ge!A702</f>
        <v>Una Noche en MedellÃ¯Â¿Â½</v>
      </c>
      <c r="S701" t="str">
        <f>+Updated_Spotify_Dataset_with_Ge!B702</f>
        <v>Cris Mj</v>
      </c>
      <c r="T701" t="str">
        <f>+CONCATENATE(Updated_Spotify_Dataset_with_Ge!B702," - ",Updated_Spotify_Dataset_with_Ge!A702)</f>
        <v>Cris Mj - Una Noche en MedellÃ¯Â¿Â½</v>
      </c>
      <c r="U701" t="str">
        <f>+Updated_Spotify_Dataset_with_Ge!A702</f>
        <v>Una Noche en MedellÃ¯Â¿Â½</v>
      </c>
    </row>
    <row r="702" spans="18:21" x14ac:dyDescent="0.45">
      <c r="R702" t="str">
        <f>+Updated_Spotify_Dataset_with_Ge!A703</f>
        <v>Envolver</v>
      </c>
      <c r="S702" t="str">
        <f>+Updated_Spotify_Dataset_with_Ge!B703</f>
        <v>Anitta</v>
      </c>
      <c r="T702" t="str">
        <f>+CONCATENATE(Updated_Spotify_Dataset_with_Ge!B703," - ",Updated_Spotify_Dataset_with_Ge!A703)</f>
        <v>Anitta - Envolver</v>
      </c>
      <c r="U702" t="str">
        <f>+Updated_Spotify_Dataset_with_Ge!A703</f>
        <v>Envolver</v>
      </c>
    </row>
    <row r="703" spans="18:21" x14ac:dyDescent="0.45">
      <c r="R703" t="str">
        <f>+Updated_Spotify_Dataset_with_Ge!A704</f>
        <v>Starlight</v>
      </c>
      <c r="S703" t="str">
        <f>+Updated_Spotify_Dataset_with_Ge!B704</f>
        <v>Dave</v>
      </c>
      <c r="T703" t="str">
        <f>+CONCATENATE(Updated_Spotify_Dataset_with_Ge!B704," - ",Updated_Spotify_Dataset_with_Ge!A704)</f>
        <v>Dave - Starlight</v>
      </c>
      <c r="U703" t="str">
        <f>+Updated_Spotify_Dataset_with_Ge!A704</f>
        <v>Starlight</v>
      </c>
    </row>
    <row r="704" spans="18:21" x14ac:dyDescent="0.45">
      <c r="R704" t="str">
        <f>+Updated_Spotify_Dataset_with_Ge!A705</f>
        <v>Hati-Hati di Jalan</v>
      </c>
      <c r="S704" t="str">
        <f>+Updated_Spotify_Dataset_with_Ge!B705</f>
        <v>Tulus</v>
      </c>
      <c r="T704" t="str">
        <f>+CONCATENATE(Updated_Spotify_Dataset_with_Ge!B705," - ",Updated_Spotify_Dataset_with_Ge!A705)</f>
        <v>Tulus - Hati-Hati di Jalan</v>
      </c>
      <c r="U704" t="str">
        <f>+Updated_Spotify_Dataset_with_Ge!A705</f>
        <v>Hati-Hati di Jalan</v>
      </c>
    </row>
    <row r="705" spans="18:21" x14ac:dyDescent="0.45">
      <c r="R705" t="str">
        <f>+Updated_Spotify_Dataset_with_Ge!A706</f>
        <v>I'm Tired - From "Euphoria" An Original HBO Series</v>
      </c>
      <c r="S705" t="str">
        <f>+Updated_Spotify_Dataset_with_Ge!B706</f>
        <v>Labrinth</v>
      </c>
      <c r="T705" t="str">
        <f>+CONCATENATE(Updated_Spotify_Dataset_with_Ge!B706," - ",Updated_Spotify_Dataset_with_Ge!A706)</f>
        <v>Labrinth - I'm Tired - From "Euphoria" An Original HBO Series</v>
      </c>
      <c r="U705" t="str">
        <f>+Updated_Spotify_Dataset_with_Ge!A706</f>
        <v>I'm Tired - From "Euphoria" An Original HBO Series</v>
      </c>
    </row>
    <row r="706" spans="18:21" x14ac:dyDescent="0.45">
      <c r="R706" t="str">
        <f>+Updated_Spotify_Dataset_with_Ge!A707</f>
        <v>DANÃ¯Â¿Â½Ã¯Â¿Â½A</v>
      </c>
      <c r="S706" t="str">
        <f>+Updated_Spotify_Dataset_with_Ge!B707</f>
        <v>Mc Pedrinho, Pedro Sampaio</v>
      </c>
      <c r="T706" t="str">
        <f>+CONCATENATE(Updated_Spotify_Dataset_with_Ge!B707," - ",Updated_Spotify_Dataset_with_Ge!A707)</f>
        <v>Mc Pedrinho, Pedro Sampaio - DANÃ¯Â¿Â½Ã¯Â¿Â½A</v>
      </c>
      <c r="U706" t="str">
        <f>+Updated_Spotify_Dataset_with_Ge!A707</f>
        <v>DANÃ¯Â¿Â½Ã¯Â¿Â½A</v>
      </c>
    </row>
    <row r="707" spans="18:21" x14ac:dyDescent="0.45">
      <c r="R707" t="str">
        <f>+Updated_Spotify_Dataset_with_Ge!A708</f>
        <v>Yo Voy (feat. Daddy Yankee)</v>
      </c>
      <c r="S707" t="str">
        <f>+Updated_Spotify_Dataset_with_Ge!B708</f>
        <v>Zion &amp; Lennox</v>
      </c>
      <c r="T707" t="str">
        <f>+CONCATENATE(Updated_Spotify_Dataset_with_Ge!B708," - ",Updated_Spotify_Dataset_with_Ge!A708)</f>
        <v>Zion &amp; Lennox - Yo Voy (feat. Daddy Yankee)</v>
      </c>
      <c r="U707" t="str">
        <f>+Updated_Spotify_Dataset_with_Ge!A708</f>
        <v>Yo Voy (feat. Daddy Yankee)</v>
      </c>
    </row>
    <row r="708" spans="18:21" x14ac:dyDescent="0.45">
      <c r="R708" t="str">
        <f>+Updated_Spotify_Dataset_with_Ge!A709</f>
        <v>Residente: Bzrp Music Sessions, Vol. 49</v>
      </c>
      <c r="S708" t="str">
        <f>+Updated_Spotify_Dataset_with_Ge!B709</f>
        <v>Residente, Bizarrap</v>
      </c>
      <c r="T708" t="str">
        <f>+CONCATENATE(Updated_Spotify_Dataset_with_Ge!B709," - ",Updated_Spotify_Dataset_with_Ge!A709)</f>
        <v>Residente, Bizarrap - Residente: Bzrp Music Sessions, Vol. 49</v>
      </c>
      <c r="U708" t="str">
        <f>+Updated_Spotify_Dataset_with_Ge!A709</f>
        <v>Residente: Bzrp Music Sessions, Vol. 49</v>
      </c>
    </row>
    <row r="709" spans="18:21" x14ac:dyDescent="0.45">
      <c r="R709" t="str">
        <f>+Updated_Spotify_Dataset_with_Ge!A710</f>
        <v>Jordan</v>
      </c>
      <c r="S709" t="str">
        <f>+Updated_Spotify_Dataset_with_Ge!B710</f>
        <v>Ryan Castro</v>
      </c>
      <c r="T709" t="str">
        <f>+CONCATENATE(Updated_Spotify_Dataset_with_Ge!B710," - ",Updated_Spotify_Dataset_with_Ge!A710)</f>
        <v>Ryan Castro - Jordan</v>
      </c>
      <c r="U709" t="str">
        <f>+Updated_Spotify_Dataset_with_Ge!A710</f>
        <v>Jordan</v>
      </c>
    </row>
    <row r="710" spans="18:21" x14ac:dyDescent="0.45">
      <c r="R710" t="str">
        <f>+Updated_Spotify_Dataset_with_Ge!A711</f>
        <v>Nail Tech</v>
      </c>
      <c r="S710" t="str">
        <f>+Updated_Spotify_Dataset_with_Ge!B711</f>
        <v>Jack Harlow</v>
      </c>
      <c r="T710" t="str">
        <f>+CONCATENATE(Updated_Spotify_Dataset_with_Ge!B711," - ",Updated_Spotify_Dataset_with_Ge!A711)</f>
        <v>Jack Harlow - Nail Tech</v>
      </c>
      <c r="U710" t="str">
        <f>+Updated_Spotify_Dataset_with_Ge!A711</f>
        <v>Nail Tech</v>
      </c>
    </row>
    <row r="711" spans="18:21" x14ac:dyDescent="0.45">
      <c r="R711" t="str">
        <f>+Updated_Spotify_Dataset_with_Ge!A712</f>
        <v>Chale</v>
      </c>
      <c r="S711" t="str">
        <f>+Updated_Spotify_Dataset_with_Ge!B712</f>
        <v>Eden MuÃ¯Â¿Â½Ã¯</v>
      </c>
      <c r="T711" t="str">
        <f>+CONCATENATE(Updated_Spotify_Dataset_with_Ge!B712," - ",Updated_Spotify_Dataset_with_Ge!A712)</f>
        <v>Eden MuÃ¯Â¿Â½Ã¯ - Chale</v>
      </c>
      <c r="U711" t="str">
        <f>+Updated_Spotify_Dataset_with_Ge!A712</f>
        <v>Chale</v>
      </c>
    </row>
    <row r="712" spans="18:21" x14ac:dyDescent="0.45">
      <c r="R712" t="str">
        <f>+Updated_Spotify_Dataset_with_Ge!A713</f>
        <v>DARARI</v>
      </c>
      <c r="S712" t="str">
        <f>+Updated_Spotify_Dataset_with_Ge!B713</f>
        <v>Treasure</v>
      </c>
      <c r="T712" t="str">
        <f>+CONCATENATE(Updated_Spotify_Dataset_with_Ge!B713," - ",Updated_Spotify_Dataset_with_Ge!A713)</f>
        <v>Treasure - DARARI</v>
      </c>
      <c r="U712" t="str">
        <f>+Updated_Spotify_Dataset_with_Ge!A713</f>
        <v>DARARI</v>
      </c>
    </row>
    <row r="713" spans="18:21" x14ac:dyDescent="0.45">
      <c r="R713" t="str">
        <f>+Updated_Spotify_Dataset_with_Ge!A714</f>
        <v>Ya No Somos Ni Seremos</v>
      </c>
      <c r="S713" t="str">
        <f>+Updated_Spotify_Dataset_with_Ge!B714</f>
        <v>Christian Nodal</v>
      </c>
      <c r="T713" t="str">
        <f>+CONCATENATE(Updated_Spotify_Dataset_with_Ge!B714," - ",Updated_Spotify_Dataset_with_Ge!A714)</f>
        <v>Christian Nodal - Ya No Somos Ni Seremos</v>
      </c>
      <c r="U713" t="str">
        <f>+Updated_Spotify_Dataset_with_Ge!A714</f>
        <v>Ya No Somos Ni Seremos</v>
      </c>
    </row>
    <row r="714" spans="18:21" x14ac:dyDescent="0.45">
      <c r="R714" t="str">
        <f>+Updated_Spotify_Dataset_with_Ge!A715</f>
        <v>Thinking with My Dick</v>
      </c>
      <c r="S714" t="str">
        <f>+Updated_Spotify_Dataset_with_Ge!B715</f>
        <v>Kevin Gates, Juicy J</v>
      </c>
      <c r="T714" t="str">
        <f>+CONCATENATE(Updated_Spotify_Dataset_with_Ge!B715," - ",Updated_Spotify_Dataset_with_Ge!A715)</f>
        <v>Kevin Gates, Juicy J - Thinking with My Dick</v>
      </c>
      <c r="U714" t="str">
        <f>+Updated_Spotify_Dataset_with_Ge!A715</f>
        <v>Thinking with My Dick</v>
      </c>
    </row>
    <row r="715" spans="18:21" x14ac:dyDescent="0.45">
      <c r="R715" t="str">
        <f>+Updated_Spotify_Dataset_with_Ge!A716</f>
        <v>Freaky Deaky</v>
      </c>
      <c r="S715" t="str">
        <f>+Updated_Spotify_Dataset_with_Ge!B716</f>
        <v>Tyga, Doja Cat</v>
      </c>
      <c r="T715" t="str">
        <f>+CONCATENATE(Updated_Spotify_Dataset_with_Ge!B716," - ",Updated_Spotify_Dataset_with_Ge!A716)</f>
        <v>Tyga, Doja Cat - Freaky Deaky</v>
      </c>
      <c r="U715" t="str">
        <f>+Updated_Spotify_Dataset_with_Ge!A716</f>
        <v>Freaky Deaky</v>
      </c>
    </row>
    <row r="716" spans="18:21" x14ac:dyDescent="0.45">
      <c r="R716" t="str">
        <f>+Updated_Spotify_Dataset_with_Ge!A717</f>
        <v>this is what falling in love feels like</v>
      </c>
      <c r="S716" t="str">
        <f>+Updated_Spotify_Dataset_with_Ge!B717</f>
        <v>JVKE</v>
      </c>
      <c r="T716" t="str">
        <f>+CONCATENATE(Updated_Spotify_Dataset_with_Ge!B717," - ",Updated_Spotify_Dataset_with_Ge!A717)</f>
        <v>JVKE - this is what falling in love feels like</v>
      </c>
      <c r="U716" t="str">
        <f>+Updated_Spotify_Dataset_with_Ge!A717</f>
        <v>this is what falling in love feels like</v>
      </c>
    </row>
    <row r="717" spans="18:21" x14ac:dyDescent="0.45">
      <c r="R717" t="str">
        <f>+Updated_Spotify_Dataset_with_Ge!A718</f>
        <v>La Zona</v>
      </c>
      <c r="S717" t="str">
        <f>+Updated_Spotify_Dataset_with_Ge!B718</f>
        <v>Bad Bunny</v>
      </c>
      <c r="T717" t="str">
        <f>+CONCATENATE(Updated_Spotify_Dataset_with_Ge!B718," - ",Updated_Spotify_Dataset_with_Ge!A718)</f>
        <v>Bad Bunny - La Zona</v>
      </c>
      <c r="U717" t="str">
        <f>+Updated_Spotify_Dataset_with_Ge!A718</f>
        <v>La Zona</v>
      </c>
    </row>
    <row r="718" spans="18:21" x14ac:dyDescent="0.45">
      <c r="R718" t="str">
        <f>+Updated_Spotify_Dataset_with_Ge!A719</f>
        <v>Bohemian Rhapsody - Remastered 2011</v>
      </c>
      <c r="S718" t="str">
        <f>+Updated_Spotify_Dataset_with_Ge!B719</f>
        <v>Queen</v>
      </c>
      <c r="T718" t="str">
        <f>+CONCATENATE(Updated_Spotify_Dataset_with_Ge!B719," - ",Updated_Spotify_Dataset_with_Ge!A719)</f>
        <v>Queen - Bohemian Rhapsody - Remastered 2011</v>
      </c>
      <c r="U718" t="str">
        <f>+Updated_Spotify_Dataset_with_Ge!A719</f>
        <v>Bohemian Rhapsody - Remastered 2011</v>
      </c>
    </row>
    <row r="719" spans="18:21" x14ac:dyDescent="0.45">
      <c r="R719" t="str">
        <f>+Updated_Spotify_Dataset_with_Ge!A720</f>
        <v>Hope</v>
      </c>
      <c r="S719" t="str">
        <f>+Updated_Spotify_Dataset_with_Ge!B720</f>
        <v>XXXTENTACION</v>
      </c>
      <c r="T719" t="str">
        <f>+CONCATENATE(Updated_Spotify_Dataset_with_Ge!B720," - ",Updated_Spotify_Dataset_with_Ge!A720)</f>
        <v>XXXTENTACION - Hope</v>
      </c>
      <c r="U719" t="str">
        <f>+Updated_Spotify_Dataset_with_Ge!A720</f>
        <v>Hope</v>
      </c>
    </row>
    <row r="720" spans="18:21" x14ac:dyDescent="0.45">
      <c r="R720" t="str">
        <f>+Updated_Spotify_Dataset_with_Ge!A721</f>
        <v>Levitating</v>
      </c>
      <c r="S720" t="str">
        <f>+Updated_Spotify_Dataset_with_Ge!B721</f>
        <v>Dua Lipa</v>
      </c>
      <c r="T720" t="str">
        <f>+CONCATENATE(Updated_Spotify_Dataset_with_Ge!B721," - ",Updated_Spotify_Dataset_with_Ge!A721)</f>
        <v>Dua Lipa - Levitating</v>
      </c>
      <c r="U720" t="str">
        <f>+Updated_Spotify_Dataset_with_Ge!A721</f>
        <v>Levitating</v>
      </c>
    </row>
    <row r="721" spans="18:21" x14ac:dyDescent="0.45">
      <c r="R721" t="str">
        <f>+Updated_Spotify_Dataset_with_Ge!A722</f>
        <v>Wake Me Up - Radio Edit</v>
      </c>
      <c r="S721" t="str">
        <f>+Updated_Spotify_Dataset_with_Ge!B722</f>
        <v>Avicii</v>
      </c>
      <c r="T721" t="str">
        <f>+CONCATENATE(Updated_Spotify_Dataset_with_Ge!B722," - ",Updated_Spotify_Dataset_with_Ge!A722)</f>
        <v>Avicii - Wake Me Up - Radio Edit</v>
      </c>
      <c r="U721" t="str">
        <f>+Updated_Spotify_Dataset_with_Ge!A722</f>
        <v>Wake Me Up - Radio Edit</v>
      </c>
    </row>
    <row r="722" spans="18:21" x14ac:dyDescent="0.45">
      <c r="R722" t="str">
        <f>+Updated_Spotify_Dataset_with_Ge!A723</f>
        <v>jealousy, jealousy</v>
      </c>
      <c r="S722" t="str">
        <f>+Updated_Spotify_Dataset_with_Ge!B723</f>
        <v>Olivia Rodrigo</v>
      </c>
      <c r="T722" t="str">
        <f>+CONCATENATE(Updated_Spotify_Dataset_with_Ge!B723," - ",Updated_Spotify_Dataset_with_Ge!A723)</f>
        <v>Olivia Rodrigo - jealousy, jealousy</v>
      </c>
      <c r="U722" t="str">
        <f>+Updated_Spotify_Dataset_with_Ge!A723</f>
        <v>jealousy, jealousy</v>
      </c>
    </row>
    <row r="723" spans="18:21" x14ac:dyDescent="0.45">
      <c r="R723" t="str">
        <f>+Updated_Spotify_Dataset_with_Ge!A724</f>
        <v>MonÃ¯Â¿Â½Ã¯Â¿Â½y so</v>
      </c>
      <c r="S723" t="str">
        <f>+Updated_Spotify_Dataset_with_Ge!B724</f>
        <v>YEAT</v>
      </c>
      <c r="T723" t="str">
        <f>+CONCATENATE(Updated_Spotify_Dataset_with_Ge!B724," - ",Updated_Spotify_Dataset_with_Ge!A724)</f>
        <v>YEAT - MonÃ¯Â¿Â½Ã¯Â¿Â½y so</v>
      </c>
      <c r="U723" t="str">
        <f>+Updated_Spotify_Dataset_with_Ge!A724</f>
        <v>MonÃ¯Â¿Â½Ã¯Â¿Â½y so</v>
      </c>
    </row>
    <row r="724" spans="18:21" x14ac:dyDescent="0.45">
      <c r="R724" t="str">
        <f>+Updated_Spotify_Dataset_with_Ge!A725</f>
        <v>Demasiadas Mujeres</v>
      </c>
      <c r="S724" t="str">
        <f>+Updated_Spotify_Dataset_with_Ge!B725</f>
        <v>C. Tangana</v>
      </c>
      <c r="T724" t="str">
        <f>+CONCATENATE(Updated_Spotify_Dataset_with_Ge!B725," - ",Updated_Spotify_Dataset_with_Ge!A725)</f>
        <v>C. Tangana - Demasiadas Mujeres</v>
      </c>
      <c r="U724" t="str">
        <f>+Updated_Spotify_Dataset_with_Ge!A725</f>
        <v>Demasiadas Mujeres</v>
      </c>
    </row>
    <row r="725" spans="18:21" x14ac:dyDescent="0.45">
      <c r="R725" t="str">
        <f>+Updated_Spotify_Dataset_with_Ge!A726</f>
        <v>Something Just Like This</v>
      </c>
      <c r="S725" t="str">
        <f>+Updated_Spotify_Dataset_with_Ge!B726</f>
        <v>The Chainsmokers, Coldplay</v>
      </c>
      <c r="T725" t="str">
        <f>+CONCATENATE(Updated_Spotify_Dataset_with_Ge!B726," - ",Updated_Spotify_Dataset_with_Ge!A726)</f>
        <v>The Chainsmokers, Coldplay - Something Just Like This</v>
      </c>
      <c r="U725" t="str">
        <f>+Updated_Spotify_Dataset_with_Ge!A726</f>
        <v>Something Just Like This</v>
      </c>
    </row>
    <row r="726" spans="18:21" x14ac:dyDescent="0.45">
      <c r="R726" t="str">
        <f>+Updated_Spotify_Dataset_with_Ge!A727</f>
        <v>Closer</v>
      </c>
      <c r="S726" t="str">
        <f>+Updated_Spotify_Dataset_with_Ge!B727</f>
        <v>The Chainsmokers, Halsey</v>
      </c>
      <c r="T726" t="str">
        <f>+CONCATENATE(Updated_Spotify_Dataset_with_Ge!B727," - ",Updated_Spotify_Dataset_with_Ge!A727)</f>
        <v>The Chainsmokers, Halsey - Closer</v>
      </c>
      <c r="U726" t="str">
        <f>+Updated_Spotify_Dataset_with_Ge!A727</f>
        <v>Closer</v>
      </c>
    </row>
    <row r="727" spans="18:21" x14ac:dyDescent="0.45">
      <c r="R727" t="str">
        <f>+Updated_Spotify_Dataset_with_Ge!A728</f>
        <v>O.O</v>
      </c>
      <c r="S727" t="str">
        <f>+Updated_Spotify_Dataset_with_Ge!B728</f>
        <v>NMIXX</v>
      </c>
      <c r="T727" t="str">
        <f>+CONCATENATE(Updated_Spotify_Dataset_with_Ge!B728," - ",Updated_Spotify_Dataset_with_Ge!A728)</f>
        <v>NMIXX - O.O</v>
      </c>
      <c r="U727" t="str">
        <f>+Updated_Spotify_Dataset_with_Ge!A728</f>
        <v>O.O</v>
      </c>
    </row>
    <row r="728" spans="18:21" x14ac:dyDescent="0.45">
      <c r="R728" t="str">
        <f>+Updated_Spotify_Dataset_with_Ge!A729</f>
        <v>Somebody That I Used To Know</v>
      </c>
      <c r="S728" t="str">
        <f>+Updated_Spotify_Dataset_with_Ge!B729</f>
        <v>Gotye, Kimbra</v>
      </c>
      <c r="T728" t="str">
        <f>+CONCATENATE(Updated_Spotify_Dataset_with_Ge!B729," - ",Updated_Spotify_Dataset_with_Ge!A729)</f>
        <v>Gotye, Kimbra - Somebody That I Used To Know</v>
      </c>
      <c r="U728" t="str">
        <f>+Updated_Spotify_Dataset_with_Ge!A729</f>
        <v>Somebody That I Used To Know</v>
      </c>
    </row>
    <row r="729" spans="18:21" x14ac:dyDescent="0.45">
      <c r="R729" t="str">
        <f>+Updated_Spotify_Dataset_with_Ge!A730</f>
        <v>Tom's Diner</v>
      </c>
      <c r="S729" t="str">
        <f>+Updated_Spotify_Dataset_with_Ge!B730</f>
        <v>AnnenMayKantereit, Giant Rooks</v>
      </c>
      <c r="T729" t="str">
        <f>+CONCATENATE(Updated_Spotify_Dataset_with_Ge!B730," - ",Updated_Spotify_Dataset_with_Ge!A730)</f>
        <v>AnnenMayKantereit, Giant Rooks - Tom's Diner</v>
      </c>
      <c r="U729" t="str">
        <f>+Updated_Spotify_Dataset_with_Ge!A730</f>
        <v>Tom's Diner</v>
      </c>
    </row>
    <row r="730" spans="18:21" x14ac:dyDescent="0.45">
      <c r="R730" t="str">
        <f>+Updated_Spotify_Dataset_with_Ge!A731</f>
        <v>First Class</v>
      </c>
      <c r="S730" t="str">
        <f>+Updated_Spotify_Dataset_with_Ge!B731</f>
        <v>Jack Harlow</v>
      </c>
      <c r="T730" t="str">
        <f>+CONCATENATE(Updated_Spotify_Dataset_with_Ge!B731," - ",Updated_Spotify_Dataset_with_Ge!A731)</f>
        <v>Jack Harlow - First Class</v>
      </c>
      <c r="U730" t="str">
        <f>+Updated_Spotify_Dataset_with_Ge!A731</f>
        <v>First Class</v>
      </c>
    </row>
    <row r="731" spans="18:21" x14ac:dyDescent="0.45">
      <c r="R731" t="str">
        <f>+Updated_Spotify_Dataset_with_Ge!A732</f>
        <v>Plan A</v>
      </c>
      <c r="S731" t="str">
        <f>+Updated_Spotify_Dataset_with_Ge!B732</f>
        <v>Paulo Londra</v>
      </c>
      <c r="T731" t="str">
        <f>+CONCATENATE(Updated_Spotify_Dataset_with_Ge!B732," - ",Updated_Spotify_Dataset_with_Ge!A732)</f>
        <v>Paulo Londra - Plan A</v>
      </c>
      <c r="U731" t="str">
        <f>+Updated_Spotify_Dataset_with_Ge!A732</f>
        <v>Plan A</v>
      </c>
    </row>
    <row r="732" spans="18:21" x14ac:dyDescent="0.45">
      <c r="R732" t="str">
        <f>+Updated_Spotify_Dataset_with_Ge!A733</f>
        <v>Fuera del mercado</v>
      </c>
      <c r="S732" t="str">
        <f>+Updated_Spotify_Dataset_with_Ge!B733</f>
        <v>Danny Ocean</v>
      </c>
      <c r="T732" t="str">
        <f>+CONCATENATE(Updated_Spotify_Dataset_with_Ge!B733," - ",Updated_Spotify_Dataset_with_Ge!A733)</f>
        <v>Danny Ocean - Fuera del mercado</v>
      </c>
      <c r="U732" t="str">
        <f>+Updated_Spotify_Dataset_with_Ge!A733</f>
        <v>Fuera del mercado</v>
      </c>
    </row>
    <row r="733" spans="18:21" x14ac:dyDescent="0.45">
      <c r="R733" t="str">
        <f>+Updated_Spotify_Dataset_with_Ge!A734</f>
        <v>X Ã¯Â¿Â½Ã¯Â¿Â½LTIMA</v>
      </c>
      <c r="S733" t="str">
        <f>+Updated_Spotify_Dataset_with_Ge!B734</f>
        <v>Daddy Yankee, Bad Bunny</v>
      </c>
      <c r="T733" t="str">
        <f>+CONCATENATE(Updated_Spotify_Dataset_with_Ge!B734," - ",Updated_Spotify_Dataset_with_Ge!A734)</f>
        <v>Daddy Yankee, Bad Bunny - X Ã¯Â¿Â½Ã¯Â¿Â½LTIMA</v>
      </c>
      <c r="U733" t="str">
        <f>+Updated_Spotify_Dataset_with_Ge!A734</f>
        <v>X Ã¯Â¿Â½Ã¯Â¿Â½LTIMA</v>
      </c>
    </row>
    <row r="734" spans="18:21" x14ac:dyDescent="0.45">
      <c r="R734" t="str">
        <f>+Updated_Spotify_Dataset_with_Ge!A735</f>
        <v>When You're Gone</v>
      </c>
      <c r="S734" t="str">
        <f>+Updated_Spotify_Dataset_with_Ge!B735</f>
        <v>Shawn Mendes</v>
      </c>
      <c r="T734" t="str">
        <f>+CONCATENATE(Updated_Spotify_Dataset_with_Ge!B735," - ",Updated_Spotify_Dataset_with_Ge!A735)</f>
        <v>Shawn Mendes - When You're Gone</v>
      </c>
      <c r="U734" t="str">
        <f>+Updated_Spotify_Dataset_with_Ge!A735</f>
        <v>When You're Gone</v>
      </c>
    </row>
    <row r="735" spans="18:21" x14ac:dyDescent="0.45">
      <c r="R735" t="str">
        <f>+Updated_Spotify_Dataset_with_Ge!A736</f>
        <v>In My Head</v>
      </c>
      <c r="S735" t="str">
        <f>+Updated_Spotify_Dataset_with_Ge!B736</f>
        <v>Lil Tjay</v>
      </c>
      <c r="T735" t="str">
        <f>+CONCATENATE(Updated_Spotify_Dataset_with_Ge!B736," - ",Updated_Spotify_Dataset_with_Ge!A736)</f>
        <v>Lil Tjay - In My Head</v>
      </c>
      <c r="U735" t="str">
        <f>+Updated_Spotify_Dataset_with_Ge!A736</f>
        <v>In My Head</v>
      </c>
    </row>
    <row r="736" spans="18:21" x14ac:dyDescent="0.45">
      <c r="R736" t="str">
        <f>+Updated_Spotify_Dataset_with_Ge!A737</f>
        <v>Wait a Minute!</v>
      </c>
      <c r="S736" t="str">
        <f>+Updated_Spotify_Dataset_with_Ge!B737</f>
        <v>Willow</v>
      </c>
      <c r="T736" t="str">
        <f>+CONCATENATE(Updated_Spotify_Dataset_with_Ge!B737," - ",Updated_Spotify_Dataset_with_Ge!A737)</f>
        <v>Willow - Wait a Minute!</v>
      </c>
      <c r="U736" t="str">
        <f>+Updated_Spotify_Dataset_with_Ge!A737</f>
        <v>Wait a Minute!</v>
      </c>
    </row>
    <row r="737" spans="18:21" x14ac:dyDescent="0.45">
      <c r="R737" t="str">
        <f>+Updated_Spotify_Dataset_with_Ge!A738</f>
        <v>LOVE DIVE</v>
      </c>
      <c r="S737" t="str">
        <f>+Updated_Spotify_Dataset_with_Ge!B738</f>
        <v>IVE</v>
      </c>
      <c r="T737" t="str">
        <f>+CONCATENATE(Updated_Spotify_Dataset_with_Ge!B738," - ",Updated_Spotify_Dataset_with_Ge!A738)</f>
        <v>IVE - LOVE DIVE</v>
      </c>
      <c r="U737" t="str">
        <f>+Updated_Spotify_Dataset_with_Ge!A738</f>
        <v>LOVE DIVE</v>
      </c>
    </row>
    <row r="738" spans="18:21" x14ac:dyDescent="0.45">
      <c r="R738" t="str">
        <f>+Updated_Spotify_Dataset_with_Ge!A739</f>
        <v>Pantysito</v>
      </c>
      <c r="S738" t="str">
        <f>+Updated_Spotify_Dataset_with_Ge!B739</f>
        <v>Feid, Alejo, Robi</v>
      </c>
      <c r="T738" t="str">
        <f>+CONCATENATE(Updated_Spotify_Dataset_with_Ge!B739," - ",Updated_Spotify_Dataset_with_Ge!A739)</f>
        <v>Feid, Alejo, Robi - Pantysito</v>
      </c>
      <c r="U738" t="str">
        <f>+Updated_Spotify_Dataset_with_Ge!A739</f>
        <v>Pantysito</v>
      </c>
    </row>
    <row r="739" spans="18:21" x14ac:dyDescent="0.45">
      <c r="R739" t="str">
        <f>+Updated_Spotify_Dataset_with_Ge!A740</f>
        <v>Chance</v>
      </c>
      <c r="S739" t="str">
        <f>+Updated_Spotify_Dataset_with_Ge!B740</f>
        <v>Paulo Londra</v>
      </c>
      <c r="T739" t="str">
        <f>+CONCATENATE(Updated_Spotify_Dataset_with_Ge!B740," - ",Updated_Spotify_Dataset_with_Ge!A740)</f>
        <v>Paulo Londra - Chance</v>
      </c>
      <c r="U739" t="str">
        <f>+Updated_Spotify_Dataset_with_Ge!A740</f>
        <v>Chance</v>
      </c>
    </row>
    <row r="740" spans="18:21" x14ac:dyDescent="0.45">
      <c r="R740" t="str">
        <f>+Updated_Spotify_Dataset_with_Ge!A741</f>
        <v>Cool for the Summer</v>
      </c>
      <c r="S740" t="str">
        <f>+Updated_Spotify_Dataset_with_Ge!B741</f>
        <v>Demi Lovato</v>
      </c>
      <c r="T740" t="str">
        <f>+CONCATENATE(Updated_Spotify_Dataset_with_Ge!B741," - ",Updated_Spotify_Dataset_with_Ge!A741)</f>
        <v>Demi Lovato - Cool for the Summer</v>
      </c>
      <c r="U740" t="str">
        <f>+Updated_Spotify_Dataset_with_Ge!A741</f>
        <v>Cool for the Summer</v>
      </c>
    </row>
    <row r="741" spans="18:21" x14ac:dyDescent="0.45">
      <c r="R741" t="str">
        <f>+Updated_Spotify_Dataset_with_Ge!A742</f>
        <v>psychofreak (feat. WILLOW)</v>
      </c>
      <c r="S741" t="str">
        <f>+Updated_Spotify_Dataset_with_Ge!B742</f>
        <v>Camila Cabello, Willow</v>
      </c>
      <c r="T741" t="str">
        <f>+CONCATENATE(Updated_Spotify_Dataset_with_Ge!B742," - ",Updated_Spotify_Dataset_with_Ge!A742)</f>
        <v>Camila Cabello, Willow - psychofreak (feat. WILLOW)</v>
      </c>
      <c r="U741" t="str">
        <f>+Updated_Spotify_Dataset_with_Ge!A742</f>
        <v>psychofreak (feat. WILLOW)</v>
      </c>
    </row>
    <row r="742" spans="18:21" x14ac:dyDescent="0.45">
      <c r="R742" t="str">
        <f>+Updated_Spotify_Dataset_with_Ge!A743</f>
        <v>Angel Baby</v>
      </c>
      <c r="S742" t="str">
        <f>+Updated_Spotify_Dataset_with_Ge!B743</f>
        <v>Troye Sivan</v>
      </c>
      <c r="T742" t="str">
        <f>+CONCATENATE(Updated_Spotify_Dataset_with_Ge!B743," - ",Updated_Spotify_Dataset_with_Ge!A743)</f>
        <v>Troye Sivan - Angel Baby</v>
      </c>
      <c r="U742" t="str">
        <f>+Updated_Spotify_Dataset_with_Ge!A743</f>
        <v>Angel Baby</v>
      </c>
    </row>
    <row r="743" spans="18:21" x14ac:dyDescent="0.45">
      <c r="R743" t="str">
        <f>+Updated_Spotify_Dataset_with_Ge!A744</f>
        <v>Vampiro</v>
      </c>
      <c r="S743" t="str">
        <f>+Updated_Spotify_Dataset_with_Ge!B744</f>
        <v xml:space="preserve">MatuÃ¯Â¿Â½Ã¯Â¿Â½, Wiu, </v>
      </c>
      <c r="T743" t="str">
        <f>+CONCATENATE(Updated_Spotify_Dataset_with_Ge!B744," - ",Updated_Spotify_Dataset_with_Ge!A744)</f>
        <v>MatuÃ¯Â¿Â½Ã¯Â¿Â½, Wiu,  - Vampiro</v>
      </c>
      <c r="U743" t="str">
        <f>+Updated_Spotify_Dataset_with_Ge!A744</f>
        <v>Vampiro</v>
      </c>
    </row>
    <row r="744" spans="18:21" x14ac:dyDescent="0.45">
      <c r="R744" t="str">
        <f>+Updated_Spotify_Dataset_with_Ge!A745</f>
        <v>Si Quieren Frontear</v>
      </c>
      <c r="S744" t="str">
        <f>+Updated_Spotify_Dataset_with_Ge!B745</f>
        <v>De La Ghetto, Duki, Quevedo</v>
      </c>
      <c r="T744" t="str">
        <f>+CONCATENATE(Updated_Spotify_Dataset_with_Ge!B745," - ",Updated_Spotify_Dataset_with_Ge!A745)</f>
        <v>De La Ghetto, Duki, Quevedo - Si Quieren Frontear</v>
      </c>
      <c r="U744" t="str">
        <f>+Updated_Spotify_Dataset_with_Ge!A745</f>
        <v>Si Quieren Frontear</v>
      </c>
    </row>
    <row r="745" spans="18:21" x14ac:dyDescent="0.45">
      <c r="R745" t="str">
        <f>+Updated_Spotify_Dataset_with_Ge!A746</f>
        <v>Right On</v>
      </c>
      <c r="S745" t="str">
        <f>+Updated_Spotify_Dataset_with_Ge!B746</f>
        <v>Lil Baby</v>
      </c>
      <c r="T745" t="str">
        <f>+CONCATENATE(Updated_Spotify_Dataset_with_Ge!B746," - ",Updated_Spotify_Dataset_with_Ge!A746)</f>
        <v>Lil Baby - Right On</v>
      </c>
      <c r="U745" t="str">
        <f>+Updated_Spotify_Dataset_with_Ge!A746</f>
        <v>Right On</v>
      </c>
    </row>
    <row r="746" spans="18:21" x14ac:dyDescent="0.45">
      <c r="R746" t="str">
        <f>+Updated_Spotify_Dataset_with_Ge!A747</f>
        <v>Me ArrepentÃ¯Â¿</v>
      </c>
      <c r="S746" t="str">
        <f>+Updated_Spotify_Dataset_with_Ge!B747</f>
        <v>Ak4:20, Cris Mj, Pailita</v>
      </c>
      <c r="T746" t="str">
        <f>+CONCATENATE(Updated_Spotify_Dataset_with_Ge!B747," - ",Updated_Spotify_Dataset_with_Ge!A747)</f>
        <v>Ak4:20, Cris Mj, Pailita - Me ArrepentÃ¯Â¿</v>
      </c>
      <c r="U746" t="str">
        <f>+Updated_Spotify_Dataset_with_Ge!A747</f>
        <v>Me ArrepentÃ¯Â¿</v>
      </c>
    </row>
    <row r="747" spans="18:21" x14ac:dyDescent="0.45">
      <c r="R747" t="str">
        <f>+Updated_Spotify_Dataset_with_Ge!A748</f>
        <v>That's Hilarious</v>
      </c>
      <c r="S747" t="str">
        <f>+Updated_Spotify_Dataset_with_Ge!B748</f>
        <v>Charlie Puth</v>
      </c>
      <c r="T747" t="str">
        <f>+CONCATENATE(Updated_Spotify_Dataset_with_Ge!B748," - ",Updated_Spotify_Dataset_with_Ge!A748)</f>
        <v>Charlie Puth - That's Hilarious</v>
      </c>
      <c r="U747" t="str">
        <f>+Updated_Spotify_Dataset_with_Ge!A748</f>
        <v>That's Hilarious</v>
      </c>
    </row>
    <row r="748" spans="18:21" x14ac:dyDescent="0.45">
      <c r="R748" t="str">
        <f>+Updated_Spotify_Dataset_with_Ge!A749</f>
        <v>Soy El Unico</v>
      </c>
      <c r="S748" t="str">
        <f>+Updated_Spotify_Dataset_with_Ge!B749</f>
        <v>Yahritza Y Su Esencia</v>
      </c>
      <c r="T748" t="str">
        <f>+CONCATENATE(Updated_Spotify_Dataset_with_Ge!B749," - ",Updated_Spotify_Dataset_with_Ge!A749)</f>
        <v>Yahritza Y Su Esencia - Soy El Unico</v>
      </c>
      <c r="U748" t="str">
        <f>+Updated_Spotify_Dataset_with_Ge!A749</f>
        <v>Soy El Unico</v>
      </c>
    </row>
    <row r="749" spans="18:21" x14ac:dyDescent="0.45">
      <c r="R749" t="str">
        <f>+Updated_Spotify_Dataset_with_Ge!A750</f>
        <v>RUMBATÃ¯Â¿Â½</v>
      </c>
      <c r="S749" t="str">
        <f>+Updated_Spotify_Dataset_with_Ge!B750</f>
        <v>Daddy Yankee</v>
      </c>
      <c r="T749" t="str">
        <f>+CONCATENATE(Updated_Spotify_Dataset_with_Ge!B750," - ",Updated_Spotify_Dataset_with_Ge!A750)</f>
        <v>Daddy Yankee - RUMBATÃ¯Â¿Â½</v>
      </c>
      <c r="U749" t="str">
        <f>+Updated_Spotify_Dataset_with_Ge!A750</f>
        <v>RUMBATÃ¯Â¿Â½</v>
      </c>
    </row>
    <row r="750" spans="18:21" x14ac:dyDescent="0.45">
      <c r="R750" t="str">
        <f>+Updated_Spotify_Dataset_with_Ge!A751</f>
        <v>sentaDONA (Remix) s2</v>
      </c>
      <c r="S750" t="str">
        <f>+Updated_Spotify_Dataset_with_Ge!B751</f>
        <v>LuÃ¯Â¿Â½Ã¯Â¿Â½sa Sonza, MC Frog, Dj Gabriel do Borel, Davi K</v>
      </c>
      <c r="T750" t="str">
        <f>+CONCATENATE(Updated_Spotify_Dataset_with_Ge!B751," - ",Updated_Spotify_Dataset_with_Ge!A751)</f>
        <v>LuÃ¯Â¿Â½Ã¯Â¿Â½sa Sonza, MC Frog, Dj Gabriel do Borel, Davi K - sentaDONA (Remix) s2</v>
      </c>
      <c r="U750" t="str">
        <f>+Updated_Spotify_Dataset_with_Ge!A751</f>
        <v>sentaDONA (Remix) s2</v>
      </c>
    </row>
    <row r="751" spans="18:21" x14ac:dyDescent="0.45">
      <c r="R751" t="str">
        <f>+Updated_Spotify_Dataset_with_Ge!A752</f>
        <v>Falling</v>
      </c>
      <c r="S751" t="str">
        <f>+Updated_Spotify_Dataset_with_Ge!B752</f>
        <v>Harry Styles</v>
      </c>
      <c r="T751" t="str">
        <f>+CONCATENATE(Updated_Spotify_Dataset_with_Ge!B752," - ",Updated_Spotify_Dataset_with_Ge!A752)</f>
        <v>Harry Styles - Falling</v>
      </c>
      <c r="U751" t="str">
        <f>+Updated_Spotify_Dataset_with_Ge!A752</f>
        <v>Falling</v>
      </c>
    </row>
    <row r="752" spans="18:21" x14ac:dyDescent="0.45">
      <c r="R752" t="str">
        <f>+Updated_Spotify_Dataset_with_Ge!A753</f>
        <v>Sigue</v>
      </c>
      <c r="S752" t="str">
        <f>+Updated_Spotify_Dataset_with_Ge!B753</f>
        <v>Ed Sheeran, J Balvin</v>
      </c>
      <c r="T752" t="str">
        <f>+CONCATENATE(Updated_Spotify_Dataset_with_Ge!B753," - ",Updated_Spotify_Dataset_with_Ge!A753)</f>
        <v>Ed Sheeran, J Balvin - Sigue</v>
      </c>
      <c r="U752" t="str">
        <f>+Updated_Spotify_Dataset_with_Ge!A753</f>
        <v>Sigue</v>
      </c>
    </row>
    <row r="753" spans="18:21" x14ac:dyDescent="0.45">
      <c r="R753" t="str">
        <f>+Updated_Spotify_Dataset_with_Ge!A754</f>
        <v>Fim de Semana no Rio</v>
      </c>
      <c r="S753" t="str">
        <f>+Updated_Spotify_Dataset_with_Ge!B754</f>
        <v>teto</v>
      </c>
      <c r="T753" t="str">
        <f>+CONCATENATE(Updated_Spotify_Dataset_with_Ge!B754," - ",Updated_Spotify_Dataset_with_Ge!A754)</f>
        <v>teto - Fim de Semana no Rio</v>
      </c>
      <c r="U753" t="str">
        <f>+Updated_Spotify_Dataset_with_Ge!A754</f>
        <v>Fim de Semana no Rio</v>
      </c>
    </row>
    <row r="754" spans="18:21" x14ac:dyDescent="0.45">
      <c r="R754" t="str">
        <f>+Updated_Spotify_Dataset_with_Ge!A755</f>
        <v>MANIAC</v>
      </c>
      <c r="S754" t="str">
        <f>+Updated_Spotify_Dataset_with_Ge!B755</f>
        <v>Stray Kids</v>
      </c>
      <c r="T754" t="str">
        <f>+CONCATENATE(Updated_Spotify_Dataset_with_Ge!B755," - ",Updated_Spotify_Dataset_with_Ge!A755)</f>
        <v>Stray Kids - MANIAC</v>
      </c>
      <c r="U754" t="str">
        <f>+Updated_Spotify_Dataset_with_Ge!A755</f>
        <v>MANIAC</v>
      </c>
    </row>
    <row r="755" spans="18:21" x14ac:dyDescent="0.45">
      <c r="R755" t="str">
        <f>+Updated_Spotify_Dataset_with_Ge!A756</f>
        <v>There's Nothing Holdin' Me Back</v>
      </c>
      <c r="S755" t="str">
        <f>+Updated_Spotify_Dataset_with_Ge!B756</f>
        <v>Shawn Mendes</v>
      </c>
      <c r="T755" t="str">
        <f>+CONCATENATE(Updated_Spotify_Dataset_with_Ge!B756," - ",Updated_Spotify_Dataset_with_Ge!A756)</f>
        <v>Shawn Mendes - There's Nothing Holdin' Me Back</v>
      </c>
      <c r="U755" t="str">
        <f>+Updated_Spotify_Dataset_with_Ge!A756</f>
        <v>There's Nothing Holdin' Me Back</v>
      </c>
    </row>
    <row r="756" spans="18:21" x14ac:dyDescent="0.45">
      <c r="R756" t="str">
        <f>+Updated_Spotify_Dataset_with_Ge!A757</f>
        <v>IDGAF (with blackbear)</v>
      </c>
      <c r="S756" t="str">
        <f>+Updated_Spotify_Dataset_with_Ge!B757</f>
        <v>Blackbear, BoyWithUke</v>
      </c>
      <c r="T756" t="str">
        <f>+CONCATENATE(Updated_Spotify_Dataset_with_Ge!B757," - ",Updated_Spotify_Dataset_with_Ge!A757)</f>
        <v>Blackbear, BoyWithUke - IDGAF (with blackbear)</v>
      </c>
      <c r="U756" t="str">
        <f>+Updated_Spotify_Dataset_with_Ge!A757</f>
        <v>IDGAF (with blackbear)</v>
      </c>
    </row>
    <row r="757" spans="18:21" x14ac:dyDescent="0.45">
      <c r="R757" t="str">
        <f>+Updated_Spotify_Dataset_with_Ge!A758</f>
        <v>Golden</v>
      </c>
      <c r="S757" t="str">
        <f>+Updated_Spotify_Dataset_with_Ge!B758</f>
        <v>Harry Styles</v>
      </c>
      <c r="T757" t="str">
        <f>+CONCATENATE(Updated_Spotify_Dataset_with_Ge!B758," - ",Updated_Spotify_Dataset_with_Ge!A758)</f>
        <v>Harry Styles - Golden</v>
      </c>
      <c r="U757" t="str">
        <f>+Updated_Spotify_Dataset_with_Ge!A758</f>
        <v>Golden</v>
      </c>
    </row>
    <row r="758" spans="18:21" x14ac:dyDescent="0.45">
      <c r="R758" t="str">
        <f>+Updated_Spotify_Dataset_with_Ge!A759</f>
        <v>Get Lucky - Radio Edit</v>
      </c>
      <c r="S758" t="str">
        <f>+Updated_Spotify_Dataset_with_Ge!B759</f>
        <v>Pharrell Williams, Nile Rodgers, Daft Punk</v>
      </c>
      <c r="T758" t="str">
        <f>+CONCATENATE(Updated_Spotify_Dataset_with_Ge!B759," - ",Updated_Spotify_Dataset_with_Ge!A759)</f>
        <v>Pharrell Williams, Nile Rodgers, Daft Punk - Get Lucky - Radio Edit</v>
      </c>
      <c r="U758" t="str">
        <f>+Updated_Spotify_Dataset_with_Ge!A759</f>
        <v>Get Lucky - Radio Edit</v>
      </c>
    </row>
    <row r="759" spans="18:21" x14ac:dyDescent="0.45">
      <c r="R759" t="str">
        <f>+Updated_Spotify_Dataset_with_Ge!A760</f>
        <v>Ain't Shit</v>
      </c>
      <c r="S759" t="str">
        <f>+Updated_Spotify_Dataset_with_Ge!B760</f>
        <v>Doja Cat</v>
      </c>
      <c r="T759" t="str">
        <f>+CONCATENATE(Updated_Spotify_Dataset_with_Ge!B760," - ",Updated_Spotify_Dataset_with_Ge!A760)</f>
        <v>Doja Cat - Ain't Shit</v>
      </c>
      <c r="U759" t="str">
        <f>+Updated_Spotify_Dataset_with_Ge!A760</f>
        <v>Ain't Shit</v>
      </c>
    </row>
    <row r="760" spans="18:21" x14ac:dyDescent="0.45">
      <c r="R760" t="str">
        <f>+Updated_Spotify_Dataset_with_Ge!A761</f>
        <v>Nobody Like U - From "Turning Red"</v>
      </c>
      <c r="S760" t="str">
        <f>+Updated_Spotify_Dataset_with_Ge!B761</f>
        <v>Jordan Fisher, Josh Levi, Finneas O'Connell, 4*TOWN (From Disney and PixarÃ¯Â¿Â½Ã¯Â¿Â½Ã¯Â¿Â½s Turning Red), Topher Ngo, Grayson Vill</v>
      </c>
      <c r="T760" t="str">
        <f>+CONCATENATE(Updated_Spotify_Dataset_with_Ge!B761," - ",Updated_Spotify_Dataset_with_Ge!A761)</f>
        <v>Jordan Fisher, Josh Levi, Finneas O'Connell, 4*TOWN (From Disney and PixarÃ¯Â¿Â½Ã¯Â¿Â½Ã¯Â¿Â½s Turning Red), Topher Ngo, Grayson Vill - Nobody Like U - From "Turning Red"</v>
      </c>
      <c r="U760" t="str">
        <f>+Updated_Spotify_Dataset_with_Ge!A761</f>
        <v>Nobody Like U - From "Turning Red"</v>
      </c>
    </row>
    <row r="761" spans="18:21" x14ac:dyDescent="0.45">
      <c r="R761" t="str">
        <f>+Updated_Spotify_Dataset_with_Ge!A762</f>
        <v>Still Life</v>
      </c>
      <c r="S761" t="str">
        <f>+Updated_Spotify_Dataset_with_Ge!B762</f>
        <v>BIGBANG</v>
      </c>
      <c r="T761" t="str">
        <f>+CONCATENATE(Updated_Spotify_Dataset_with_Ge!B762," - ",Updated_Spotify_Dataset_with_Ge!A762)</f>
        <v>BIGBANG - Still Life</v>
      </c>
      <c r="U761" t="str">
        <f>+Updated_Spotify_Dataset_with_Ge!A762</f>
        <v>Still Life</v>
      </c>
    </row>
    <row r="762" spans="18:21" x14ac:dyDescent="0.45">
      <c r="R762" t="str">
        <f>+Updated_Spotify_Dataset_with_Ge!A763</f>
        <v>Photograph</v>
      </c>
      <c r="S762" t="str">
        <f>+Updated_Spotify_Dataset_with_Ge!B763</f>
        <v>Ed Sheeran</v>
      </c>
      <c r="T762" t="str">
        <f>+CONCATENATE(Updated_Spotify_Dataset_with_Ge!B763," - ",Updated_Spotify_Dataset_with_Ge!A763)</f>
        <v>Ed Sheeran - Photograph</v>
      </c>
      <c r="U762" t="str">
        <f>+Updated_Spotify_Dataset_with_Ge!A763</f>
        <v>Photograph</v>
      </c>
    </row>
    <row r="763" spans="18:21" x14ac:dyDescent="0.45">
      <c r="R763" t="str">
        <f>+Updated_Spotify_Dataset_with_Ge!A764</f>
        <v>Love Yourself</v>
      </c>
      <c r="S763" t="str">
        <f>+Updated_Spotify_Dataset_with_Ge!B764</f>
        <v>Justin Bieber</v>
      </c>
      <c r="T763" t="str">
        <f>+CONCATENATE(Updated_Spotify_Dataset_with_Ge!B764," - ",Updated_Spotify_Dataset_with_Ge!A764)</f>
        <v>Justin Bieber - Love Yourself</v>
      </c>
      <c r="U763" t="str">
        <f>+Updated_Spotify_Dataset_with_Ge!A764</f>
        <v>Love Yourself</v>
      </c>
    </row>
    <row r="764" spans="18:21" x14ac:dyDescent="0.45">
      <c r="R764" t="str">
        <f>+Updated_Spotify_Dataset_with_Ge!A765</f>
        <v>N95</v>
      </c>
      <c r="S764" t="str">
        <f>+Updated_Spotify_Dataset_with_Ge!B765</f>
        <v>Kendrick Lamar</v>
      </c>
      <c r="T764" t="str">
        <f>+CONCATENATE(Updated_Spotify_Dataset_with_Ge!B765," - ",Updated_Spotify_Dataset_with_Ge!A765)</f>
        <v>Kendrick Lamar - N95</v>
      </c>
      <c r="U764" t="str">
        <f>+Updated_Spotify_Dataset_with_Ge!A765</f>
        <v>N95</v>
      </c>
    </row>
    <row r="765" spans="18:21" x14ac:dyDescent="0.45">
      <c r="R765" t="str">
        <f>+Updated_Spotify_Dataset_with_Ge!A766</f>
        <v>About Damn Time</v>
      </c>
      <c r="S765" t="str">
        <f>+Updated_Spotify_Dataset_with_Ge!B766</f>
        <v>Lizzo</v>
      </c>
      <c r="T765" t="str">
        <f>+CONCATENATE(Updated_Spotify_Dataset_with_Ge!B766," - ",Updated_Spotify_Dataset_with_Ge!A766)</f>
        <v>Lizzo - About Damn Time</v>
      </c>
      <c r="U765" t="str">
        <f>+Updated_Spotify_Dataset_with_Ge!A766</f>
        <v>About Damn Time</v>
      </c>
    </row>
    <row r="766" spans="18:21" x14ac:dyDescent="0.45">
      <c r="R766" t="str">
        <f>+Updated_Spotify_Dataset_with_Ge!A767</f>
        <v>Die Hard</v>
      </c>
      <c r="S766" t="str">
        <f>+Updated_Spotify_Dataset_with_Ge!B767</f>
        <v>Kendrick Lamar, Blxst, Amanda Reifer</v>
      </c>
      <c r="T766" t="str">
        <f>+CONCATENATE(Updated_Spotify_Dataset_with_Ge!B767," - ",Updated_Spotify_Dataset_with_Ge!A767)</f>
        <v>Kendrick Lamar, Blxst, Amanda Reifer - Die Hard</v>
      </c>
      <c r="U766" t="str">
        <f>+Updated_Spotify_Dataset_with_Ge!A767</f>
        <v>Die Hard</v>
      </c>
    </row>
    <row r="767" spans="18:21" x14ac:dyDescent="0.45">
      <c r="R767" t="str">
        <f>+Updated_Spotify_Dataset_with_Ge!A768</f>
        <v>DespuÃ¯Â¿Â½Ã¯Â¿Â½s de la P</v>
      </c>
      <c r="S767" t="str">
        <f>+Updated_Spotify_Dataset_with_Ge!B768</f>
        <v>Bad Bunny</v>
      </c>
      <c r="T767" t="str">
        <f>+CONCATENATE(Updated_Spotify_Dataset_with_Ge!B768," - ",Updated_Spotify_Dataset_with_Ge!A768)</f>
        <v>Bad Bunny - DespuÃ¯Â¿Â½Ã¯Â¿Â½s de la P</v>
      </c>
      <c r="U767" t="str">
        <f>+Updated_Spotify_Dataset_with_Ge!A768</f>
        <v>DespuÃ¯Â¿Â½Ã¯Â¿Â½s de la P</v>
      </c>
    </row>
    <row r="768" spans="18:21" x14ac:dyDescent="0.45">
      <c r="R768" t="str">
        <f>+Updated_Spotify_Dataset_with_Ge!A769</f>
        <v>Un Ratito</v>
      </c>
      <c r="S768" t="str">
        <f>+Updated_Spotify_Dataset_with_Ge!B769</f>
        <v>Bad Bunny</v>
      </c>
      <c r="T768" t="str">
        <f>+CONCATENATE(Updated_Spotify_Dataset_with_Ge!B769," - ",Updated_Spotify_Dataset_with_Ge!A769)</f>
        <v>Bad Bunny - Un Ratito</v>
      </c>
      <c r="U768" t="str">
        <f>+Updated_Spotify_Dataset_with_Ge!A769</f>
        <v>Un Ratito</v>
      </c>
    </row>
    <row r="769" spans="18:21" x14ac:dyDescent="0.45">
      <c r="R769" t="str">
        <f>+Updated_Spotify_Dataset_with_Ge!A770</f>
        <v>United In Grief</v>
      </c>
      <c r="S769" t="str">
        <f>+Updated_Spotify_Dataset_with_Ge!B770</f>
        <v>Kendrick Lamar</v>
      </c>
      <c r="T769" t="str">
        <f>+CONCATENATE(Updated_Spotify_Dataset_with_Ge!B770," - ",Updated_Spotify_Dataset_with_Ge!A770)</f>
        <v>Kendrick Lamar - United In Grief</v>
      </c>
      <c r="U769" t="str">
        <f>+Updated_Spotify_Dataset_with_Ge!A770</f>
        <v>United In Grief</v>
      </c>
    </row>
    <row r="770" spans="18:21" x14ac:dyDescent="0.45">
      <c r="R770" t="str">
        <f>+Updated_Spotify_Dataset_with_Ge!A771</f>
        <v>Father Time (feat. Sampha)</v>
      </c>
      <c r="S770" t="str">
        <f>+Updated_Spotify_Dataset_with_Ge!B771</f>
        <v>Kendrick Lamar, Sampha</v>
      </c>
      <c r="T770" t="str">
        <f>+CONCATENATE(Updated_Spotify_Dataset_with_Ge!B771," - ",Updated_Spotify_Dataset_with_Ge!A771)</f>
        <v>Kendrick Lamar, Sampha - Father Time (feat. Sampha)</v>
      </c>
      <c r="U770" t="str">
        <f>+Updated_Spotify_Dataset_with_Ge!A771</f>
        <v>Father Time (feat. Sampha)</v>
      </c>
    </row>
    <row r="771" spans="18:21" x14ac:dyDescent="0.45">
      <c r="R771" t="str">
        <f>+Updated_Spotify_Dataset_with_Ge!A772</f>
        <v>Yo No Soy Celoso</v>
      </c>
      <c r="S771" t="str">
        <f>+Updated_Spotify_Dataset_with_Ge!B772</f>
        <v>Bad Bunny</v>
      </c>
      <c r="T771" t="str">
        <f>+CONCATENATE(Updated_Spotify_Dataset_with_Ge!B772," - ",Updated_Spotify_Dataset_with_Ge!A772)</f>
        <v>Bad Bunny - Yo No Soy Celoso</v>
      </c>
      <c r="U771" t="str">
        <f>+Updated_Spotify_Dataset_with_Ge!A772</f>
        <v>Yo No Soy Celoso</v>
      </c>
    </row>
    <row r="772" spans="18:21" x14ac:dyDescent="0.45">
      <c r="R772" t="str">
        <f>+Updated_Spotify_Dataset_with_Ge!A773</f>
        <v>Rich Spirit</v>
      </c>
      <c r="S772" t="str">
        <f>+Updated_Spotify_Dataset_with_Ge!B773</f>
        <v>Kendrick Lamar</v>
      </c>
      <c r="T772" t="str">
        <f>+CONCATENATE(Updated_Spotify_Dataset_with_Ge!B773," - ",Updated_Spotify_Dataset_with_Ge!A773)</f>
        <v>Kendrick Lamar - Rich Spirit</v>
      </c>
      <c r="U772" t="str">
        <f>+Updated_Spotify_Dataset_with_Ge!A773</f>
        <v>Rich Spirit</v>
      </c>
    </row>
    <row r="773" spans="18:21" x14ac:dyDescent="0.45">
      <c r="R773" t="str">
        <f>+Updated_Spotify_Dataset_with_Ge!A774</f>
        <v>Cooped Up (with Roddy Ricch)</v>
      </c>
      <c r="S773" t="str">
        <f>+Updated_Spotify_Dataset_with_Ge!B774</f>
        <v>Post Malone, Roddy Ricch</v>
      </c>
      <c r="T773" t="str">
        <f>+CONCATENATE(Updated_Spotify_Dataset_with_Ge!B774," - ",Updated_Spotify_Dataset_with_Ge!A774)</f>
        <v>Post Malone, Roddy Ricch - Cooped Up (with Roddy Ricch)</v>
      </c>
      <c r="U773" t="str">
        <f>+Updated_Spotify_Dataset_with_Ge!A774</f>
        <v>Cooped Up (with Roddy Ricch)</v>
      </c>
    </row>
    <row r="774" spans="18:21" x14ac:dyDescent="0.45">
      <c r="R774" t="str">
        <f>+Updated_Spotify_Dataset_with_Ge!A775</f>
        <v>Me Fui de Vacaciones</v>
      </c>
      <c r="S774" t="str">
        <f>+Updated_Spotify_Dataset_with_Ge!B775</f>
        <v>Bad Bunny</v>
      </c>
      <c r="T774" t="str">
        <f>+CONCATENATE(Updated_Spotify_Dataset_with_Ge!B775," - ",Updated_Spotify_Dataset_with_Ge!A775)</f>
        <v>Bad Bunny - Me Fui de Vacaciones</v>
      </c>
      <c r="U774" t="str">
        <f>+Updated_Spotify_Dataset_with_Ge!A775</f>
        <v>Me Fui de Vacaciones</v>
      </c>
    </row>
    <row r="775" spans="18:21" x14ac:dyDescent="0.45">
      <c r="R775" t="str">
        <f>+Updated_Spotify_Dataset_with_Ge!A776</f>
        <v>Silent Hill</v>
      </c>
      <c r="S775" t="str">
        <f>+Updated_Spotify_Dataset_with_Ge!B776</f>
        <v>Kendrick Lamar, Kodak Black</v>
      </c>
      <c r="T775" t="str">
        <f>+CONCATENATE(Updated_Spotify_Dataset_with_Ge!B776," - ",Updated_Spotify_Dataset_with_Ge!A776)</f>
        <v>Kendrick Lamar, Kodak Black - Silent Hill</v>
      </c>
      <c r="U775" t="str">
        <f>+Updated_Spotify_Dataset_with_Ge!A776</f>
        <v>Silent Hill</v>
      </c>
    </row>
    <row r="776" spans="18:21" x14ac:dyDescent="0.45">
      <c r="R776" t="str">
        <f>+Updated_Spotify_Dataset_with_Ge!A777</f>
        <v>La Corriente</v>
      </c>
      <c r="S776" t="str">
        <f>+Updated_Spotify_Dataset_with_Ge!B777</f>
        <v>Tony Dize, Bad Bunny</v>
      </c>
      <c r="T776" t="str">
        <f>+CONCATENATE(Updated_Spotify_Dataset_with_Ge!B777," - ",Updated_Spotify_Dataset_with_Ge!A777)</f>
        <v>Tony Dize, Bad Bunny - La Corriente</v>
      </c>
      <c r="U776" t="str">
        <f>+Updated_Spotify_Dataset_with_Ge!A777</f>
        <v>La Corriente</v>
      </c>
    </row>
    <row r="777" spans="18:21" x14ac:dyDescent="0.45">
      <c r="R777" t="str">
        <f>+Updated_Spotify_Dataset_with_Ge!A778</f>
        <v>Count Me Out</v>
      </c>
      <c r="S777" t="str">
        <f>+Updated_Spotify_Dataset_with_Ge!B778</f>
        <v>Kendrick Lamar</v>
      </c>
      <c r="T777" t="str">
        <f>+CONCATENATE(Updated_Spotify_Dataset_with_Ge!B778," - ",Updated_Spotify_Dataset_with_Ge!A778)</f>
        <v>Kendrick Lamar - Count Me Out</v>
      </c>
      <c r="U777" t="str">
        <f>+Updated_Spotify_Dataset_with_Ge!A778</f>
        <v>Count Me Out</v>
      </c>
    </row>
    <row r="778" spans="18:21" x14ac:dyDescent="0.45">
      <c r="R778" t="str">
        <f>+Updated_Spotify_Dataset_with_Ge!A779</f>
        <v>Andrea</v>
      </c>
      <c r="S778" t="str">
        <f>+Updated_Spotify_Dataset_with_Ge!B779</f>
        <v>Buscabulla, Bad Bunny</v>
      </c>
      <c r="T778" t="str">
        <f>+CONCATENATE(Updated_Spotify_Dataset_with_Ge!B779," - ",Updated_Spotify_Dataset_with_Ge!A779)</f>
        <v>Buscabulla, Bad Bunny - Andrea</v>
      </c>
      <c r="U778" t="str">
        <f>+Updated_Spotify_Dataset_with_Ge!A779</f>
        <v>Andrea</v>
      </c>
    </row>
    <row r="779" spans="18:21" x14ac:dyDescent="0.45">
      <c r="R779" t="str">
        <f>+Updated_Spotify_Dataset_with_Ge!A780</f>
        <v>Dos Mil 16</v>
      </c>
      <c r="S779" t="str">
        <f>+Updated_Spotify_Dataset_with_Ge!B780</f>
        <v>Bad Bunny</v>
      </c>
      <c r="T779" t="str">
        <f>+CONCATENATE(Updated_Spotify_Dataset_with_Ge!B780," - ",Updated_Spotify_Dataset_with_Ge!A780)</f>
        <v>Bad Bunny - Dos Mil 16</v>
      </c>
      <c r="U779" t="str">
        <f>+Updated_Spotify_Dataset_with_Ge!A780</f>
        <v>Dos Mil 16</v>
      </c>
    </row>
    <row r="780" spans="18:21" x14ac:dyDescent="0.45">
      <c r="R780" t="str">
        <f>+Updated_Spotify_Dataset_with_Ge!A781</f>
        <v>We Cry Together</v>
      </c>
      <c r="S780" t="str">
        <f>+Updated_Spotify_Dataset_with_Ge!B781</f>
        <v>Kendrick Lamar, Taylour Paige</v>
      </c>
      <c r="T780" t="str">
        <f>+CONCATENATE(Updated_Spotify_Dataset_with_Ge!B781," - ",Updated_Spotify_Dataset_with_Ge!A781)</f>
        <v>Kendrick Lamar, Taylour Paige - We Cry Together</v>
      </c>
      <c r="U780" t="str">
        <f>+Updated_Spotify_Dataset_with_Ge!A781</f>
        <v>We Cry Together</v>
      </c>
    </row>
    <row r="781" spans="18:21" x14ac:dyDescent="0.45">
      <c r="R781" t="str">
        <f>+Updated_Spotify_Dataset_with_Ge!A782</f>
        <v>Savior</v>
      </c>
      <c r="S781" t="str">
        <f>+Updated_Spotify_Dataset_with_Ge!B782</f>
        <v>Kendrick Lamar, Sam Dew, Baby Keem</v>
      </c>
      <c r="T781" t="str">
        <f>+CONCATENATE(Updated_Spotify_Dataset_with_Ge!B782," - ",Updated_Spotify_Dataset_with_Ge!A782)</f>
        <v>Kendrick Lamar, Sam Dew, Baby Keem - Savior</v>
      </c>
      <c r="U781" t="str">
        <f>+Updated_Spotify_Dataset_with_Ge!A782</f>
        <v>Savior</v>
      </c>
    </row>
    <row r="782" spans="18:21" x14ac:dyDescent="0.45">
      <c r="R782" t="str">
        <f>+Updated_Spotify_Dataset_with_Ge!A783</f>
        <v>Un Coco</v>
      </c>
      <c r="S782" t="str">
        <f>+Updated_Spotify_Dataset_with_Ge!B783</f>
        <v>Bad Bunny</v>
      </c>
      <c r="T782" t="str">
        <f>+CONCATENATE(Updated_Spotify_Dataset_with_Ge!B783," - ",Updated_Spotify_Dataset_with_Ge!A783)</f>
        <v>Bad Bunny - Un Coco</v>
      </c>
      <c r="U782" t="str">
        <f>+Updated_Spotify_Dataset_with_Ge!A783</f>
        <v>Un Coco</v>
      </c>
    </row>
    <row r="783" spans="18:21" x14ac:dyDescent="0.45">
      <c r="R783" t="str">
        <f>+Updated_Spotify_Dataset_with_Ge!A784</f>
        <v>Otro Atardecer</v>
      </c>
      <c r="S783" t="str">
        <f>+Updated_Spotify_Dataset_with_Ge!B784</f>
        <v>Bad Bunny, The MarÃ¯Â¿Â½Ã¯</v>
      </c>
      <c r="T783" t="str">
        <f>+CONCATENATE(Updated_Spotify_Dataset_with_Ge!B784," - ",Updated_Spotify_Dataset_with_Ge!A784)</f>
        <v>Bad Bunny, The MarÃ¯Â¿Â½Ã¯ - Otro Atardecer</v>
      </c>
      <c r="U783" t="str">
        <f>+Updated_Spotify_Dataset_with_Ge!A784</f>
        <v>Otro Atardecer</v>
      </c>
    </row>
    <row r="784" spans="18:21" x14ac:dyDescent="0.45">
      <c r="R784" t="str">
        <f>+Updated_Spotify_Dataset_with_Ge!A785</f>
        <v>Worldwide Steppers</v>
      </c>
      <c r="S784" t="str">
        <f>+Updated_Spotify_Dataset_with_Ge!B785</f>
        <v>Kendrick Lamar</v>
      </c>
      <c r="T784" t="str">
        <f>+CONCATENATE(Updated_Spotify_Dataset_with_Ge!B785," - ",Updated_Spotify_Dataset_with_Ge!A785)</f>
        <v>Kendrick Lamar - Worldwide Steppers</v>
      </c>
      <c r="U784" t="str">
        <f>+Updated_Spotify_Dataset_with_Ge!A785</f>
        <v>Worldwide Steppers</v>
      </c>
    </row>
    <row r="785" spans="18:21" x14ac:dyDescent="0.45">
      <c r="R785" t="str">
        <f>+Updated_Spotify_Dataset_with_Ge!A786</f>
        <v>Aguacero</v>
      </c>
      <c r="S785" t="str">
        <f>+Updated_Spotify_Dataset_with_Ge!B786</f>
        <v>Bad Bunny</v>
      </c>
      <c r="T785" t="str">
        <f>+CONCATENATE(Updated_Spotify_Dataset_with_Ge!B786," - ",Updated_Spotify_Dataset_with_Ge!A786)</f>
        <v>Bad Bunny - Aguacero</v>
      </c>
      <c r="U785" t="str">
        <f>+Updated_Spotify_Dataset_with_Ge!A786</f>
        <v>Aguacero</v>
      </c>
    </row>
    <row r="786" spans="18:21" x14ac:dyDescent="0.45">
      <c r="R786" t="str">
        <f>+Updated_Spotify_Dataset_with_Ge!A787</f>
        <v>Purple Hearts</v>
      </c>
      <c r="S786" t="str">
        <f>+Updated_Spotify_Dataset_with_Ge!B787</f>
        <v>Kendrick Lamar, Ghostface Killah, Summer Walker</v>
      </c>
      <c r="T786" t="str">
        <f>+CONCATENATE(Updated_Spotify_Dataset_with_Ge!B787," - ",Updated_Spotify_Dataset_with_Ge!A787)</f>
        <v>Kendrick Lamar, Ghostface Killah, Summer Walker - Purple Hearts</v>
      </c>
      <c r="U786" t="str">
        <f>+Updated_Spotify_Dataset_with_Ge!A787</f>
        <v>Purple Hearts</v>
      </c>
    </row>
    <row r="787" spans="18:21" x14ac:dyDescent="0.45">
      <c r="R787" t="str">
        <f>+Updated_Spotify_Dataset_with_Ge!A788</f>
        <v>Un Verano Sin Ti</v>
      </c>
      <c r="S787" t="str">
        <f>+Updated_Spotify_Dataset_with_Ge!B788</f>
        <v>Bad Bunny</v>
      </c>
      <c r="T787" t="str">
        <f>+CONCATENATE(Updated_Spotify_Dataset_with_Ge!B788," - ",Updated_Spotify_Dataset_with_Ge!A788)</f>
        <v>Bad Bunny - Un Verano Sin Ti</v>
      </c>
      <c r="U787" t="str">
        <f>+Updated_Spotify_Dataset_with_Ge!A788</f>
        <v>Un Verano Sin Ti</v>
      </c>
    </row>
    <row r="788" spans="18:21" x14ac:dyDescent="0.45">
      <c r="R788" t="str">
        <f>+Updated_Spotify_Dataset_with_Ge!A789</f>
        <v>ULTRA SOLO</v>
      </c>
      <c r="S788" t="str">
        <f>+Updated_Spotify_Dataset_with_Ge!B789</f>
        <v>Polima WestCoast, Pailita</v>
      </c>
      <c r="T788" t="str">
        <f>+CONCATENATE(Updated_Spotify_Dataset_with_Ge!B789," - ",Updated_Spotify_Dataset_with_Ge!A789)</f>
        <v>Polima WestCoast, Pailita - ULTRA SOLO</v>
      </c>
      <c r="U788" t="str">
        <f>+Updated_Spotify_Dataset_with_Ge!A789</f>
        <v>ULTRA SOLO</v>
      </c>
    </row>
    <row r="789" spans="18:21" x14ac:dyDescent="0.45">
      <c r="R789" t="str">
        <f>+Updated_Spotify_Dataset_with_Ge!A790</f>
        <v xml:space="preserve">EnsÃ¯Â¿Â½Ã¯Â¿Â½Ã¯Â¿Â½Ã¯Â¿Â½ame </v>
      </c>
      <c r="S789" t="str">
        <f>+Updated_Spotify_Dataset_with_Ge!B790</f>
        <v>Bad Bunny</v>
      </c>
      <c r="T789" t="str">
        <f>+CONCATENATE(Updated_Spotify_Dataset_with_Ge!B790," - ",Updated_Spotify_Dataset_with_Ge!A790)</f>
        <v xml:space="preserve">Bad Bunny - EnsÃ¯Â¿Â½Ã¯Â¿Â½Ã¯Â¿Â½Ã¯Â¿Â½ame </v>
      </c>
      <c r="U789" t="str">
        <f>+Updated_Spotify_Dataset_with_Ge!A790</f>
        <v xml:space="preserve">EnsÃ¯Â¿Â½Ã¯Â¿Â½Ã¯Â¿Â½Ã¯Â¿Â½ame </v>
      </c>
    </row>
    <row r="790" spans="18:21" x14ac:dyDescent="0.45">
      <c r="R790" t="str">
        <f>+Updated_Spotify_Dataset_with_Ge!A791</f>
        <v>El ApagÃ¯Â¿Â½</v>
      </c>
      <c r="S790" t="str">
        <f>+Updated_Spotify_Dataset_with_Ge!B791</f>
        <v>Bad Bunny</v>
      </c>
      <c r="T790" t="str">
        <f>+CONCATENATE(Updated_Spotify_Dataset_with_Ge!B791," - ",Updated_Spotify_Dataset_with_Ge!A791)</f>
        <v>Bad Bunny - El ApagÃ¯Â¿Â½</v>
      </c>
      <c r="U790" t="str">
        <f>+Updated_Spotify_Dataset_with_Ge!A791</f>
        <v>El ApagÃ¯Â¿Â½</v>
      </c>
    </row>
    <row r="791" spans="18:21" x14ac:dyDescent="0.45">
      <c r="R791" t="str">
        <f>+Updated_Spotify_Dataset_with_Ge!A792</f>
        <v>Callaita</v>
      </c>
      <c r="S791" t="str">
        <f>+Updated_Spotify_Dataset_with_Ge!B792</f>
        <v>Bad Bunny, Tainy</v>
      </c>
      <c r="T791" t="str">
        <f>+CONCATENATE(Updated_Spotify_Dataset_with_Ge!B792," - ",Updated_Spotify_Dataset_with_Ge!A792)</f>
        <v>Bad Bunny, Tainy - Callaita</v>
      </c>
      <c r="U791" t="str">
        <f>+Updated_Spotify_Dataset_with_Ge!A792</f>
        <v>Callaita</v>
      </c>
    </row>
    <row r="792" spans="18:21" x14ac:dyDescent="0.45">
      <c r="R792" t="str">
        <f>+Updated_Spotify_Dataset_with_Ge!A793</f>
        <v>Dua Lipa</v>
      </c>
      <c r="S792" t="str">
        <f>+Updated_Spotify_Dataset_with_Ge!B793</f>
        <v>Jack Harlow</v>
      </c>
      <c r="T792" t="str">
        <f>+CONCATENATE(Updated_Spotify_Dataset_with_Ge!B793," - ",Updated_Spotify_Dataset_with_Ge!A793)</f>
        <v>Jack Harlow - Dua Lipa</v>
      </c>
      <c r="U792" t="str">
        <f>+Updated_Spotify_Dataset_with_Ge!A793</f>
        <v>Dua Lipa</v>
      </c>
    </row>
    <row r="793" spans="18:21" x14ac:dyDescent="0.45">
      <c r="R793" t="str">
        <f>+Updated_Spotify_Dataset_with_Ge!A794</f>
        <v>Agosto</v>
      </c>
      <c r="S793" t="str">
        <f>+Updated_Spotify_Dataset_with_Ge!B794</f>
        <v>Bad Bunny</v>
      </c>
      <c r="T793" t="str">
        <f>+CONCATENATE(Updated_Spotify_Dataset_with_Ge!B794," - ",Updated_Spotify_Dataset_with_Ge!A794)</f>
        <v>Bad Bunny - Agosto</v>
      </c>
      <c r="U793" t="str">
        <f>+Updated_Spotify_Dataset_with_Ge!A794</f>
        <v>Agosto</v>
      </c>
    </row>
    <row r="794" spans="18:21" x14ac:dyDescent="0.45">
      <c r="R794" t="str">
        <f>+Updated_Spotify_Dataset_with_Ge!A795</f>
        <v>House Of Memories</v>
      </c>
      <c r="S794" t="str">
        <f>+Updated_Spotify_Dataset_with_Ge!B795</f>
        <v>Panic! At The Disco</v>
      </c>
      <c r="T794" t="str">
        <f>+CONCATENATE(Updated_Spotify_Dataset_with_Ge!B795," - ",Updated_Spotify_Dataset_with_Ge!A795)</f>
        <v>Panic! At The Disco - House Of Memories</v>
      </c>
      <c r="U794" t="str">
        <f>+Updated_Spotify_Dataset_with_Ge!A795</f>
        <v>House Of Memories</v>
      </c>
    </row>
    <row r="795" spans="18:21" x14ac:dyDescent="0.45">
      <c r="R795" t="str">
        <f>+Updated_Spotify_Dataset_with_Ge!A796</f>
        <v>Mr. Morale</v>
      </c>
      <c r="S795" t="str">
        <f>+Updated_Spotify_Dataset_with_Ge!B796</f>
        <v>Kendrick Lamar, Tanna Leone</v>
      </c>
      <c r="T795" t="str">
        <f>+CONCATENATE(Updated_Spotify_Dataset_with_Ge!B796," - ",Updated_Spotify_Dataset_with_Ge!A796)</f>
        <v>Kendrick Lamar, Tanna Leone - Mr. Morale</v>
      </c>
      <c r="U795" t="str">
        <f>+Updated_Spotify_Dataset_with_Ge!A796</f>
        <v>Mr. Morale</v>
      </c>
    </row>
    <row r="796" spans="18:21" x14ac:dyDescent="0.45">
      <c r="R796" t="str">
        <f>+Updated_Spotify_Dataset_with_Ge!A797</f>
        <v>That That (prod. &amp; feat. SUGA of BTS)</v>
      </c>
      <c r="S796" t="str">
        <f>+Updated_Spotify_Dataset_with_Ge!B797</f>
        <v>PSY, Suga</v>
      </c>
      <c r="T796" t="str">
        <f>+CONCATENATE(Updated_Spotify_Dataset_with_Ge!B797," - ",Updated_Spotify_Dataset_with_Ge!A797)</f>
        <v>PSY, Suga - That That (prod. &amp; feat. SUGA of BTS)</v>
      </c>
      <c r="U796" t="str">
        <f>+Updated_Spotify_Dataset_with_Ge!A797</f>
        <v>That That (prod. &amp; feat. SUGA of BTS)</v>
      </c>
    </row>
    <row r="797" spans="18:21" x14ac:dyDescent="0.45">
      <c r="R797" t="str">
        <f>+Updated_Spotify_Dataset_with_Ge!A798</f>
        <v>In The Stars</v>
      </c>
      <c r="S797" t="str">
        <f>+Updated_Spotify_Dataset_with_Ge!B798</f>
        <v>Benson Boone</v>
      </c>
      <c r="T797" t="str">
        <f>+CONCATENATE(Updated_Spotify_Dataset_with_Ge!B798," - ",Updated_Spotify_Dataset_with_Ge!A798)</f>
        <v>Benson Boone - In The Stars</v>
      </c>
      <c r="U797" t="str">
        <f>+Updated_Spotify_Dataset_with_Ge!A798</f>
        <v>In The Stars</v>
      </c>
    </row>
    <row r="798" spans="18:21" x14ac:dyDescent="0.45">
      <c r="R798" t="str">
        <f>+Updated_Spotify_Dataset_with_Ge!A799</f>
        <v>Rich - Interlude</v>
      </c>
      <c r="S798" t="str">
        <f>+Updated_Spotify_Dataset_with_Ge!B799</f>
        <v>Kendrick Lamar</v>
      </c>
      <c r="T798" t="str">
        <f>+CONCATENATE(Updated_Spotify_Dataset_with_Ge!B799," - ",Updated_Spotify_Dataset_with_Ge!A799)</f>
        <v>Kendrick Lamar - Rich - Interlude</v>
      </c>
      <c r="U798" t="str">
        <f>+Updated_Spotify_Dataset_with_Ge!A799</f>
        <v>Rich - Interlude</v>
      </c>
    </row>
    <row r="799" spans="18:21" x14ac:dyDescent="0.45">
      <c r="R799" t="str">
        <f>+Updated_Spotify_Dataset_with_Ge!A800</f>
        <v>SUPERMODEL</v>
      </c>
      <c r="S799" t="str">
        <f>+Updated_Spotify_Dataset_with_Ge!B800</f>
        <v>MÃ¯Â¿Â½Ã¯Â¿Â½ne</v>
      </c>
      <c r="T799" t="str">
        <f>+CONCATENATE(Updated_Spotify_Dataset_with_Ge!B800," - ",Updated_Spotify_Dataset_with_Ge!A800)</f>
        <v>MÃ¯Â¿Â½Ã¯Â¿Â½ne - SUPERMODEL</v>
      </c>
      <c r="U799" t="str">
        <f>+Updated_Spotify_Dataset_with_Ge!A800</f>
        <v>SUPERMODEL</v>
      </c>
    </row>
    <row r="800" spans="18:21" x14ac:dyDescent="0.45">
      <c r="R800" t="str">
        <f>+Updated_Spotify_Dataset_with_Ge!A801</f>
        <v>Stefania (Kalush Orchestra)</v>
      </c>
      <c r="S800" t="str">
        <f>+Updated_Spotify_Dataset_with_Ge!B801</f>
        <v>KALUSH</v>
      </c>
      <c r="T800" t="str">
        <f>+CONCATENATE(Updated_Spotify_Dataset_with_Ge!B801," - ",Updated_Spotify_Dataset_with_Ge!A801)</f>
        <v>KALUSH - Stefania (Kalush Orchestra)</v>
      </c>
      <c r="U800" t="str">
        <f>+Updated_Spotify_Dataset_with_Ge!A801</f>
        <v>Stefania (Kalush Orchestra)</v>
      </c>
    </row>
    <row r="801" spans="18:21" x14ac:dyDescent="0.45">
      <c r="R801" t="str">
        <f>+Updated_Spotify_Dataset_with_Ge!A802</f>
        <v>Thousand Miles</v>
      </c>
      <c r="S801" t="str">
        <f>+Updated_Spotify_Dataset_with_Ge!B802</f>
        <v>The Kid Laroi</v>
      </c>
      <c r="T801" t="str">
        <f>+CONCATENATE(Updated_Spotify_Dataset_with_Ge!B802," - ",Updated_Spotify_Dataset_with_Ge!A802)</f>
        <v>The Kid Laroi - Thousand Miles</v>
      </c>
      <c r="U801" t="str">
        <f>+Updated_Spotify_Dataset_with_Ge!A802</f>
        <v>Thousand Miles</v>
      </c>
    </row>
    <row r="802" spans="18:21" x14ac:dyDescent="0.45">
      <c r="R802" t="str">
        <f>+Updated_Spotify_Dataset_with_Ge!A803</f>
        <v>Crown</v>
      </c>
      <c r="S802" t="str">
        <f>+Updated_Spotify_Dataset_with_Ge!B803</f>
        <v>Kendrick Lamar</v>
      </c>
      <c r="T802" t="str">
        <f>+CONCATENATE(Updated_Spotify_Dataset_with_Ge!B803," - ",Updated_Spotify_Dataset_with_Ge!A803)</f>
        <v>Kendrick Lamar - Crown</v>
      </c>
      <c r="U802" t="str">
        <f>+Updated_Spotify_Dataset_with_Ge!A803</f>
        <v>Crown</v>
      </c>
    </row>
    <row r="803" spans="18:21" x14ac:dyDescent="0.45">
      <c r="R803" t="str">
        <f>+Updated_Spotify_Dataset_with_Ge!A804</f>
        <v>Auntie Diaries</v>
      </c>
      <c r="S803" t="str">
        <f>+Updated_Spotify_Dataset_with_Ge!B804</f>
        <v>Kendrick Lamar</v>
      </c>
      <c r="T803" t="str">
        <f>+CONCATENATE(Updated_Spotify_Dataset_with_Ge!B804," - ",Updated_Spotify_Dataset_with_Ge!A804)</f>
        <v>Kendrick Lamar - Auntie Diaries</v>
      </c>
      <c r="U803" t="str">
        <f>+Updated_Spotify_Dataset_with_Ge!A804</f>
        <v>Auntie Diaries</v>
      </c>
    </row>
    <row r="804" spans="18:21" x14ac:dyDescent="0.45">
      <c r="R804" t="str">
        <f>+Updated_Spotify_Dataset_with_Ge!A805</f>
        <v>PUFFIN ON ZOOTIEZ</v>
      </c>
      <c r="S804" t="str">
        <f>+Updated_Spotify_Dataset_with_Ge!B805</f>
        <v>Future</v>
      </c>
      <c r="T804" t="str">
        <f>+CONCATENATE(Updated_Spotify_Dataset_with_Ge!B805," - ",Updated_Spotify_Dataset_with_Ge!A805)</f>
        <v>Future - PUFFIN ON ZOOTIEZ</v>
      </c>
      <c r="U804" t="str">
        <f>+Updated_Spotify_Dataset_with_Ge!A805</f>
        <v>PUFFIN ON ZOOTIEZ</v>
      </c>
    </row>
    <row r="805" spans="18:21" x14ac:dyDescent="0.45">
      <c r="R805" t="str">
        <f>+Updated_Spotify_Dataset_with_Ge!A806</f>
        <v>Mirror</v>
      </c>
      <c r="S805" t="str">
        <f>+Updated_Spotify_Dataset_with_Ge!B806</f>
        <v>Kendrick Lamar</v>
      </c>
      <c r="T805" t="str">
        <f>+CONCATENATE(Updated_Spotify_Dataset_with_Ge!B806," - ",Updated_Spotify_Dataset_with_Ge!A806)</f>
        <v>Kendrick Lamar - Mirror</v>
      </c>
      <c r="U805" t="str">
        <f>+Updated_Spotify_Dataset_with_Ge!A806</f>
        <v>Mirror</v>
      </c>
    </row>
    <row r="806" spans="18:21" x14ac:dyDescent="0.45">
      <c r="R806" t="str">
        <f>+Updated_Spotify_Dataset_with_Ge!A807</f>
        <v>Beautiful Girl</v>
      </c>
      <c r="S806" t="str">
        <f>+Updated_Spotify_Dataset_with_Ge!B807</f>
        <v>Luciano</v>
      </c>
      <c r="T806" t="str">
        <f>+CONCATENATE(Updated_Spotify_Dataset_with_Ge!B807," - ",Updated_Spotify_Dataset_with_Ge!A807)</f>
        <v>Luciano - Beautiful Girl</v>
      </c>
      <c r="U806" t="str">
        <f>+Updated_Spotify_Dataset_with_Ge!A807</f>
        <v>Beautiful Girl</v>
      </c>
    </row>
    <row r="807" spans="18:21" x14ac:dyDescent="0.45">
      <c r="R807" t="str">
        <f>+Updated_Spotify_Dataset_with_Ge!A808</f>
        <v>Paulo Londra: Bzrp Music Sessions, Vol. 23</v>
      </c>
      <c r="S807" t="str">
        <f>+Updated_Spotify_Dataset_with_Ge!B808</f>
        <v>Bizarrap, Paulo Londra</v>
      </c>
      <c r="T807" t="str">
        <f>+CONCATENATE(Updated_Spotify_Dataset_with_Ge!B808," - ",Updated_Spotify_Dataset_with_Ge!A808)</f>
        <v>Bizarrap, Paulo Londra - Paulo Londra: Bzrp Music Sessions, Vol. 23</v>
      </c>
      <c r="U807" t="str">
        <f>+Updated_Spotify_Dataset_with_Ge!A808</f>
        <v>Paulo Londra: Bzrp Music Sessions, Vol. 23</v>
      </c>
    </row>
    <row r="808" spans="18:21" x14ac:dyDescent="0.45">
      <c r="R808" t="str">
        <f>+Updated_Spotify_Dataset_with_Ge!A809</f>
        <v>Savior - Interlude</v>
      </c>
      <c r="S808" t="str">
        <f>+Updated_Spotify_Dataset_with_Ge!B809</f>
        <v>Kendrick Lamar</v>
      </c>
      <c r="T808" t="str">
        <f>+CONCATENATE(Updated_Spotify_Dataset_with_Ge!B809," - ",Updated_Spotify_Dataset_with_Ge!A809)</f>
        <v>Kendrick Lamar - Savior - Interlude</v>
      </c>
      <c r="U808" t="str">
        <f>+Updated_Spotify_Dataset_with_Ge!A809</f>
        <v>Savior - Interlude</v>
      </c>
    </row>
    <row r="809" spans="18:21" x14ac:dyDescent="0.45">
      <c r="R809" t="str">
        <f>+Updated_Spotify_Dataset_with_Ge!A810</f>
        <v>Pasoori</v>
      </c>
      <c r="S809" t="str">
        <f>+Updated_Spotify_Dataset_with_Ge!B810</f>
        <v>Shae Gill, Ali Sethi</v>
      </c>
      <c r="T809" t="str">
        <f>+CONCATENATE(Updated_Spotify_Dataset_with_Ge!B810," - ",Updated_Spotify_Dataset_with_Ge!A810)</f>
        <v>Shae Gill, Ali Sethi - Pasoori</v>
      </c>
      <c r="U809" t="str">
        <f>+Updated_Spotify_Dataset_with_Ge!A810</f>
        <v>Pasoori</v>
      </c>
    </row>
    <row r="810" spans="18:21" x14ac:dyDescent="0.45">
      <c r="R810" t="str">
        <f>+Updated_Spotify_Dataset_with_Ge!A811</f>
        <v>Mother I Sober (feat. Beth Gibbons of Portishead)</v>
      </c>
      <c r="S810" t="str">
        <f>+Updated_Spotify_Dataset_with_Ge!B811</f>
        <v>Kendrick Lamar, Beth Gibbons</v>
      </c>
      <c r="T810" t="str">
        <f>+CONCATENATE(Updated_Spotify_Dataset_with_Ge!B811," - ",Updated_Spotify_Dataset_with_Ge!A811)</f>
        <v>Kendrick Lamar, Beth Gibbons - Mother I Sober (feat. Beth Gibbons of Portishead)</v>
      </c>
      <c r="U810" t="str">
        <f>+Updated_Spotify_Dataset_with_Ge!A811</f>
        <v>Mother I Sober (feat. Beth Gibbons of Portishead)</v>
      </c>
    </row>
    <row r="811" spans="18:21" x14ac:dyDescent="0.45">
      <c r="R811" t="str">
        <f>+Updated_Spotify_Dataset_with_Ge!A812</f>
        <v>TUS LÃ¯Â¿Â½Ã¯Â¿Â½GR</v>
      </c>
      <c r="S811" t="str">
        <f>+Updated_Spotify_Dataset_with_Ge!B812</f>
        <v>Sech, Mora</v>
      </c>
      <c r="T811" t="str">
        <f>+CONCATENATE(Updated_Spotify_Dataset_with_Ge!B812," - ",Updated_Spotify_Dataset_with_Ge!A812)</f>
        <v>Sech, Mora - TUS LÃ¯Â¿Â½Ã¯Â¿Â½GR</v>
      </c>
      <c r="U811" t="str">
        <f>+Updated_Spotify_Dataset_with_Ge!A812</f>
        <v>TUS LÃ¯Â¿Â½Ã¯Â¿Â½GR</v>
      </c>
    </row>
    <row r="812" spans="18:21" x14ac:dyDescent="0.45">
      <c r="R812" t="str">
        <f>+Updated_Spotify_Dataset_with_Ge!A813</f>
        <v>Where Did You Go?</v>
      </c>
      <c r="S812" t="str">
        <f>+Updated_Spotify_Dataset_with_Ge!B813</f>
        <v>MNEK, Jax Jones</v>
      </c>
      <c r="T812" t="str">
        <f>+CONCATENATE(Updated_Spotify_Dataset_with_Ge!B813," - ",Updated_Spotify_Dataset_with_Ge!A813)</f>
        <v>MNEK, Jax Jones - Where Did You Go?</v>
      </c>
      <c r="U812" t="str">
        <f>+Updated_Spotify_Dataset_with_Ge!A813</f>
        <v>Where Did You Go?</v>
      </c>
    </row>
    <row r="813" spans="18:21" x14ac:dyDescent="0.45">
      <c r="R813" t="str">
        <f>+Updated_Spotify_Dataset_with_Ge!A814</f>
        <v>I Tried to Tell Y'all</v>
      </c>
      <c r="S813" t="str">
        <f>+Updated_Spotify_Dataset_with_Ge!B814</f>
        <v>Ugly Dray, Tesla Jnr</v>
      </c>
      <c r="T813" t="str">
        <f>+CONCATENATE(Updated_Spotify_Dataset_with_Ge!B814," - ",Updated_Spotify_Dataset_with_Ge!A814)</f>
        <v>Ugly Dray, Tesla Jnr - I Tried to Tell Y'all</v>
      </c>
      <c r="U813" t="str">
        <f>+Updated_Spotify_Dataset_with_Ge!A814</f>
        <v>I Tried to Tell Y'all</v>
      </c>
    </row>
    <row r="814" spans="18:21" x14ac:dyDescent="0.45">
      <c r="R814" t="str">
        <f>+Updated_Spotify_Dataset_with_Ge!A815</f>
        <v>Honest (feat. Don Toliver)</v>
      </c>
      <c r="S814" t="str">
        <f>+Updated_Spotify_Dataset_with_Ge!B815</f>
        <v>Justin Bieber, Don Toliver</v>
      </c>
      <c r="T814" t="str">
        <f>+CONCATENATE(Updated_Spotify_Dataset_with_Ge!B815," - ",Updated_Spotify_Dataset_with_Ge!A815)</f>
        <v>Justin Bieber, Don Toliver - Honest (feat. Don Toliver)</v>
      </c>
      <c r="U814" t="str">
        <f>+Updated_Spotify_Dataset_with_Ge!A815</f>
        <v>Honest (feat. Don Toliver)</v>
      </c>
    </row>
    <row r="815" spans="18:21" x14ac:dyDescent="0.45">
      <c r="R815" t="str">
        <f>+Updated_Spotify_Dataset_with_Ge!A816</f>
        <v>ZOOM</v>
      </c>
      <c r="S815" t="str">
        <f>+Updated_Spotify_Dataset_with_Ge!B816</f>
        <v>Jessi</v>
      </c>
      <c r="T815" t="str">
        <f>+CONCATENATE(Updated_Spotify_Dataset_with_Ge!B816," - ",Updated_Spotify_Dataset_with_Ge!A816)</f>
        <v>Jessi - ZOOM</v>
      </c>
      <c r="U815" t="str">
        <f>+Updated_Spotify_Dataset_with_Ge!A816</f>
        <v>ZOOM</v>
      </c>
    </row>
    <row r="816" spans="18:21" x14ac:dyDescent="0.45">
      <c r="R816" t="str">
        <f>+Updated_Spotify_Dataset_with_Ge!A817</f>
        <v>SloMo</v>
      </c>
      <c r="S816" t="str">
        <f>+Updated_Spotify_Dataset_with_Ge!B817</f>
        <v>Chanel</v>
      </c>
      <c r="T816" t="str">
        <f>+CONCATENATE(Updated_Spotify_Dataset_with_Ge!B817," - ",Updated_Spotify_Dataset_with_Ge!A817)</f>
        <v>Chanel - SloMo</v>
      </c>
      <c r="U816" t="str">
        <f>+Updated_Spotify_Dataset_with_Ge!A817</f>
        <v>SloMo</v>
      </c>
    </row>
    <row r="817" spans="18:21" x14ac:dyDescent="0.45">
      <c r="R817" t="str">
        <f>+Updated_Spotify_Dataset_with_Ge!A818</f>
        <v>FEARLESS</v>
      </c>
      <c r="S817" t="str">
        <f>+Updated_Spotify_Dataset_with_Ge!B818</f>
        <v>LE SSERAFIM</v>
      </c>
      <c r="T817" t="str">
        <f>+CONCATENATE(Updated_Spotify_Dataset_with_Ge!B818," - ",Updated_Spotify_Dataset_with_Ge!A818)</f>
        <v>LE SSERAFIM - FEARLESS</v>
      </c>
      <c r="U817" t="str">
        <f>+Updated_Spotify_Dataset_with_Ge!A818</f>
        <v>FEARLESS</v>
      </c>
    </row>
    <row r="818" spans="18:21" x14ac:dyDescent="0.45">
      <c r="R818" t="str">
        <f>+Updated_Spotify_Dataset_with_Ge!A819</f>
        <v>10 Things I Hate About You</v>
      </c>
      <c r="S818" t="str">
        <f>+Updated_Spotify_Dataset_with_Ge!B819</f>
        <v>Leah Kate</v>
      </c>
      <c r="T818" t="str">
        <f>+CONCATENATE(Updated_Spotify_Dataset_with_Ge!B819," - ",Updated_Spotify_Dataset_with_Ge!A819)</f>
        <v>Leah Kate - 10 Things I Hate About You</v>
      </c>
      <c r="U818" t="str">
        <f>+Updated_Spotify_Dataset_with_Ge!A819</f>
        <v>10 Things I Hate About You</v>
      </c>
    </row>
    <row r="819" spans="18:21" x14ac:dyDescent="0.45">
      <c r="R819" t="str">
        <f>+Updated_Spotify_Dataset_with_Ge!A820</f>
        <v>SPACE MAN</v>
      </c>
      <c r="S819" t="str">
        <f>+Updated_Spotify_Dataset_with_Ge!B820</f>
        <v>Sam Ryder</v>
      </c>
      <c r="T819" t="str">
        <f>+CONCATENATE(Updated_Spotify_Dataset_with_Ge!B820," - ",Updated_Spotify_Dataset_with_Ge!A820)</f>
        <v>Sam Ryder - SPACE MAN</v>
      </c>
      <c r="U819" t="str">
        <f>+Updated_Spotify_Dataset_with_Ge!A820</f>
        <v>SPACE MAN</v>
      </c>
    </row>
    <row r="820" spans="18:21" x14ac:dyDescent="0.45">
      <c r="R820" t="str">
        <f>+Updated_Spotify_Dataset_with_Ge!A821</f>
        <v>With you</v>
      </c>
      <c r="S820" t="str">
        <f>+Updated_Spotify_Dataset_with_Ge!B821</f>
        <v>HA SUNG WOON, Jimin</v>
      </c>
      <c r="T820" t="str">
        <f>+CONCATENATE(Updated_Spotify_Dataset_with_Ge!B821," - ",Updated_Spotify_Dataset_with_Ge!A821)</f>
        <v>HA SUNG WOON, Jimin - With you</v>
      </c>
      <c r="U820" t="str">
        <f>+Updated_Spotify_Dataset_with_Ge!A821</f>
        <v>With you</v>
      </c>
    </row>
    <row r="821" spans="18:21" x14ac:dyDescent="0.45">
      <c r="R821" t="str">
        <f>+Updated_Spotify_Dataset_with_Ge!A822</f>
        <v>Iris</v>
      </c>
      <c r="S821" t="str">
        <f>+Updated_Spotify_Dataset_with_Ge!B822</f>
        <v>The Goo Goo Dolls</v>
      </c>
      <c r="T821" t="str">
        <f>+CONCATENATE(Updated_Spotify_Dataset_with_Ge!B822," - ",Updated_Spotify_Dataset_with_Ge!A822)</f>
        <v>The Goo Goo Dolls - Iris</v>
      </c>
      <c r="U821" t="str">
        <f>+Updated_Spotify_Dataset_with_Ge!A822</f>
        <v>Iris</v>
      </c>
    </row>
    <row r="822" spans="18:21" x14ac:dyDescent="0.45">
      <c r="R822" t="str">
        <f>+Updated_Spotify_Dataset_with_Ge!A823</f>
        <v>The Heart Part 5</v>
      </c>
      <c r="S822" t="str">
        <f>+Updated_Spotify_Dataset_with_Ge!B823</f>
        <v>Kendrick Lamar</v>
      </c>
      <c r="T822" t="str">
        <f>+CONCATENATE(Updated_Spotify_Dataset_with_Ge!B823," - ",Updated_Spotify_Dataset_with_Ge!A823)</f>
        <v>Kendrick Lamar - The Heart Part 5</v>
      </c>
      <c r="U822" t="str">
        <f>+Updated_Spotify_Dataset_with_Ge!A823</f>
        <v>The Heart Part 5</v>
      </c>
    </row>
    <row r="823" spans="18:21" x14ac:dyDescent="0.45">
      <c r="R823" t="str">
        <f>+Updated_Spotify_Dataset_with_Ge!A824</f>
        <v>San Lucas</v>
      </c>
      <c r="S823" t="str">
        <f>+Updated_Spotify_Dataset_with_Ge!B824</f>
        <v>Kevin Kaarl</v>
      </c>
      <c r="T823" t="str">
        <f>+CONCATENATE(Updated_Spotify_Dataset_with_Ge!B824," - ",Updated_Spotify_Dataset_with_Ge!A824)</f>
        <v>Kevin Kaarl - San Lucas</v>
      </c>
      <c r="U823" t="str">
        <f>+Updated_Spotify_Dataset_with_Ge!A824</f>
        <v>San Lucas</v>
      </c>
    </row>
    <row r="824" spans="18:21" x14ac:dyDescent="0.45">
      <c r="R824" t="str">
        <f>+Updated_Spotify_Dataset_with_Ge!A825</f>
        <v>This Love (TaylorÃ¯Â¿Â½Ã¯Â¿Â½Ã¯Â¿Â½s Ve</v>
      </c>
      <c r="S824" t="str">
        <f>+Updated_Spotify_Dataset_with_Ge!B825</f>
        <v>Taylor Swift</v>
      </c>
      <c r="T824" t="str">
        <f>+CONCATENATE(Updated_Spotify_Dataset_with_Ge!B825," - ",Updated_Spotify_Dataset_with_Ge!A825)</f>
        <v>Taylor Swift - This Love (TaylorÃ¯Â¿Â½Ã¯Â¿Â½Ã¯Â¿Â½s Ve</v>
      </c>
      <c r="U824" t="str">
        <f>+Updated_Spotify_Dataset_with_Ge!A825</f>
        <v>This Love (TaylorÃ¯Â¿Â½Ã¯Â¿Â½Ã¯Â¿Â½s Ve</v>
      </c>
    </row>
    <row r="825" spans="18:21" x14ac:dyDescent="0.45">
      <c r="R825" t="str">
        <f>+Updated_Spotify_Dataset_with_Ge!A826</f>
        <v>Good Looking</v>
      </c>
      <c r="S825" t="str">
        <f>+Updated_Spotify_Dataset_with_Ge!B826</f>
        <v>Suki Waterhouse</v>
      </c>
      <c r="T825" t="str">
        <f>+CONCATENATE(Updated_Spotify_Dataset_with_Ge!B826," - ",Updated_Spotify_Dataset_with_Ge!A826)</f>
        <v>Suki Waterhouse - Good Looking</v>
      </c>
      <c r="U825" t="str">
        <f>+Updated_Spotify_Dataset_with_Ge!A826</f>
        <v>Good Looking</v>
      </c>
    </row>
    <row r="826" spans="18:21" x14ac:dyDescent="0.45">
      <c r="R826" t="str">
        <f>+Updated_Spotify_Dataset_with_Ge!A827</f>
        <v>Flowers</v>
      </c>
      <c r="S826" t="str">
        <f>+Updated_Spotify_Dataset_with_Ge!B827</f>
        <v>Lauren Spencer Smith</v>
      </c>
      <c r="T826" t="str">
        <f>+CONCATENATE(Updated_Spotify_Dataset_with_Ge!B827," - ",Updated_Spotify_Dataset_with_Ge!A827)</f>
        <v>Lauren Spencer Smith - Flowers</v>
      </c>
      <c r="U826" t="str">
        <f>+Updated_Spotify_Dataset_with_Ge!A827</f>
        <v>Flowers</v>
      </c>
    </row>
    <row r="827" spans="18:21" x14ac:dyDescent="0.45">
      <c r="R827" t="str">
        <f>+Updated_Spotify_Dataset_with_Ge!A828</f>
        <v>Yet To Come</v>
      </c>
      <c r="S827" t="str">
        <f>+Updated_Spotify_Dataset_with_Ge!B828</f>
        <v>BTS</v>
      </c>
      <c r="T827" t="str">
        <f>+CONCATENATE(Updated_Spotify_Dataset_with_Ge!B828," - ",Updated_Spotify_Dataset_with_Ge!A828)</f>
        <v>BTS - Yet To Come</v>
      </c>
      <c r="U827" t="str">
        <f>+Updated_Spotify_Dataset_with_Ge!A828</f>
        <v>Yet To Come</v>
      </c>
    </row>
    <row r="828" spans="18:21" x14ac:dyDescent="0.45">
      <c r="R828" t="str">
        <f>+Updated_Spotify_Dataset_with_Ge!A829</f>
        <v>Run BTS</v>
      </c>
      <c r="S828" t="str">
        <f>+Updated_Spotify_Dataset_with_Ge!B829</f>
        <v>BTS</v>
      </c>
      <c r="T828" t="str">
        <f>+CONCATENATE(Updated_Spotify_Dataset_with_Ge!B829," - ",Updated_Spotify_Dataset_with_Ge!A829)</f>
        <v>BTS - Run BTS</v>
      </c>
      <c r="U828" t="str">
        <f>+Updated_Spotify_Dataset_with_Ge!A829</f>
        <v>Run BTS</v>
      </c>
    </row>
    <row r="829" spans="18:21" x14ac:dyDescent="0.45">
      <c r="R829" t="str">
        <f>+Updated_Spotify_Dataset_with_Ge!A830</f>
        <v>Music For a Sushi Restaurant</v>
      </c>
      <c r="S829" t="str">
        <f>+Updated_Spotify_Dataset_with_Ge!B830</f>
        <v>Harry Styles</v>
      </c>
      <c r="T829" t="str">
        <f>+CONCATENATE(Updated_Spotify_Dataset_with_Ge!B830," - ",Updated_Spotify_Dataset_with_Ge!A830)</f>
        <v>Harry Styles - Music For a Sushi Restaurant</v>
      </c>
      <c r="U829" t="str">
        <f>+Updated_Spotify_Dataset_with_Ge!A830</f>
        <v>Music For a Sushi Restaurant</v>
      </c>
    </row>
    <row r="830" spans="18:21" x14ac:dyDescent="0.45">
      <c r="R830" t="str">
        <f>+Updated_Spotify_Dataset_with_Ge!A831</f>
        <v>Matilda</v>
      </c>
      <c r="S830" t="str">
        <f>+Updated_Spotify_Dataset_with_Ge!B831</f>
        <v>Harry Styles</v>
      </c>
      <c r="T830" t="str">
        <f>+CONCATENATE(Updated_Spotify_Dataset_with_Ge!B831," - ",Updated_Spotify_Dataset_with_Ge!A831)</f>
        <v>Harry Styles - Matilda</v>
      </c>
      <c r="U830" t="str">
        <f>+Updated_Spotify_Dataset_with_Ge!A831</f>
        <v>Matilda</v>
      </c>
    </row>
    <row r="831" spans="18:21" x14ac:dyDescent="0.45">
      <c r="R831" t="str">
        <f>+Updated_Spotify_Dataset_with_Ge!A832</f>
        <v>For Youth</v>
      </c>
      <c r="S831" t="str">
        <f>+Updated_Spotify_Dataset_with_Ge!B832</f>
        <v>BTS</v>
      </c>
      <c r="T831" t="str">
        <f>+CONCATENATE(Updated_Spotify_Dataset_with_Ge!B832," - ",Updated_Spotify_Dataset_with_Ge!A832)</f>
        <v>BTS - For Youth</v>
      </c>
      <c r="U831" t="str">
        <f>+Updated_Spotify_Dataset_with_Ge!A832</f>
        <v>For Youth</v>
      </c>
    </row>
    <row r="832" spans="18:21" x14ac:dyDescent="0.45">
      <c r="R832" t="str">
        <f>+Updated_Spotify_Dataset_with_Ge!A833</f>
        <v>Daylight</v>
      </c>
      <c r="S832" t="str">
        <f>+Updated_Spotify_Dataset_with_Ge!B833</f>
        <v>Harry Styles</v>
      </c>
      <c r="T832" t="str">
        <f>+CONCATENATE(Updated_Spotify_Dataset_with_Ge!B833," - ",Updated_Spotify_Dataset_with_Ge!A833)</f>
        <v>Harry Styles - Daylight</v>
      </c>
      <c r="U832" t="str">
        <f>+Updated_Spotify_Dataset_with_Ge!A833</f>
        <v>Daylight</v>
      </c>
    </row>
    <row r="833" spans="18:21" x14ac:dyDescent="0.45">
      <c r="R833" t="str">
        <f>+Updated_Spotify_Dataset_with_Ge!A834</f>
        <v>Vegas (From the Original Motion Picture Soundtrack ELVIS)</v>
      </c>
      <c r="S833" t="str">
        <f>+Updated_Spotify_Dataset_with_Ge!B834</f>
        <v>Doja Cat</v>
      </c>
      <c r="T833" t="str">
        <f>+CONCATENATE(Updated_Spotify_Dataset_with_Ge!B834," - ",Updated_Spotify_Dataset_with_Ge!A834)</f>
        <v>Doja Cat - Vegas (From the Original Motion Picture Soundtrack ELVIS)</v>
      </c>
      <c r="U833" t="str">
        <f>+Updated_Spotify_Dataset_with_Ge!A834</f>
        <v>Vegas (From the Original Motion Picture Soundtrack ELVIS)</v>
      </c>
    </row>
    <row r="834" spans="18:21" x14ac:dyDescent="0.45">
      <c r="R834" t="str">
        <f>+Updated_Spotify_Dataset_with_Ge!A835</f>
        <v>Cash In Cash Out</v>
      </c>
      <c r="S834" t="str">
        <f>+Updated_Spotify_Dataset_with_Ge!B835</f>
        <v>Pharrell Williams, Tyler, The Creator, 21 Savage</v>
      </c>
      <c r="T834" t="str">
        <f>+CONCATENATE(Updated_Spotify_Dataset_with_Ge!B835," - ",Updated_Spotify_Dataset_with_Ge!A835)</f>
        <v>Pharrell Williams, Tyler, The Creator, 21 Savage - Cash In Cash Out</v>
      </c>
      <c r="U834" t="str">
        <f>+Updated_Spotify_Dataset_with_Ge!A835</f>
        <v>Cash In Cash Out</v>
      </c>
    </row>
    <row r="835" spans="18:21" x14ac:dyDescent="0.45">
      <c r="R835" t="str">
        <f>+Updated_Spotify_Dataset_with_Ge!A836</f>
        <v>Potion (with Dua Lipa &amp; Young Thug)</v>
      </c>
      <c r="S835" t="str">
        <f>+Updated_Spotify_Dataset_with_Ge!B836</f>
        <v>Calvin Harris, Dua Lipa, Young Thug</v>
      </c>
      <c r="T835" t="str">
        <f>+CONCATENATE(Updated_Spotify_Dataset_with_Ge!B836," - ",Updated_Spotify_Dataset_with_Ge!A836)</f>
        <v>Calvin Harris, Dua Lipa, Young Thug - Potion (with Dua Lipa &amp; Young Thug)</v>
      </c>
      <c r="U835" t="str">
        <f>+Updated_Spotify_Dataset_with_Ge!A836</f>
        <v>Potion (with Dua Lipa &amp; Young Thug)</v>
      </c>
    </row>
    <row r="836" spans="18:21" x14ac:dyDescent="0.45">
      <c r="R836" t="str">
        <f>+Updated_Spotify_Dataset_with_Ge!A837</f>
        <v>Born Singer</v>
      </c>
      <c r="S836" t="str">
        <f>+Updated_Spotify_Dataset_with_Ge!B837</f>
        <v>BTS</v>
      </c>
      <c r="T836" t="str">
        <f>+CONCATENATE(Updated_Spotify_Dataset_with_Ge!B837," - ",Updated_Spotify_Dataset_with_Ge!A837)</f>
        <v>BTS - Born Singer</v>
      </c>
      <c r="U836" t="str">
        <f>+Updated_Spotify_Dataset_with_Ge!A837</f>
        <v>Born Singer</v>
      </c>
    </row>
    <row r="837" spans="18:21" x14ac:dyDescent="0.45">
      <c r="R837" t="str">
        <f>+Updated_Spotify_Dataset_with_Ge!A838</f>
        <v>Little Freak</v>
      </c>
      <c r="S837" t="str">
        <f>+Updated_Spotify_Dataset_with_Ge!B838</f>
        <v>Harry Styles</v>
      </c>
      <c r="T837" t="str">
        <f>+CONCATENATE(Updated_Spotify_Dataset_with_Ge!B838," - ",Updated_Spotify_Dataset_with_Ge!A838)</f>
        <v>Harry Styles - Little Freak</v>
      </c>
      <c r="U837" t="str">
        <f>+Updated_Spotify_Dataset_with_Ge!A838</f>
        <v>Little Freak</v>
      </c>
    </row>
    <row r="838" spans="18:21" x14ac:dyDescent="0.45">
      <c r="R838" t="str">
        <f>+Updated_Spotify_Dataset_with_Ge!A839</f>
        <v>La Llevo Al Cielo (Ft. Ã¯Â¿Â½Ã¯Â¿Â½engo F</v>
      </c>
      <c r="S838" t="str">
        <f>+Updated_Spotify_Dataset_with_Ge!B839</f>
        <v>Nengo Flow, Anuel Aa, Chris Jedi, Chencho Corleone</v>
      </c>
      <c r="T838" t="str">
        <f>+CONCATENATE(Updated_Spotify_Dataset_with_Ge!B839," - ",Updated_Spotify_Dataset_with_Ge!A839)</f>
        <v>Nengo Flow, Anuel Aa, Chris Jedi, Chencho Corleone - La Llevo Al Cielo (Ft. Ã¯Â¿Â½Ã¯Â¿Â½engo F</v>
      </c>
      <c r="U838" t="str">
        <f>+Updated_Spotify_Dataset_with_Ge!A839</f>
        <v>La Llevo Al Cielo (Ft. Ã¯Â¿Â½Ã¯Â¿Â½engo F</v>
      </c>
    </row>
    <row r="839" spans="18:21" x14ac:dyDescent="0.45">
      <c r="R839" t="str">
        <f>+Updated_Spotify_Dataset_with_Ge!A840</f>
        <v>True Love</v>
      </c>
      <c r="S839" t="str">
        <f>+Updated_Spotify_Dataset_with_Ge!B840</f>
        <v>Kanye West, XXXTENTACION</v>
      </c>
      <c r="T839" t="str">
        <f>+CONCATENATE(Updated_Spotify_Dataset_with_Ge!B840," - ",Updated_Spotify_Dataset_with_Ge!A840)</f>
        <v>Kanye West, XXXTENTACION - True Love</v>
      </c>
      <c r="U839" t="str">
        <f>+Updated_Spotify_Dataset_with_Ge!A840</f>
        <v>True Love</v>
      </c>
    </row>
    <row r="840" spans="18:21" x14ac:dyDescent="0.45">
      <c r="R840" t="str">
        <f>+Updated_Spotify_Dataset_with_Ge!A841</f>
        <v>Satellite</v>
      </c>
      <c r="S840" t="str">
        <f>+Updated_Spotify_Dataset_with_Ge!B841</f>
        <v>Harry Styles</v>
      </c>
      <c r="T840" t="str">
        <f>+CONCATENATE(Updated_Spotify_Dataset_with_Ge!B841," - ",Updated_Spotify_Dataset_with_Ge!A841)</f>
        <v>Harry Styles - Satellite</v>
      </c>
      <c r="U840" t="str">
        <f>+Updated_Spotify_Dataset_with_Ge!A841</f>
        <v>Satellite</v>
      </c>
    </row>
    <row r="841" spans="18:21" x14ac:dyDescent="0.45">
      <c r="R841" t="str">
        <f>+Updated_Spotify_Dataset_with_Ge!A842</f>
        <v>Pass The Dutchie</v>
      </c>
      <c r="S841" t="str">
        <f>+Updated_Spotify_Dataset_with_Ge!B842</f>
        <v>Musical Youth</v>
      </c>
      <c r="T841" t="str">
        <f>+CONCATENATE(Updated_Spotify_Dataset_with_Ge!B842," - ",Updated_Spotify_Dataset_with_Ge!A842)</f>
        <v>Musical Youth - Pass The Dutchie</v>
      </c>
      <c r="U841" t="str">
        <f>+Updated_Spotify_Dataset_with_Ge!A842</f>
        <v>Pass The Dutchie</v>
      </c>
    </row>
    <row r="842" spans="18:21" x14ac:dyDescent="0.45">
      <c r="R842" t="str">
        <f>+Updated_Spotify_Dataset_with_Ge!A843</f>
        <v>Villano Antillano: Bzrp Music Sessions, Vol. 51</v>
      </c>
      <c r="S842" t="str">
        <f>+Updated_Spotify_Dataset_with_Ge!B843</f>
        <v>Bizarrap, Villano Antillano</v>
      </c>
      <c r="T842" t="str">
        <f>+CONCATENATE(Updated_Spotify_Dataset_with_Ge!B843," - ",Updated_Spotify_Dataset_with_Ge!A843)</f>
        <v>Bizarrap, Villano Antillano - Villano Antillano: Bzrp Music Sessions, Vol. 51</v>
      </c>
      <c r="U842" t="str">
        <f>+Updated_Spotify_Dataset_with_Ge!A843</f>
        <v>Villano Antillano: Bzrp Music Sessions, Vol. 51</v>
      </c>
    </row>
    <row r="843" spans="18:21" x14ac:dyDescent="0.45">
      <c r="R843" t="str">
        <f>+Updated_Spotify_Dataset_with_Ge!A844</f>
        <v>Love Of My Life</v>
      </c>
      <c r="S843" t="str">
        <f>+Updated_Spotify_Dataset_with_Ge!B844</f>
        <v>Harry Styles</v>
      </c>
      <c r="T843" t="str">
        <f>+CONCATENATE(Updated_Spotify_Dataset_with_Ge!B844," - ",Updated_Spotify_Dataset_with_Ge!A844)</f>
        <v>Harry Styles - Love Of My Life</v>
      </c>
      <c r="U843" t="str">
        <f>+Updated_Spotify_Dataset_with_Ge!A844</f>
        <v>Love Of My Life</v>
      </c>
    </row>
    <row r="844" spans="18:21" x14ac:dyDescent="0.45">
      <c r="R844" t="str">
        <f>+Updated_Spotify_Dataset_with_Ge!A845</f>
        <v>Grapejuice</v>
      </c>
      <c r="S844" t="str">
        <f>+Updated_Spotify_Dataset_with_Ge!B845</f>
        <v>Harry Styles</v>
      </c>
      <c r="T844" t="str">
        <f>+CONCATENATE(Updated_Spotify_Dataset_with_Ge!B845," - ",Updated_Spotify_Dataset_with_Ge!A845)</f>
        <v>Harry Styles - Grapejuice</v>
      </c>
      <c r="U844" t="str">
        <f>+Updated_Spotify_Dataset_with_Ge!A845</f>
        <v>Grapejuice</v>
      </c>
    </row>
    <row r="845" spans="18:21" x14ac:dyDescent="0.45">
      <c r="R845" t="str">
        <f>+Updated_Spotify_Dataset_with_Ge!A846</f>
        <v>So Good</v>
      </c>
      <c r="S845" t="str">
        <f>+Updated_Spotify_Dataset_with_Ge!B846</f>
        <v>Halsey</v>
      </c>
      <c r="T845" t="str">
        <f>+CONCATENATE(Updated_Spotify_Dataset_with_Ge!B846," - ",Updated_Spotify_Dataset_with_Ge!A846)</f>
        <v>Halsey - So Good</v>
      </c>
      <c r="U845" t="str">
        <f>+Updated_Spotify_Dataset_with_Ge!A846</f>
        <v>So Good</v>
      </c>
    </row>
    <row r="846" spans="18:21" x14ac:dyDescent="0.45">
      <c r="R846" t="str">
        <f>+Updated_Spotify_Dataset_with_Ge!A847</f>
        <v>Belly Dancer</v>
      </c>
      <c r="S846" t="str">
        <f>+Updated_Spotify_Dataset_with_Ge!B847</f>
        <v>BYOR, Imanbek</v>
      </c>
      <c r="T846" t="str">
        <f>+CONCATENATE(Updated_Spotify_Dataset_with_Ge!B847," - ",Updated_Spotify_Dataset_with_Ge!A847)</f>
        <v>BYOR, Imanbek - Belly Dancer</v>
      </c>
      <c r="U846" t="str">
        <f>+Updated_Spotify_Dataset_with_Ge!A847</f>
        <v>Belly Dancer</v>
      </c>
    </row>
    <row r="847" spans="18:21" x14ac:dyDescent="0.45">
      <c r="R847" t="str">
        <f>+Updated_Spotify_Dataset_with_Ge!A848</f>
        <v>Keep Driving</v>
      </c>
      <c r="S847" t="str">
        <f>+Updated_Spotify_Dataset_with_Ge!B848</f>
        <v>Harry Styles</v>
      </c>
      <c r="T847" t="str">
        <f>+CONCATENATE(Updated_Spotify_Dataset_with_Ge!B848," - ",Updated_Spotify_Dataset_with_Ge!A848)</f>
        <v>Harry Styles - Keep Driving</v>
      </c>
      <c r="U847" t="str">
        <f>+Updated_Spotify_Dataset_with_Ge!A848</f>
        <v>Keep Driving</v>
      </c>
    </row>
    <row r="848" spans="18:21" x14ac:dyDescent="0.45">
      <c r="R848" t="str">
        <f>+Updated_Spotify_Dataset_with_Ge!A849</f>
        <v>Cinema</v>
      </c>
      <c r="S848" t="str">
        <f>+Updated_Spotify_Dataset_with_Ge!B849</f>
        <v>Harry Styles</v>
      </c>
      <c r="T848" t="str">
        <f>+CONCATENATE(Updated_Spotify_Dataset_with_Ge!B849," - ",Updated_Spotify_Dataset_with_Ge!A849)</f>
        <v>Harry Styles - Cinema</v>
      </c>
      <c r="U848" t="str">
        <f>+Updated_Spotify_Dataset_with_Ge!A849</f>
        <v>Cinema</v>
      </c>
    </row>
    <row r="849" spans="18:21" x14ac:dyDescent="0.45">
      <c r="R849" t="str">
        <f>+Updated_Spotify_Dataset_with_Ge!A850</f>
        <v>Die Young (feat. 347aidan)</v>
      </c>
      <c r="S849" t="str">
        <f>+Updated_Spotify_Dataset_with_Ge!B850</f>
        <v>Sleepy hallow, 347aidan</v>
      </c>
      <c r="T849" t="str">
        <f>+CONCATENATE(Updated_Spotify_Dataset_with_Ge!B850," - ",Updated_Spotify_Dataset_with_Ge!A850)</f>
        <v>Sleepy hallow, 347aidan - Die Young (feat. 347aidan)</v>
      </c>
      <c r="U849" t="str">
        <f>+Updated_Spotify_Dataset_with_Ge!A850</f>
        <v>Die Young (feat. 347aidan)</v>
      </c>
    </row>
    <row r="850" spans="18:21" x14ac:dyDescent="0.45">
      <c r="R850" t="str">
        <f>+Updated_Spotify_Dataset_with_Ge!A851</f>
        <v>Only Love Can Hurt Like This</v>
      </c>
      <c r="S850" t="str">
        <f>+Updated_Spotify_Dataset_with_Ge!B851</f>
        <v>Paloma Faith</v>
      </c>
      <c r="T850" t="str">
        <f>+CONCATENATE(Updated_Spotify_Dataset_with_Ge!B851," - ",Updated_Spotify_Dataset_with_Ge!A851)</f>
        <v>Paloma Faith - Only Love Can Hurt Like This</v>
      </c>
      <c r="U850" t="str">
        <f>+Updated_Spotify_Dataset_with_Ge!A851</f>
        <v>Only Love Can Hurt Like This</v>
      </c>
    </row>
    <row r="851" spans="18:21" x14ac:dyDescent="0.45">
      <c r="R851" t="str">
        <f>+Updated_Spotify_Dataset_with_Ge!A852</f>
        <v>Hold My Hand</v>
      </c>
      <c r="S851" t="str">
        <f>+Updated_Spotify_Dataset_with_Ge!B852</f>
        <v>Lady Gaga</v>
      </c>
      <c r="T851" t="str">
        <f>+CONCATENATE(Updated_Spotify_Dataset_with_Ge!B852," - ",Updated_Spotify_Dataset_with_Ge!A852)</f>
        <v>Lady Gaga - Hold My Hand</v>
      </c>
      <c r="U851" t="str">
        <f>+Updated_Spotify_Dataset_with_Ge!A852</f>
        <v>Hold My Hand</v>
      </c>
    </row>
    <row r="852" spans="18:21" x14ac:dyDescent="0.45">
      <c r="R852" t="str">
        <f>+Updated_Spotify_Dataset_with_Ge!A853</f>
        <v>Daydreaming</v>
      </c>
      <c r="S852" t="str">
        <f>+Updated_Spotify_Dataset_with_Ge!B853</f>
        <v>Harry Styles</v>
      </c>
      <c r="T852" t="str">
        <f>+CONCATENATE(Updated_Spotify_Dataset_with_Ge!B853," - ",Updated_Spotify_Dataset_with_Ge!A853)</f>
        <v>Harry Styles - Daydreaming</v>
      </c>
      <c r="U852" t="str">
        <f>+Updated_Spotify_Dataset_with_Ge!A853</f>
        <v>Daydreaming</v>
      </c>
    </row>
    <row r="853" spans="18:21" x14ac:dyDescent="0.45">
      <c r="R853" t="str">
        <f>+Updated_Spotify_Dataset_with_Ge!A854</f>
        <v>Numb</v>
      </c>
      <c r="S853" t="str">
        <f>+Updated_Spotify_Dataset_with_Ge!B854</f>
        <v>Marshmello, Khalid</v>
      </c>
      <c r="T853" t="str">
        <f>+CONCATENATE(Updated_Spotify_Dataset_with_Ge!B854," - ",Updated_Spotify_Dataset_with_Ge!A854)</f>
        <v>Marshmello, Khalid - Numb</v>
      </c>
      <c r="U853" t="str">
        <f>+Updated_Spotify_Dataset_with_Ge!A854</f>
        <v>Numb</v>
      </c>
    </row>
    <row r="854" spans="18:21" x14ac:dyDescent="0.45">
      <c r="R854" t="str">
        <f>+Updated_Spotify_Dataset_with_Ge!A855</f>
        <v>Nos Comemos (feat. Ozuna)</v>
      </c>
      <c r="S854" t="str">
        <f>+Updated_Spotify_Dataset_with_Ge!B855</f>
        <v>Ozuna, Tiago pzk</v>
      </c>
      <c r="T854" t="str">
        <f>+CONCATENATE(Updated_Spotify_Dataset_with_Ge!B855," - ",Updated_Spotify_Dataset_with_Ge!A855)</f>
        <v>Ozuna, Tiago pzk - Nos Comemos (feat. Ozuna)</v>
      </c>
      <c r="U854" t="str">
        <f>+Updated_Spotify_Dataset_with_Ge!A855</f>
        <v>Nos Comemos (feat. Ozuna)</v>
      </c>
    </row>
    <row r="855" spans="18:21" x14ac:dyDescent="0.45">
      <c r="R855" t="str">
        <f>+Updated_Spotify_Dataset_with_Ge!A856</f>
        <v>Me and Your Mama</v>
      </c>
      <c r="S855" t="str">
        <f>+Updated_Spotify_Dataset_with_Ge!B856</f>
        <v>Childish Gambino</v>
      </c>
      <c r="T855" t="str">
        <f>+CONCATENATE(Updated_Spotify_Dataset_with_Ge!B856," - ",Updated_Spotify_Dataset_with_Ge!A856)</f>
        <v>Childish Gambino - Me and Your Mama</v>
      </c>
      <c r="U855" t="str">
        <f>+Updated_Spotify_Dataset_with_Ge!A856</f>
        <v>Me and Your Mama</v>
      </c>
    </row>
    <row r="856" spans="18:21" x14ac:dyDescent="0.45">
      <c r="R856" t="str">
        <f>+Updated_Spotify_Dataset_with_Ge!A857</f>
        <v>Crazy What Love Can Do</v>
      </c>
      <c r="S856" t="str">
        <f>+Updated_Spotify_Dataset_with_Ge!B857</f>
        <v>David Guetta, Ella Henderson, Becky Hill</v>
      </c>
      <c r="T856" t="str">
        <f>+CONCATENATE(Updated_Spotify_Dataset_with_Ge!B857," - ",Updated_Spotify_Dataset_with_Ge!A857)</f>
        <v>David Guetta, Ella Henderson, Becky Hill - Crazy What Love Can Do</v>
      </c>
      <c r="U856" t="str">
        <f>+Updated_Spotify_Dataset_with_Ge!A857</f>
        <v>Crazy What Love Can Do</v>
      </c>
    </row>
    <row r="857" spans="18:21" x14ac:dyDescent="0.45">
      <c r="R857" t="str">
        <f>+Updated_Spotify_Dataset_with_Ge!A858</f>
        <v>SLOW DANCING IN THE DARK</v>
      </c>
      <c r="S857" t="str">
        <f>+Updated_Spotify_Dataset_with_Ge!B858</f>
        <v>Joji</v>
      </c>
      <c r="T857" t="str">
        <f>+CONCATENATE(Updated_Spotify_Dataset_with_Ge!B858," - ",Updated_Spotify_Dataset_with_Ge!A858)</f>
        <v>Joji - SLOW DANCING IN THE DARK</v>
      </c>
      <c r="U857" t="str">
        <f>+Updated_Spotify_Dataset_with_Ge!A858</f>
        <v>SLOW DANCING IN THE DARK</v>
      </c>
    </row>
    <row r="858" spans="18:21" x14ac:dyDescent="0.45">
      <c r="R858" t="str">
        <f>+Updated_Spotify_Dataset_with_Ge!A859</f>
        <v>Antes de Perderte</v>
      </c>
      <c r="S858" t="str">
        <f>+Updated_Spotify_Dataset_with_Ge!B859</f>
        <v>Duki</v>
      </c>
      <c r="T858" t="str">
        <f>+CONCATENATE(Updated_Spotify_Dataset_with_Ge!B859," - ",Updated_Spotify_Dataset_with_Ge!A859)</f>
        <v>Duki - Antes de Perderte</v>
      </c>
      <c r="U858" t="str">
        <f>+Updated_Spotify_Dataset_with_Ge!A859</f>
        <v>Antes de Perderte</v>
      </c>
    </row>
    <row r="859" spans="18:21" x14ac:dyDescent="0.45">
      <c r="R859" t="str">
        <f>+Updated_Spotify_Dataset_with_Ge!A860</f>
        <v>Boyfriends</v>
      </c>
      <c r="S859" t="str">
        <f>+Updated_Spotify_Dataset_with_Ge!B860</f>
        <v>Harry Styles</v>
      </c>
      <c r="T859" t="str">
        <f>+CONCATENATE(Updated_Spotify_Dataset_with_Ge!B860," - ",Updated_Spotify_Dataset_with_Ge!A860)</f>
        <v>Harry Styles - Boyfriends</v>
      </c>
      <c r="U859" t="str">
        <f>+Updated_Spotify_Dataset_with_Ge!A860</f>
        <v>Boyfriends</v>
      </c>
    </row>
    <row r="860" spans="18:21" x14ac:dyDescent="0.45">
      <c r="R860">
        <f>+Updated_Spotify_Dataset_with_Ge!A861</f>
        <v>295</v>
      </c>
      <c r="S860" t="str">
        <f>+Updated_Spotify_Dataset_with_Ge!B861</f>
        <v>Sidhu Moose Wala</v>
      </c>
      <c r="T860" t="str">
        <f>+CONCATENATE(Updated_Spotify_Dataset_with_Ge!B861," - ",Updated_Spotify_Dataset_with_Ge!A861)</f>
        <v>Sidhu Moose Wala - 295</v>
      </c>
      <c r="U860">
        <f>+Updated_Spotify_Dataset_with_Ge!A861</f>
        <v>295</v>
      </c>
    </row>
    <row r="861" spans="18:21" x14ac:dyDescent="0.45">
      <c r="R861" t="str">
        <f>+Updated_Spotify_Dataset_with_Ge!A862</f>
        <v>Tak Ingin Usai</v>
      </c>
      <c r="S861" t="str">
        <f>+Updated_Spotify_Dataset_with_Ge!B862</f>
        <v>Keisya Levronka</v>
      </c>
      <c r="T861" t="str">
        <f>+CONCATENATE(Updated_Spotify_Dataset_with_Ge!B862," - ",Updated_Spotify_Dataset_with_Ge!A862)</f>
        <v>Keisya Levronka - Tak Ingin Usai</v>
      </c>
      <c r="U861" t="str">
        <f>+Updated_Spotify_Dataset_with_Ge!A862</f>
        <v>Tak Ingin Usai</v>
      </c>
    </row>
    <row r="862" spans="18:21" x14ac:dyDescent="0.45">
      <c r="R862" t="str">
        <f>+Updated_Spotify_Dataset_with_Ge!A863</f>
        <v>En El Radio Un Cochinero</v>
      </c>
      <c r="S862" t="str">
        <f>+Updated_Spotify_Dataset_with_Ge!B863</f>
        <v>Victor Cibrian</v>
      </c>
      <c r="T862" t="str">
        <f>+CONCATENATE(Updated_Spotify_Dataset_with_Ge!B863," - ",Updated_Spotify_Dataset_with_Ge!A863)</f>
        <v>Victor Cibrian - En El Radio Un Cochinero</v>
      </c>
      <c r="U862" t="str">
        <f>+Updated_Spotify_Dataset_with_Ge!A863</f>
        <v>En El Radio Un Cochinero</v>
      </c>
    </row>
    <row r="863" spans="18:21" x14ac:dyDescent="0.45">
      <c r="R863" t="str">
        <f>+Updated_Spotify_Dataset_with_Ge!A864</f>
        <v>Master of Puppets (Remastered)</v>
      </c>
      <c r="S863" t="str">
        <f>+Updated_Spotify_Dataset_with_Ge!B864</f>
        <v>Metallica</v>
      </c>
      <c r="T863" t="str">
        <f>+CONCATENATE(Updated_Spotify_Dataset_with_Ge!B864," - ",Updated_Spotify_Dataset_with_Ge!A864)</f>
        <v>Metallica - Master of Puppets (Remastered)</v>
      </c>
      <c r="U863" t="str">
        <f>+Updated_Spotify_Dataset_with_Ge!A864</f>
        <v>Master of Puppets (Remastered)</v>
      </c>
    </row>
    <row r="864" spans="18:21" x14ac:dyDescent="0.45">
      <c r="R864" t="str">
        <f>+Updated_Spotify_Dataset_with_Ge!A865</f>
        <v>BREAK MY SOUL</v>
      </c>
      <c r="S864" t="str">
        <f>+Updated_Spotify_Dataset_with_Ge!B865</f>
        <v>BeyoncÃ¯Â¿</v>
      </c>
      <c r="T864" t="str">
        <f>+CONCATENATE(Updated_Spotify_Dataset_with_Ge!B865," - ",Updated_Spotify_Dataset_with_Ge!A865)</f>
        <v>BeyoncÃ¯Â¿ - BREAK MY SOUL</v>
      </c>
      <c r="U864" t="str">
        <f>+Updated_Spotify_Dataset_with_Ge!A865</f>
        <v>BREAK MY SOUL</v>
      </c>
    </row>
    <row r="865" spans="18:21" x14ac:dyDescent="0.45">
      <c r="R865" t="str">
        <f>+Updated_Spotify_Dataset_with_Ge!A866</f>
        <v>ULTRA SOLO REMIX</v>
      </c>
      <c r="S865" t="str">
        <f>+Updated_Spotify_Dataset_with_Ge!B866</f>
        <v>De La Ghetto, Feid, Polima WestCoast, Paloma Mami, Pailita</v>
      </c>
      <c r="T865" t="str">
        <f>+CONCATENATE(Updated_Spotify_Dataset_with_Ge!B866," - ",Updated_Spotify_Dataset_with_Ge!A866)</f>
        <v>De La Ghetto, Feid, Polima WestCoast, Paloma Mami, Pailita - ULTRA SOLO REMIX</v>
      </c>
      <c r="U865" t="str">
        <f>+Updated_Spotify_Dataset_with_Ge!A866</f>
        <v>ULTRA SOLO REMIX</v>
      </c>
    </row>
    <row r="866" spans="18:21" x14ac:dyDescent="0.45">
      <c r="R866" t="str">
        <f>+Updated_Spotify_Dataset_with_Ge!A867</f>
        <v>Massive</v>
      </c>
      <c r="S866" t="str">
        <f>+Updated_Spotify_Dataset_with_Ge!B867</f>
        <v>Drake</v>
      </c>
      <c r="T866" t="str">
        <f>+CONCATENATE(Updated_Spotify_Dataset_with_Ge!B867," - ",Updated_Spotify_Dataset_with_Ge!A867)</f>
        <v>Drake - Massive</v>
      </c>
      <c r="U866" t="str">
        <f>+Updated_Spotify_Dataset_with_Ge!A867</f>
        <v>Massive</v>
      </c>
    </row>
    <row r="867" spans="18:21" x14ac:dyDescent="0.45">
      <c r="R867" t="str">
        <f>+Updated_Spotify_Dataset_with_Ge!A868</f>
        <v>Betty (Get Money)</v>
      </c>
      <c r="S867" t="str">
        <f>+Updated_Spotify_Dataset_with_Ge!B868</f>
        <v>Yung Gravy</v>
      </c>
      <c r="T867" t="str">
        <f>+CONCATENATE(Updated_Spotify_Dataset_with_Ge!B868," - ",Updated_Spotify_Dataset_with_Ge!A868)</f>
        <v>Yung Gravy - Betty (Get Money)</v>
      </c>
      <c r="U867" t="str">
        <f>+Updated_Spotify_Dataset_with_Ge!A868</f>
        <v>Betty (Get Money)</v>
      </c>
    </row>
    <row r="868" spans="18:21" x14ac:dyDescent="0.45">
      <c r="R868" t="str">
        <f>+Updated_Spotify_Dataset_with_Ge!A869</f>
        <v>Ojos Marrones</v>
      </c>
      <c r="S868" t="str">
        <f>+Updated_Spotify_Dataset_with_Ge!B869</f>
        <v>Lasso</v>
      </c>
      <c r="T868" t="str">
        <f>+CONCATENATE(Updated_Spotify_Dataset_with_Ge!B869," - ",Updated_Spotify_Dataset_with_Ge!A869)</f>
        <v>Lasso - Ojos Marrones</v>
      </c>
      <c r="U868" t="str">
        <f>+Updated_Spotify_Dataset_with_Ge!A869</f>
        <v>Ojos Marrones</v>
      </c>
    </row>
    <row r="869" spans="18:21" x14ac:dyDescent="0.45">
      <c r="R869" t="str">
        <f>+Updated_Spotify_Dataset_with_Ge!A870</f>
        <v>POP!</v>
      </c>
      <c r="S869" t="str">
        <f>+Updated_Spotify_Dataset_with_Ge!B870</f>
        <v>Nayeon</v>
      </c>
      <c r="T869" t="str">
        <f>+CONCATENATE(Updated_Spotify_Dataset_with_Ge!B870," - ",Updated_Spotify_Dataset_with_Ge!A870)</f>
        <v>Nayeon - POP!</v>
      </c>
      <c r="U869" t="str">
        <f>+Updated_Spotify_Dataset_with_Ge!A870</f>
        <v>POP!</v>
      </c>
    </row>
    <row r="870" spans="18:21" x14ac:dyDescent="0.45">
      <c r="R870" t="str">
        <f>+Updated_Spotify_Dataset_with_Ge!A871</f>
        <v>Layla</v>
      </c>
      <c r="S870" t="str">
        <f>+Updated_Spotify_Dataset_with_Ge!B871</f>
        <v>SchÃ¯Â¿Â½Ã¯Â¿Â½rze, DJ R</v>
      </c>
      <c r="T870" t="str">
        <f>+CONCATENATE(Updated_Spotify_Dataset_with_Ge!B871," - ",Updated_Spotify_Dataset_with_Ge!A871)</f>
        <v>SchÃ¯Â¿Â½Ã¯Â¿Â½rze, DJ R - Layla</v>
      </c>
      <c r="U870" t="str">
        <f>+Updated_Spotify_Dataset_with_Ge!A871</f>
        <v>Layla</v>
      </c>
    </row>
    <row r="871" spans="18:21" x14ac:dyDescent="0.45">
      <c r="R871" t="str">
        <f>+Updated_Spotify_Dataset_with_Ge!A872</f>
        <v>MORE</v>
      </c>
      <c r="S871" t="str">
        <f>+Updated_Spotify_Dataset_with_Ge!B872</f>
        <v>j-hope</v>
      </c>
      <c r="T871" t="str">
        <f>+CONCATENATE(Updated_Spotify_Dataset_with_Ge!B872," - ",Updated_Spotify_Dataset_with_Ge!A872)</f>
        <v>j-hope - MORE</v>
      </c>
      <c r="U871" t="str">
        <f>+Updated_Spotify_Dataset_with_Ge!A872</f>
        <v>MORE</v>
      </c>
    </row>
    <row r="872" spans="18:21" x14ac:dyDescent="0.45">
      <c r="R872" t="str">
        <f>+Updated_Spotify_Dataset_with_Ge!A873</f>
        <v>Sweet Child O' Mine</v>
      </c>
      <c r="S872" t="str">
        <f>+Updated_Spotify_Dataset_with_Ge!B873</f>
        <v>Guns N' Roses</v>
      </c>
      <c r="T872" t="str">
        <f>+CONCATENATE(Updated_Spotify_Dataset_with_Ge!B873," - ",Updated_Spotify_Dataset_with_Ge!A873)</f>
        <v>Guns N' Roses - Sweet Child O' Mine</v>
      </c>
      <c r="U872" t="str">
        <f>+Updated_Spotify_Dataset_with_Ge!A873</f>
        <v>Sweet Child O' Mine</v>
      </c>
    </row>
    <row r="873" spans="18:21" x14ac:dyDescent="0.45">
      <c r="R873" t="str">
        <f>+Updated_Spotify_Dataset_with_Ge!A874</f>
        <v>Last Last</v>
      </c>
      <c r="S873" t="str">
        <f>+Updated_Spotify_Dataset_with_Ge!B874</f>
        <v>Burna Boy</v>
      </c>
      <c r="T873" t="str">
        <f>+CONCATENATE(Updated_Spotify_Dataset_with_Ge!B874," - ",Updated_Spotify_Dataset_with_Ge!A874)</f>
        <v>Burna Boy - Last Last</v>
      </c>
      <c r="U873" t="str">
        <f>+Updated_Spotify_Dataset_with_Ge!A874</f>
        <v>Last Last</v>
      </c>
    </row>
    <row r="874" spans="18:21" x14ac:dyDescent="0.45">
      <c r="R874" t="str">
        <f>+Updated_Spotify_Dataset_with_Ge!A875</f>
        <v>SNAP</v>
      </c>
      <c r="S874" t="str">
        <f>+Updated_Spotify_Dataset_with_Ge!B875</f>
        <v>Rosa Linn</v>
      </c>
      <c r="T874" t="str">
        <f>+CONCATENATE(Updated_Spotify_Dataset_with_Ge!B875," - ",Updated_Spotify_Dataset_with_Ge!A875)</f>
        <v>Rosa Linn - SNAP</v>
      </c>
      <c r="U874" t="str">
        <f>+Updated_Spotify_Dataset_with_Ge!A875</f>
        <v>SNAP</v>
      </c>
    </row>
    <row r="875" spans="18:21" x14ac:dyDescent="0.45">
      <c r="R875" t="str">
        <f>+Updated_Spotify_Dataset_with_Ge!A876</f>
        <v>Sticky</v>
      </c>
      <c r="S875" t="str">
        <f>+Updated_Spotify_Dataset_with_Ge!B876</f>
        <v>Drake</v>
      </c>
      <c r="T875" t="str">
        <f>+CONCATENATE(Updated_Spotify_Dataset_with_Ge!B876," - ",Updated_Spotify_Dataset_with_Ge!A876)</f>
        <v>Drake - Sticky</v>
      </c>
      <c r="U875" t="str">
        <f>+Updated_Spotify_Dataset_with_Ge!A876</f>
        <v>Sticky</v>
      </c>
    </row>
    <row r="876" spans="18:21" x14ac:dyDescent="0.45">
      <c r="R876" t="str">
        <f>+Updated_Spotify_Dataset_with_Ge!A877</f>
        <v>Hot Shit (feat. Ye &amp; Lil Durk)</v>
      </c>
      <c r="S876" t="str">
        <f>+Updated_Spotify_Dataset_with_Ge!B877</f>
        <v>Kanye West, Lil Durk, Cardi B</v>
      </c>
      <c r="T876" t="str">
        <f>+CONCATENATE(Updated_Spotify_Dataset_with_Ge!B877," - ",Updated_Spotify_Dataset_with_Ge!A877)</f>
        <v>Kanye West, Lil Durk, Cardi B - Hot Shit (feat. Ye &amp; Lil Durk)</v>
      </c>
      <c r="U876" t="str">
        <f>+Updated_Spotify_Dataset_with_Ge!A877</f>
        <v>Hot Shit (feat. Ye &amp; Lil Durk)</v>
      </c>
    </row>
    <row r="877" spans="18:21" x14ac:dyDescent="0.45">
      <c r="R877" t="str">
        <f>+Updated_Spotify_Dataset_with_Ge!A878</f>
        <v>Ai Preto</v>
      </c>
      <c r="S877" t="str">
        <f>+Updated_Spotify_Dataset_with_Ge!B878</f>
        <v>L7nnon, DJ Biel do Furduncinho, Bianca</v>
      </c>
      <c r="T877" t="str">
        <f>+CONCATENATE(Updated_Spotify_Dataset_with_Ge!B878," - ",Updated_Spotify_Dataset_with_Ge!A878)</f>
        <v>L7nnon, DJ Biel do Furduncinho, Bianca - Ai Preto</v>
      </c>
      <c r="U877" t="str">
        <f>+Updated_Spotify_Dataset_with_Ge!A878</f>
        <v>Ai Preto</v>
      </c>
    </row>
    <row r="878" spans="18:21" x14ac:dyDescent="0.45">
      <c r="R878" t="str">
        <f>+Updated_Spotify_Dataset_with_Ge!A879</f>
        <v>La Loto</v>
      </c>
      <c r="S878" t="str">
        <f>+Updated_Spotify_Dataset_with_Ge!B879</f>
        <v>Anitta, Tini, Becky G</v>
      </c>
      <c r="T878" t="str">
        <f>+CONCATENATE(Updated_Spotify_Dataset_with_Ge!B879," - ",Updated_Spotify_Dataset_with_Ge!A879)</f>
        <v>Anitta, Tini, Becky G - La Loto</v>
      </c>
      <c r="U878" t="str">
        <f>+Updated_Spotify_Dataset_with_Ge!A879</f>
        <v>La Loto</v>
      </c>
    </row>
    <row r="879" spans="18:21" x14ac:dyDescent="0.45">
      <c r="R879" t="str">
        <f>+Updated_Spotify_Dataset_with_Ge!A880</f>
        <v>die first</v>
      </c>
      <c r="S879" t="str">
        <f>+Updated_Spotify_Dataset_with_Ge!B880</f>
        <v>Nessa Barrett</v>
      </c>
      <c r="T879" t="str">
        <f>+CONCATENATE(Updated_Spotify_Dataset_with_Ge!B880," - ",Updated_Spotify_Dataset_with_Ge!A880)</f>
        <v>Nessa Barrett - die first</v>
      </c>
      <c r="U879" t="str">
        <f>+Updated_Spotify_Dataset_with_Ge!A880</f>
        <v>die first</v>
      </c>
    </row>
    <row r="880" spans="18:21" x14ac:dyDescent="0.45">
      <c r="R880" t="str">
        <f>+Updated_Spotify_Dataset_with_Ge!A881</f>
        <v>Afraid To Feel</v>
      </c>
      <c r="S880" t="str">
        <f>+Updated_Spotify_Dataset_with_Ge!B881</f>
        <v>LF System</v>
      </c>
      <c r="T880" t="str">
        <f>+CONCATENATE(Updated_Spotify_Dataset_with_Ge!B881," - ",Updated_Spotify_Dataset_with_Ge!A881)</f>
        <v>LF System - Afraid To Feel</v>
      </c>
      <c r="U880" t="str">
        <f>+Updated_Spotify_Dataset_with_Ge!A881</f>
        <v>Afraid To Feel</v>
      </c>
    </row>
    <row r="881" spans="18:21" x14ac:dyDescent="0.45">
      <c r="R881" t="str">
        <f>+Updated_Spotify_Dataset_with_Ge!A882</f>
        <v>Baile no Morro</v>
      </c>
      <c r="S881" t="str">
        <f>+Updated_Spotify_Dataset_with_Ge!B882</f>
        <v>Mc Vitin Da Igrejinha, MC Tairon, DJ Win</v>
      </c>
      <c r="T881" t="str">
        <f>+CONCATENATE(Updated_Spotify_Dataset_with_Ge!B882," - ",Updated_Spotify_Dataset_with_Ge!A882)</f>
        <v>Mc Vitin Da Igrejinha, MC Tairon, DJ Win - Baile no Morro</v>
      </c>
      <c r="U881" t="str">
        <f>+Updated_Spotify_Dataset_with_Ge!A882</f>
        <v>Baile no Morro</v>
      </c>
    </row>
    <row r="882" spans="18:21" x14ac:dyDescent="0.45">
      <c r="R882" t="str">
        <f>+Updated_Spotify_Dataset_with_Ge!A883</f>
        <v>cÃ¯Â¿Â½Ã¯Â¿Â½mo dormi</v>
      </c>
      <c r="S882" t="str">
        <f>+Updated_Spotify_Dataset_with_Ge!B883</f>
        <v>Rels B</v>
      </c>
      <c r="T882" t="str">
        <f>+CONCATENATE(Updated_Spotify_Dataset_with_Ge!B883," - ",Updated_Spotify_Dataset_with_Ge!A883)</f>
        <v>Rels B - cÃ¯Â¿Â½Ã¯Â¿Â½mo dormi</v>
      </c>
      <c r="U882" t="str">
        <f>+Updated_Spotify_Dataset_with_Ge!A883</f>
        <v>cÃ¯Â¿Â½Ã¯Â¿Â½mo dormi</v>
      </c>
    </row>
    <row r="883" spans="18:21" x14ac:dyDescent="0.45">
      <c r="R883" t="str">
        <f>+Updated_Spotify_Dataset_with_Ge!A884</f>
        <v>Bad Decisions (with BTS &amp; Snoop Dogg)</v>
      </c>
      <c r="S883" t="str">
        <f>+Updated_Spotify_Dataset_with_Ge!B884</f>
        <v>Snoop Dogg, BTS, Benny Blanco</v>
      </c>
      <c r="T883" t="str">
        <f>+CONCATENATE(Updated_Spotify_Dataset_with_Ge!B884," - ",Updated_Spotify_Dataset_with_Ge!A884)</f>
        <v>Snoop Dogg, BTS, Benny Blanco - Bad Decisions (with BTS &amp; Snoop Dogg)</v>
      </c>
      <c r="U883" t="str">
        <f>+Updated_Spotify_Dataset_with_Ge!A884</f>
        <v>Bad Decisions (with BTS &amp; Snoop Dogg)</v>
      </c>
    </row>
    <row r="884" spans="18:21" x14ac:dyDescent="0.45">
      <c r="R884" t="str">
        <f>+Updated_Spotify_Dataset_with_Ge!A885</f>
        <v>STAYING ALIVE (feat. Drake &amp; Lil Baby)</v>
      </c>
      <c r="S884" t="str">
        <f>+Updated_Spotify_Dataset_with_Ge!B885</f>
        <v>Drake, DJ Khaled, Lil Baby</v>
      </c>
      <c r="T884" t="str">
        <f>+CONCATENATE(Updated_Spotify_Dataset_with_Ge!B885," - ",Updated_Spotify_Dataset_with_Ge!A885)</f>
        <v>Drake, DJ Khaled, Lil Baby - STAYING ALIVE (feat. Drake &amp; Lil Baby)</v>
      </c>
      <c r="U884" t="str">
        <f>+Updated_Spotify_Dataset_with_Ge!A885</f>
        <v>STAYING ALIVE (feat. Drake &amp; Lil Baby)</v>
      </c>
    </row>
    <row r="885" spans="18:21" x14ac:dyDescent="0.45">
      <c r="R885" t="str">
        <f>+Updated_Spotify_Dataset_with_Ge!A886</f>
        <v>Caile</v>
      </c>
      <c r="S885" t="str">
        <f>+Updated_Spotify_Dataset_with_Ge!B886</f>
        <v>Luar La L</v>
      </c>
      <c r="T885" t="str">
        <f>+CONCATENATE(Updated_Spotify_Dataset_with_Ge!B886," - ",Updated_Spotify_Dataset_with_Ge!A886)</f>
        <v>Luar La L - Caile</v>
      </c>
      <c r="U885" t="str">
        <f>+Updated_Spotify_Dataset_with_Ge!A886</f>
        <v>Caile</v>
      </c>
    </row>
    <row r="886" spans="18:21" x14ac:dyDescent="0.45">
      <c r="R886" t="str">
        <f>+Updated_Spotify_Dataset_with_Ge!A887</f>
        <v>Si Te La Encuentras Por AhÃ¯Â¿</v>
      </c>
      <c r="S886" t="str">
        <f>+Updated_Spotify_Dataset_with_Ge!B887</f>
        <v>Feid</v>
      </c>
      <c r="T886" t="str">
        <f>+CONCATENATE(Updated_Spotify_Dataset_with_Ge!B887," - ",Updated_Spotify_Dataset_with_Ge!A887)</f>
        <v>Feid - Si Te La Encuentras Por AhÃ¯Â¿</v>
      </c>
      <c r="U886" t="str">
        <f>+Updated_Spotify_Dataset_with_Ge!A887</f>
        <v>Si Te La Encuentras Por AhÃ¯Â¿</v>
      </c>
    </row>
    <row r="887" spans="18:21" x14ac:dyDescent="0.45">
      <c r="R887" t="str">
        <f>+Updated_Spotify_Dataset_with_Ge!A888</f>
        <v>GIVENCHY</v>
      </c>
      <c r="S887" t="str">
        <f>+Updated_Spotify_Dataset_with_Ge!B888</f>
        <v>Duki</v>
      </c>
      <c r="T887" t="str">
        <f>+CONCATENATE(Updated_Spotify_Dataset_with_Ge!B888," - ",Updated_Spotify_Dataset_with_Ge!A888)</f>
        <v>Duki - GIVENCHY</v>
      </c>
      <c r="U887" t="str">
        <f>+Updated_Spotify_Dataset_with_Ge!A888</f>
        <v>GIVENCHY</v>
      </c>
    </row>
    <row r="888" spans="18:21" x14ac:dyDescent="0.45">
      <c r="R888" t="str">
        <f>+Updated_Spotify_Dataset_with_Ge!A889</f>
        <v>ALIEN SUPERSTAR</v>
      </c>
      <c r="S888" t="str">
        <f>+Updated_Spotify_Dataset_with_Ge!B889</f>
        <v>BeyoncÃ¯Â¿</v>
      </c>
      <c r="T888" t="str">
        <f>+CONCATENATE(Updated_Spotify_Dataset_with_Ge!B889," - ",Updated_Spotify_Dataset_with_Ge!A889)</f>
        <v>BeyoncÃ¯Â¿ - ALIEN SUPERSTAR</v>
      </c>
      <c r="U888" t="str">
        <f>+Updated_Spotify_Dataset_with_Ge!A889</f>
        <v>ALIEN SUPERSTAR</v>
      </c>
    </row>
    <row r="889" spans="18:21" x14ac:dyDescent="0.45">
      <c r="R889" t="str">
        <f>+Updated_Spotify_Dataset_with_Ge!A890</f>
        <v>Mary On A Cross</v>
      </c>
      <c r="S889" t="str">
        <f>+Updated_Spotify_Dataset_with_Ge!B890</f>
        <v>Ghost</v>
      </c>
      <c r="T889" t="str">
        <f>+CONCATENATE(Updated_Spotify_Dataset_with_Ge!B890," - ",Updated_Spotify_Dataset_with_Ge!A890)</f>
        <v>Ghost - Mary On A Cross</v>
      </c>
      <c r="U889" t="str">
        <f>+Updated_Spotify_Dataset_with_Ge!A890</f>
        <v>Mary On A Cross</v>
      </c>
    </row>
    <row r="890" spans="18:21" x14ac:dyDescent="0.45">
      <c r="R890" t="str">
        <f>+Updated_Spotify_Dataset_with_Ge!A891</f>
        <v>Attention</v>
      </c>
      <c r="S890" t="str">
        <f>+Updated_Spotify_Dataset_with_Ge!B891</f>
        <v>NewJeans</v>
      </c>
      <c r="T890" t="str">
        <f>+CONCATENATE(Updated_Spotify_Dataset_with_Ge!B891," - ",Updated_Spotify_Dataset_with_Ge!A891)</f>
        <v>NewJeans - Attention</v>
      </c>
      <c r="U890" t="str">
        <f>+Updated_Spotify_Dataset_with_Ge!A891</f>
        <v>Attention</v>
      </c>
    </row>
    <row r="891" spans="18:21" x14ac:dyDescent="0.45">
      <c r="R891" t="str">
        <f>+Updated_Spotify_Dataset_with_Ge!A892</f>
        <v>THE SHADE</v>
      </c>
      <c r="S891" t="str">
        <f>+Updated_Spotify_Dataset_with_Ge!B892</f>
        <v>Rex Orange County</v>
      </c>
      <c r="T891" t="str">
        <f>+CONCATENATE(Updated_Spotify_Dataset_with_Ge!B892," - ",Updated_Spotify_Dataset_with_Ge!A892)</f>
        <v>Rex Orange County - THE SHADE</v>
      </c>
      <c r="U891" t="str">
        <f>+Updated_Spotify_Dataset_with_Ge!A892</f>
        <v>THE SHADE</v>
      </c>
    </row>
    <row r="892" spans="18:21" x14ac:dyDescent="0.45">
      <c r="R892" t="str">
        <f>+Updated_Spotify_Dataset_with_Ge!A893</f>
        <v>Come Back Home - From "Purple Hearts"</v>
      </c>
      <c r="S892" t="str">
        <f>+Updated_Spotify_Dataset_with_Ge!B893</f>
        <v>Sofia Carson</v>
      </c>
      <c r="T892" t="str">
        <f>+CONCATENATE(Updated_Spotify_Dataset_with_Ge!B893," - ",Updated_Spotify_Dataset_with_Ge!A893)</f>
        <v>Sofia Carson - Come Back Home - From "Purple Hearts"</v>
      </c>
      <c r="U892" t="str">
        <f>+Updated_Spotify_Dataset_with_Ge!A893</f>
        <v>Come Back Home - From "Purple Hearts"</v>
      </c>
    </row>
    <row r="893" spans="18:21" x14ac:dyDescent="0.45">
      <c r="R893" t="str">
        <f>+Updated_Spotify_Dataset_with_Ge!A894</f>
        <v>El Rescate</v>
      </c>
      <c r="S893" t="str">
        <f>+Updated_Spotify_Dataset_with_Ge!B894</f>
        <v>Grupo Marca Registrada, Junior H</v>
      </c>
      <c r="T893" t="str">
        <f>+CONCATENATE(Updated_Spotify_Dataset_with_Ge!B894," - ",Updated_Spotify_Dataset_with_Ge!A894)</f>
        <v>Grupo Marca Registrada, Junior H - El Rescate</v>
      </c>
      <c r="U893" t="str">
        <f>+Updated_Spotify_Dataset_with_Ge!A894</f>
        <v>El Rescate</v>
      </c>
    </row>
    <row r="894" spans="18:21" x14ac:dyDescent="0.45">
      <c r="R894" t="str">
        <f>+Updated_Spotify_Dataset_with_Ge!A895</f>
        <v>Heartless</v>
      </c>
      <c r="S894" t="str">
        <f>+Updated_Spotify_Dataset_with_Ge!B895</f>
        <v>Kanye West</v>
      </c>
      <c r="T894" t="str">
        <f>+CONCATENATE(Updated_Spotify_Dataset_with_Ge!B895," - ",Updated_Spotify_Dataset_with_Ge!A895)</f>
        <v>Kanye West - Heartless</v>
      </c>
      <c r="U894" t="str">
        <f>+Updated_Spotify_Dataset_with_Ge!A895</f>
        <v>Heartless</v>
      </c>
    </row>
    <row r="895" spans="18:21" x14ac:dyDescent="0.45">
      <c r="R895" t="str">
        <f>+Updated_Spotify_Dataset_with_Ge!A896</f>
        <v>Stay With Me (with Justin Timberlake, Halsey, &amp; Pharrell)</v>
      </c>
      <c r="S895" t="str">
        <f>+Updated_Spotify_Dataset_with_Ge!B896</f>
        <v>Calvin Harris, Halsey, Pharrell Williams, Justin Timberlake</v>
      </c>
      <c r="T895" t="str">
        <f>+CONCATENATE(Updated_Spotify_Dataset_with_Ge!B896," - ",Updated_Spotify_Dataset_with_Ge!A896)</f>
        <v>Calvin Harris, Halsey, Pharrell Williams, Justin Timberlake - Stay With Me (with Justin Timberlake, Halsey, &amp; Pharrell)</v>
      </c>
      <c r="U895" t="str">
        <f>+Updated_Spotify_Dataset_with_Ge!A896</f>
        <v>Stay With Me (with Justin Timberlake, Halsey, &amp; Pharrell)</v>
      </c>
    </row>
    <row r="896" spans="18:21" x14ac:dyDescent="0.45">
      <c r="R896" t="str">
        <f>+Updated_Spotify_Dataset_with_Ge!A897</f>
        <v>Siempre Pendientes</v>
      </c>
      <c r="S896" t="str">
        <f>+Updated_Spotify_Dataset_with_Ge!B897</f>
        <v>Peso Pluma, Luis R Conriquez</v>
      </c>
      <c r="T896" t="str">
        <f>+CONCATENATE(Updated_Spotify_Dataset_with_Ge!B897," - ",Updated_Spotify_Dataset_with_Ge!A897)</f>
        <v>Peso Pluma, Luis R Conriquez - Siempre Pendientes</v>
      </c>
      <c r="U896" t="str">
        <f>+Updated_Spotify_Dataset_with_Ge!A897</f>
        <v>Siempre Pendientes</v>
      </c>
    </row>
    <row r="897" spans="18:21" x14ac:dyDescent="0.45">
      <c r="R897" t="str">
        <f>+Updated_Spotify_Dataset_with_Ge!A898</f>
        <v>JGL</v>
      </c>
      <c r="S897" t="str">
        <f>+Updated_Spotify_Dataset_with_Ge!B898</f>
        <v>Luis R Conriquez, La Adictiva</v>
      </c>
      <c r="T897" t="str">
        <f>+CONCATENATE(Updated_Spotify_Dataset_with_Ge!B898," - ",Updated_Spotify_Dataset_with_Ge!A898)</f>
        <v>Luis R Conriquez, La Adictiva - JGL</v>
      </c>
      <c r="U897" t="str">
        <f>+Updated_Spotify_Dataset_with_Ge!A898</f>
        <v>JGL</v>
      </c>
    </row>
    <row r="898" spans="18:21" x14ac:dyDescent="0.45">
      <c r="R898" t="str">
        <f>+Updated_Spotify_Dataset_with_Ge!A899</f>
        <v>Don't You Worry</v>
      </c>
      <c r="S898" t="str">
        <f>+Updated_Spotify_Dataset_with_Ge!B899</f>
        <v>David Guetta, Shakira, Black Eyed Peas</v>
      </c>
      <c r="T898" t="str">
        <f>+CONCATENATE(Updated_Spotify_Dataset_with_Ge!B899," - ",Updated_Spotify_Dataset_with_Ge!A899)</f>
        <v>David Guetta, Shakira, Black Eyed Peas - Don't You Worry</v>
      </c>
      <c r="U898" t="str">
        <f>+Updated_Spotify_Dataset_with_Ge!A899</f>
        <v>Don't You Worry</v>
      </c>
    </row>
    <row r="899" spans="18:21" x14ac:dyDescent="0.45">
      <c r="R899" t="str">
        <f>+Updated_Spotify_Dataset_with_Ge!A900</f>
        <v>Pipoco</v>
      </c>
      <c r="S899" t="str">
        <f>+Updated_Spotify_Dataset_with_Ge!B900</f>
        <v>Melody, Ana Castela, Dj Chris No Beat</v>
      </c>
      <c r="T899" t="str">
        <f>+CONCATENATE(Updated_Spotify_Dataset_with_Ge!B900," - ",Updated_Spotify_Dataset_with_Ge!A900)</f>
        <v>Melody, Ana Castela, Dj Chris No Beat - Pipoco</v>
      </c>
      <c r="U899" t="str">
        <f>+Updated_Spotify_Dataset_with_Ge!A900</f>
        <v>Pipoco</v>
      </c>
    </row>
    <row r="900" spans="18:21" x14ac:dyDescent="0.45">
      <c r="R900" t="str">
        <f>+Updated_Spotify_Dataset_with_Ge!A901</f>
        <v>Hold Me Closer</v>
      </c>
      <c r="S900" t="str">
        <f>+Updated_Spotify_Dataset_with_Ge!B901</f>
        <v>Elton John, Britney Spears</v>
      </c>
      <c r="T900" t="str">
        <f>+CONCATENATE(Updated_Spotify_Dataset_with_Ge!B901," - ",Updated_Spotify_Dataset_with_Ge!A901)</f>
        <v>Elton John, Britney Spears - Hold Me Closer</v>
      </c>
      <c r="U900" t="str">
        <f>+Updated_Spotify_Dataset_with_Ge!A901</f>
        <v>Hold Me Closer</v>
      </c>
    </row>
    <row r="901" spans="18:21" x14ac:dyDescent="0.45">
      <c r="R901" t="str">
        <f>+Updated_Spotify_Dataset_with_Ge!A902</f>
        <v>Forget Me</v>
      </c>
      <c r="S901" t="str">
        <f>+Updated_Spotify_Dataset_with_Ge!B902</f>
        <v>Lewis Capaldi</v>
      </c>
      <c r="T901" t="str">
        <f>+CONCATENATE(Updated_Spotify_Dataset_with_Ge!B902," - ",Updated_Spotify_Dataset_with_Ge!A902)</f>
        <v>Lewis Capaldi - Forget Me</v>
      </c>
      <c r="U901" t="str">
        <f>+Updated_Spotify_Dataset_with_Ge!A902</f>
        <v>Forget Me</v>
      </c>
    </row>
    <row r="902" spans="18:21" x14ac:dyDescent="0.45">
      <c r="R902" t="str">
        <f>+Updated_Spotify_Dataset_with_Ge!A903</f>
        <v>After LIKE</v>
      </c>
      <c r="S902" t="str">
        <f>+Updated_Spotify_Dataset_with_Ge!B903</f>
        <v>IVE</v>
      </c>
      <c r="T902" t="str">
        <f>+CONCATENATE(Updated_Spotify_Dataset_with_Ge!B903," - ",Updated_Spotify_Dataset_with_Ge!A903)</f>
        <v>IVE - After LIKE</v>
      </c>
      <c r="U902" t="str">
        <f>+Updated_Spotify_Dataset_with_Ge!A903</f>
        <v>After LIKE</v>
      </c>
    </row>
    <row r="903" spans="18:21" x14ac:dyDescent="0.45">
      <c r="R903" t="str">
        <f>+Updated_Spotify_Dataset_with_Ge!A904</f>
        <v>Bound 2</v>
      </c>
      <c r="S903" t="str">
        <f>+Updated_Spotify_Dataset_with_Ge!B904</f>
        <v>Kanye West</v>
      </c>
      <c r="T903" t="str">
        <f>+CONCATENATE(Updated_Spotify_Dataset_with_Ge!B904," - ",Updated_Spotify_Dataset_with_Ge!A904)</f>
        <v>Kanye West - Bound 2</v>
      </c>
      <c r="U903" t="str">
        <f>+Updated_Spotify_Dataset_with_Ge!A904</f>
        <v>Bound 2</v>
      </c>
    </row>
    <row r="904" spans="18:21" x14ac:dyDescent="0.45">
      <c r="R904" t="str">
        <f>+Updated_Spotify_Dataset_with_Ge!A905</f>
        <v>B.O.T.A. (Baddest Of Them All) - Edit</v>
      </c>
      <c r="S904" t="str">
        <f>+Updated_Spotify_Dataset_with_Ge!B905</f>
        <v>Interplanetary Criminal, Eliza Rose</v>
      </c>
      <c r="T904" t="str">
        <f>+CONCATENATE(Updated_Spotify_Dataset_with_Ge!B905," - ",Updated_Spotify_Dataset_with_Ge!A905)</f>
        <v>Interplanetary Criminal, Eliza Rose - B.O.T.A. (Baddest Of Them All) - Edit</v>
      </c>
      <c r="U904" t="str">
        <f>+Updated_Spotify_Dataset_with_Ge!A905</f>
        <v>B.O.T.A. (Baddest Of Them All) - Edit</v>
      </c>
    </row>
    <row r="905" spans="18:21" x14ac:dyDescent="0.45">
      <c r="R905" t="str">
        <f>+Updated_Spotify_Dataset_with_Ge!A906</f>
        <v>Talk that Talk</v>
      </c>
      <c r="S905" t="str">
        <f>+Updated_Spotify_Dataset_with_Ge!B906</f>
        <v>TWICE</v>
      </c>
      <c r="T905" t="str">
        <f>+CONCATENATE(Updated_Spotify_Dataset_with_Ge!B906," - ",Updated_Spotify_Dataset_with_Ge!A906)</f>
        <v>TWICE - Talk that Talk</v>
      </c>
      <c r="U905" t="str">
        <f>+Updated_Spotify_Dataset_with_Ge!A906</f>
        <v>Talk that Talk</v>
      </c>
    </row>
    <row r="906" spans="18:21" x14ac:dyDescent="0.45">
      <c r="R906" t="str">
        <f>+Updated_Spotify_Dataset_with_Ge!A907</f>
        <v>BILLIE EILISH.</v>
      </c>
      <c r="S906" t="str">
        <f>+Updated_Spotify_Dataset_with_Ge!B907</f>
        <v>Armani White</v>
      </c>
      <c r="T906" t="str">
        <f>+CONCATENATE(Updated_Spotify_Dataset_with_Ge!B907," - ",Updated_Spotify_Dataset_with_Ge!A907)</f>
        <v>Armani White - BILLIE EILISH.</v>
      </c>
      <c r="U906" t="str">
        <f>+Updated_Spotify_Dataset_with_Ge!A907</f>
        <v>BILLIE EILISH.</v>
      </c>
    </row>
    <row r="907" spans="18:21" x14ac:dyDescent="0.45">
      <c r="R907" t="str">
        <f>+Updated_Spotify_Dataset_with_Ge!A908</f>
        <v>Ferxxo 100</v>
      </c>
      <c r="S907" t="str">
        <f>+Updated_Spotify_Dataset_with_Ge!B908</f>
        <v>Feid</v>
      </c>
      <c r="T907" t="str">
        <f>+CONCATENATE(Updated_Spotify_Dataset_with_Ge!B908," - ",Updated_Spotify_Dataset_with_Ge!A908)</f>
        <v>Feid - Ferxxo 100</v>
      </c>
      <c r="U907" t="str">
        <f>+Updated_Spotify_Dataset_with_Ge!A908</f>
        <v>Ferxxo 100</v>
      </c>
    </row>
    <row r="908" spans="18:21" x14ac:dyDescent="0.45">
      <c r="R908" t="str">
        <f>+Updated_Spotify_Dataset_with_Ge!A909</f>
        <v>KU LO SA - A COLORS SHOW</v>
      </c>
      <c r="S908" t="str">
        <f>+Updated_Spotify_Dataset_with_Ge!B909</f>
        <v>Oxlade</v>
      </c>
      <c r="T908" t="str">
        <f>+CONCATENATE(Updated_Spotify_Dataset_with_Ge!B909," - ",Updated_Spotify_Dataset_with_Ge!A909)</f>
        <v>Oxlade - KU LO SA - A COLORS SHOW</v>
      </c>
      <c r="U908" t="str">
        <f>+Updated_Spotify_Dataset_with_Ge!A909</f>
        <v>KU LO SA - A COLORS SHOW</v>
      </c>
    </row>
    <row r="909" spans="18:21" x14ac:dyDescent="0.45">
      <c r="R909" t="str">
        <f>+Updated_Spotify_Dataset_with_Ge!A910</f>
        <v>Prohibidox</v>
      </c>
      <c r="S909" t="str">
        <f>+Updated_Spotify_Dataset_with_Ge!B910</f>
        <v>Feid</v>
      </c>
      <c r="T909" t="str">
        <f>+CONCATENATE(Updated_Spotify_Dataset_with_Ge!B910," - ",Updated_Spotify_Dataset_with_Ge!A910)</f>
        <v>Feid - Prohibidox</v>
      </c>
      <c r="U909" t="str">
        <f>+Updated_Spotify_Dataset_with_Ge!A910</f>
        <v>Prohibidox</v>
      </c>
    </row>
    <row r="910" spans="18:21" x14ac:dyDescent="0.45">
      <c r="R910" t="str">
        <f>+Updated_Spotify_Dataset_with_Ge!A911</f>
        <v>Static</v>
      </c>
      <c r="S910" t="str">
        <f>+Updated_Spotify_Dataset_with_Ge!B911</f>
        <v>Steve Lacy</v>
      </c>
      <c r="T910" t="str">
        <f>+CONCATENATE(Updated_Spotify_Dataset_with_Ge!B911," - ",Updated_Spotify_Dataset_with_Ge!A911)</f>
        <v>Steve Lacy - Static</v>
      </c>
      <c r="U910" t="str">
        <f>+Updated_Spotify_Dataset_with_Ge!A911</f>
        <v>Static</v>
      </c>
    </row>
    <row r="911" spans="18:21" x14ac:dyDescent="0.45">
      <c r="R911" t="str">
        <f>+Updated_Spotify_Dataset_with_Ge!A912</f>
        <v>The Scientist</v>
      </c>
      <c r="S911" t="str">
        <f>+Updated_Spotify_Dataset_with_Ge!B912</f>
        <v>Coldplay</v>
      </c>
      <c r="T911" t="str">
        <f>+CONCATENATE(Updated_Spotify_Dataset_with_Ge!B912," - ",Updated_Spotify_Dataset_with_Ge!A912)</f>
        <v>Coldplay - The Scientist</v>
      </c>
      <c r="U911" t="str">
        <f>+Updated_Spotify_Dataset_with_Ge!A912</f>
        <v>The Scientist</v>
      </c>
    </row>
    <row r="912" spans="18:21" x14ac:dyDescent="0.45">
      <c r="R912" t="str">
        <f>+Updated_Spotify_Dataset_with_Ge!A913</f>
        <v>Sparks</v>
      </c>
      <c r="S912" t="str">
        <f>+Updated_Spotify_Dataset_with_Ge!B913</f>
        <v>Coldplay</v>
      </c>
      <c r="T912" t="str">
        <f>+CONCATENATE(Updated_Spotify_Dataset_with_Ge!B913," - ",Updated_Spotify_Dataset_with_Ge!A913)</f>
        <v>Coldplay - Sparks</v>
      </c>
      <c r="U912" t="str">
        <f>+Updated_Spotify_Dataset_with_Ge!A913</f>
        <v>Sparks</v>
      </c>
    </row>
    <row r="913" spans="18:21" x14ac:dyDescent="0.45">
      <c r="R913" t="str">
        <f>+Updated_Spotify_Dataset_with_Ge!A914</f>
        <v>Talk</v>
      </c>
      <c r="S913" t="str">
        <f>+Updated_Spotify_Dataset_with_Ge!B914</f>
        <v>YEAT</v>
      </c>
      <c r="T913" t="str">
        <f>+CONCATENATE(Updated_Spotify_Dataset_with_Ge!B914," - ",Updated_Spotify_Dataset_with_Ge!A914)</f>
        <v>YEAT - Talk</v>
      </c>
      <c r="U913" t="str">
        <f>+Updated_Spotify_Dataset_with_Ge!A914</f>
        <v>Talk</v>
      </c>
    </row>
    <row r="914" spans="18:21" x14ac:dyDescent="0.45">
      <c r="R914" t="str">
        <f>+Updated_Spotify_Dataset_with_Ge!A915</f>
        <v>XQ Te Pones AsÃ¯Â¿</v>
      </c>
      <c r="S914" t="str">
        <f>+Updated_Spotify_Dataset_with_Ge!B915</f>
        <v>Yandel, Feid</v>
      </c>
      <c r="T914" t="str">
        <f>+CONCATENATE(Updated_Spotify_Dataset_with_Ge!B915," - ",Updated_Spotify_Dataset_with_Ge!A915)</f>
        <v>Yandel, Feid - XQ Te Pones AsÃ¯Â¿</v>
      </c>
      <c r="U914" t="str">
        <f>+Updated_Spotify_Dataset_with_Ge!A915</f>
        <v>XQ Te Pones AsÃ¯Â¿</v>
      </c>
    </row>
    <row r="915" spans="18:21" x14ac:dyDescent="0.45">
      <c r="R915" t="str">
        <f>+Updated_Spotify_Dataset_with_Ge!A916</f>
        <v>Selfish</v>
      </c>
      <c r="S915" t="str">
        <f>+Updated_Spotify_Dataset_with_Ge!B916</f>
        <v>PnB Rock</v>
      </c>
      <c r="T915" t="str">
        <f>+CONCATENATE(Updated_Spotify_Dataset_with_Ge!B916," - ",Updated_Spotify_Dataset_with_Ge!A916)</f>
        <v>PnB Rock - Selfish</v>
      </c>
      <c r="U915" t="str">
        <f>+Updated_Spotify_Dataset_with_Ge!A916</f>
        <v>Selfish</v>
      </c>
    </row>
    <row r="916" spans="18:21" x14ac:dyDescent="0.45">
      <c r="R916" t="str">
        <f>+Updated_Spotify_Dataset_with_Ge!A917</f>
        <v>Sin SeÃ¯Â¿Â½Ã¯</v>
      </c>
      <c r="S916" t="str">
        <f>+Updated_Spotify_Dataset_with_Ge!B917</f>
        <v>Ovy On The Drums, Quevedo</v>
      </c>
      <c r="T916" t="str">
        <f>+CONCATENATE(Updated_Spotify_Dataset_with_Ge!B917," - ",Updated_Spotify_Dataset_with_Ge!A917)</f>
        <v>Ovy On The Drums, Quevedo - Sin SeÃ¯Â¿Â½Ã¯</v>
      </c>
      <c r="U916" t="str">
        <f>+Updated_Spotify_Dataset_with_Ge!A917</f>
        <v>Sin SeÃ¯Â¿Â½Ã¯</v>
      </c>
    </row>
    <row r="917" spans="18:21" x14ac:dyDescent="0.45">
      <c r="R917" t="str">
        <f>+Updated_Spotify_Dataset_with_Ge!A918</f>
        <v>Lady Mi Amor</v>
      </c>
      <c r="S917" t="str">
        <f>+Updated_Spotify_Dataset_with_Ge!B918</f>
        <v>Feid</v>
      </c>
      <c r="T917" t="str">
        <f>+CONCATENATE(Updated_Spotify_Dataset_with_Ge!B918," - ",Updated_Spotify_Dataset_with_Ge!A918)</f>
        <v>Feid - Lady Mi Amor</v>
      </c>
      <c r="U917" t="str">
        <f>+Updated_Spotify_Dataset_with_Ge!A918</f>
        <v>Lady Mi Amor</v>
      </c>
    </row>
    <row r="918" spans="18:21" x14ac:dyDescent="0.45">
      <c r="R918" t="str">
        <f>+Updated_Spotify_Dataset_with_Ge!A919</f>
        <v>Poland</v>
      </c>
      <c r="S918" t="str">
        <f>+Updated_Spotify_Dataset_with_Ge!B919</f>
        <v>Lil Yachty</v>
      </c>
      <c r="T918" t="str">
        <f>+CONCATENATE(Updated_Spotify_Dataset_with_Ge!B919," - ",Updated_Spotify_Dataset_with_Ge!A919)</f>
        <v>Lil Yachty - Poland</v>
      </c>
      <c r="U918" t="str">
        <f>+Updated_Spotify_Dataset_with_Ge!A919</f>
        <v>Poland</v>
      </c>
    </row>
    <row r="919" spans="18:21" x14ac:dyDescent="0.45">
      <c r="R919" t="str">
        <f>+Updated_Spotify_Dataset_with_Ge!A920</f>
        <v>THE LONELIEST</v>
      </c>
      <c r="S919" t="str">
        <f>+Updated_Spotify_Dataset_with_Ge!B920</f>
        <v>MÃ¯Â¿Â½Ã¯Â¿Â½ne</v>
      </c>
      <c r="T919" t="str">
        <f>+CONCATENATE(Updated_Spotify_Dataset_with_Ge!B920," - ",Updated_Spotify_Dataset_with_Ge!A920)</f>
        <v>MÃ¯Â¿Â½Ã¯Â¿Â½ne - THE LONELIEST</v>
      </c>
      <c r="U919" t="str">
        <f>+Updated_Spotify_Dataset_with_Ge!A920</f>
        <v>THE LONELIEST</v>
      </c>
    </row>
    <row r="920" spans="18:21" x14ac:dyDescent="0.45">
      <c r="R920" t="str">
        <f>+Updated_Spotify_Dataset_with_Ge!A921</f>
        <v>Bye Bye</v>
      </c>
      <c r="S920" t="str">
        <f>+Updated_Spotify_Dataset_with_Ge!B921</f>
        <v>Marshmello, Juice WRLD</v>
      </c>
      <c r="T920" t="str">
        <f>+CONCATENATE(Updated_Spotify_Dataset_with_Ge!B921," - ",Updated_Spotify_Dataset_with_Ge!A921)</f>
        <v>Marshmello, Juice WRLD - Bye Bye</v>
      </c>
      <c r="U920" t="str">
        <f>+Updated_Spotify_Dataset_with_Ge!A921</f>
        <v>Bye Bye</v>
      </c>
    </row>
    <row r="921" spans="18:21" x14ac:dyDescent="0.45">
      <c r="R921" t="str">
        <f>+Updated_Spotify_Dataset_with_Ge!A922</f>
        <v>BABY OTAKU</v>
      </c>
      <c r="S921" t="str">
        <f>+Updated_Spotify_Dataset_with_Ge!B922</f>
        <v>Fran C, Polima WestCoast, Nickoog Clk, Pablito Pesadilla</v>
      </c>
      <c r="T921" t="str">
        <f>+CONCATENATE(Updated_Spotify_Dataset_with_Ge!B922," - ",Updated_Spotify_Dataset_with_Ge!A922)</f>
        <v>Fran C, Polima WestCoast, Nickoog Clk, Pablito Pesadilla - BABY OTAKU</v>
      </c>
      <c r="U921" t="str">
        <f>+Updated_Spotify_Dataset_with_Ge!A922</f>
        <v>BABY OTAKU</v>
      </c>
    </row>
    <row r="922" spans="18:21" x14ac:dyDescent="0.45">
      <c r="R922" t="str">
        <f>+Updated_Spotify_Dataset_with_Ge!A923</f>
        <v>Nxde</v>
      </c>
      <c r="S922" t="str">
        <f>+Updated_Spotify_Dataset_with_Ge!B923</f>
        <v>(G)I-DLE</v>
      </c>
      <c r="T922" t="str">
        <f>+CONCATENATE(Updated_Spotify_Dataset_with_Ge!B923," - ",Updated_Spotify_Dataset_with_Ge!A923)</f>
        <v>(G)I-DLE - Nxde</v>
      </c>
      <c r="U922" t="str">
        <f>+Updated_Spotify_Dataset_with_Ge!A923</f>
        <v>Nxde</v>
      </c>
    </row>
    <row r="923" spans="18:21" x14ac:dyDescent="0.45">
      <c r="R923" t="str">
        <f>+Updated_Spotify_Dataset_with_Ge!A924</f>
        <v>Miss You</v>
      </c>
      <c r="S923" t="str">
        <f>+Updated_Spotify_Dataset_with_Ge!B924</f>
        <v>Southstar</v>
      </c>
      <c r="T923" t="str">
        <f>+CONCATENATE(Updated_Spotify_Dataset_with_Ge!B924," - ",Updated_Spotify_Dataset_with_Ge!A924)</f>
        <v>Southstar - Miss You</v>
      </c>
      <c r="U923" t="str">
        <f>+Updated_Spotify_Dataset_with_Ge!A924</f>
        <v>Miss You</v>
      </c>
    </row>
    <row r="924" spans="18:21" x14ac:dyDescent="0.45">
      <c r="R924" t="str">
        <f>+Updated_Spotify_Dataset_with_Ge!A925</f>
        <v>we fell in love in october</v>
      </c>
      <c r="S924" t="str">
        <f>+Updated_Spotify_Dataset_with_Ge!B925</f>
        <v>girl in red</v>
      </c>
      <c r="T924" t="str">
        <f>+CONCATENATE(Updated_Spotify_Dataset_with_Ge!B925," - ",Updated_Spotify_Dataset_with_Ge!A925)</f>
        <v>girl in red - we fell in love in october</v>
      </c>
      <c r="U924" t="str">
        <f>+Updated_Spotify_Dataset_with_Ge!A925</f>
        <v>we fell in love in october</v>
      </c>
    </row>
    <row r="925" spans="18:21" x14ac:dyDescent="0.45">
      <c r="R925" t="str">
        <f>+Updated_Spotify_Dataset_with_Ge!A926</f>
        <v>2 Be Loved (Am I Ready)</v>
      </c>
      <c r="S925" t="str">
        <f>+Updated_Spotify_Dataset_with_Ge!B926</f>
        <v>Lizzo</v>
      </c>
      <c r="T925" t="str">
        <f>+CONCATENATE(Updated_Spotify_Dataset_with_Ge!B926," - ",Updated_Spotify_Dataset_with_Ge!A926)</f>
        <v>Lizzo - 2 Be Loved (Am I Ready)</v>
      </c>
      <c r="U925" t="str">
        <f>+Updated_Spotify_Dataset_with_Ge!A926</f>
        <v>2 Be Loved (Am I Ready)</v>
      </c>
    </row>
    <row r="926" spans="18:21" x14ac:dyDescent="0.45">
      <c r="R926" t="str">
        <f>+Updated_Spotify_Dataset_with_Ge!A927</f>
        <v>Celestial</v>
      </c>
      <c r="S926" t="str">
        <f>+Updated_Spotify_Dataset_with_Ge!B927</f>
        <v>Ed Sheeran</v>
      </c>
      <c r="T926" t="str">
        <f>+CONCATENATE(Updated_Spotify_Dataset_with_Ge!B927," - ",Updated_Spotify_Dataset_with_Ge!A927)</f>
        <v>Ed Sheeran - Celestial</v>
      </c>
      <c r="U926" t="str">
        <f>+Updated_Spotify_Dataset_with_Ge!A927</f>
        <v>Celestial</v>
      </c>
    </row>
    <row r="927" spans="18:21" x14ac:dyDescent="0.45">
      <c r="R927" t="str">
        <f>+Updated_Spotify_Dataset_with_Ge!A928</f>
        <v>Typa Girl</v>
      </c>
      <c r="S927" t="str">
        <f>+Updated_Spotify_Dataset_with_Ge!B928</f>
        <v>BLACKPINK</v>
      </c>
      <c r="T927" t="str">
        <f>+CONCATENATE(Updated_Spotify_Dataset_with_Ge!B928," - ",Updated_Spotify_Dataset_with_Ge!A928)</f>
        <v>BLACKPINK - Typa Girl</v>
      </c>
      <c r="U927" t="str">
        <f>+Updated_Spotify_Dataset_with_Ge!A928</f>
        <v>Typa Girl</v>
      </c>
    </row>
    <row r="928" spans="18:21" x14ac:dyDescent="0.45">
      <c r="R928" t="str">
        <f>+Updated_Spotify_Dataset_with_Ge!A929</f>
        <v>I Really Want to Stay at Your House</v>
      </c>
      <c r="S928" t="str">
        <f>+Updated_Spotify_Dataset_with_Ge!B929</f>
        <v>Rosa Walton, Hallie Coggins</v>
      </c>
      <c r="T928" t="str">
        <f>+CONCATENATE(Updated_Spotify_Dataset_with_Ge!B929," - ",Updated_Spotify_Dataset_with_Ge!A929)</f>
        <v>Rosa Walton, Hallie Coggins - I Really Want to Stay at Your House</v>
      </c>
      <c r="U928" t="str">
        <f>+Updated_Spotify_Dataset_with_Ge!A929</f>
        <v>I Really Want to Stay at Your House</v>
      </c>
    </row>
    <row r="929" spans="18:21" x14ac:dyDescent="0.45">
      <c r="R929" t="str">
        <f>+Updated_Spotify_Dataset_with_Ge!A930</f>
        <v>California Breeze</v>
      </c>
      <c r="S929" t="str">
        <f>+Updated_Spotify_Dataset_with_Ge!B930</f>
        <v>Lil Baby</v>
      </c>
      <c r="T929" t="str">
        <f>+CONCATENATE(Updated_Spotify_Dataset_with_Ge!B930," - ",Updated_Spotify_Dataset_with_Ge!A930)</f>
        <v>Lil Baby - California Breeze</v>
      </c>
      <c r="U929" t="str">
        <f>+Updated_Spotify_Dataset_with_Ge!A930</f>
        <v>California Breeze</v>
      </c>
    </row>
    <row r="930" spans="18:21" x14ac:dyDescent="0.45">
      <c r="R930" t="str">
        <f>+Updated_Spotify_Dataset_with_Ge!A931</f>
        <v>Bamba (feat. Aitch &amp; BIA)</v>
      </c>
      <c r="S930" t="str">
        <f>+Updated_Spotify_Dataset_with_Ge!B931</f>
        <v>Luciano, Aitch, BÃ¯Â¿Â½</v>
      </c>
      <c r="T930" t="str">
        <f>+CONCATENATE(Updated_Spotify_Dataset_with_Ge!B931," - ",Updated_Spotify_Dataset_with_Ge!A931)</f>
        <v>Luciano, Aitch, BÃ¯Â¿Â½ - Bamba (feat. Aitch &amp; BIA)</v>
      </c>
      <c r="U930" t="str">
        <f>+Updated_Spotify_Dataset_with_Ge!A931</f>
        <v>Bamba (feat. Aitch &amp; BIA)</v>
      </c>
    </row>
    <row r="931" spans="18:21" x14ac:dyDescent="0.45">
      <c r="R931" t="str">
        <f>+Updated_Spotify_Dataset_with_Ge!A932</f>
        <v>Casei Com a Putaria</v>
      </c>
      <c r="S931" t="str">
        <f>+Updated_Spotify_Dataset_with_Ge!B932</f>
        <v>MC Ryan SP, Love Funk, Mc Paiva ZS</v>
      </c>
      <c r="T931" t="str">
        <f>+CONCATENATE(Updated_Spotify_Dataset_with_Ge!B932," - ",Updated_Spotify_Dataset_with_Ge!A932)</f>
        <v>MC Ryan SP, Love Funk, Mc Paiva ZS - Casei Com a Putaria</v>
      </c>
      <c r="U931" t="str">
        <f>+Updated_Spotify_Dataset_with_Ge!A932</f>
        <v>Casei Com a Putaria</v>
      </c>
    </row>
    <row r="932" spans="18:21" x14ac:dyDescent="0.45">
      <c r="R932" t="str">
        <f>+Updated_Spotify_Dataset_with_Ge!A933</f>
        <v>Major Distribution</v>
      </c>
      <c r="S932" t="str">
        <f>+Updated_Spotify_Dataset_with_Ge!B933</f>
        <v>Drake, 21 Savage</v>
      </c>
      <c r="T932" t="str">
        <f>+CONCATENATE(Updated_Spotify_Dataset_with_Ge!B933," - ",Updated_Spotify_Dataset_with_Ge!A933)</f>
        <v>Drake, 21 Savage - Major Distribution</v>
      </c>
      <c r="U932" t="str">
        <f>+Updated_Spotify_Dataset_with_Ge!A933</f>
        <v>Major Distribution</v>
      </c>
    </row>
    <row r="933" spans="18:21" x14ac:dyDescent="0.45">
      <c r="R933" t="str">
        <f>+Updated_Spotify_Dataset_with_Ge!A934</f>
        <v>Pussy &amp; Millions (feat. Travis Scott)</v>
      </c>
      <c r="S933" t="str">
        <f>+Updated_Spotify_Dataset_with_Ge!B934</f>
        <v>Drake, Travis Scott, 21 Savage</v>
      </c>
      <c r="T933" t="str">
        <f>+CONCATENATE(Updated_Spotify_Dataset_with_Ge!B934," - ",Updated_Spotify_Dataset_with_Ge!A934)</f>
        <v>Drake, Travis Scott, 21 Savage - Pussy &amp; Millions (feat. Travis Scott)</v>
      </c>
      <c r="U933" t="str">
        <f>+Updated_Spotify_Dataset_with_Ge!A934</f>
        <v>Pussy &amp; Millions (feat. Travis Scott)</v>
      </c>
    </row>
    <row r="934" spans="18:21" x14ac:dyDescent="0.45">
      <c r="R934" t="str">
        <f>+Updated_Spotify_Dataset_with_Ge!A935</f>
        <v>Vigilante Shit</v>
      </c>
      <c r="S934" t="str">
        <f>+Updated_Spotify_Dataset_with_Ge!B935</f>
        <v>Taylor Swift</v>
      </c>
      <c r="T934" t="str">
        <f>+CONCATENATE(Updated_Spotify_Dataset_with_Ge!B935," - ",Updated_Spotify_Dataset_with_Ge!A935)</f>
        <v>Taylor Swift - Vigilante Shit</v>
      </c>
      <c r="U934" t="str">
        <f>+Updated_Spotify_Dataset_with_Ge!A935</f>
        <v>Vigilante Shit</v>
      </c>
    </row>
    <row r="935" spans="18:21" x14ac:dyDescent="0.45">
      <c r="R935" t="str">
        <f>+Updated_Spotify_Dataset_with_Ge!A936</f>
        <v>Question...?</v>
      </c>
      <c r="S935" t="str">
        <f>+Updated_Spotify_Dataset_with_Ge!B936</f>
        <v>Taylor Swift</v>
      </c>
      <c r="T935" t="str">
        <f>+CONCATENATE(Updated_Spotify_Dataset_with_Ge!B936," - ",Updated_Spotify_Dataset_with_Ge!A936)</f>
        <v>Taylor Swift - Question...?</v>
      </c>
      <c r="U935" t="str">
        <f>+Updated_Spotify_Dataset_with_Ge!A936</f>
        <v>Question...?</v>
      </c>
    </row>
    <row r="936" spans="18:21" x14ac:dyDescent="0.45">
      <c r="R936" t="str">
        <f>+Updated_Spotify_Dataset_with_Ge!A937</f>
        <v>On BS</v>
      </c>
      <c r="S936" t="str">
        <f>+Updated_Spotify_Dataset_with_Ge!B937</f>
        <v>Drake, 21 Savage</v>
      </c>
      <c r="T936" t="str">
        <f>+CONCATENATE(Updated_Spotify_Dataset_with_Ge!B937," - ",Updated_Spotify_Dataset_with_Ge!A937)</f>
        <v>Drake, 21 Savage - On BS</v>
      </c>
      <c r="U936" t="str">
        <f>+Updated_Spotify_Dataset_with_Ge!A937</f>
        <v>On BS</v>
      </c>
    </row>
    <row r="937" spans="18:21" x14ac:dyDescent="0.45">
      <c r="R937" t="str">
        <f>+Updated_Spotify_Dataset_with_Ge!A938</f>
        <v>Mastermind</v>
      </c>
      <c r="S937" t="str">
        <f>+Updated_Spotify_Dataset_with_Ge!B938</f>
        <v>Taylor Swift</v>
      </c>
      <c r="T937" t="str">
        <f>+CONCATENATE(Updated_Spotify_Dataset_with_Ge!B938," - ",Updated_Spotify_Dataset_with_Ge!A938)</f>
        <v>Taylor Swift - Mastermind</v>
      </c>
      <c r="U937" t="str">
        <f>+Updated_Spotify_Dataset_with_Ge!A938</f>
        <v>Mastermind</v>
      </c>
    </row>
    <row r="938" spans="18:21" x14ac:dyDescent="0.45">
      <c r="R938" t="str">
        <f>+Updated_Spotify_Dataset_with_Ge!A939</f>
        <v>Circo Loco</v>
      </c>
      <c r="S938" t="str">
        <f>+Updated_Spotify_Dataset_with_Ge!B939</f>
        <v>Drake, 21 Savage</v>
      </c>
      <c r="T938" t="str">
        <f>+CONCATENATE(Updated_Spotify_Dataset_with_Ge!B939," - ",Updated_Spotify_Dataset_with_Ge!A939)</f>
        <v>Drake, 21 Savage - Circo Loco</v>
      </c>
      <c r="U938" t="str">
        <f>+Updated_Spotify_Dataset_with_Ge!A939</f>
        <v>Circo Loco</v>
      </c>
    </row>
    <row r="939" spans="18:21" x14ac:dyDescent="0.45">
      <c r="R939" t="str">
        <f>+Updated_Spotify_Dataset_with_Ge!A940</f>
        <v>Labyrinth</v>
      </c>
      <c r="S939" t="str">
        <f>+Updated_Spotify_Dataset_with_Ge!B940</f>
        <v>Taylor Swift</v>
      </c>
      <c r="T939" t="str">
        <f>+CONCATENATE(Updated_Spotify_Dataset_with_Ge!B940," - ",Updated_Spotify_Dataset_with_Ge!A940)</f>
        <v>Taylor Swift - Labyrinth</v>
      </c>
      <c r="U939" t="str">
        <f>+Updated_Spotify_Dataset_with_Ge!A940</f>
        <v>Labyrinth</v>
      </c>
    </row>
    <row r="940" spans="18:21" x14ac:dyDescent="0.45">
      <c r="R940" t="str">
        <f>+Updated_Spotify_Dataset_with_Ge!A941</f>
        <v>Spin Bout U</v>
      </c>
      <c r="S940" t="str">
        <f>+Updated_Spotify_Dataset_with_Ge!B941</f>
        <v>Drake, 21 Savage</v>
      </c>
      <c r="T940" t="str">
        <f>+CONCATENATE(Updated_Spotify_Dataset_with_Ge!B941," - ",Updated_Spotify_Dataset_with_Ge!A941)</f>
        <v>Drake, 21 Savage - Spin Bout U</v>
      </c>
      <c r="U940" t="str">
        <f>+Updated_Spotify_Dataset_with_Ge!A941</f>
        <v>Spin Bout U</v>
      </c>
    </row>
    <row r="941" spans="18:21" x14ac:dyDescent="0.45">
      <c r="R941" t="str">
        <f>+Updated_Spotify_Dataset_with_Ge!A942</f>
        <v>Sweet Nothing</v>
      </c>
      <c r="S941" t="str">
        <f>+Updated_Spotify_Dataset_with_Ge!B942</f>
        <v>Taylor Swift</v>
      </c>
      <c r="T941" t="str">
        <f>+CONCATENATE(Updated_Spotify_Dataset_with_Ge!B942," - ",Updated_Spotify_Dataset_with_Ge!A942)</f>
        <v>Taylor Swift - Sweet Nothing</v>
      </c>
      <c r="U941" t="str">
        <f>+Updated_Spotify_Dataset_with_Ge!A942</f>
        <v>Sweet Nothing</v>
      </c>
    </row>
    <row r="942" spans="18:21" x14ac:dyDescent="0.45">
      <c r="R942" t="str">
        <f>+Updated_Spotify_Dataset_with_Ge!A943</f>
        <v>Would've, Could've, Should've</v>
      </c>
      <c r="S942" t="str">
        <f>+Updated_Spotify_Dataset_with_Ge!B943</f>
        <v>Taylor Swift</v>
      </c>
      <c r="T942" t="str">
        <f>+CONCATENATE(Updated_Spotify_Dataset_with_Ge!B943," - ",Updated_Spotify_Dataset_with_Ge!A943)</f>
        <v>Taylor Swift - Would've, Could've, Should've</v>
      </c>
      <c r="U942" t="str">
        <f>+Updated_Spotify_Dataset_with_Ge!A943</f>
        <v>Would've, Could've, Should've</v>
      </c>
    </row>
    <row r="943" spans="18:21" x14ac:dyDescent="0.45">
      <c r="R943" t="str">
        <f>+Updated_Spotify_Dataset_with_Ge!A944</f>
        <v>Con La Brisa</v>
      </c>
      <c r="S943" t="str">
        <f>+Updated_Spotify_Dataset_with_Ge!B944</f>
        <v>Ludwig Goransson, Foudeqush</v>
      </c>
      <c r="T943" t="str">
        <f>+CONCATENATE(Updated_Spotify_Dataset_with_Ge!B944," - ",Updated_Spotify_Dataset_with_Ge!A944)</f>
        <v>Ludwig Goransson, Foudeqush - Con La Brisa</v>
      </c>
      <c r="U943" t="str">
        <f>+Updated_Spotify_Dataset_with_Ge!A944</f>
        <v>Con La Brisa</v>
      </c>
    </row>
    <row r="944" spans="18:21" x14ac:dyDescent="0.45">
      <c r="R944" t="str">
        <f>+Updated_Spotify_Dataset_with_Ge!A945</f>
        <v>Privileged Rappers</v>
      </c>
      <c r="S944" t="str">
        <f>+Updated_Spotify_Dataset_with_Ge!B945</f>
        <v>Drake, 21 Savage</v>
      </c>
      <c r="T944" t="str">
        <f>+CONCATENATE(Updated_Spotify_Dataset_with_Ge!B945," - ",Updated_Spotify_Dataset_with_Ge!A945)</f>
        <v>Drake, 21 Savage - Privileged Rappers</v>
      </c>
      <c r="U944" t="str">
        <f>+Updated_Spotify_Dataset_with_Ge!A945</f>
        <v>Privileged Rappers</v>
      </c>
    </row>
    <row r="945" spans="18:21" x14ac:dyDescent="0.45">
      <c r="R945" t="str">
        <f>+Updated_Spotify_Dataset_with_Ge!A946</f>
        <v>The Astronaut</v>
      </c>
      <c r="S945" t="str">
        <f>+Updated_Spotify_Dataset_with_Ge!B946</f>
        <v>Jin</v>
      </c>
      <c r="T945" t="str">
        <f>+CONCATENATE(Updated_Spotify_Dataset_with_Ge!B946," - ",Updated_Spotify_Dataset_with_Ge!A946)</f>
        <v>Jin - The Astronaut</v>
      </c>
      <c r="U945" t="str">
        <f>+Updated_Spotify_Dataset_with_Ge!A946</f>
        <v>The Astronaut</v>
      </c>
    </row>
    <row r="946" spans="18:21" x14ac:dyDescent="0.45">
      <c r="R946" t="str">
        <f>+Updated_Spotify_Dataset_with_Ge!A947</f>
        <v>BackOutsideBoyz</v>
      </c>
      <c r="S946" t="str">
        <f>+Updated_Spotify_Dataset_with_Ge!B947</f>
        <v>Drake</v>
      </c>
      <c r="T946" t="str">
        <f>+CONCATENATE(Updated_Spotify_Dataset_with_Ge!B947," - ",Updated_Spotify_Dataset_with_Ge!A947)</f>
        <v>Drake - BackOutsideBoyz</v>
      </c>
      <c r="U946" t="str">
        <f>+Updated_Spotify_Dataset_with_Ge!A947</f>
        <v>BackOutsideBoyz</v>
      </c>
    </row>
    <row r="947" spans="18:21" x14ac:dyDescent="0.45">
      <c r="R947" t="str">
        <f>+Updated_Spotify_Dataset_with_Ge!A948</f>
        <v>Broke Boys</v>
      </c>
      <c r="S947" t="str">
        <f>+Updated_Spotify_Dataset_with_Ge!B948</f>
        <v>Drake, 21 Savage</v>
      </c>
      <c r="T947" t="str">
        <f>+CONCATENATE(Updated_Spotify_Dataset_with_Ge!B948," - ",Updated_Spotify_Dataset_with_Ge!A948)</f>
        <v>Drake, 21 Savage - Broke Boys</v>
      </c>
      <c r="U947" t="str">
        <f>+Updated_Spotify_Dataset_with_Ge!A948</f>
        <v>Broke Boys</v>
      </c>
    </row>
    <row r="948" spans="18:21" x14ac:dyDescent="0.45">
      <c r="R948" t="str">
        <f>+Updated_Spotify_Dataset_with_Ge!A949</f>
        <v>The Great War</v>
      </c>
      <c r="S948" t="str">
        <f>+Updated_Spotify_Dataset_with_Ge!B949</f>
        <v>Taylor Swift</v>
      </c>
      <c r="T948" t="str">
        <f>+CONCATENATE(Updated_Spotify_Dataset_with_Ge!B949," - ",Updated_Spotify_Dataset_with_Ge!A949)</f>
        <v>Taylor Swift - The Great War</v>
      </c>
      <c r="U948" t="str">
        <f>+Updated_Spotify_Dataset_with_Ge!A949</f>
        <v>The Great War</v>
      </c>
    </row>
    <row r="949" spans="18:21" x14ac:dyDescent="0.45">
      <c r="R949" t="str">
        <f>+Updated_Spotify_Dataset_with_Ge!A950</f>
        <v>My Mind &amp; Me</v>
      </c>
      <c r="S949" t="str">
        <f>+Updated_Spotify_Dataset_with_Ge!B950</f>
        <v>Selena Gomez</v>
      </c>
      <c r="T949" t="str">
        <f>+CONCATENATE(Updated_Spotify_Dataset_with_Ge!B950," - ",Updated_Spotify_Dataset_with_Ge!A950)</f>
        <v>Selena Gomez - My Mind &amp; Me</v>
      </c>
      <c r="U949" t="str">
        <f>+Updated_Spotify_Dataset_with_Ge!A950</f>
        <v>My Mind &amp; Me</v>
      </c>
    </row>
    <row r="950" spans="18:21" x14ac:dyDescent="0.45">
      <c r="R950" t="str">
        <f>+Updated_Spotify_Dataset_with_Ge!A951</f>
        <v>Bigger Than The Whole Sky</v>
      </c>
      <c r="S950" t="str">
        <f>+Updated_Spotify_Dataset_with_Ge!B951</f>
        <v>Taylor Swift</v>
      </c>
      <c r="T950" t="str">
        <f>+CONCATENATE(Updated_Spotify_Dataset_with_Ge!B951," - ",Updated_Spotify_Dataset_with_Ge!A951)</f>
        <v>Taylor Swift - Bigger Than The Whole Sky</v>
      </c>
      <c r="U950" t="str">
        <f>+Updated_Spotify_Dataset_with_Ge!A951</f>
        <v>Bigger Than The Whole Sky</v>
      </c>
    </row>
    <row r="951" spans="18:21" x14ac:dyDescent="0.45">
      <c r="R951" t="str">
        <f>+Updated_Spotify_Dataset_with_Ge!A952</f>
        <v>A Veces (feat. Feid)</v>
      </c>
      <c r="S951" t="str">
        <f>+Updated_Spotify_Dataset_with_Ge!B952</f>
        <v>Feid, Paulo Londra</v>
      </c>
      <c r="T951" t="str">
        <f>+CONCATENATE(Updated_Spotify_Dataset_with_Ge!B952," - ",Updated_Spotify_Dataset_with_Ge!A952)</f>
        <v>Feid, Paulo Londra - A Veces (feat. Feid)</v>
      </c>
      <c r="U951" t="str">
        <f>+Updated_Spotify_Dataset_with_Ge!A952</f>
        <v>A Veces (feat. Feid)</v>
      </c>
    </row>
    <row r="952" spans="18:21" x14ac:dyDescent="0.45">
      <c r="R952" t="str">
        <f>+Updated_Spotify_Dataset_with_Ge!A953</f>
        <v>En La De Ella</v>
      </c>
      <c r="S952" t="str">
        <f>+Updated_Spotify_Dataset_with_Ge!B953</f>
        <v>Feid, Sech, Jhayco</v>
      </c>
      <c r="T952" t="str">
        <f>+CONCATENATE(Updated_Spotify_Dataset_with_Ge!B953," - ",Updated_Spotify_Dataset_with_Ge!A953)</f>
        <v>Feid, Sech, Jhayco - En La De Ella</v>
      </c>
      <c r="U952" t="str">
        <f>+Updated_Spotify_Dataset_with_Ge!A953</f>
        <v>En La De Ella</v>
      </c>
    </row>
    <row r="953" spans="18:21" x14ac:dyDescent="0.45">
      <c r="R953" t="str">
        <f>+Updated_Spotify_Dataset_with_Ge!A954</f>
        <v>Alone</v>
      </c>
      <c r="S953" t="str">
        <f>+Updated_Spotify_Dataset_with_Ge!B954</f>
        <v>Burna Boy</v>
      </c>
      <c r="T953" t="str">
        <f>+CONCATENATE(Updated_Spotify_Dataset_with_Ge!B954," - ",Updated_Spotify_Dataset_with_Ge!A954)</f>
        <v>Burna Boy - Alone</v>
      </c>
      <c r="U953" t="str">
        <f>+Updated_Spotify_Dataset_with_Ge!A954</f>
        <v>Alone</v>
      </c>
    </row>
    <row r="954" spans="18:21" x14ac:dyDescent="0.45">
      <c r="R954">
        <f>+Updated_Spotify_Dataset_with_Ge!A955</f>
        <v>0</v>
      </c>
      <c r="S954">
        <f>+Updated_Spotify_Dataset_with_Ge!B955</f>
        <v>0</v>
      </c>
      <c r="T954" t="str">
        <f>+CONCATENATE(Updated_Spotify_Dataset_with_Ge!B955," - ",Updated_Spotify_Dataset_with_Ge!A955)</f>
        <v xml:space="preserve"> - </v>
      </c>
      <c r="U954">
        <f>+Updated_Spotify_Dataset_with_Ge!A955</f>
        <v>0</v>
      </c>
    </row>
    <row r="955" spans="18:21" x14ac:dyDescent="0.45">
      <c r="R955">
        <f>+Updated_Spotify_Dataset_with_Ge!A956</f>
        <v>0</v>
      </c>
      <c r="S955">
        <f>+Updated_Spotify_Dataset_with_Ge!B956</f>
        <v>0</v>
      </c>
      <c r="T955" t="str">
        <f>+CONCATENATE(Updated_Spotify_Dataset_with_Ge!B956," - ",Updated_Spotify_Dataset_with_Ge!A956)</f>
        <v xml:space="preserve"> - </v>
      </c>
      <c r="U955">
        <f>+Updated_Spotify_Dataset_with_Ge!A956</f>
        <v>0</v>
      </c>
    </row>
    <row r="956" spans="18:21" x14ac:dyDescent="0.45">
      <c r="R956">
        <f>+Updated_Spotify_Dataset_with_Ge!A957</f>
        <v>0</v>
      </c>
      <c r="S956">
        <f>+Updated_Spotify_Dataset_with_Ge!B957</f>
        <v>0</v>
      </c>
      <c r="T956" t="str">
        <f>+CONCATENATE(Updated_Spotify_Dataset_with_Ge!B957," - ",Updated_Spotify_Dataset_with_Ge!A957)</f>
        <v xml:space="preserve"> - </v>
      </c>
      <c r="U956">
        <f>+Updated_Spotify_Dataset_with_Ge!A957</f>
        <v>0</v>
      </c>
    </row>
    <row r="957" spans="18:21" x14ac:dyDescent="0.45">
      <c r="R957">
        <f>+Updated_Spotify_Dataset_with_Ge!A958</f>
        <v>0</v>
      </c>
      <c r="S957">
        <f>+Updated_Spotify_Dataset_with_Ge!B958</f>
        <v>0</v>
      </c>
      <c r="T957" t="str">
        <f>+CONCATENATE(Updated_Spotify_Dataset_with_Ge!B958," - ",Updated_Spotify_Dataset_with_Ge!A958)</f>
        <v xml:space="preserve"> - </v>
      </c>
      <c r="U957">
        <f>+Updated_Spotify_Dataset_with_Ge!A958</f>
        <v>0</v>
      </c>
    </row>
    <row r="958" spans="18:21" x14ac:dyDescent="0.45">
      <c r="R958">
        <f>+Updated_Spotify_Dataset_with_Ge!A959</f>
        <v>0</v>
      </c>
      <c r="S958">
        <f>+Updated_Spotify_Dataset_with_Ge!B959</f>
        <v>0</v>
      </c>
      <c r="T958" t="str">
        <f>+CONCATENATE(Updated_Spotify_Dataset_with_Ge!B959," - ",Updated_Spotify_Dataset_with_Ge!A959)</f>
        <v xml:space="preserve"> - </v>
      </c>
      <c r="U958">
        <f>+Updated_Spotify_Dataset_with_Ge!A959</f>
        <v>0</v>
      </c>
    </row>
    <row r="959" spans="18:21" x14ac:dyDescent="0.45">
      <c r="R959">
        <f>+Updated_Spotify_Dataset_with_Ge!A960</f>
        <v>0</v>
      </c>
      <c r="S959">
        <f>+Updated_Spotify_Dataset_with_Ge!B960</f>
        <v>0</v>
      </c>
      <c r="T959" t="str">
        <f>+CONCATENATE(Updated_Spotify_Dataset_with_Ge!B960," - ",Updated_Spotify_Dataset_with_Ge!A960)</f>
        <v xml:space="preserve"> - </v>
      </c>
      <c r="U959">
        <f>+Updated_Spotify_Dataset_with_Ge!A960</f>
        <v>0</v>
      </c>
    </row>
    <row r="960" spans="18:21" x14ac:dyDescent="0.45">
      <c r="R960">
        <f>+Updated_Spotify_Dataset_with_Ge!A961</f>
        <v>0</v>
      </c>
      <c r="S960">
        <f>+Updated_Spotify_Dataset_with_Ge!B961</f>
        <v>0</v>
      </c>
      <c r="T960" t="str">
        <f>+CONCATENATE(Updated_Spotify_Dataset_with_Ge!B961," - ",Updated_Spotify_Dataset_with_Ge!A961)</f>
        <v xml:space="preserve"> - </v>
      </c>
      <c r="U960">
        <f>+Updated_Spotify_Dataset_with_Ge!A961</f>
        <v>0</v>
      </c>
    </row>
    <row r="961" spans="18:21" x14ac:dyDescent="0.45">
      <c r="R961">
        <f>+Updated_Spotify_Dataset_with_Ge!A962</f>
        <v>0</v>
      </c>
      <c r="S961">
        <f>+Updated_Spotify_Dataset_with_Ge!B962</f>
        <v>0</v>
      </c>
      <c r="T961" t="str">
        <f>+CONCATENATE(Updated_Spotify_Dataset_with_Ge!B962," - ",Updated_Spotify_Dataset_with_Ge!A962)</f>
        <v xml:space="preserve"> - </v>
      </c>
      <c r="U961">
        <f>+Updated_Spotify_Dataset_with_Ge!A962</f>
        <v>0</v>
      </c>
    </row>
    <row r="962" spans="18:21" x14ac:dyDescent="0.45">
      <c r="R962">
        <f>+Updated_Spotify_Dataset_with_Ge!A963</f>
        <v>0</v>
      </c>
      <c r="S962">
        <f>+Updated_Spotify_Dataset_with_Ge!B963</f>
        <v>0</v>
      </c>
      <c r="T962" t="str">
        <f>+CONCATENATE(Updated_Spotify_Dataset_with_Ge!B963," - ",Updated_Spotify_Dataset_with_Ge!A963)</f>
        <v xml:space="preserve"> - </v>
      </c>
      <c r="U962">
        <f>+Updated_Spotify_Dataset_with_Ge!A963</f>
        <v>0</v>
      </c>
    </row>
    <row r="963" spans="18:21" x14ac:dyDescent="0.45">
      <c r="R963">
        <f>+Updated_Spotify_Dataset_with_Ge!A964</f>
        <v>0</v>
      </c>
      <c r="S963">
        <f>+Updated_Spotify_Dataset_with_Ge!B964</f>
        <v>0</v>
      </c>
      <c r="T963" t="str">
        <f>+CONCATENATE(Updated_Spotify_Dataset_with_Ge!B964," - ",Updated_Spotify_Dataset_with_Ge!A964)</f>
        <v xml:space="preserve"> - </v>
      </c>
      <c r="U963">
        <f>+Updated_Spotify_Dataset_with_Ge!A964</f>
        <v>0</v>
      </c>
    </row>
    <row r="964" spans="18:21" x14ac:dyDescent="0.45">
      <c r="R964">
        <f>+Updated_Spotify_Dataset_with_Ge!A965</f>
        <v>0</v>
      </c>
      <c r="S964">
        <f>+Updated_Spotify_Dataset_with_Ge!B965</f>
        <v>0</v>
      </c>
      <c r="T964" t="str">
        <f>+CONCATENATE(Updated_Spotify_Dataset_with_Ge!B965," - ",Updated_Spotify_Dataset_with_Ge!A965)</f>
        <v xml:space="preserve"> - </v>
      </c>
      <c r="U964">
        <f>+Updated_Spotify_Dataset_with_Ge!A965</f>
        <v>0</v>
      </c>
    </row>
    <row r="965" spans="18:21" x14ac:dyDescent="0.45">
      <c r="R965">
        <f>+Updated_Spotify_Dataset_with_Ge!A966</f>
        <v>0</v>
      </c>
      <c r="S965">
        <f>+Updated_Spotify_Dataset_with_Ge!B966</f>
        <v>0</v>
      </c>
      <c r="T965" t="str">
        <f>+CONCATENATE(Updated_Spotify_Dataset_with_Ge!B966," - ",Updated_Spotify_Dataset_with_Ge!A966)</f>
        <v xml:space="preserve"> - </v>
      </c>
      <c r="U965">
        <f>+Updated_Spotify_Dataset_with_Ge!A966</f>
        <v>0</v>
      </c>
    </row>
    <row r="966" spans="18:21" x14ac:dyDescent="0.45">
      <c r="R966">
        <f>+Updated_Spotify_Dataset_with_Ge!A967</f>
        <v>0</v>
      </c>
      <c r="S966">
        <f>+Updated_Spotify_Dataset_with_Ge!B967</f>
        <v>0</v>
      </c>
      <c r="T966" t="str">
        <f>+CONCATENATE(Updated_Spotify_Dataset_with_Ge!B967," - ",Updated_Spotify_Dataset_with_Ge!A967)</f>
        <v xml:space="preserve"> - </v>
      </c>
      <c r="U966">
        <f>+Updated_Spotify_Dataset_with_Ge!A967</f>
        <v>0</v>
      </c>
    </row>
    <row r="967" spans="18:21" x14ac:dyDescent="0.45">
      <c r="R967">
        <f>+Updated_Spotify_Dataset_with_Ge!A968</f>
        <v>0</v>
      </c>
      <c r="S967">
        <f>+Updated_Spotify_Dataset_with_Ge!B968</f>
        <v>0</v>
      </c>
      <c r="T967" t="str">
        <f>+CONCATENATE(Updated_Spotify_Dataset_with_Ge!B968," - ",Updated_Spotify_Dataset_with_Ge!A968)</f>
        <v xml:space="preserve"> - </v>
      </c>
      <c r="U967">
        <f>+Updated_Spotify_Dataset_with_Ge!A968</f>
        <v>0</v>
      </c>
    </row>
    <row r="968" spans="18:21" x14ac:dyDescent="0.45">
      <c r="R968">
        <f>+Updated_Spotify_Dataset_with_Ge!A969</f>
        <v>0</v>
      </c>
      <c r="S968">
        <f>+Updated_Spotify_Dataset_with_Ge!B969</f>
        <v>0</v>
      </c>
      <c r="T968" t="str">
        <f>+CONCATENATE(Updated_Spotify_Dataset_with_Ge!B969," - ",Updated_Spotify_Dataset_with_Ge!A969)</f>
        <v xml:space="preserve"> - </v>
      </c>
      <c r="U968">
        <f>+Updated_Spotify_Dataset_with_Ge!A969</f>
        <v>0</v>
      </c>
    </row>
    <row r="969" spans="18:21" x14ac:dyDescent="0.45">
      <c r="R969">
        <f>+Updated_Spotify_Dataset_with_Ge!A970</f>
        <v>0</v>
      </c>
      <c r="S969">
        <f>+Updated_Spotify_Dataset_with_Ge!B970</f>
        <v>0</v>
      </c>
      <c r="T969" t="str">
        <f>+CONCATENATE(Updated_Spotify_Dataset_with_Ge!B970," - ",Updated_Spotify_Dataset_with_Ge!A970)</f>
        <v xml:space="preserve"> - </v>
      </c>
      <c r="U969">
        <f>+Updated_Spotify_Dataset_with_Ge!A970</f>
        <v>0</v>
      </c>
    </row>
    <row r="970" spans="18:21" x14ac:dyDescent="0.45">
      <c r="R970">
        <f>+Updated_Spotify_Dataset_with_Ge!A971</f>
        <v>0</v>
      </c>
      <c r="S970">
        <f>+Updated_Spotify_Dataset_with_Ge!B971</f>
        <v>0</v>
      </c>
      <c r="T970" t="str">
        <f>+CONCATENATE(Updated_Spotify_Dataset_with_Ge!B971," - ",Updated_Spotify_Dataset_with_Ge!A971)</f>
        <v xml:space="preserve"> - </v>
      </c>
      <c r="U970">
        <f>+Updated_Spotify_Dataset_with_Ge!A971</f>
        <v>0</v>
      </c>
    </row>
    <row r="971" spans="18:21" x14ac:dyDescent="0.45">
      <c r="R971">
        <f>+Updated_Spotify_Dataset_with_Ge!A972</f>
        <v>0</v>
      </c>
      <c r="S971">
        <f>+Updated_Spotify_Dataset_with_Ge!B972</f>
        <v>0</v>
      </c>
      <c r="T971" t="str">
        <f>+CONCATENATE(Updated_Spotify_Dataset_with_Ge!B972," - ",Updated_Spotify_Dataset_with_Ge!A972)</f>
        <v xml:space="preserve"> - </v>
      </c>
      <c r="U971">
        <f>+Updated_Spotify_Dataset_with_Ge!A972</f>
        <v>0</v>
      </c>
    </row>
    <row r="972" spans="18:21" x14ac:dyDescent="0.45">
      <c r="R972">
        <f>+Updated_Spotify_Dataset_with_Ge!A973</f>
        <v>0</v>
      </c>
      <c r="S972">
        <f>+Updated_Spotify_Dataset_with_Ge!B973</f>
        <v>0</v>
      </c>
      <c r="T972" t="str">
        <f>+CONCATENATE(Updated_Spotify_Dataset_with_Ge!B973," - ",Updated_Spotify_Dataset_with_Ge!A973)</f>
        <v xml:space="preserve"> - </v>
      </c>
      <c r="U972">
        <f>+Updated_Spotify_Dataset_with_Ge!A973</f>
        <v>0</v>
      </c>
    </row>
    <row r="973" spans="18:21" x14ac:dyDescent="0.45">
      <c r="R973">
        <f>+Updated_Spotify_Dataset_with_Ge!A974</f>
        <v>0</v>
      </c>
      <c r="S973">
        <f>+Updated_Spotify_Dataset_with_Ge!B974</f>
        <v>0</v>
      </c>
      <c r="T973" t="str">
        <f>+CONCATENATE(Updated_Spotify_Dataset_with_Ge!B974," - ",Updated_Spotify_Dataset_with_Ge!A974)</f>
        <v xml:space="preserve"> - </v>
      </c>
      <c r="U973">
        <f>+Updated_Spotify_Dataset_with_Ge!A974</f>
        <v>0</v>
      </c>
    </row>
    <row r="974" spans="18:21" x14ac:dyDescent="0.45">
      <c r="R974">
        <f>+Updated_Spotify_Dataset_with_Ge!A975</f>
        <v>0</v>
      </c>
      <c r="S974">
        <f>+Updated_Spotify_Dataset_with_Ge!B975</f>
        <v>0</v>
      </c>
      <c r="T974" t="str">
        <f>+CONCATENATE(Updated_Spotify_Dataset_with_Ge!B975," - ",Updated_Spotify_Dataset_with_Ge!A975)</f>
        <v xml:space="preserve"> - </v>
      </c>
      <c r="U974">
        <f>+Updated_Spotify_Dataset_with_Ge!A975</f>
        <v>0</v>
      </c>
    </row>
    <row r="975" spans="18:21" x14ac:dyDescent="0.45">
      <c r="R975">
        <f>+Updated_Spotify_Dataset_with_Ge!A976</f>
        <v>0</v>
      </c>
      <c r="S975">
        <f>+Updated_Spotify_Dataset_with_Ge!B976</f>
        <v>0</v>
      </c>
      <c r="T975" t="str">
        <f>+CONCATENATE(Updated_Spotify_Dataset_with_Ge!B976," - ",Updated_Spotify_Dataset_with_Ge!A976)</f>
        <v xml:space="preserve"> - </v>
      </c>
      <c r="U975">
        <f>+Updated_Spotify_Dataset_with_Ge!A976</f>
        <v>0</v>
      </c>
    </row>
    <row r="976" spans="18:21" x14ac:dyDescent="0.45">
      <c r="R976">
        <f>+Updated_Spotify_Dataset_with_Ge!A977</f>
        <v>0</v>
      </c>
      <c r="S976">
        <f>+Updated_Spotify_Dataset_with_Ge!B977</f>
        <v>0</v>
      </c>
      <c r="T976" t="str">
        <f>+CONCATENATE(Updated_Spotify_Dataset_with_Ge!B977," - ",Updated_Spotify_Dataset_with_Ge!A977)</f>
        <v xml:space="preserve"> - </v>
      </c>
      <c r="U976">
        <f>+Updated_Spotify_Dataset_with_Ge!A977</f>
        <v>0</v>
      </c>
    </row>
    <row r="977" spans="18:21" x14ac:dyDescent="0.45">
      <c r="R977">
        <f>+Updated_Spotify_Dataset_with_Ge!A978</f>
        <v>0</v>
      </c>
      <c r="S977">
        <f>+Updated_Spotify_Dataset_with_Ge!B978</f>
        <v>0</v>
      </c>
      <c r="T977" t="str">
        <f>+CONCATENATE(Updated_Spotify_Dataset_with_Ge!B978," - ",Updated_Spotify_Dataset_with_Ge!A978)</f>
        <v xml:space="preserve"> - </v>
      </c>
      <c r="U977">
        <f>+Updated_Spotify_Dataset_with_Ge!A978</f>
        <v>0</v>
      </c>
    </row>
    <row r="978" spans="18:21" x14ac:dyDescent="0.45">
      <c r="R978">
        <f>+Updated_Spotify_Dataset_with_Ge!A979</f>
        <v>0</v>
      </c>
      <c r="S978">
        <f>+Updated_Spotify_Dataset_with_Ge!B979</f>
        <v>0</v>
      </c>
      <c r="T978" t="str">
        <f>+CONCATENATE(Updated_Spotify_Dataset_with_Ge!B979," - ",Updated_Spotify_Dataset_with_Ge!A979)</f>
        <v xml:space="preserve"> - </v>
      </c>
      <c r="U978">
        <f>+Updated_Spotify_Dataset_with_Ge!A979</f>
        <v>0</v>
      </c>
    </row>
    <row r="979" spans="18:21" x14ac:dyDescent="0.45">
      <c r="R979">
        <f>+Updated_Spotify_Dataset_with_Ge!A980</f>
        <v>0</v>
      </c>
      <c r="S979">
        <f>+Updated_Spotify_Dataset_with_Ge!B980</f>
        <v>0</v>
      </c>
      <c r="T979" t="str">
        <f>+CONCATENATE(Updated_Spotify_Dataset_with_Ge!B980," - ",Updated_Spotify_Dataset_with_Ge!A980)</f>
        <v xml:space="preserve"> - </v>
      </c>
      <c r="U979">
        <f>+Updated_Spotify_Dataset_with_Ge!A980</f>
        <v>0</v>
      </c>
    </row>
    <row r="980" spans="18:21" x14ac:dyDescent="0.45">
      <c r="R980">
        <f>+Updated_Spotify_Dataset_with_Ge!A981</f>
        <v>0</v>
      </c>
      <c r="S980">
        <f>+Updated_Spotify_Dataset_with_Ge!B981</f>
        <v>0</v>
      </c>
      <c r="T980" t="str">
        <f>+CONCATENATE(Updated_Spotify_Dataset_with_Ge!B981," - ",Updated_Spotify_Dataset_with_Ge!A981)</f>
        <v xml:space="preserve"> - </v>
      </c>
      <c r="U980">
        <f>+Updated_Spotify_Dataset_with_Ge!A981</f>
        <v>0</v>
      </c>
    </row>
    <row r="981" spans="18:21" x14ac:dyDescent="0.45">
      <c r="R981">
        <f>+Updated_Spotify_Dataset_with_Ge!A982</f>
        <v>0</v>
      </c>
      <c r="S981">
        <f>+Updated_Spotify_Dataset_with_Ge!B982</f>
        <v>0</v>
      </c>
      <c r="T981" t="str">
        <f>+CONCATENATE(Updated_Spotify_Dataset_with_Ge!B982," - ",Updated_Spotify_Dataset_with_Ge!A982)</f>
        <v xml:space="preserve"> - </v>
      </c>
      <c r="U981">
        <f>+Updated_Spotify_Dataset_with_Ge!A982</f>
        <v>0</v>
      </c>
    </row>
    <row r="982" spans="18:21" x14ac:dyDescent="0.45">
      <c r="R982">
        <f>+Updated_Spotify_Dataset_with_Ge!A983</f>
        <v>0</v>
      </c>
      <c r="S982">
        <f>+Updated_Spotify_Dataset_with_Ge!B983</f>
        <v>0</v>
      </c>
      <c r="T982" t="str">
        <f>+CONCATENATE(Updated_Spotify_Dataset_with_Ge!B983," - ",Updated_Spotify_Dataset_with_Ge!A983)</f>
        <v xml:space="preserve"> - </v>
      </c>
      <c r="U982">
        <f>+Updated_Spotify_Dataset_with_Ge!A983</f>
        <v>0</v>
      </c>
    </row>
    <row r="983" spans="18:21" x14ac:dyDescent="0.45">
      <c r="R983">
        <f>+Updated_Spotify_Dataset_with_Ge!A984</f>
        <v>0</v>
      </c>
      <c r="S983">
        <f>+Updated_Spotify_Dataset_with_Ge!B984</f>
        <v>0</v>
      </c>
      <c r="T983" t="str">
        <f>+CONCATENATE(Updated_Spotify_Dataset_with_Ge!B984," - ",Updated_Spotify_Dataset_with_Ge!A984)</f>
        <v xml:space="preserve"> - </v>
      </c>
      <c r="U983">
        <f>+Updated_Spotify_Dataset_with_Ge!A984</f>
        <v>0</v>
      </c>
    </row>
    <row r="984" spans="18:21" x14ac:dyDescent="0.45">
      <c r="R984">
        <f>+Updated_Spotify_Dataset_with_Ge!A985</f>
        <v>0</v>
      </c>
      <c r="S984">
        <f>+Updated_Spotify_Dataset_with_Ge!B985</f>
        <v>0</v>
      </c>
      <c r="T984" t="str">
        <f>+CONCATENATE(Updated_Spotify_Dataset_with_Ge!B985," - ",Updated_Spotify_Dataset_with_Ge!A985)</f>
        <v xml:space="preserve"> - </v>
      </c>
      <c r="U984">
        <f>+Updated_Spotify_Dataset_with_Ge!A985</f>
        <v>0</v>
      </c>
    </row>
    <row r="985" spans="18:21" x14ac:dyDescent="0.45">
      <c r="R985">
        <f>+Updated_Spotify_Dataset_with_Ge!A986</f>
        <v>0</v>
      </c>
      <c r="S985">
        <f>+Updated_Spotify_Dataset_with_Ge!B986</f>
        <v>0</v>
      </c>
      <c r="T985" t="str">
        <f>+CONCATENATE(Updated_Spotify_Dataset_with_Ge!B986," - ",Updated_Spotify_Dataset_with_Ge!A986)</f>
        <v xml:space="preserve"> - </v>
      </c>
      <c r="U985">
        <f>+Updated_Spotify_Dataset_with_Ge!A986</f>
        <v>0</v>
      </c>
    </row>
    <row r="986" spans="18:21" x14ac:dyDescent="0.45">
      <c r="R986">
        <f>+Updated_Spotify_Dataset_with_Ge!A987</f>
        <v>0</v>
      </c>
      <c r="S986">
        <f>+Updated_Spotify_Dataset_with_Ge!B987</f>
        <v>0</v>
      </c>
      <c r="T986" t="str">
        <f>+CONCATENATE(Updated_Spotify_Dataset_with_Ge!B987," - ",Updated_Spotify_Dataset_with_Ge!A987)</f>
        <v xml:space="preserve"> - </v>
      </c>
      <c r="U986">
        <f>+Updated_Spotify_Dataset_with_Ge!A987</f>
        <v>0</v>
      </c>
    </row>
    <row r="987" spans="18:21" x14ac:dyDescent="0.45">
      <c r="R987">
        <f>+Updated_Spotify_Dataset_with_Ge!A988</f>
        <v>0</v>
      </c>
      <c r="S987">
        <f>+Updated_Spotify_Dataset_with_Ge!B988</f>
        <v>0</v>
      </c>
      <c r="T987" t="str">
        <f>+CONCATENATE(Updated_Spotify_Dataset_with_Ge!B988," - ",Updated_Spotify_Dataset_with_Ge!A988)</f>
        <v xml:space="preserve"> - </v>
      </c>
      <c r="U987">
        <f>+Updated_Spotify_Dataset_with_Ge!A988</f>
        <v>0</v>
      </c>
    </row>
    <row r="988" spans="18:21" x14ac:dyDescent="0.45">
      <c r="R988">
        <f>+Updated_Spotify_Dataset_with_Ge!A989</f>
        <v>0</v>
      </c>
      <c r="S988">
        <f>+Updated_Spotify_Dataset_with_Ge!B989</f>
        <v>0</v>
      </c>
      <c r="T988" t="str">
        <f>+CONCATENATE(Updated_Spotify_Dataset_with_Ge!B989," - ",Updated_Spotify_Dataset_with_Ge!A989)</f>
        <v xml:space="preserve"> - </v>
      </c>
      <c r="U988">
        <f>+Updated_Spotify_Dataset_with_Ge!A989</f>
        <v>0</v>
      </c>
    </row>
    <row r="989" spans="18:21" x14ac:dyDescent="0.45">
      <c r="R989">
        <f>+Updated_Spotify_Dataset_with_Ge!A990</f>
        <v>0</v>
      </c>
      <c r="S989">
        <f>+Updated_Spotify_Dataset_with_Ge!B990</f>
        <v>0</v>
      </c>
      <c r="T989" t="str">
        <f>+CONCATENATE(Updated_Spotify_Dataset_with_Ge!B990," - ",Updated_Spotify_Dataset_with_Ge!A990)</f>
        <v xml:space="preserve"> - </v>
      </c>
      <c r="U989">
        <f>+Updated_Spotify_Dataset_with_Ge!A990</f>
        <v>0</v>
      </c>
    </row>
    <row r="990" spans="18:21" x14ac:dyDescent="0.45">
      <c r="R990">
        <f>+Updated_Spotify_Dataset_with_Ge!A991</f>
        <v>0</v>
      </c>
      <c r="S990">
        <f>+Updated_Spotify_Dataset_with_Ge!B991</f>
        <v>0</v>
      </c>
      <c r="T990" t="str">
        <f>+CONCATENATE(Updated_Spotify_Dataset_with_Ge!B991," - ",Updated_Spotify_Dataset_with_Ge!A991)</f>
        <v xml:space="preserve"> - </v>
      </c>
      <c r="U990">
        <f>+Updated_Spotify_Dataset_with_Ge!A991</f>
        <v>0</v>
      </c>
    </row>
    <row r="991" spans="18:21" x14ac:dyDescent="0.45">
      <c r="R991">
        <f>+Updated_Spotify_Dataset_with_Ge!A992</f>
        <v>0</v>
      </c>
      <c r="S991">
        <f>+Updated_Spotify_Dataset_with_Ge!B992</f>
        <v>0</v>
      </c>
      <c r="T991" t="str">
        <f>+CONCATENATE(Updated_Spotify_Dataset_with_Ge!B992," - ",Updated_Spotify_Dataset_with_Ge!A992)</f>
        <v xml:space="preserve"> - </v>
      </c>
      <c r="U991">
        <f>+Updated_Spotify_Dataset_with_Ge!A992</f>
        <v>0</v>
      </c>
    </row>
    <row r="992" spans="18:21" x14ac:dyDescent="0.45">
      <c r="R992">
        <f>+Updated_Spotify_Dataset_with_Ge!A993</f>
        <v>0</v>
      </c>
      <c r="S992">
        <f>+Updated_Spotify_Dataset_with_Ge!B993</f>
        <v>0</v>
      </c>
      <c r="T992" t="str">
        <f>+CONCATENATE(Updated_Spotify_Dataset_with_Ge!B993," - ",Updated_Spotify_Dataset_with_Ge!A993)</f>
        <v xml:space="preserve"> - </v>
      </c>
      <c r="U992">
        <f>+Updated_Spotify_Dataset_with_Ge!A993</f>
        <v>0</v>
      </c>
    </row>
    <row r="993" spans="18:21" x14ac:dyDescent="0.45">
      <c r="R993">
        <f>+Updated_Spotify_Dataset_with_Ge!A994</f>
        <v>0</v>
      </c>
      <c r="S993">
        <f>+Updated_Spotify_Dataset_with_Ge!B994</f>
        <v>0</v>
      </c>
      <c r="T993" t="str">
        <f>+CONCATENATE(Updated_Spotify_Dataset_with_Ge!B994," - ",Updated_Spotify_Dataset_with_Ge!A994)</f>
        <v xml:space="preserve"> - </v>
      </c>
      <c r="U993">
        <f>+Updated_Spotify_Dataset_with_Ge!A994</f>
        <v>0</v>
      </c>
    </row>
    <row r="994" spans="18:21" x14ac:dyDescent="0.45">
      <c r="R994">
        <f>+Updated_Spotify_Dataset_with_Ge!A995</f>
        <v>0</v>
      </c>
      <c r="S994">
        <f>+Updated_Spotify_Dataset_with_Ge!B995</f>
        <v>0</v>
      </c>
      <c r="T994" t="str">
        <f>+CONCATENATE(Updated_Spotify_Dataset_with_Ge!B995," - ",Updated_Spotify_Dataset_with_Ge!A995)</f>
        <v xml:space="preserve"> - </v>
      </c>
      <c r="U994">
        <f>+Updated_Spotify_Dataset_with_Ge!A995</f>
        <v>0</v>
      </c>
    </row>
    <row r="995" spans="18:21" x14ac:dyDescent="0.45">
      <c r="R995">
        <f>+Updated_Spotify_Dataset_with_Ge!A996</f>
        <v>0</v>
      </c>
      <c r="S995">
        <f>+Updated_Spotify_Dataset_with_Ge!B996</f>
        <v>0</v>
      </c>
      <c r="T995" t="str">
        <f>+CONCATENATE(Updated_Spotify_Dataset_with_Ge!B996," - ",Updated_Spotify_Dataset_with_Ge!A996)</f>
        <v xml:space="preserve"> - </v>
      </c>
      <c r="U995">
        <f>+Updated_Spotify_Dataset_with_Ge!A996</f>
        <v>0</v>
      </c>
    </row>
    <row r="996" spans="18:21" x14ac:dyDescent="0.45">
      <c r="R996">
        <f>+Updated_Spotify_Dataset_with_Ge!A997</f>
        <v>0</v>
      </c>
      <c r="S996">
        <f>+Updated_Spotify_Dataset_with_Ge!B997</f>
        <v>0</v>
      </c>
      <c r="T996" t="str">
        <f>+CONCATENATE(Updated_Spotify_Dataset_with_Ge!B997," - ",Updated_Spotify_Dataset_with_Ge!A997)</f>
        <v xml:space="preserve"> - </v>
      </c>
      <c r="U996">
        <f>+Updated_Spotify_Dataset_with_Ge!A997</f>
        <v>0</v>
      </c>
    </row>
    <row r="997" spans="18:21" x14ac:dyDescent="0.45">
      <c r="R997">
        <f>+Updated_Spotify_Dataset_with_Ge!A998</f>
        <v>0</v>
      </c>
      <c r="S997">
        <f>+Updated_Spotify_Dataset_with_Ge!B998</f>
        <v>0</v>
      </c>
      <c r="T997" t="str">
        <f>+CONCATENATE(Updated_Spotify_Dataset_with_Ge!B998," - ",Updated_Spotify_Dataset_with_Ge!A998)</f>
        <v xml:space="preserve"> - </v>
      </c>
      <c r="U997">
        <f>+Updated_Spotify_Dataset_with_Ge!A998</f>
        <v>0</v>
      </c>
    </row>
    <row r="998" spans="18:21" x14ac:dyDescent="0.45">
      <c r="R998">
        <f>+Updated_Spotify_Dataset_with_Ge!A999</f>
        <v>0</v>
      </c>
      <c r="S998">
        <f>+Updated_Spotify_Dataset_with_Ge!B999</f>
        <v>0</v>
      </c>
      <c r="T998" t="str">
        <f>+CONCATENATE(Updated_Spotify_Dataset_with_Ge!B999," - ",Updated_Spotify_Dataset_with_Ge!A999)</f>
        <v xml:space="preserve"> - </v>
      </c>
      <c r="U998">
        <f>+Updated_Spotify_Dataset_with_Ge!A999</f>
        <v>0</v>
      </c>
    </row>
    <row r="999" spans="18:21" x14ac:dyDescent="0.45">
      <c r="R999">
        <f>+Updated_Spotify_Dataset_with_Ge!A1000</f>
        <v>0</v>
      </c>
      <c r="S999">
        <f>+Updated_Spotify_Dataset_with_Ge!B1000</f>
        <v>0</v>
      </c>
      <c r="T999" t="str">
        <f>+CONCATENATE(Updated_Spotify_Dataset_with_Ge!B1000," - ",Updated_Spotify_Dataset_with_Ge!A1000)</f>
        <v xml:space="preserve"> - </v>
      </c>
      <c r="U999">
        <f>+Updated_Spotify_Dataset_with_Ge!A1000</f>
        <v>0</v>
      </c>
    </row>
    <row r="1000" spans="18:21" x14ac:dyDescent="0.45">
      <c r="R1000">
        <f>+Updated_Spotify_Dataset_with_Ge!A1001</f>
        <v>0</v>
      </c>
      <c r="S1000">
        <f>+Updated_Spotify_Dataset_with_Ge!B1001</f>
        <v>0</v>
      </c>
      <c r="T1000" t="str">
        <f>+CONCATENATE(Updated_Spotify_Dataset_with_Ge!B1001," - ",Updated_Spotify_Dataset_with_Ge!A1001)</f>
        <v xml:space="preserve"> - </v>
      </c>
      <c r="U1000">
        <f>+Updated_Spotify_Dataset_with_Ge!A1001</f>
        <v>0</v>
      </c>
    </row>
    <row r="1001" spans="18:21" x14ac:dyDescent="0.45">
      <c r="R1001">
        <f>+Updated_Spotify_Dataset_with_Ge!A1002</f>
        <v>0</v>
      </c>
      <c r="S1001">
        <f>+Updated_Spotify_Dataset_with_Ge!B1002</f>
        <v>0</v>
      </c>
      <c r="T1001" t="str">
        <f>+CONCATENATE(Updated_Spotify_Dataset_with_Ge!B1002," - ",Updated_Spotify_Dataset_with_Ge!A1002)</f>
        <v xml:space="preserve"> - </v>
      </c>
      <c r="U1001">
        <f>+Updated_Spotify_Dataset_with_Ge!A1002</f>
        <v>0</v>
      </c>
    </row>
    <row r="1002" spans="18:21" x14ac:dyDescent="0.45">
      <c r="R1002">
        <f>+Updated_Spotify_Dataset_with_Ge!A1003</f>
        <v>0</v>
      </c>
      <c r="S1002">
        <f>+Updated_Spotify_Dataset_with_Ge!B1003</f>
        <v>0</v>
      </c>
      <c r="T1002" t="str">
        <f>+CONCATENATE(Updated_Spotify_Dataset_with_Ge!B1003," - ",Updated_Spotify_Dataset_with_Ge!A1003)</f>
        <v xml:space="preserve"> - </v>
      </c>
      <c r="U1002">
        <f>+Updated_Spotify_Dataset_with_Ge!A1003</f>
        <v>0</v>
      </c>
    </row>
    <row r="1003" spans="18:21" x14ac:dyDescent="0.45">
      <c r="R1003">
        <f>+Updated_Spotify_Dataset_with_Ge!A1004</f>
        <v>0</v>
      </c>
      <c r="S1003">
        <f>+Updated_Spotify_Dataset_with_Ge!B1004</f>
        <v>0</v>
      </c>
      <c r="T1003" t="str">
        <f>+CONCATENATE(Updated_Spotify_Dataset_with_Ge!B1004," - ",Updated_Spotify_Dataset_with_Ge!A1004)</f>
        <v xml:space="preserve"> - </v>
      </c>
      <c r="U1003">
        <f>+Updated_Spotify_Dataset_with_Ge!A1004</f>
        <v>0</v>
      </c>
    </row>
    <row r="1004" spans="18:21" x14ac:dyDescent="0.45">
      <c r="R1004">
        <f>+Updated_Spotify_Dataset_with_Ge!A1005</f>
        <v>0</v>
      </c>
      <c r="S1004">
        <f>+Updated_Spotify_Dataset_with_Ge!B1005</f>
        <v>0</v>
      </c>
      <c r="T1004" t="str">
        <f>+CONCATENATE(Updated_Spotify_Dataset_with_Ge!B1005," - ",Updated_Spotify_Dataset_with_Ge!A1005)</f>
        <v xml:space="preserve"> - </v>
      </c>
      <c r="U1004">
        <f>+Updated_Spotify_Dataset_with_Ge!A1005</f>
        <v>0</v>
      </c>
    </row>
    <row r="1005" spans="18:21" x14ac:dyDescent="0.45">
      <c r="R1005">
        <f>+Updated_Spotify_Dataset_with_Ge!A1006</f>
        <v>0</v>
      </c>
      <c r="S1005">
        <f>+Updated_Spotify_Dataset_with_Ge!B1006</f>
        <v>0</v>
      </c>
      <c r="T1005" t="str">
        <f>+CONCATENATE(Updated_Spotify_Dataset_with_Ge!B1006," - ",Updated_Spotify_Dataset_with_Ge!A1006)</f>
        <v xml:space="preserve"> - </v>
      </c>
      <c r="U1005">
        <f>+Updated_Spotify_Dataset_with_Ge!A1006</f>
        <v>0</v>
      </c>
    </row>
    <row r="1006" spans="18:21" x14ac:dyDescent="0.45">
      <c r="R1006">
        <f>+Updated_Spotify_Dataset_with_Ge!A1007</f>
        <v>0</v>
      </c>
      <c r="S1006">
        <f>+Updated_Spotify_Dataset_with_Ge!B1007</f>
        <v>0</v>
      </c>
      <c r="T1006" t="str">
        <f>+CONCATENATE(Updated_Spotify_Dataset_with_Ge!B1007," - ",Updated_Spotify_Dataset_with_Ge!A1007)</f>
        <v xml:space="preserve"> - </v>
      </c>
      <c r="U1006">
        <f>+Updated_Spotify_Dataset_with_Ge!A1007</f>
        <v>0</v>
      </c>
    </row>
    <row r="1007" spans="18:21" x14ac:dyDescent="0.45">
      <c r="R1007">
        <f>+Updated_Spotify_Dataset_with_Ge!A1008</f>
        <v>0</v>
      </c>
      <c r="S1007">
        <f>+Updated_Spotify_Dataset_with_Ge!B1008</f>
        <v>0</v>
      </c>
      <c r="T1007" t="str">
        <f>+CONCATENATE(Updated_Spotify_Dataset_with_Ge!B1008," - ",Updated_Spotify_Dataset_with_Ge!A1008)</f>
        <v xml:space="preserve"> - </v>
      </c>
      <c r="U1007">
        <f>+Updated_Spotify_Dataset_with_Ge!A1008</f>
        <v>0</v>
      </c>
    </row>
    <row r="1008" spans="18:21" x14ac:dyDescent="0.45">
      <c r="R1008">
        <f>+Updated_Spotify_Dataset_with_Ge!A1009</f>
        <v>0</v>
      </c>
      <c r="S1008">
        <f>+Updated_Spotify_Dataset_with_Ge!B1009</f>
        <v>0</v>
      </c>
      <c r="T1008" t="str">
        <f>+CONCATENATE(Updated_Spotify_Dataset_with_Ge!B1009," - ",Updated_Spotify_Dataset_with_Ge!A1009)</f>
        <v xml:space="preserve"> - </v>
      </c>
      <c r="U1008">
        <f>+Updated_Spotify_Dataset_with_Ge!A1009</f>
        <v>0</v>
      </c>
    </row>
    <row r="1009" spans="18:21" x14ac:dyDescent="0.45">
      <c r="R1009">
        <f>+Updated_Spotify_Dataset_with_Ge!A1010</f>
        <v>0</v>
      </c>
      <c r="S1009">
        <f>+Updated_Spotify_Dataset_with_Ge!B1010</f>
        <v>0</v>
      </c>
      <c r="T1009" t="str">
        <f>+CONCATENATE(Updated_Spotify_Dataset_with_Ge!B1010," - ",Updated_Spotify_Dataset_with_Ge!A1010)</f>
        <v xml:space="preserve"> - </v>
      </c>
      <c r="U1009">
        <f>+Updated_Spotify_Dataset_with_Ge!A1010</f>
        <v>0</v>
      </c>
    </row>
    <row r="1010" spans="18:21" x14ac:dyDescent="0.45">
      <c r="R1010">
        <f>+Updated_Spotify_Dataset_with_Ge!A1011</f>
        <v>0</v>
      </c>
      <c r="S1010">
        <f>+Updated_Spotify_Dataset_with_Ge!B1011</f>
        <v>0</v>
      </c>
      <c r="T1010" t="str">
        <f>+CONCATENATE(Updated_Spotify_Dataset_with_Ge!B1011," - ",Updated_Spotify_Dataset_with_Ge!A1011)</f>
        <v xml:space="preserve"> - </v>
      </c>
      <c r="U1010">
        <f>+Updated_Spotify_Dataset_with_Ge!A1011</f>
        <v>0</v>
      </c>
    </row>
    <row r="1011" spans="18:21" x14ac:dyDescent="0.45">
      <c r="R1011">
        <f>+Updated_Spotify_Dataset_with_Ge!A1012</f>
        <v>0</v>
      </c>
      <c r="S1011">
        <f>+Updated_Spotify_Dataset_with_Ge!B1012</f>
        <v>0</v>
      </c>
      <c r="T1011" t="str">
        <f>+CONCATENATE(Updated_Spotify_Dataset_with_Ge!B1012," - ",Updated_Spotify_Dataset_with_Ge!A1012)</f>
        <v xml:space="preserve"> - </v>
      </c>
      <c r="U1011">
        <f>+Updated_Spotify_Dataset_with_Ge!A1012</f>
        <v>0</v>
      </c>
    </row>
    <row r="1012" spans="18:21" x14ac:dyDescent="0.45">
      <c r="R1012">
        <f>+Updated_Spotify_Dataset_with_Ge!A1013</f>
        <v>0</v>
      </c>
      <c r="S1012">
        <f>+Updated_Spotify_Dataset_with_Ge!B1013</f>
        <v>0</v>
      </c>
      <c r="T1012" t="str">
        <f>+CONCATENATE(Updated_Spotify_Dataset_with_Ge!B1013," - ",Updated_Spotify_Dataset_with_Ge!A1013)</f>
        <v xml:space="preserve"> - </v>
      </c>
      <c r="U1012">
        <f>+Updated_Spotify_Dataset_with_Ge!A1013</f>
        <v>0</v>
      </c>
    </row>
    <row r="1013" spans="18:21" x14ac:dyDescent="0.45">
      <c r="R1013">
        <f>+Updated_Spotify_Dataset_with_Ge!A1014</f>
        <v>0</v>
      </c>
      <c r="S1013">
        <f>+Updated_Spotify_Dataset_with_Ge!B1014</f>
        <v>0</v>
      </c>
      <c r="T1013" t="str">
        <f>+CONCATENATE(Updated_Spotify_Dataset_with_Ge!B1014," - ",Updated_Spotify_Dataset_with_Ge!A1014)</f>
        <v xml:space="preserve"> - </v>
      </c>
      <c r="U1013">
        <f>+Updated_Spotify_Dataset_with_Ge!A1014</f>
        <v>0</v>
      </c>
    </row>
    <row r="1014" spans="18:21" x14ac:dyDescent="0.45">
      <c r="R1014">
        <f>+Updated_Spotify_Dataset_with_Ge!A1015</f>
        <v>0</v>
      </c>
      <c r="S1014">
        <f>+Updated_Spotify_Dataset_with_Ge!B1015</f>
        <v>0</v>
      </c>
      <c r="T1014" t="str">
        <f>+CONCATENATE(Updated_Spotify_Dataset_with_Ge!B1015," - ",Updated_Spotify_Dataset_with_Ge!A1015)</f>
        <v xml:space="preserve"> - </v>
      </c>
      <c r="U1014">
        <f>+Updated_Spotify_Dataset_with_Ge!A1015</f>
        <v>0</v>
      </c>
    </row>
    <row r="1015" spans="18:21" x14ac:dyDescent="0.45">
      <c r="R1015">
        <f>+Updated_Spotify_Dataset_with_Ge!A1016</f>
        <v>0</v>
      </c>
      <c r="S1015">
        <f>+Updated_Spotify_Dataset_with_Ge!B1016</f>
        <v>0</v>
      </c>
      <c r="T1015" t="str">
        <f>+CONCATENATE(Updated_Spotify_Dataset_with_Ge!B1016," - ",Updated_Spotify_Dataset_with_Ge!A1016)</f>
        <v xml:space="preserve"> - </v>
      </c>
      <c r="U1015">
        <f>+Updated_Spotify_Dataset_with_Ge!A1016</f>
        <v>0</v>
      </c>
    </row>
    <row r="1016" spans="18:21" x14ac:dyDescent="0.45">
      <c r="R1016">
        <f>+Updated_Spotify_Dataset_with_Ge!A1017</f>
        <v>0</v>
      </c>
      <c r="S1016">
        <f>+Updated_Spotify_Dataset_with_Ge!B1017</f>
        <v>0</v>
      </c>
      <c r="T1016" t="str">
        <f>+CONCATENATE(Updated_Spotify_Dataset_with_Ge!B1017," - ",Updated_Spotify_Dataset_with_Ge!A1017)</f>
        <v xml:space="preserve"> - </v>
      </c>
      <c r="U1016">
        <f>+Updated_Spotify_Dataset_with_Ge!A1017</f>
        <v>0</v>
      </c>
    </row>
    <row r="1017" spans="18:21" x14ac:dyDescent="0.45">
      <c r="R1017">
        <f>+Updated_Spotify_Dataset_with_Ge!A1018</f>
        <v>0</v>
      </c>
      <c r="S1017">
        <f>+Updated_Spotify_Dataset_with_Ge!B1018</f>
        <v>0</v>
      </c>
      <c r="T1017" t="str">
        <f>+CONCATENATE(Updated_Spotify_Dataset_with_Ge!B1018," - ",Updated_Spotify_Dataset_with_Ge!A1018)</f>
        <v xml:space="preserve"> - </v>
      </c>
      <c r="U1017">
        <f>+Updated_Spotify_Dataset_with_Ge!A1018</f>
        <v>0</v>
      </c>
    </row>
    <row r="1018" spans="18:21" x14ac:dyDescent="0.45">
      <c r="R1018">
        <f>+Updated_Spotify_Dataset_with_Ge!A1019</f>
        <v>0</v>
      </c>
      <c r="S1018">
        <f>+Updated_Spotify_Dataset_with_Ge!B1019</f>
        <v>0</v>
      </c>
      <c r="T1018" t="str">
        <f>+CONCATENATE(Updated_Spotify_Dataset_with_Ge!B1019," - ",Updated_Spotify_Dataset_with_Ge!A1019)</f>
        <v xml:space="preserve"> - </v>
      </c>
      <c r="U1018">
        <f>+Updated_Spotify_Dataset_with_Ge!A1019</f>
        <v>0</v>
      </c>
    </row>
    <row r="1019" spans="18:21" x14ac:dyDescent="0.45">
      <c r="R1019">
        <f>+Updated_Spotify_Dataset_with_Ge!A1020</f>
        <v>0</v>
      </c>
      <c r="S1019">
        <f>+Updated_Spotify_Dataset_with_Ge!B1020</f>
        <v>0</v>
      </c>
      <c r="T1019" t="str">
        <f>+CONCATENATE(Updated_Spotify_Dataset_with_Ge!B1020," - ",Updated_Spotify_Dataset_with_Ge!A1020)</f>
        <v xml:space="preserve"> - </v>
      </c>
      <c r="U1019">
        <f>+Updated_Spotify_Dataset_with_Ge!A1020</f>
        <v>0</v>
      </c>
    </row>
  </sheetData>
  <dataValidations count="1">
    <dataValidation type="list" allowBlank="1" showInputMessage="1" showErrorMessage="1" sqref="V1" xr:uid="{5A4BADE0-2515-4FFE-BA00-96F5C7E4050A}">
      <formula1>$T:$T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Updated_Spotify_Dataset_with_Ge</vt:lpstr>
      <vt:lpstr>Playlist o matic 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Cacivio</cp:lastModifiedBy>
  <dcterms:created xsi:type="dcterms:W3CDTF">2024-12-15T12:53:29Z</dcterms:created>
  <dcterms:modified xsi:type="dcterms:W3CDTF">2024-12-28T06:02:18Z</dcterms:modified>
</cp:coreProperties>
</file>