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derekchui/Documents/Programming/Personal/Projects/Football Analytics/Project 2/Project 2.5/"/>
    </mc:Choice>
  </mc:AlternateContent>
  <xr:revisionPtr revIDLastSave="0" documentId="13_ncr:1_{7C26AFCE-0C76-7C45-B8EB-B1E74CFD64EE}" xr6:coauthVersionLast="47" xr6:coauthVersionMax="47" xr10:uidLastSave="{00000000-0000-0000-0000-000000000000}"/>
  <bookViews>
    <workbookView xWindow="0" yWindow="0" windowWidth="2748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W5" i="1"/>
  <c r="X5" i="1"/>
  <c r="V5" i="1"/>
  <c r="T5" i="1"/>
  <c r="S5" i="1"/>
  <c r="R5" i="1"/>
  <c r="T4" i="1"/>
  <c r="S4" i="1"/>
  <c r="R4" i="1"/>
  <c r="X4" i="1"/>
  <c r="W4" i="1"/>
  <c r="V4" i="1"/>
  <c r="X2" i="1"/>
  <c r="W2" i="1"/>
  <c r="V2" i="1"/>
  <c r="X3" i="1"/>
  <c r="W3" i="1"/>
  <c r="V3" i="1"/>
  <c r="T3" i="1"/>
  <c r="R3" i="1"/>
  <c r="O5" i="1"/>
  <c r="O4" i="1"/>
  <c r="O3" i="1"/>
  <c r="O2" i="1"/>
  <c r="T2" i="1"/>
  <c r="S2" i="1"/>
  <c r="R2" i="1"/>
  <c r="P5" i="1"/>
  <c r="N5" i="1"/>
  <c r="I5" i="1"/>
  <c r="E5" i="1"/>
  <c r="P4" i="1"/>
  <c r="N4" i="1"/>
  <c r="I4" i="1"/>
  <c r="E4" i="1"/>
  <c r="P2" i="1"/>
  <c r="P3" i="1"/>
  <c r="N2" i="1"/>
  <c r="N3" i="1"/>
  <c r="I3" i="1"/>
  <c r="E3" i="1"/>
  <c r="I2" i="1"/>
  <c r="E2" i="1"/>
</calcChain>
</file>

<file path=xl/sharedStrings.xml><?xml version="1.0" encoding="utf-8"?>
<sst xmlns="http://schemas.openxmlformats.org/spreadsheetml/2006/main" count="24" uniqueCount="24">
  <si>
    <t>Player</t>
  </si>
  <si>
    <t>npxG+xAG</t>
  </si>
  <si>
    <t>Ki-Jana Hoever</t>
  </si>
  <si>
    <t>PrgA</t>
  </si>
  <si>
    <t>TAP</t>
  </si>
  <si>
    <t>Jackson Tchatchoua</t>
  </si>
  <si>
    <t>npG-npxG</t>
  </si>
  <si>
    <t>GCA</t>
  </si>
  <si>
    <t>STO%</t>
  </si>
  <si>
    <t>%DT</t>
  </si>
  <si>
    <t>TBI</t>
  </si>
  <si>
    <t>AW%</t>
  </si>
  <si>
    <t>Min</t>
  </si>
  <si>
    <t>Hugo Bueno</t>
  </si>
  <si>
    <t>David Møller Wolfe</t>
  </si>
  <si>
    <t>D3AR</t>
  </si>
  <si>
    <t>M3AR</t>
  </si>
  <si>
    <t>A3R</t>
  </si>
  <si>
    <t>PPA/SCA</t>
  </si>
  <si>
    <t>CrPA/SCA</t>
  </si>
  <si>
    <t>CaPA/SCA</t>
  </si>
  <si>
    <t>To/A3To</t>
  </si>
  <si>
    <t>Ta/TIBC</t>
  </si>
  <si>
    <t>To/PrgA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</si>
</sst>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.6"/>
      <color rgb="FF000000"/>
      <name val="Verdan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3" fontId="2" fillId="0" borderId="0" xfId="0" applyNumberFormat="1" applyFont="1"/>
    <xf numFmtId="0" fontId="3" fillId="0" borderId="0" xfId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92"/>
  <sheetViews>
    <sheetView tabSelected="1" workbookViewId="0">
      <pane xSplit="1" topLeftCell="H1" activePane="topRight" state="frozen"/>
      <selection pane="topRight" activeCell="T17" sqref="T17"/>
    </sheetView>
  </sheetViews>
  <sheetFormatPr baseColWidth="10" defaultColWidth="8.83203125" defaultRowHeight="15" x14ac:dyDescent="0.2"/>
  <cols>
    <col min="1" max="1" width="17.6640625" customWidth="1"/>
    <col min="2" max="3" width="13.5" customWidth="1"/>
    <col min="8" max="8" width="11" customWidth="1"/>
    <col min="9" max="9" width="9.1640625" customWidth="1"/>
    <col min="15" max="15" width="12.6640625" customWidth="1"/>
    <col min="16" max="16" width="12.5" customWidth="1"/>
    <col min="17" max="17" width="12.83203125" customWidth="1"/>
    <col min="18" max="18" width="10.5" customWidth="1"/>
    <col min="19" max="19" width="11.6640625" customWidth="1"/>
    <col min="20" max="20" width="12.5" customWidth="1"/>
    <col min="28" max="28" width="11.1640625" customWidth="1"/>
    <col min="29" max="29" width="13.6640625" customWidth="1"/>
    <col min="30" max="30" width="10.83203125" customWidth="1"/>
    <col min="32" max="32" width="10.83203125" customWidth="1"/>
    <col min="33" max="33" width="12.83203125" customWidth="1"/>
  </cols>
  <sheetData>
    <row r="1" spans="1:29" x14ac:dyDescent="0.2">
      <c r="A1" s="1" t="s">
        <v>0</v>
      </c>
      <c r="B1" s="1" t="s">
        <v>12</v>
      </c>
      <c r="C1" s="1"/>
      <c r="D1" s="1" t="s">
        <v>1</v>
      </c>
      <c r="E1" s="1" t="s">
        <v>3</v>
      </c>
      <c r="F1" s="1" t="s">
        <v>6</v>
      </c>
      <c r="G1" s="1" t="s">
        <v>7</v>
      </c>
      <c r="H1" s="1" t="s">
        <v>9</v>
      </c>
      <c r="I1" s="1" t="s">
        <v>10</v>
      </c>
      <c r="J1" s="1" t="s">
        <v>4</v>
      </c>
      <c r="K1" s="1" t="s">
        <v>8</v>
      </c>
      <c r="L1" s="1" t="s">
        <v>11</v>
      </c>
      <c r="M1" s="1"/>
      <c r="N1" s="1" t="s">
        <v>23</v>
      </c>
      <c r="O1" s="1" t="s">
        <v>21</v>
      </c>
      <c r="P1" s="1" t="s">
        <v>22</v>
      </c>
      <c r="Q1" s="1"/>
      <c r="R1" s="5" t="s">
        <v>15</v>
      </c>
      <c r="S1" s="5" t="s">
        <v>16</v>
      </c>
      <c r="T1" s="1" t="s">
        <v>17</v>
      </c>
      <c r="U1" s="1"/>
      <c r="V1" s="5" t="s">
        <v>18</v>
      </c>
      <c r="W1" s="5" t="s">
        <v>19</v>
      </c>
      <c r="X1" s="5" t="s">
        <v>20</v>
      </c>
      <c r="Y1" s="5"/>
      <c r="Z1" s="6"/>
      <c r="AA1" s="5"/>
      <c r="AB1" s="5"/>
      <c r="AC1" s="5"/>
    </row>
    <row r="2" spans="1:29" x14ac:dyDescent="0.2">
      <c r="A2" t="s">
        <v>5</v>
      </c>
      <c r="B2">
        <v>3167</v>
      </c>
      <c r="D2">
        <v>44</v>
      </c>
      <c r="E2">
        <f>(80+6+62)/3</f>
        <v>49.333333333333336</v>
      </c>
      <c r="F2">
        <v>70</v>
      </c>
      <c r="G2">
        <v>14</v>
      </c>
      <c r="H2">
        <v>78</v>
      </c>
      <c r="I2">
        <f>(7+3)/2</f>
        <v>5</v>
      </c>
      <c r="J2">
        <v>30</v>
      </c>
      <c r="K2">
        <v>83</v>
      </c>
      <c r="L2">
        <v>45</v>
      </c>
      <c r="N2">
        <f>39.87/(2.5+2.05+4.63)</f>
        <v>4.3431372549019605</v>
      </c>
      <c r="O2">
        <f>39.87/14.04</f>
        <v>2.8397435897435899</v>
      </c>
      <c r="P2">
        <f>39.87/(1.42+0.4+0.6+2.13)</f>
        <v>8.7626373626373617</v>
      </c>
      <c r="R2">
        <f>((0.97/1.42)+(10.51/39.87))/2</f>
        <v>0.47335265669764764</v>
      </c>
      <c r="S2">
        <f>((0.37/1.42)+(15.89/39.87))/2</f>
        <v>0.32955432620806357</v>
      </c>
      <c r="T2">
        <f>((0.09/1.42)+(14.04/39.87))/2</f>
        <v>0.20776237560805011</v>
      </c>
      <c r="V2">
        <f>0.82/1.7</f>
        <v>0.4823529411764706</v>
      </c>
      <c r="W2">
        <f>0.5/1.7</f>
        <v>0.29411764705882354</v>
      </c>
      <c r="X2">
        <f>0.53/1.7</f>
        <v>0.31176470588235294</v>
      </c>
    </row>
    <row r="3" spans="1:29" x14ac:dyDescent="0.2">
      <c r="A3" t="s">
        <v>2</v>
      </c>
      <c r="B3">
        <v>2196</v>
      </c>
      <c r="D3">
        <v>48</v>
      </c>
      <c r="E3">
        <f>(78+39+78)/3</f>
        <v>65</v>
      </c>
      <c r="F3">
        <v>76</v>
      </c>
      <c r="G3">
        <v>52</v>
      </c>
      <c r="H3">
        <v>38</v>
      </c>
      <c r="I3">
        <f>(57+76)/2</f>
        <v>66.5</v>
      </c>
      <c r="J3">
        <v>41</v>
      </c>
      <c r="K3">
        <v>27</v>
      </c>
      <c r="L3">
        <v>69</v>
      </c>
      <c r="N3">
        <f>57.25/(2.42+3.32+5.53)</f>
        <v>5.0798580301685892</v>
      </c>
      <c r="O3">
        <f>57.25/16.84</f>
        <v>3.3996437054631827</v>
      </c>
      <c r="P3">
        <f>57.15/(2.17+0.9+1.35+3.07)</f>
        <v>7.6301735647530036</v>
      </c>
      <c r="R3">
        <f>((1.11/2.17)+(16.48/57.25))/2</f>
        <v>0.39969049966796133</v>
      </c>
      <c r="S3">
        <f>((0.7/2.17)+(24.39/57.25))/2</f>
        <v>0.37430342301732639</v>
      </c>
      <c r="T3">
        <f>((0.37/2.17)+(16.84/52.25))/2</f>
        <v>0.24640178158004983</v>
      </c>
      <c r="V3">
        <f>1.27/2.05</f>
        <v>0.61951219512195133</v>
      </c>
      <c r="W3">
        <f>0.66/2.05</f>
        <v>0.32195121951219519</v>
      </c>
      <c r="X3">
        <f>0.49/2.05</f>
        <v>0.23902439024390246</v>
      </c>
    </row>
    <row r="4" spans="1:29" x14ac:dyDescent="0.2">
      <c r="A4" t="s">
        <v>13</v>
      </c>
      <c r="B4">
        <v>565</v>
      </c>
      <c r="D4">
        <v>71</v>
      </c>
      <c r="E4">
        <f>(99+33+83)/3</f>
        <v>71.666666666666671</v>
      </c>
      <c r="F4">
        <v>17</v>
      </c>
      <c r="G4">
        <v>37</v>
      </c>
      <c r="H4">
        <v>68</v>
      </c>
      <c r="I4">
        <f>(60+90)/2</f>
        <v>75</v>
      </c>
      <c r="J4">
        <v>78</v>
      </c>
      <c r="K4">
        <v>96</v>
      </c>
      <c r="L4">
        <v>48</v>
      </c>
      <c r="N4">
        <f>55.27/(4.62+3.19+5.89)</f>
        <v>4.034306569343066</v>
      </c>
      <c r="O4">
        <f>55.27/18.48</f>
        <v>2.9908008658008658</v>
      </c>
      <c r="P4">
        <f>55.27/(1.75+3.19+1.27)</f>
        <v>8.9001610305958145</v>
      </c>
      <c r="R4">
        <f>((1.12/1.43)+(15.13/55.27))/2</f>
        <v>0.52848192155230334</v>
      </c>
      <c r="S4">
        <f>((0.32/1.43)+(23.26/55.27))/2</f>
        <v>0.32230967874173955</v>
      </c>
      <c r="T4" s="2">
        <f>((0/1.43)+(18.48/55.27))/2</f>
        <v>0.1671793016102768</v>
      </c>
      <c r="V4">
        <f>1.12/1.59</f>
        <v>0.70440251572327051</v>
      </c>
      <c r="W4">
        <f>1.12/1.59</f>
        <v>0.70440251572327051</v>
      </c>
      <c r="X4">
        <f>0.96/1.59</f>
        <v>0.60377358490566035</v>
      </c>
    </row>
    <row r="5" spans="1:29" x14ac:dyDescent="0.2">
      <c r="A5" t="s">
        <v>14</v>
      </c>
      <c r="B5">
        <v>961</v>
      </c>
      <c r="D5">
        <v>82</v>
      </c>
      <c r="E5">
        <f>(46+33+60)/3</f>
        <v>46.333333333333336</v>
      </c>
      <c r="F5">
        <v>59</v>
      </c>
      <c r="G5">
        <v>16</v>
      </c>
      <c r="H5">
        <v>98</v>
      </c>
      <c r="I5">
        <f>(57+74)/2</f>
        <v>65.5</v>
      </c>
      <c r="J5">
        <v>76</v>
      </c>
      <c r="K5">
        <v>43</v>
      </c>
      <c r="L5">
        <v>59</v>
      </c>
      <c r="N5">
        <f>53.57/(1.78+3.18+4.59)</f>
        <v>5.6094240837696328</v>
      </c>
      <c r="O5">
        <f>53.57/15.73</f>
        <v>3.4055944055944054</v>
      </c>
      <c r="P5">
        <f>53.57/(3.09+1.31+2.81)</f>
        <v>7.4299583911234386</v>
      </c>
      <c r="R5">
        <f>((1.12/2.15)+(15.55/53.27))/2</f>
        <v>0.40641968733219541</v>
      </c>
      <c r="S5">
        <f>((0.75/2.15)+(22.76/53.57))/2</f>
        <v>0.38685093618000355</v>
      </c>
      <c r="T5">
        <f>((0.28/2.15)+(15.73/53.57))/2</f>
        <v>0.21193352752972638</v>
      </c>
      <c r="V5">
        <f>0.56/0.84</f>
        <v>0.66666666666666674</v>
      </c>
      <c r="W5">
        <f>0/0.84</f>
        <v>0</v>
      </c>
      <c r="X5">
        <f>0.19/0.84</f>
        <v>0.22619047619047619</v>
      </c>
    </row>
    <row r="6" spans="1:29" x14ac:dyDescent="0.2">
      <c r="V6" s="2"/>
    </row>
    <row r="10" spans="1:29" x14ac:dyDescent="0.2">
      <c r="V10" s="2"/>
    </row>
    <row r="12" spans="1:29" x14ac:dyDescent="0.2">
      <c r="Z12" s="2"/>
    </row>
    <row r="13" spans="1:29" x14ac:dyDescent="0.2">
      <c r="Z13" s="2"/>
    </row>
    <row r="17" spans="5:29" x14ac:dyDescent="0.2">
      <c r="Z17" s="2"/>
    </row>
    <row r="19" spans="5:29" x14ac:dyDescent="0.2">
      <c r="Z19" s="2"/>
    </row>
    <row r="22" spans="5:29" x14ac:dyDescent="0.2">
      <c r="AA22" s="2"/>
    </row>
    <row r="25" spans="5:29" x14ac:dyDescent="0.2">
      <c r="E25" s="2"/>
      <c r="F25" s="2"/>
      <c r="AA25" s="2"/>
    </row>
    <row r="27" spans="5:29" x14ac:dyDescent="0.2">
      <c r="E27" s="2"/>
      <c r="F27" s="2"/>
      <c r="G27" s="2"/>
      <c r="H27" s="2"/>
      <c r="I27" s="3"/>
      <c r="J27" s="2"/>
      <c r="K27" s="2"/>
      <c r="L27" s="2"/>
      <c r="M27" s="2"/>
      <c r="N27" s="2"/>
      <c r="O27" s="2"/>
      <c r="P27" s="2"/>
      <c r="Q27" s="2"/>
    </row>
    <row r="28" spans="5:29" x14ac:dyDescent="0.2">
      <c r="E28" s="2"/>
      <c r="F28" s="2"/>
      <c r="G28" s="2"/>
      <c r="H28" s="2"/>
      <c r="I28" s="3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5:29" x14ac:dyDescent="0.2">
      <c r="E29" s="2"/>
      <c r="F29" s="2"/>
      <c r="G29" s="2"/>
      <c r="H29" s="2"/>
      <c r="I29" s="3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AA29" s="2"/>
    </row>
    <row r="30" spans="5:29" x14ac:dyDescent="0.2">
      <c r="E30" s="2"/>
      <c r="F30" s="2"/>
      <c r="G30" s="2"/>
      <c r="H30" s="2"/>
      <c r="I30" s="3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AB30" s="2"/>
      <c r="AC30" s="2"/>
    </row>
    <row r="31" spans="5:29" x14ac:dyDescent="0.2">
      <c r="E31" s="2"/>
      <c r="F31" s="2"/>
      <c r="G31" s="2"/>
      <c r="H31" s="2"/>
      <c r="I31" s="3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5:29" x14ac:dyDescent="0.2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AB32" s="2"/>
    </row>
    <row r="33" spans="5:37" x14ac:dyDescent="0.2">
      <c r="R33" s="2"/>
      <c r="S33" s="2"/>
      <c r="T33" s="2"/>
      <c r="U33" s="2"/>
      <c r="V33" s="2"/>
      <c r="W33" s="2"/>
      <c r="X33" s="2"/>
      <c r="Y33" s="2"/>
      <c r="AB33" s="2"/>
    </row>
    <row r="35" spans="5:37" x14ac:dyDescent="0.2">
      <c r="E35" s="2"/>
      <c r="F35" s="2"/>
      <c r="G35" s="2"/>
      <c r="H35" s="2"/>
      <c r="I35" s="3"/>
      <c r="J35" s="2"/>
      <c r="K35" s="2"/>
      <c r="L35" s="2"/>
      <c r="M35" s="2"/>
      <c r="N35" s="2"/>
      <c r="O35" s="2"/>
      <c r="P35" s="2"/>
      <c r="Q35" s="2"/>
    </row>
    <row r="36" spans="5:37" x14ac:dyDescent="0.2">
      <c r="E36" s="2"/>
      <c r="F36" s="2"/>
      <c r="G36" s="2"/>
      <c r="H36" s="2"/>
      <c r="I36" s="3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5:37" x14ac:dyDescent="0.2">
      <c r="E37" s="2"/>
      <c r="F37" s="2"/>
      <c r="G37" s="2"/>
      <c r="H37" s="2"/>
      <c r="I37" s="3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AA37" s="2"/>
    </row>
    <row r="38" spans="5:37" x14ac:dyDescent="0.2">
      <c r="E38" s="2"/>
      <c r="F38" s="2"/>
      <c r="G38" s="2"/>
      <c r="H38" s="2"/>
      <c r="I38" s="3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AA38" s="2"/>
    </row>
    <row r="39" spans="5:37" x14ac:dyDescent="0.2">
      <c r="E39" s="2"/>
      <c r="F39" s="2"/>
      <c r="G39" s="2"/>
      <c r="H39" s="2"/>
      <c r="I39" s="3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AA39" s="2"/>
    </row>
    <row r="40" spans="5:37" x14ac:dyDescent="0.2">
      <c r="E40" s="2"/>
      <c r="F40" s="2"/>
      <c r="G40" s="2"/>
      <c r="H40" s="2"/>
      <c r="I40" s="3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AA40" s="2"/>
    </row>
    <row r="41" spans="5:37" x14ac:dyDescent="0.2">
      <c r="E41" s="2"/>
      <c r="F41" s="2"/>
      <c r="G41" s="2"/>
      <c r="H41" s="2"/>
      <c r="I41" s="3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AA41" s="2"/>
    </row>
    <row r="42" spans="5:37" x14ac:dyDescent="0.2">
      <c r="E42" s="2"/>
      <c r="F42" s="2"/>
      <c r="G42" s="2"/>
      <c r="H42" s="2"/>
      <c r="I42" s="3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AB42" s="2"/>
      <c r="AC42" s="2"/>
      <c r="AD42" s="2"/>
      <c r="AE42" s="2"/>
    </row>
    <row r="43" spans="5:37" x14ac:dyDescent="0.2"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AB43" s="2"/>
    </row>
    <row r="44" spans="5:37" x14ac:dyDescent="0.2">
      <c r="E44" s="2"/>
      <c r="F44" s="2"/>
      <c r="G44" s="2"/>
      <c r="H44" s="2"/>
      <c r="I44" s="3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AB44" s="2"/>
    </row>
    <row r="45" spans="5:37" x14ac:dyDescent="0.2">
      <c r="E45" s="2"/>
      <c r="F45" s="2"/>
      <c r="G45" s="2"/>
      <c r="H45" s="2"/>
      <c r="I45" s="3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AB45" s="2"/>
      <c r="AC45" s="2"/>
    </row>
    <row r="46" spans="5:37" x14ac:dyDescent="0.2"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5:37" x14ac:dyDescent="0.2">
      <c r="E47" s="2"/>
      <c r="F47" s="2"/>
      <c r="G47" s="2"/>
      <c r="H47" s="2"/>
      <c r="I47" s="3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E47" s="2"/>
      <c r="AF47" s="2"/>
      <c r="AG47" s="2"/>
      <c r="AH47" s="2"/>
      <c r="AI47" s="2"/>
      <c r="AJ47" s="2"/>
    </row>
    <row r="48" spans="5:37" x14ac:dyDescent="0.2">
      <c r="E48" s="2"/>
      <c r="F48" s="2"/>
      <c r="G48" s="2"/>
      <c r="H48" s="2"/>
      <c r="I48" s="3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G48" s="2"/>
      <c r="AH48" s="2"/>
      <c r="AI48" s="2"/>
      <c r="AJ48" s="2"/>
      <c r="AK48" s="2"/>
    </row>
    <row r="49" spans="1:37" x14ac:dyDescent="0.2">
      <c r="E49" s="2"/>
      <c r="F49" s="2"/>
      <c r="G49" s="2"/>
      <c r="H49" s="2"/>
      <c r="I49" s="3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C49" s="2"/>
      <c r="AE49" s="2"/>
      <c r="AF49" s="2"/>
      <c r="AG49" s="2"/>
      <c r="AH49" s="2"/>
      <c r="AI49" s="2"/>
      <c r="AJ49" s="2"/>
      <c r="AK49" s="2"/>
    </row>
    <row r="50" spans="1:37" x14ac:dyDescent="0.2"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C50" s="2"/>
      <c r="AE50" s="2"/>
      <c r="AF50" s="2"/>
      <c r="AG50" s="2"/>
      <c r="AH50" s="2"/>
      <c r="AI50" s="2"/>
      <c r="AJ50" s="2"/>
      <c r="AK50" s="2"/>
    </row>
    <row r="51" spans="1:37" x14ac:dyDescent="0.2">
      <c r="E51" s="2"/>
      <c r="F51" s="2"/>
      <c r="G51" s="2"/>
      <c r="H51" s="2"/>
      <c r="I51" s="3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7" x14ac:dyDescent="0.2"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7" x14ac:dyDescent="0.2">
      <c r="AA53" s="2"/>
      <c r="AB53" s="2"/>
      <c r="AC53" s="2"/>
      <c r="AD53" s="2"/>
      <c r="AE53" s="2"/>
      <c r="AF53" s="2"/>
      <c r="AG53" s="2"/>
      <c r="AH53" s="2"/>
      <c r="AI53" s="2"/>
    </row>
    <row r="54" spans="1:37" x14ac:dyDescent="0.2">
      <c r="A54" s="4"/>
      <c r="B54" s="4"/>
      <c r="C54" s="4"/>
      <c r="D54" s="4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</row>
    <row r="55" spans="1:37" x14ac:dyDescent="0.2">
      <c r="A55" s="4"/>
      <c r="B55" s="4"/>
      <c r="C55" s="4"/>
      <c r="D55" s="4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7" x14ac:dyDescent="0.2">
      <c r="A56" s="4"/>
      <c r="B56" s="4"/>
      <c r="C56" s="4"/>
      <c r="D56" s="4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7" x14ac:dyDescent="0.2">
      <c r="A57" s="4"/>
      <c r="B57" s="4"/>
      <c r="C57" s="4"/>
      <c r="D57" s="4"/>
      <c r="E57" s="2"/>
      <c r="F57" s="2"/>
      <c r="G57" s="2"/>
      <c r="H57" s="2"/>
      <c r="I57" s="3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4"/>
    </row>
    <row r="58" spans="1:37" x14ac:dyDescent="0.2">
      <c r="A58" s="4"/>
      <c r="B58" s="4"/>
      <c r="C58" s="4"/>
      <c r="D58" s="4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4"/>
    </row>
    <row r="59" spans="1:37" x14ac:dyDescent="0.2">
      <c r="A59" s="4"/>
      <c r="B59" s="4"/>
      <c r="C59" s="4"/>
      <c r="D59" s="4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4"/>
    </row>
    <row r="60" spans="1:37" x14ac:dyDescent="0.2">
      <c r="A60" s="4"/>
      <c r="B60" s="4"/>
      <c r="C60" s="4"/>
      <c r="D60" s="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4"/>
    </row>
    <row r="61" spans="1:37" x14ac:dyDescent="0.2">
      <c r="A61" s="4"/>
      <c r="B61" s="4"/>
      <c r="C61" s="4"/>
      <c r="D61" s="4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</row>
    <row r="62" spans="1:37" x14ac:dyDescent="0.2">
      <c r="A62" s="4"/>
      <c r="B62" s="4"/>
      <c r="C62" s="4"/>
      <c r="D62" s="4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4"/>
    </row>
    <row r="63" spans="1:37" x14ac:dyDescent="0.2">
      <c r="A63" s="4"/>
      <c r="B63" s="4"/>
      <c r="C63" s="4"/>
      <c r="D63" s="4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4"/>
    </row>
    <row r="64" spans="1:37" x14ac:dyDescent="0.2">
      <c r="A64" s="4"/>
      <c r="B64" s="4"/>
      <c r="C64" s="4"/>
      <c r="D64" s="4"/>
      <c r="E64" s="2"/>
      <c r="F64" s="2"/>
      <c r="G64" s="2"/>
      <c r="H64" s="2"/>
      <c r="I64" s="3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4"/>
    </row>
    <row r="65" spans="1:36" x14ac:dyDescent="0.2">
      <c r="A65" s="4"/>
      <c r="B65" s="4"/>
      <c r="C65" s="4"/>
      <c r="D65" s="4"/>
      <c r="E65" s="2"/>
      <c r="F65" s="2"/>
      <c r="G65" s="2"/>
      <c r="H65" s="2"/>
      <c r="I65" s="3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4"/>
    </row>
    <row r="66" spans="1:36" x14ac:dyDescent="0.2">
      <c r="A66" s="4"/>
      <c r="B66" s="4"/>
      <c r="C66" s="4"/>
      <c r="D66" s="4"/>
      <c r="E66" s="2"/>
      <c r="F66" s="2"/>
      <c r="G66" s="2"/>
      <c r="H66" s="2"/>
      <c r="I66" s="3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4"/>
    </row>
    <row r="67" spans="1:36" x14ac:dyDescent="0.2">
      <c r="A67" s="4"/>
      <c r="B67" s="4"/>
      <c r="C67" s="4"/>
      <c r="D67" s="4"/>
      <c r="E67" s="2"/>
      <c r="F67" s="2"/>
      <c r="G67" s="2"/>
      <c r="H67" s="2"/>
      <c r="I67" s="3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4"/>
    </row>
    <row r="68" spans="1:36" x14ac:dyDescent="0.2">
      <c r="A68" s="4"/>
      <c r="B68" s="4"/>
      <c r="C68" s="4"/>
      <c r="D68" s="4"/>
      <c r="E68" s="2"/>
      <c r="F68" s="2"/>
      <c r="G68" s="2"/>
      <c r="H68" s="2"/>
      <c r="I68" s="3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4"/>
    </row>
    <row r="69" spans="1:36" x14ac:dyDescent="0.2">
      <c r="A69" s="4"/>
      <c r="B69" s="4"/>
      <c r="C69" s="4"/>
      <c r="D69" s="4"/>
      <c r="E69" s="2"/>
      <c r="F69" s="2"/>
      <c r="G69" s="2"/>
      <c r="H69" s="2"/>
      <c r="I69" s="3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4"/>
    </row>
    <row r="70" spans="1:36" x14ac:dyDescent="0.2">
      <c r="A70" s="4"/>
      <c r="B70" s="4"/>
      <c r="C70" s="4"/>
      <c r="D70" s="4"/>
      <c r="E70" s="2"/>
      <c r="F70" s="2"/>
      <c r="G70" s="2"/>
      <c r="H70" s="2"/>
      <c r="I70" s="3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4"/>
    </row>
    <row r="71" spans="1:36" x14ac:dyDescent="0.2">
      <c r="A71" s="4"/>
      <c r="B71" s="4"/>
      <c r="C71" s="4"/>
      <c r="D71" s="4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4"/>
    </row>
    <row r="72" spans="1:36" x14ac:dyDescent="0.2">
      <c r="A72" s="4"/>
      <c r="B72" s="4"/>
      <c r="C72" s="4"/>
      <c r="D72" s="4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4"/>
    </row>
    <row r="73" spans="1:36" x14ac:dyDescent="0.2">
      <c r="A73" s="4"/>
      <c r="B73" s="4"/>
      <c r="C73" s="4"/>
      <c r="D73" s="4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4"/>
    </row>
    <row r="74" spans="1:36" x14ac:dyDescent="0.2">
      <c r="A74" s="4"/>
      <c r="B74" s="4"/>
      <c r="C74" s="4"/>
      <c r="D74" s="4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4"/>
    </row>
    <row r="75" spans="1:36" x14ac:dyDescent="0.2">
      <c r="A75" s="4"/>
      <c r="B75" s="4"/>
      <c r="C75" s="4"/>
      <c r="D75" s="4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</row>
    <row r="76" spans="1:36" x14ac:dyDescent="0.2">
      <c r="A76" s="4"/>
      <c r="B76" s="4"/>
      <c r="C76" s="4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</row>
    <row r="77" spans="1:36" x14ac:dyDescent="0.2">
      <c r="A77" s="4"/>
      <c r="B77" s="4"/>
      <c r="C77" s="4"/>
      <c r="D77" s="4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</row>
    <row r="78" spans="1:36" x14ac:dyDescent="0.2">
      <c r="A78" s="4"/>
      <c r="B78" s="4"/>
      <c r="C78" s="4"/>
      <c r="D78" s="4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4"/>
    </row>
    <row r="79" spans="1:36" x14ac:dyDescent="0.2">
      <c r="A79" s="4"/>
      <c r="B79" s="4"/>
      <c r="C79" s="4"/>
      <c r="D79" s="4"/>
      <c r="E79" s="2"/>
      <c r="F79" s="2"/>
      <c r="G79" s="2"/>
      <c r="H79" s="2"/>
      <c r="I79" s="3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4"/>
    </row>
    <row r="80" spans="1:36" x14ac:dyDescent="0.2">
      <c r="A80" s="4"/>
      <c r="B80" s="4"/>
      <c r="C80" s="4"/>
      <c r="D80" s="4"/>
      <c r="E80" s="2"/>
      <c r="F80" s="2"/>
      <c r="G80" s="2"/>
      <c r="H80" s="2"/>
      <c r="I80" s="3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4"/>
    </row>
    <row r="81" spans="1:36" x14ac:dyDescent="0.2">
      <c r="A81" s="4"/>
      <c r="B81" s="4"/>
      <c r="C81" s="4"/>
      <c r="D81" s="4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4"/>
    </row>
    <row r="82" spans="1:36" x14ac:dyDescent="0.2">
      <c r="A82" s="4"/>
      <c r="B82" s="4"/>
      <c r="C82" s="4"/>
      <c r="D82" s="4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4"/>
    </row>
    <row r="83" spans="1:36" x14ac:dyDescent="0.2">
      <c r="A83" s="4"/>
      <c r="B83" s="4"/>
      <c r="C83" s="4"/>
      <c r="D83" s="4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4"/>
    </row>
    <row r="84" spans="1:36" x14ac:dyDescent="0.2">
      <c r="A84" s="4"/>
      <c r="B84" s="4"/>
      <c r="C84" s="4"/>
      <c r="D84" s="4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4"/>
    </row>
    <row r="85" spans="1:36" x14ac:dyDescent="0.2">
      <c r="A85" s="4"/>
      <c r="B85" s="4"/>
      <c r="C85" s="4"/>
      <c r="D85" s="4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4"/>
    </row>
    <row r="86" spans="1:36" x14ac:dyDescent="0.2">
      <c r="A86" s="4"/>
      <c r="B86" s="4"/>
      <c r="C86" s="4"/>
      <c r="D86" s="4"/>
      <c r="E86" s="2"/>
      <c r="F86" s="2"/>
      <c r="G86" s="2"/>
      <c r="H86" s="2"/>
      <c r="I86" s="3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4"/>
    </row>
    <row r="87" spans="1:36" x14ac:dyDescent="0.2">
      <c r="A87" s="4"/>
      <c r="B87" s="4"/>
      <c r="C87" s="4"/>
      <c r="D87" s="4"/>
      <c r="E87" s="2"/>
      <c r="F87" s="2"/>
      <c r="G87" s="2"/>
      <c r="H87" s="2"/>
      <c r="I87" s="3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4"/>
    </row>
    <row r="88" spans="1:36" x14ac:dyDescent="0.2">
      <c r="A88" s="4"/>
      <c r="B88" s="4"/>
      <c r="C88" s="4"/>
      <c r="D88" s="4"/>
      <c r="E88" s="2"/>
      <c r="F88" s="2"/>
      <c r="G88" s="2"/>
      <c r="H88" s="2"/>
      <c r="I88" s="3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4"/>
    </row>
    <row r="89" spans="1:36" x14ac:dyDescent="0.2">
      <c r="A89" s="4"/>
      <c r="B89" s="4"/>
      <c r="C89" s="4"/>
      <c r="D89" s="4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4"/>
    </row>
    <row r="90" spans="1:36" x14ac:dyDescent="0.2">
      <c r="A90" s="4"/>
      <c r="B90" s="4"/>
      <c r="C90" s="4"/>
      <c r="D90" s="4"/>
      <c r="E90" s="2"/>
      <c r="F90" s="2"/>
      <c r="G90" s="2"/>
      <c r="H90" s="2"/>
      <c r="I90" s="3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4"/>
    </row>
    <row r="91" spans="1:36" x14ac:dyDescent="0.2">
      <c r="R91" s="2"/>
      <c r="S91" s="2"/>
      <c r="T91" s="2"/>
      <c r="U91" s="2"/>
      <c r="V91" s="2"/>
      <c r="W91" s="2"/>
      <c r="X91" s="2"/>
      <c r="Y91" s="2"/>
      <c r="AA91" s="2"/>
      <c r="AB91" s="2"/>
      <c r="AC91" s="2"/>
      <c r="AD91" s="2"/>
      <c r="AE91" s="2"/>
      <c r="AF91" s="2"/>
      <c r="AG91" s="2"/>
      <c r="AH91" s="2"/>
      <c r="AI91" s="2"/>
      <c r="AJ91" s="4"/>
    </row>
    <row r="92" spans="1:36" x14ac:dyDescent="0.2">
      <c r="AA92" s="2"/>
      <c r="AB92" s="2"/>
      <c r="AC92" s="2"/>
      <c r="AD92" s="2"/>
      <c r="AE92" s="2"/>
      <c r="AF92" s="2"/>
      <c r="AG92" s="2"/>
      <c r="AH92" s="2"/>
      <c r="AI92" s="2"/>
      <c r="AJ92" s="2"/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Derek Chui</cp:lastModifiedBy>
  <dcterms:created xsi:type="dcterms:W3CDTF">2025-07-27T00:36:23Z</dcterms:created>
  <dcterms:modified xsi:type="dcterms:W3CDTF">2025-08-19T21:03:14Z</dcterms:modified>
</cp:coreProperties>
</file>