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erekpeterson/Documents/R/cre/cre_dashboard/"/>
    </mc:Choice>
  </mc:AlternateContent>
  <bookViews>
    <workbookView xWindow="0" yWindow="620" windowWidth="27320" windowHeight="149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  <c r="E8" i="1"/>
  <c r="C21" i="1"/>
  <c r="C11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E4" i="1"/>
  <c r="C8" i="1"/>
  <c r="A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</calcChain>
</file>

<file path=xl/sharedStrings.xml><?xml version="1.0" encoding="utf-8"?>
<sst xmlns="http://schemas.openxmlformats.org/spreadsheetml/2006/main" count="25" uniqueCount="23">
  <si>
    <t>Date</t>
  </si>
  <si>
    <t>Loan Funding</t>
  </si>
  <si>
    <t>Loan Financing</t>
  </si>
  <si>
    <t>Other Activity</t>
  </si>
  <si>
    <t>Total</t>
  </si>
  <si>
    <t>Starting Cash:</t>
  </si>
  <si>
    <t>Loan</t>
  </si>
  <si>
    <t>Current Balance</t>
  </si>
  <si>
    <t>Financing</t>
  </si>
  <si>
    <t>Counterparty</t>
  </si>
  <si>
    <t>Advance Rate</t>
  </si>
  <si>
    <t>Cost</t>
  </si>
  <si>
    <t>University Apartments</t>
  </si>
  <si>
    <t>501 State Street</t>
  </si>
  <si>
    <t>The Plaza</t>
  </si>
  <si>
    <t>Century</t>
  </si>
  <si>
    <t>Kabetogama Tower</t>
  </si>
  <si>
    <t>17 Pepin Ave</t>
  </si>
  <si>
    <t>Interest Rate</t>
  </si>
  <si>
    <t>Bank1</t>
  </si>
  <si>
    <t>Bank2</t>
  </si>
  <si>
    <t>Bank3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</si>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</sst>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  <numFmt numFmtId="171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9" fontId="0" fillId="0" borderId="0" xfId="2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3" applyNumberFormat="1" applyFont="1"/>
    <xf numFmtId="10" fontId="0" fillId="0" borderId="0" xfId="0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24" sqref="G24"/>
    </sheetView>
  </sheetViews>
  <sheetFormatPr baseColWidth="10" defaultRowHeight="16" x14ac:dyDescent="0.2"/>
  <cols>
    <col min="2" max="5" width="18.1640625" style="2" customWidth="1"/>
  </cols>
  <sheetData>
    <row r="1" spans="1:5" x14ac:dyDescent="0.2">
      <c r="A1" s="1">
        <f ca="1">TODAY()</f>
        <v>43585</v>
      </c>
      <c r="B1" s="2" t="s">
        <v>5</v>
      </c>
      <c r="C1" s="3">
        <v>100000000</v>
      </c>
    </row>
    <row r="3" spans="1:5" x14ac:dyDescent="0.2">
      <c r="A3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 x14ac:dyDescent="0.2">
      <c r="A4" s="1">
        <f ca="1">A1</f>
        <v>43585</v>
      </c>
      <c r="B4" s="5"/>
      <c r="C4" s="5"/>
      <c r="D4" s="5"/>
      <c r="E4" s="4">
        <f>C1+SUM(B4:D4)</f>
        <v>100000000</v>
      </c>
    </row>
    <row r="5" spans="1:5" x14ac:dyDescent="0.2">
      <c r="A5" s="1">
        <f ca="1">WORKDAY(A4,1)</f>
        <v>43586</v>
      </c>
      <c r="B5" s="5">
        <v>-25000000</v>
      </c>
      <c r="C5" s="5"/>
      <c r="D5" s="5"/>
      <c r="E5" s="4">
        <f>$E$4+SUM($B$4:B5,$C$4:C5,$D$4:D5)</f>
        <v>75000000</v>
      </c>
    </row>
    <row r="6" spans="1:5" x14ac:dyDescent="0.2">
      <c r="A6" s="1">
        <f t="shared" ref="A6:A23" ca="1" si="0">WORKDAY(A5,1)</f>
        <v>43587</v>
      </c>
      <c r="B6" s="5"/>
      <c r="C6" s="5"/>
      <c r="D6" s="5">
        <v>2000000</v>
      </c>
      <c r="E6" s="4">
        <f>$E$4+SUM($B$4:B6,$C$4:C6,$D$4:D6)</f>
        <v>77000000</v>
      </c>
    </row>
    <row r="7" spans="1:5" x14ac:dyDescent="0.2">
      <c r="A7" s="1">
        <f t="shared" ca="1" si="0"/>
        <v>43588</v>
      </c>
      <c r="B7" s="5"/>
      <c r="C7" s="5"/>
      <c r="D7" s="5"/>
      <c r="E7" s="4">
        <f>$E$4+SUM($B$4:B7,$C$4:C7,$D$4:D7)</f>
        <v>77000000</v>
      </c>
    </row>
    <row r="8" spans="1:5" x14ac:dyDescent="0.2">
      <c r="A8" s="1">
        <f t="shared" ca="1" si="0"/>
        <v>43591</v>
      </c>
      <c r="B8" s="5"/>
      <c r="C8" s="5">
        <f>-B5*0.75</f>
        <v>18750000</v>
      </c>
      <c r="D8" s="5"/>
      <c r="E8" s="4">
        <f>$E$4+SUM($B$4:B8,$C$4:C8,$D$4:D8)</f>
        <v>95750000</v>
      </c>
    </row>
    <row r="9" spans="1:5" x14ac:dyDescent="0.2">
      <c r="A9" s="1">
        <f t="shared" ca="1" si="0"/>
        <v>43592</v>
      </c>
      <c r="B9" s="5">
        <v>-30000000</v>
      </c>
      <c r="C9" s="5"/>
      <c r="D9" s="5"/>
      <c r="E9" s="4">
        <f>$E$4+SUM($B$4:B9,$C$4:C9,$D$4:D9)</f>
        <v>65750000</v>
      </c>
    </row>
    <row r="10" spans="1:5" x14ac:dyDescent="0.2">
      <c r="A10" s="1">
        <f t="shared" ca="1" si="0"/>
        <v>43593</v>
      </c>
      <c r="B10" s="5"/>
      <c r="C10" s="5"/>
      <c r="D10" s="5"/>
      <c r="E10" s="4">
        <f>$E$4+SUM($B$4:B10,$C$4:C10,$D$4:D10)</f>
        <v>65750000</v>
      </c>
    </row>
    <row r="11" spans="1:5" x14ac:dyDescent="0.2">
      <c r="A11" s="1">
        <f t="shared" ca="1" si="0"/>
        <v>43594</v>
      </c>
      <c r="B11" s="5"/>
      <c r="C11" s="5">
        <f>-B9*0.8</f>
        <v>24000000</v>
      </c>
      <c r="D11" s="5"/>
      <c r="E11" s="4">
        <f>$E$4+SUM($B$4:B11,$C$4:C11,$D$4:D11)</f>
        <v>89750000</v>
      </c>
    </row>
    <row r="12" spans="1:5" x14ac:dyDescent="0.2">
      <c r="A12" s="1">
        <f t="shared" ca="1" si="0"/>
        <v>43595</v>
      </c>
      <c r="B12" s="5"/>
      <c r="C12" s="5"/>
      <c r="D12" s="5">
        <v>3000000</v>
      </c>
      <c r="E12" s="4">
        <f>$E$4+SUM($B$4:B12,$C$4:C12,$D$4:D12)</f>
        <v>92750000</v>
      </c>
    </row>
    <row r="13" spans="1:5" x14ac:dyDescent="0.2">
      <c r="A13" s="1">
        <f t="shared" ca="1" si="0"/>
        <v>43598</v>
      </c>
      <c r="B13" s="5">
        <v>-50000000</v>
      </c>
      <c r="C13" s="5"/>
      <c r="D13" s="5"/>
      <c r="E13" s="4">
        <f>$E$4+SUM($B$4:B13,$C$4:C13,$D$4:D13)</f>
        <v>42750000</v>
      </c>
    </row>
    <row r="14" spans="1:5" x14ac:dyDescent="0.2">
      <c r="A14" s="1">
        <f t="shared" ca="1" si="0"/>
        <v>43599</v>
      </c>
      <c r="B14" s="5"/>
      <c r="C14" s="5"/>
      <c r="D14" s="5"/>
      <c r="E14" s="4">
        <f>$E$4+SUM($B$4:B14,$C$4:C14,$D$4:D14)</f>
        <v>42750000</v>
      </c>
    </row>
    <row r="15" spans="1:5" x14ac:dyDescent="0.2">
      <c r="A15" s="1">
        <f t="shared" ca="1" si="0"/>
        <v>43600</v>
      </c>
      <c r="B15" s="5"/>
      <c r="C15" s="5"/>
      <c r="D15" s="5">
        <v>-2000000</v>
      </c>
      <c r="E15" s="4">
        <f>$E$4+SUM($B$4:B15,$C$4:C15,$D$4:D15)</f>
        <v>40750000</v>
      </c>
    </row>
    <row r="16" spans="1:5" x14ac:dyDescent="0.2">
      <c r="A16" s="1">
        <f t="shared" ca="1" si="0"/>
        <v>43601</v>
      </c>
      <c r="B16" s="5"/>
      <c r="C16" s="5"/>
      <c r="D16" s="5"/>
      <c r="E16" s="4">
        <f>$E$4+SUM($B$4:B16,$C$4:C16,$D$4:D16)</f>
        <v>40750000</v>
      </c>
    </row>
    <row r="17" spans="1:5" x14ac:dyDescent="0.2">
      <c r="A17" s="1">
        <f t="shared" ca="1" si="0"/>
        <v>43602</v>
      </c>
      <c r="B17" s="5"/>
      <c r="C17" s="5"/>
      <c r="D17" s="5"/>
      <c r="E17" s="4">
        <f>$E$4+SUM($B$4:B17,$C$4:C17,$D$4:D17)</f>
        <v>40750000</v>
      </c>
    </row>
    <row r="18" spans="1:5" x14ac:dyDescent="0.2">
      <c r="A18" s="1">
        <f t="shared" ca="1" si="0"/>
        <v>43605</v>
      </c>
      <c r="B18" s="5"/>
      <c r="C18" s="5"/>
      <c r="D18" s="5"/>
      <c r="E18" s="4">
        <f>$E$4+SUM($B$4:B18,$C$4:C18,$D$4:D18)</f>
        <v>40750000</v>
      </c>
    </row>
    <row r="19" spans="1:5" x14ac:dyDescent="0.2">
      <c r="A19" s="1">
        <f t="shared" ca="1" si="0"/>
        <v>43606</v>
      </c>
      <c r="B19" s="5"/>
      <c r="C19" s="5"/>
      <c r="D19" s="5"/>
      <c r="E19" s="4">
        <f>$E$4+SUM($B$4:B19,$C$4:C19,$D$4:D19)</f>
        <v>40750000</v>
      </c>
    </row>
    <row r="20" spans="1:5" x14ac:dyDescent="0.2">
      <c r="A20" s="1">
        <f t="shared" ca="1" si="0"/>
        <v>43607</v>
      </c>
      <c r="B20" s="5"/>
      <c r="C20" s="5"/>
      <c r="D20" s="5"/>
      <c r="E20" s="4">
        <f>$E$4+SUM($B$4:B20,$C$4:C20,$D$4:D20)</f>
        <v>40750000</v>
      </c>
    </row>
    <row r="21" spans="1:5" x14ac:dyDescent="0.2">
      <c r="A21" s="1">
        <f t="shared" ca="1" si="0"/>
        <v>43608</v>
      </c>
      <c r="B21" s="5"/>
      <c r="C21" s="5">
        <f>-B13*0.78</f>
        <v>39000000</v>
      </c>
      <c r="D21" s="5"/>
      <c r="E21" s="4">
        <f>$E$4+SUM($B$4:B21,$C$4:C21,$D$4:D21)</f>
        <v>79750000</v>
      </c>
    </row>
    <row r="22" spans="1:5" x14ac:dyDescent="0.2">
      <c r="A22" s="1">
        <f t="shared" ca="1" si="0"/>
        <v>43609</v>
      </c>
      <c r="B22" s="5"/>
      <c r="C22" s="5"/>
      <c r="D22" s="5"/>
      <c r="E22" s="4">
        <f>$E$4+SUM($B$4:B22,$C$4:C22,$D$4:D22)</f>
        <v>79750000</v>
      </c>
    </row>
    <row r="23" spans="1:5" x14ac:dyDescent="0.2">
      <c r="A23" s="1">
        <f t="shared" ca="1" si="0"/>
        <v>43612</v>
      </c>
      <c r="B23" s="5"/>
      <c r="C23" s="5"/>
      <c r="D23" s="5"/>
      <c r="E23" s="4">
        <f>$E$4+SUM($B$4:B23,$C$4:C23,$D$4:D23)</f>
        <v>79750000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21" sqref="F21"/>
    </sheetView>
  </sheetViews>
  <sheetFormatPr baseColWidth="10" defaultRowHeight="16" x14ac:dyDescent="0.2"/>
  <cols>
    <col min="1" max="1" width="20.6640625" style="2" customWidth="1"/>
    <col min="2" max="2" width="15.33203125" style="5" customWidth="1"/>
    <col min="3" max="6" width="12.5" style="2" customWidth="1"/>
    <col min="7" max="7" width="11.6640625" bestFit="1" customWidth="1"/>
  </cols>
  <sheetData>
    <row r="1" spans="1:7" x14ac:dyDescent="0.2">
      <c r="A1" s="2" t="s">
        <v>6</v>
      </c>
      <c r="B1" s="5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18</v>
      </c>
    </row>
    <row r="2" spans="1:7" x14ac:dyDescent="0.2">
      <c r="A2" s="2" t="s">
        <v>12</v>
      </c>
      <c r="B2" s="5">
        <v>25000000</v>
      </c>
      <c r="C2" s="5">
        <f>-B2*E2</f>
        <v>-20000000</v>
      </c>
      <c r="D2" s="2" t="s">
        <v>19</v>
      </c>
      <c r="E2" s="6">
        <v>0.8</v>
      </c>
      <c r="F2" s="8">
        <v>0.02</v>
      </c>
      <c r="G2" s="7">
        <v>7.0000000000000007E-2</v>
      </c>
    </row>
    <row r="3" spans="1:7" x14ac:dyDescent="0.2">
      <c r="A3" s="2" t="s">
        <v>13</v>
      </c>
      <c r="B3" s="5">
        <v>105000000</v>
      </c>
      <c r="C3" s="5">
        <f t="shared" ref="C3:C7" si="0">-B3*E3</f>
        <v>-78750000</v>
      </c>
      <c r="D3" s="2" t="s">
        <v>19</v>
      </c>
      <c r="E3" s="6">
        <v>0.75</v>
      </c>
      <c r="F3" s="8">
        <v>1.7500000000000002E-2</v>
      </c>
      <c r="G3" s="7">
        <v>0.08</v>
      </c>
    </row>
    <row r="4" spans="1:7" x14ac:dyDescent="0.2">
      <c r="A4" s="2" t="s">
        <v>14</v>
      </c>
      <c r="B4" s="5">
        <v>70000000</v>
      </c>
      <c r="C4" s="5">
        <f t="shared" si="0"/>
        <v>-56000000</v>
      </c>
      <c r="D4" s="2" t="s">
        <v>20</v>
      </c>
      <c r="E4" s="6">
        <v>0.8</v>
      </c>
      <c r="F4" s="8">
        <v>1.7999999999999999E-2</v>
      </c>
      <c r="G4" s="7">
        <v>0.06</v>
      </c>
    </row>
    <row r="5" spans="1:7" x14ac:dyDescent="0.2">
      <c r="A5" s="2" t="s">
        <v>15</v>
      </c>
      <c r="B5" s="5">
        <v>90000000</v>
      </c>
      <c r="C5" s="5">
        <f t="shared" si="0"/>
        <v>-72000000</v>
      </c>
      <c r="D5" s="2" t="s">
        <v>21</v>
      </c>
      <c r="E5" s="6">
        <v>0.8</v>
      </c>
      <c r="F5" s="8">
        <v>2.3E-2</v>
      </c>
      <c r="G5" s="7">
        <v>0.08</v>
      </c>
    </row>
    <row r="6" spans="1:7" x14ac:dyDescent="0.2">
      <c r="A6" s="2" t="s">
        <v>16</v>
      </c>
      <c r="B6" s="5">
        <v>36000000</v>
      </c>
      <c r="C6" s="5">
        <f t="shared" si="0"/>
        <v>-28080000</v>
      </c>
      <c r="D6" s="2" t="s">
        <v>19</v>
      </c>
      <c r="E6" s="6">
        <v>0.78</v>
      </c>
      <c r="F6" s="8">
        <v>2.5000000000000001E-2</v>
      </c>
      <c r="G6" s="7">
        <v>0.09</v>
      </c>
    </row>
    <row r="7" spans="1:7" x14ac:dyDescent="0.2">
      <c r="A7" s="2" t="s">
        <v>17</v>
      </c>
      <c r="B7" s="5">
        <v>52000000</v>
      </c>
      <c r="C7" s="5">
        <f t="shared" si="0"/>
        <v>0</v>
      </c>
      <c r="D7" s="2" t="s">
        <v>22</v>
      </c>
      <c r="E7" s="6">
        <v>0</v>
      </c>
      <c r="F7" s="6">
        <v>0</v>
      </c>
      <c r="G7" s="7">
        <v>7.4999999999999997E-2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2019-04-30T22:44:31Z</dcterms:created>
  <dcterms:modified xsi:type="dcterms:W3CDTF">2019-04-30T23:22:32Z</dcterms:modified>
</cp:coreProperties>
</file>