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8195" windowHeight="10050"/>
  </bookViews>
  <sheets>
    <sheet name="Motor_Driver" sheetId="1" r:id="rId1"/>
  </sheets>
  <calcPr calcId="145621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K12" i="1"/>
  <c r="K11" i="1" l="1"/>
  <c r="K6" i="1"/>
  <c r="K10" i="1"/>
  <c r="K9" i="1"/>
  <c r="K8" i="1"/>
  <c r="K7" i="1"/>
  <c r="K5" i="1"/>
  <c r="K4" i="1"/>
  <c r="K3" i="1"/>
  <c r="K2" i="1"/>
  <c r="L2" i="1" s="1"/>
  <c r="K14" i="1" l="1"/>
  <c r="K15" i="1" l="1"/>
</calcChain>
</file>

<file path=xl/sharedStrings.xml><?xml version="1.0" encoding="utf-8"?>
<sst xmlns="http://schemas.openxmlformats.org/spreadsheetml/2006/main" count="102" uniqueCount="63">
  <si>
    <t>Comment</t>
  </si>
  <si>
    <t>Description</t>
  </si>
  <si>
    <t>Designator</t>
  </si>
  <si>
    <t>Footprint</t>
  </si>
  <si>
    <t>LibRef</t>
  </si>
  <si>
    <t>Quantity</t>
  </si>
  <si>
    <t>Supplier 1</t>
  </si>
  <si>
    <t>Supplier Part Number 1</t>
  </si>
  <si>
    <t>Supplier Unit Price 1</t>
  </si>
  <si>
    <t>cap</t>
  </si>
  <si>
    <t>Capacitor</t>
  </si>
  <si>
    <t>6-0805_M</t>
  </si>
  <si>
    <t>Digikey</t>
  </si>
  <si>
    <t>Electrolytic</t>
  </si>
  <si>
    <t>C3</t>
  </si>
  <si>
    <t>Header 2</t>
  </si>
  <si>
    <t>Header, 2-Pin</t>
  </si>
  <si>
    <t>HDR1X2</t>
  </si>
  <si>
    <t>A1921-ND</t>
  </si>
  <si>
    <t>Res1</t>
  </si>
  <si>
    <t>Resistor</t>
  </si>
  <si>
    <t>U1</t>
  </si>
  <si>
    <t>TI-PW16_M</t>
  </si>
  <si>
    <t>CMP-1529-00001-1</t>
  </si>
  <si>
    <t>73L3R20JCT-ND</t>
  </si>
  <si>
    <t>296-40080-1-ND</t>
  </si>
  <si>
    <t>A31127-ND</t>
  </si>
  <si>
    <t>EXTERNAL</t>
  </si>
  <si>
    <t>total</t>
  </si>
  <si>
    <t># OF ORDERS</t>
  </si>
  <si>
    <t>C2</t>
  </si>
  <si>
    <t>Male Header 2</t>
  </si>
  <si>
    <t>Female Header 2</t>
  </si>
  <si>
    <t>C1</t>
  </si>
  <si>
    <t>399-9147-1-ND</t>
  </si>
  <si>
    <t>10pF ±20%, 16V, Ceramic Capacitor</t>
  </si>
  <si>
    <t>2.2µF ±10% 16V X7R Ceramic Capacitor</t>
  </si>
  <si>
    <t>490-3906-1-ND</t>
  </si>
  <si>
    <t>P980-ND</t>
  </si>
  <si>
    <t>external</t>
  </si>
  <si>
    <t>J1, J2, J3, J4, J5</t>
  </si>
  <si>
    <t>RES SMD 0.2 OHM 5% 1/8W 0805</t>
  </si>
  <si>
    <t>73L3R10JCT-ND</t>
  </si>
  <si>
    <t>RES SMD 0.1 OHM 5% 1/8W 0805</t>
  </si>
  <si>
    <t>311-1.0ARCT-ND</t>
  </si>
  <si>
    <t>RES SMD 1 OHM 5% 1/8W 0805</t>
  </si>
  <si>
    <t>R1,R2</t>
  </si>
  <si>
    <t>R1A,R2A</t>
  </si>
  <si>
    <t>R1B,R2B</t>
  </si>
  <si>
    <t>2 A Motor Driver , 2.7 to 10.8 V, 16-Pin SOP</t>
  </si>
  <si>
    <t>Male Header, 2-Pin, RIGHT ANGLE</t>
  </si>
  <si>
    <t>J2, J3, J4, J5</t>
  </si>
  <si>
    <t>A19450-ND</t>
  </si>
  <si>
    <t>$/1 @ 1 pcs</t>
  </si>
  <si>
    <t>STATUS</t>
  </si>
  <si>
    <t>Pricing Information</t>
  </si>
  <si>
    <t>Total</t>
  </si>
  <si>
    <t>n/a</t>
  </si>
  <si>
    <t>RPC1469-ND</t>
  </si>
  <si>
    <t>ROUND SPACER #2 POLYSTYRENE 2MM</t>
  </si>
  <si>
    <t>DRV8833PWR, 2.7 to 10.8 V, 16-Pin SOP</t>
  </si>
  <si>
    <t>Standoff</t>
  </si>
  <si>
    <t>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</si>
</sst>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sz val="11"/>
      <color rgb="FFC00000"/>
      <name val="Times New Roman"/>
      <family val="1"/>
    </font>
    <font>
      <sz val="11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2" fillId="4" borderId="1" xfId="0" applyFont="1" applyFill="1" applyBorder="1"/>
    <xf numFmtId="0" fontId="2" fillId="5" borderId="1" xfId="0" applyFont="1" applyFill="1" applyBorder="1"/>
    <xf numFmtId="0" fontId="2" fillId="2" borderId="3" xfId="0" applyFont="1" applyFill="1" applyBorder="1"/>
    <xf numFmtId="0" fontId="2" fillId="2" borderId="2" xfId="0" applyFont="1" applyFill="1" applyBorder="1"/>
    <xf numFmtId="44" fontId="4" fillId="2" borderId="3" xfId="0" applyNumberFormat="1" applyFont="1" applyFill="1" applyBorder="1"/>
    <xf numFmtId="44" fontId="4" fillId="2" borderId="2" xfId="0" applyNumberFormat="1" applyFont="1" applyFill="1" applyBorder="1"/>
    <xf numFmtId="0" fontId="3" fillId="3" borderId="1" xfId="0" quotePrefix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5" fillId="0" borderId="1" xfId="0" quotePrefix="1" applyFont="1" applyBorder="1"/>
    <xf numFmtId="0" fontId="5" fillId="0" borderId="1" xfId="0" applyFont="1" applyBorder="1"/>
    <xf numFmtId="44" fontId="5" fillId="0" borderId="1" xfId="1" applyFont="1" applyBorder="1"/>
    <xf numFmtId="0" fontId="3" fillId="3" borderId="1" xfId="0" applyFont="1" applyFill="1" applyBorder="1"/>
    <xf numFmtId="44" fontId="2" fillId="0" borderId="0" xfId="0" applyNumberFormat="1" applyFont="1"/>
    <xf numFmtId="0" fontId="5" fillId="6" borderId="1" xfId="0" quotePrefix="1" applyFont="1" applyFill="1" applyBorder="1"/>
    <xf numFmtId="0" fontId="5" fillId="6" borderId="1" xfId="0" applyFont="1" applyFill="1" applyBorder="1"/>
    <xf numFmtId="164" fontId="5" fillId="6" borderId="1" xfId="0" applyNumberFormat="1" applyFont="1" applyFill="1" applyBorder="1"/>
    <xf numFmtId="0" fontId="2" fillId="4" borderId="0" xfId="0" applyFont="1" applyFill="1" applyBorder="1"/>
    <xf numFmtId="0" fontId="5" fillId="0" borderId="0" xfId="0" quotePrefix="1" applyFont="1" applyBorder="1"/>
    <xf numFmtId="0" fontId="5" fillId="0" borderId="0" xfId="0" applyFont="1" applyBorder="1"/>
    <xf numFmtId="44" fontId="5" fillId="0" borderId="0" xfId="1" applyFont="1" applyBorder="1"/>
  </cellXfs>
  <cellStyles count="2">
    <cellStyle name="Currency" xfId="1" builtinId="4"/>
    <cellStyle name="Normal" xfId="0" builtinId="0"/>
  </cellStyles>
  <dxfs count="8">
    <dxf>
      <fill>
        <patternFill>
          <bgColor theme="6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zoomScale="70" zoomScaleNormal="70" workbookViewId="0">
      <selection activeCell="E13" sqref="E13"/>
    </sheetView>
  </sheetViews>
  <sheetFormatPr defaultRowHeight="15" x14ac:dyDescent="0.25"/>
  <cols>
    <col min="1" max="1" width="9.140625" style="1"/>
    <col min="2" max="2" width="42.42578125" style="1" bestFit="1" customWidth="1"/>
    <col min="3" max="3" width="42" style="1" bestFit="1" customWidth="1"/>
    <col min="4" max="4" width="16.42578125" style="1" bestFit="1" customWidth="1"/>
    <col min="5" max="5" width="12.140625" style="1" bestFit="1" customWidth="1"/>
    <col min="6" max="6" width="20.140625" style="1" bestFit="1" customWidth="1"/>
    <col min="7" max="7" width="8.5703125" style="1" bestFit="1" customWidth="1"/>
    <col min="8" max="8" width="10.28515625" style="1" bestFit="1" customWidth="1"/>
    <col min="9" max="9" width="22.85546875" style="1" bestFit="1" customWidth="1"/>
    <col min="10" max="10" width="18.85546875" style="1" bestFit="1" customWidth="1"/>
    <col min="11" max="11" width="20" style="1" bestFit="1" customWidth="1"/>
    <col min="12" max="12" width="8.85546875" style="1" bestFit="1" customWidth="1"/>
    <col min="13" max="16384" width="9.140625" style="1"/>
  </cols>
  <sheetData>
    <row r="1" spans="1:12" x14ac:dyDescent="0.25">
      <c r="A1" s="13" t="s">
        <v>54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55</v>
      </c>
      <c r="K1" s="8" t="s">
        <v>8</v>
      </c>
      <c r="L1" s="9" t="s">
        <v>56</v>
      </c>
    </row>
    <row r="2" spans="1:12" x14ac:dyDescent="0.25">
      <c r="A2" s="2"/>
      <c r="B2" s="10" t="s">
        <v>35</v>
      </c>
      <c r="C2" s="10" t="s">
        <v>10</v>
      </c>
      <c r="D2" s="10" t="s">
        <v>33</v>
      </c>
      <c r="E2" s="10" t="s">
        <v>11</v>
      </c>
      <c r="F2" s="10" t="s">
        <v>9</v>
      </c>
      <c r="G2" s="11">
        <v>1</v>
      </c>
      <c r="H2" s="10" t="s">
        <v>12</v>
      </c>
      <c r="I2" s="10" t="s">
        <v>34</v>
      </c>
      <c r="J2" s="15" t="s">
        <v>53</v>
      </c>
      <c r="K2" s="12">
        <f>0.1</f>
        <v>0.1</v>
      </c>
      <c r="L2" s="14">
        <f>G2*K2</f>
        <v>0.1</v>
      </c>
    </row>
    <row r="3" spans="1:12" x14ac:dyDescent="0.25">
      <c r="A3" s="2"/>
      <c r="B3" s="10" t="s">
        <v>36</v>
      </c>
      <c r="C3" s="10" t="s">
        <v>10</v>
      </c>
      <c r="D3" s="10" t="s">
        <v>30</v>
      </c>
      <c r="E3" s="10" t="s">
        <v>11</v>
      </c>
      <c r="F3" s="10" t="s">
        <v>9</v>
      </c>
      <c r="G3" s="11">
        <v>1</v>
      </c>
      <c r="H3" s="10" t="s">
        <v>12</v>
      </c>
      <c r="I3" s="10" t="s">
        <v>37</v>
      </c>
      <c r="J3" s="15" t="s">
        <v>53</v>
      </c>
      <c r="K3" s="12">
        <f>0.29</f>
        <v>0.28999999999999998</v>
      </c>
      <c r="L3" s="14">
        <f t="shared" ref="L3:L12" si="0">G3*K3</f>
        <v>0.28999999999999998</v>
      </c>
    </row>
    <row r="4" spans="1:12" x14ac:dyDescent="0.25">
      <c r="A4" s="2"/>
      <c r="B4" s="10" t="s">
        <v>13</v>
      </c>
      <c r="C4" s="10" t="s">
        <v>10</v>
      </c>
      <c r="D4" s="10" t="s">
        <v>14</v>
      </c>
      <c r="E4" s="10" t="s">
        <v>11</v>
      </c>
      <c r="F4" s="10" t="s">
        <v>9</v>
      </c>
      <c r="G4" s="11">
        <v>1</v>
      </c>
      <c r="H4" s="10" t="s">
        <v>12</v>
      </c>
      <c r="I4" s="10" t="s">
        <v>38</v>
      </c>
      <c r="J4" s="15" t="s">
        <v>53</v>
      </c>
      <c r="K4" s="12">
        <f>0.32</f>
        <v>0.32</v>
      </c>
      <c r="L4" s="14">
        <f t="shared" si="0"/>
        <v>0.32</v>
      </c>
    </row>
    <row r="5" spans="1:12" x14ac:dyDescent="0.25">
      <c r="A5" s="3"/>
      <c r="B5" s="10" t="s">
        <v>31</v>
      </c>
      <c r="C5" s="10" t="s">
        <v>16</v>
      </c>
      <c r="D5" s="10" t="s">
        <v>40</v>
      </c>
      <c r="E5" s="10" t="s">
        <v>17</v>
      </c>
      <c r="F5" s="10" t="s">
        <v>15</v>
      </c>
      <c r="G5" s="11">
        <v>5</v>
      </c>
      <c r="H5" s="10" t="s">
        <v>12</v>
      </c>
      <c r="I5" s="10" t="s">
        <v>18</v>
      </c>
      <c r="J5" s="15" t="s">
        <v>53</v>
      </c>
      <c r="K5" s="12">
        <f>0.17</f>
        <v>0.17</v>
      </c>
      <c r="L5" s="14">
        <f t="shared" si="0"/>
        <v>0.85000000000000009</v>
      </c>
    </row>
    <row r="6" spans="1:12" x14ac:dyDescent="0.25">
      <c r="A6" s="3"/>
      <c r="B6" s="15" t="s">
        <v>15</v>
      </c>
      <c r="C6" s="15" t="s">
        <v>50</v>
      </c>
      <c r="D6" s="15" t="s">
        <v>51</v>
      </c>
      <c r="E6" s="15" t="s">
        <v>17</v>
      </c>
      <c r="F6" s="15" t="s">
        <v>15</v>
      </c>
      <c r="G6" s="16">
        <v>4</v>
      </c>
      <c r="H6" s="15" t="s">
        <v>12</v>
      </c>
      <c r="I6" s="15" t="s">
        <v>52</v>
      </c>
      <c r="J6" s="15" t="s">
        <v>53</v>
      </c>
      <c r="K6" s="17">
        <f>0.14</f>
        <v>0.14000000000000001</v>
      </c>
      <c r="L6" s="14">
        <f t="shared" si="0"/>
        <v>0.56000000000000005</v>
      </c>
    </row>
    <row r="7" spans="1:12" x14ac:dyDescent="0.25">
      <c r="A7" s="2"/>
      <c r="B7" s="10" t="s">
        <v>32</v>
      </c>
      <c r="C7" s="10" t="s">
        <v>16</v>
      </c>
      <c r="D7" s="10" t="s">
        <v>39</v>
      </c>
      <c r="E7" s="10" t="s">
        <v>27</v>
      </c>
      <c r="F7" s="10" t="s">
        <v>27</v>
      </c>
      <c r="G7" s="11">
        <v>5</v>
      </c>
      <c r="H7" s="10" t="s">
        <v>12</v>
      </c>
      <c r="I7" s="11" t="s">
        <v>26</v>
      </c>
      <c r="J7" s="15" t="s">
        <v>53</v>
      </c>
      <c r="K7" s="12">
        <f>0.41</f>
        <v>0.41</v>
      </c>
      <c r="L7" s="14">
        <f t="shared" si="0"/>
        <v>2.0499999999999998</v>
      </c>
    </row>
    <row r="8" spans="1:12" x14ac:dyDescent="0.25">
      <c r="A8" s="3"/>
      <c r="B8" s="10" t="s">
        <v>43</v>
      </c>
      <c r="C8" s="10" t="s">
        <v>20</v>
      </c>
      <c r="D8" s="10" t="s">
        <v>46</v>
      </c>
      <c r="E8" s="10" t="s">
        <v>11</v>
      </c>
      <c r="F8" s="10" t="s">
        <v>19</v>
      </c>
      <c r="G8" s="11">
        <v>2</v>
      </c>
      <c r="H8" s="10" t="s">
        <v>12</v>
      </c>
      <c r="I8" s="10" t="s">
        <v>42</v>
      </c>
      <c r="J8" s="15" t="s">
        <v>53</v>
      </c>
      <c r="K8" s="12">
        <f>0.15</f>
        <v>0.15</v>
      </c>
      <c r="L8" s="14">
        <f t="shared" si="0"/>
        <v>0.3</v>
      </c>
    </row>
    <row r="9" spans="1:12" x14ac:dyDescent="0.25">
      <c r="A9" s="3"/>
      <c r="B9" s="10" t="s">
        <v>41</v>
      </c>
      <c r="C9" s="10" t="s">
        <v>20</v>
      </c>
      <c r="D9" s="10" t="s">
        <v>47</v>
      </c>
      <c r="E9" s="10" t="s">
        <v>11</v>
      </c>
      <c r="F9" s="10" t="s">
        <v>19</v>
      </c>
      <c r="G9" s="11">
        <v>2</v>
      </c>
      <c r="H9" s="10" t="s">
        <v>12</v>
      </c>
      <c r="I9" s="10" t="s">
        <v>24</v>
      </c>
      <c r="J9" s="15" t="s">
        <v>53</v>
      </c>
      <c r="K9" s="12">
        <f>0.15</f>
        <v>0.15</v>
      </c>
      <c r="L9" s="14">
        <f t="shared" si="0"/>
        <v>0.3</v>
      </c>
    </row>
    <row r="10" spans="1:12" x14ac:dyDescent="0.25">
      <c r="A10" s="3"/>
      <c r="B10" s="10" t="s">
        <v>45</v>
      </c>
      <c r="C10" s="10" t="s">
        <v>20</v>
      </c>
      <c r="D10" s="10" t="s">
        <v>48</v>
      </c>
      <c r="E10" s="10" t="s">
        <v>11</v>
      </c>
      <c r="F10" s="10" t="s">
        <v>19</v>
      </c>
      <c r="G10" s="11">
        <v>2</v>
      </c>
      <c r="H10" s="10" t="s">
        <v>12</v>
      </c>
      <c r="I10" s="10" t="s">
        <v>44</v>
      </c>
      <c r="J10" s="15" t="s">
        <v>53</v>
      </c>
      <c r="K10" s="12">
        <f>0.15</f>
        <v>0.15</v>
      </c>
      <c r="L10" s="14">
        <f t="shared" si="0"/>
        <v>0.3</v>
      </c>
    </row>
    <row r="11" spans="1:12" x14ac:dyDescent="0.25">
      <c r="A11" s="2"/>
      <c r="B11" s="10" t="s">
        <v>60</v>
      </c>
      <c r="C11" s="10" t="s">
        <v>49</v>
      </c>
      <c r="D11" s="10" t="s">
        <v>21</v>
      </c>
      <c r="E11" s="10" t="s">
        <v>22</v>
      </c>
      <c r="F11" s="10" t="s">
        <v>23</v>
      </c>
      <c r="G11" s="11">
        <v>1</v>
      </c>
      <c r="H11" s="10" t="s">
        <v>12</v>
      </c>
      <c r="I11" s="11" t="s">
        <v>25</v>
      </c>
      <c r="J11" s="15" t="s">
        <v>53</v>
      </c>
      <c r="K11" s="12">
        <f>3.65</f>
        <v>3.65</v>
      </c>
      <c r="L11" s="14">
        <f t="shared" si="0"/>
        <v>3.65</v>
      </c>
    </row>
    <row r="12" spans="1:12" x14ac:dyDescent="0.25">
      <c r="A12" s="18"/>
      <c r="B12" s="19" t="s">
        <v>59</v>
      </c>
      <c r="C12" s="19" t="s">
        <v>61</v>
      </c>
      <c r="D12" s="19" t="s">
        <v>57</v>
      </c>
      <c r="E12" s="19" t="s">
        <v>62</v>
      </c>
      <c r="F12" s="19" t="s">
        <v>57</v>
      </c>
      <c r="G12" s="20">
        <v>4</v>
      </c>
      <c r="H12" s="19" t="s">
        <v>12</v>
      </c>
      <c r="I12" s="20" t="s">
        <v>58</v>
      </c>
      <c r="J12" s="15" t="s">
        <v>53</v>
      </c>
      <c r="K12" s="21">
        <f>0.14</f>
        <v>0.14000000000000001</v>
      </c>
      <c r="L12" s="14">
        <f t="shared" si="0"/>
        <v>0.56000000000000005</v>
      </c>
    </row>
    <row r="13" spans="1:12" ht="15.75" thickBot="1" x14ac:dyDescent="0.3"/>
    <row r="14" spans="1:12" ht="15.75" thickBot="1" x14ac:dyDescent="0.3">
      <c r="J14" s="4" t="s">
        <v>29</v>
      </c>
      <c r="K14" s="5">
        <f>1</f>
        <v>1</v>
      </c>
    </row>
    <row r="15" spans="1:12" ht="15.75" thickBot="1" x14ac:dyDescent="0.3">
      <c r="J15" s="6" t="s">
        <v>28</v>
      </c>
      <c r="K15" s="7">
        <f>(K14)*SUM(K2:K11)</f>
        <v>5.5299999999999994</v>
      </c>
    </row>
  </sheetData>
  <conditionalFormatting sqref="B2:I5 K2:L2 K7:K12 K3:K5 L3:L12 B7:I12">
    <cfRule type="expression" dxfId="7" priority="7">
      <formula>MOD(ROW(),2)=1</formula>
    </cfRule>
    <cfRule type="expression" dxfId="6" priority="8">
      <formula>MOD(ROW(),2)=0</formula>
    </cfRule>
  </conditionalFormatting>
  <conditionalFormatting sqref="B6:K6">
    <cfRule type="expression" dxfId="5" priority="5">
      <formula>MOD(ROW(),2)=1</formula>
    </cfRule>
    <cfRule type="expression" dxfId="4" priority="6">
      <formula>MOD(ROW(),2)=0</formula>
    </cfRule>
  </conditionalFormatting>
  <conditionalFormatting sqref="J2:J5">
    <cfRule type="expression" dxfId="3" priority="3">
      <formula>MOD(ROW(),2)=1</formula>
    </cfRule>
    <cfRule type="expression" dxfId="2" priority="4">
      <formula>MOD(ROW(),2)=0</formula>
    </cfRule>
  </conditionalFormatting>
  <conditionalFormatting sqref="J7:J12">
    <cfRule type="expression" dxfId="1" priority="1">
      <formula>MOD(ROW(),2)=1</formula>
    </cfRule>
    <cfRule type="expression" dxfId="0" priority="2">
      <formula>MOD(ROW(),2)=0</formula>
    </cfRule>
  </conditionalFormatting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Motor_Driver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 pc</dc:creator>
  <cp:lastModifiedBy>mat pc</cp:lastModifiedBy>
  <dcterms:created xsi:type="dcterms:W3CDTF">2016-06-14T03:00:03Z</dcterms:created>
  <dcterms:modified xsi:type="dcterms:W3CDTF">2016-07-09T22:50:12Z</dcterms:modified>
</cp:coreProperties>
</file>