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ert/OneDrive/Universität/Biologie/6. Semester/Studienprojekt/"/>
    </mc:Choice>
  </mc:AlternateContent>
  <bookViews>
    <workbookView xWindow="0" yWindow="440" windowWidth="28800" windowHeight="16420" tabRatio="500"/>
  </bookViews>
  <sheets>
    <sheet name="all data" sheetId="1" r:id="rId1"/>
    <sheet name="DNA_isolation_CEWE" sheetId="3" r:id="rId2"/>
    <sheet name="DNA_isolation_ILW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" i="1" l="1"/>
  <c r="T15" i="1"/>
  <c r="T18" i="1"/>
  <c r="T21" i="1"/>
  <c r="T24" i="1"/>
  <c r="T27" i="1"/>
  <c r="T30" i="1"/>
  <c r="T33" i="1"/>
  <c r="T36" i="1"/>
  <c r="T39" i="1"/>
  <c r="T42" i="1"/>
  <c r="T45" i="1"/>
  <c r="T48" i="1"/>
  <c r="T51" i="1"/>
  <c r="T54" i="1"/>
  <c r="T57" i="1"/>
  <c r="T60" i="1"/>
  <c r="T63" i="1"/>
  <c r="T66" i="1"/>
  <c r="T69" i="1"/>
  <c r="T72" i="1"/>
  <c r="T75" i="1"/>
  <c r="T78" i="1"/>
  <c r="T81" i="1"/>
  <c r="T84" i="1"/>
  <c r="T87" i="1"/>
  <c r="T90" i="1"/>
  <c r="T93" i="1"/>
  <c r="T96" i="1"/>
  <c r="T99" i="1"/>
  <c r="T102" i="1"/>
  <c r="T105" i="1"/>
  <c r="T108" i="1"/>
  <c r="T111" i="1"/>
  <c r="T114" i="1"/>
  <c r="T117" i="1"/>
  <c r="T120" i="1"/>
  <c r="T123" i="1"/>
  <c r="T126" i="1"/>
  <c r="T129" i="1"/>
  <c r="T132" i="1"/>
  <c r="T135" i="1"/>
  <c r="T138" i="1"/>
  <c r="T141" i="1"/>
  <c r="T144" i="1"/>
  <c r="T147" i="1"/>
  <c r="T150" i="1"/>
  <c r="T153" i="1"/>
  <c r="T156" i="1"/>
  <c r="T159" i="1"/>
  <c r="T162" i="1"/>
  <c r="T165" i="1"/>
  <c r="T168" i="1"/>
  <c r="T171" i="1"/>
  <c r="T174" i="1"/>
  <c r="T177" i="1"/>
  <c r="T180" i="1"/>
  <c r="T183" i="1"/>
  <c r="T186" i="1"/>
  <c r="T189" i="1"/>
  <c r="T192" i="1"/>
  <c r="T195" i="1"/>
  <c r="T198" i="1"/>
  <c r="T201" i="1"/>
  <c r="T204" i="1"/>
  <c r="T207" i="1"/>
  <c r="T210" i="1"/>
  <c r="T213" i="1"/>
  <c r="T216" i="1"/>
  <c r="T219" i="1"/>
  <c r="T222" i="1"/>
  <c r="T225" i="1"/>
  <c r="T228" i="1"/>
  <c r="T231" i="1"/>
  <c r="T234" i="1"/>
  <c r="T237" i="1"/>
  <c r="T240" i="1"/>
  <c r="T243" i="1"/>
  <c r="T246" i="1"/>
  <c r="T249" i="1"/>
  <c r="T252" i="1"/>
  <c r="T255" i="1"/>
  <c r="T258" i="1"/>
  <c r="T261" i="1"/>
  <c r="T264" i="1"/>
  <c r="T267" i="1"/>
  <c r="T270" i="1"/>
  <c r="T273" i="1"/>
  <c r="T276" i="1"/>
  <c r="T279" i="1"/>
  <c r="T282" i="1"/>
  <c r="T285" i="1"/>
  <c r="T288" i="1"/>
  <c r="T291" i="1"/>
  <c r="T294" i="1"/>
  <c r="T297" i="1"/>
  <c r="T300" i="1"/>
  <c r="T303" i="1"/>
  <c r="T306" i="1"/>
  <c r="T309" i="1"/>
  <c r="T312" i="1"/>
  <c r="T315" i="1"/>
  <c r="T318" i="1"/>
  <c r="T321" i="1"/>
  <c r="T324" i="1"/>
  <c r="T327" i="1"/>
  <c r="T330" i="1"/>
  <c r="T333" i="1"/>
  <c r="T336" i="1"/>
  <c r="T339" i="1"/>
  <c r="T342" i="1"/>
  <c r="T345" i="1"/>
  <c r="T348" i="1"/>
  <c r="T351" i="1"/>
  <c r="T354" i="1"/>
  <c r="T357" i="1"/>
  <c r="T360" i="1"/>
  <c r="T363" i="1"/>
  <c r="T366" i="1"/>
  <c r="T369" i="1"/>
  <c r="T372" i="1"/>
  <c r="T375" i="1"/>
  <c r="T378" i="1"/>
  <c r="T381" i="1"/>
  <c r="T384" i="1"/>
  <c r="T387" i="1"/>
  <c r="T390" i="1"/>
  <c r="T393" i="1"/>
  <c r="T396" i="1"/>
  <c r="T399" i="1"/>
  <c r="T402" i="1"/>
  <c r="T405" i="1"/>
  <c r="T408" i="1"/>
  <c r="T411" i="1"/>
  <c r="T414" i="1"/>
  <c r="T417" i="1"/>
  <c r="T420" i="1"/>
  <c r="T423" i="1"/>
  <c r="T426" i="1"/>
  <c r="T429" i="1"/>
  <c r="T432" i="1"/>
  <c r="T435" i="1"/>
  <c r="T438" i="1"/>
  <c r="T441" i="1"/>
  <c r="T444" i="1"/>
  <c r="T447" i="1"/>
  <c r="T450" i="1"/>
  <c r="T453" i="1"/>
  <c r="T456" i="1"/>
  <c r="T459" i="1"/>
  <c r="T462" i="1"/>
  <c r="T465" i="1"/>
  <c r="T468" i="1"/>
  <c r="T471" i="1"/>
  <c r="T474" i="1"/>
  <c r="T477" i="1"/>
  <c r="T480" i="1"/>
  <c r="T483" i="1"/>
  <c r="T486" i="1"/>
  <c r="T489" i="1"/>
  <c r="T492" i="1"/>
  <c r="T495" i="1"/>
  <c r="T498" i="1"/>
  <c r="T9" i="1"/>
  <c r="M165" i="1"/>
  <c r="K165" i="1"/>
  <c r="N165" i="1"/>
  <c r="R282" i="1"/>
  <c r="P282" i="1"/>
  <c r="S282" i="1"/>
  <c r="K282" i="1"/>
  <c r="M282" i="1"/>
  <c r="N282" i="1"/>
  <c r="M129" i="1"/>
  <c r="K129" i="1"/>
  <c r="N129" i="1"/>
  <c r="M57" i="1"/>
  <c r="K57" i="1"/>
  <c r="N57" i="1"/>
  <c r="M60" i="1"/>
  <c r="K60" i="1"/>
  <c r="N60" i="1"/>
  <c r="M63" i="1"/>
  <c r="K63" i="1"/>
  <c r="N63" i="1"/>
  <c r="M66" i="1"/>
  <c r="K66" i="1"/>
  <c r="N66" i="1"/>
  <c r="R165" i="1"/>
  <c r="R129" i="1"/>
  <c r="R60" i="1"/>
  <c r="R63" i="1"/>
  <c r="R57" i="1"/>
  <c r="M468" i="1"/>
  <c r="M471" i="1"/>
  <c r="P453" i="1"/>
  <c r="M450" i="1"/>
  <c r="M441" i="1"/>
  <c r="M426" i="1"/>
  <c r="P216" i="1"/>
  <c r="R180" i="1"/>
  <c r="R288" i="1"/>
  <c r="P288" i="1"/>
  <c r="S288" i="1"/>
  <c r="R291" i="1"/>
  <c r="P291" i="1"/>
  <c r="S291" i="1"/>
  <c r="R294" i="1"/>
  <c r="P294" i="1"/>
  <c r="S294" i="1"/>
  <c r="R297" i="1"/>
  <c r="P297" i="1"/>
  <c r="S297" i="1"/>
  <c r="R300" i="1"/>
  <c r="P300" i="1"/>
  <c r="S300" i="1"/>
  <c r="R303" i="1"/>
  <c r="P303" i="1"/>
  <c r="S303" i="1"/>
  <c r="R306" i="1"/>
  <c r="P306" i="1"/>
  <c r="S306" i="1"/>
  <c r="R309" i="1"/>
  <c r="P309" i="1"/>
  <c r="S309" i="1"/>
  <c r="R312" i="1"/>
  <c r="P312" i="1"/>
  <c r="S312" i="1"/>
  <c r="R315" i="1"/>
  <c r="P315" i="1"/>
  <c r="S315" i="1"/>
  <c r="R318" i="1"/>
  <c r="P318" i="1"/>
  <c r="S318" i="1"/>
  <c r="R321" i="1"/>
  <c r="P321" i="1"/>
  <c r="S321" i="1"/>
  <c r="R324" i="1"/>
  <c r="P324" i="1"/>
  <c r="S324" i="1"/>
  <c r="R327" i="1"/>
  <c r="P327" i="1"/>
  <c r="S327" i="1"/>
  <c r="R330" i="1"/>
  <c r="P330" i="1"/>
  <c r="S330" i="1"/>
  <c r="R333" i="1"/>
  <c r="P333" i="1"/>
  <c r="S333" i="1"/>
  <c r="R336" i="1"/>
  <c r="P336" i="1"/>
  <c r="S336" i="1"/>
  <c r="R339" i="1"/>
  <c r="P339" i="1"/>
  <c r="S339" i="1"/>
  <c r="R342" i="1"/>
  <c r="P342" i="1"/>
  <c r="S342" i="1"/>
  <c r="R345" i="1"/>
  <c r="P345" i="1"/>
  <c r="S345" i="1"/>
  <c r="R348" i="1"/>
  <c r="P348" i="1"/>
  <c r="S348" i="1"/>
  <c r="R351" i="1"/>
  <c r="P351" i="1"/>
  <c r="S351" i="1"/>
  <c r="R354" i="1"/>
  <c r="P354" i="1"/>
  <c r="S354" i="1"/>
  <c r="R357" i="1"/>
  <c r="P357" i="1"/>
  <c r="S357" i="1"/>
  <c r="R360" i="1"/>
  <c r="P360" i="1"/>
  <c r="S360" i="1"/>
  <c r="R363" i="1"/>
  <c r="P363" i="1"/>
  <c r="S363" i="1"/>
  <c r="R366" i="1"/>
  <c r="P366" i="1"/>
  <c r="S366" i="1"/>
  <c r="R369" i="1"/>
  <c r="P369" i="1"/>
  <c r="S369" i="1"/>
  <c r="R372" i="1"/>
  <c r="P372" i="1"/>
  <c r="S372" i="1"/>
  <c r="R375" i="1"/>
  <c r="P375" i="1"/>
  <c r="S375" i="1"/>
  <c r="R378" i="1"/>
  <c r="P378" i="1"/>
  <c r="S378" i="1"/>
  <c r="R381" i="1"/>
  <c r="P381" i="1"/>
  <c r="S381" i="1"/>
  <c r="R384" i="1"/>
  <c r="P384" i="1"/>
  <c r="S384" i="1"/>
  <c r="R387" i="1"/>
  <c r="P387" i="1"/>
  <c r="S387" i="1"/>
  <c r="R390" i="1"/>
  <c r="P390" i="1"/>
  <c r="S390" i="1"/>
  <c r="R393" i="1"/>
  <c r="P393" i="1"/>
  <c r="S393" i="1"/>
  <c r="R396" i="1"/>
  <c r="P396" i="1"/>
  <c r="S396" i="1"/>
  <c r="R399" i="1"/>
  <c r="P399" i="1"/>
  <c r="S399" i="1"/>
  <c r="R402" i="1"/>
  <c r="P402" i="1"/>
  <c r="S402" i="1"/>
  <c r="R405" i="1"/>
  <c r="P405" i="1"/>
  <c r="S405" i="1"/>
  <c r="R408" i="1"/>
  <c r="P408" i="1"/>
  <c r="S408" i="1"/>
  <c r="R411" i="1"/>
  <c r="P411" i="1"/>
  <c r="S411" i="1"/>
  <c r="R414" i="1"/>
  <c r="P414" i="1"/>
  <c r="S414" i="1"/>
  <c r="R417" i="1"/>
  <c r="P417" i="1"/>
  <c r="S417" i="1"/>
  <c r="R420" i="1"/>
  <c r="P420" i="1"/>
  <c r="S420" i="1"/>
  <c r="R423" i="1"/>
  <c r="P423" i="1"/>
  <c r="S423" i="1"/>
  <c r="R426" i="1"/>
  <c r="P426" i="1"/>
  <c r="S426" i="1"/>
  <c r="R429" i="1"/>
  <c r="P429" i="1"/>
  <c r="S429" i="1"/>
  <c r="R432" i="1"/>
  <c r="P432" i="1"/>
  <c r="S432" i="1"/>
  <c r="R435" i="1"/>
  <c r="P435" i="1"/>
  <c r="S435" i="1"/>
  <c r="R438" i="1"/>
  <c r="P438" i="1"/>
  <c r="S438" i="1"/>
  <c r="R441" i="1"/>
  <c r="P441" i="1"/>
  <c r="S441" i="1"/>
  <c r="R444" i="1"/>
  <c r="P444" i="1"/>
  <c r="S444" i="1"/>
  <c r="R447" i="1"/>
  <c r="P447" i="1"/>
  <c r="S447" i="1"/>
  <c r="R450" i="1"/>
  <c r="P450" i="1"/>
  <c r="S450" i="1"/>
  <c r="R453" i="1"/>
  <c r="S453" i="1"/>
  <c r="R456" i="1"/>
  <c r="P456" i="1"/>
  <c r="S456" i="1"/>
  <c r="R459" i="1"/>
  <c r="P459" i="1"/>
  <c r="S459" i="1"/>
  <c r="R462" i="1"/>
  <c r="P462" i="1"/>
  <c r="S462" i="1"/>
  <c r="R465" i="1"/>
  <c r="P465" i="1"/>
  <c r="S465" i="1"/>
  <c r="R468" i="1"/>
  <c r="P468" i="1"/>
  <c r="S468" i="1"/>
  <c r="R471" i="1"/>
  <c r="P471" i="1"/>
  <c r="S471" i="1"/>
  <c r="R474" i="1"/>
  <c r="P474" i="1"/>
  <c r="S474" i="1"/>
  <c r="R477" i="1"/>
  <c r="P477" i="1"/>
  <c r="S477" i="1"/>
  <c r="R480" i="1"/>
  <c r="P480" i="1"/>
  <c r="S480" i="1"/>
  <c r="R483" i="1"/>
  <c r="P483" i="1"/>
  <c r="S483" i="1"/>
  <c r="R486" i="1"/>
  <c r="P486" i="1"/>
  <c r="S486" i="1"/>
  <c r="R489" i="1"/>
  <c r="P489" i="1"/>
  <c r="S489" i="1"/>
  <c r="R492" i="1"/>
  <c r="P492" i="1"/>
  <c r="S492" i="1"/>
  <c r="R495" i="1"/>
  <c r="P495" i="1"/>
  <c r="S495" i="1"/>
  <c r="R498" i="1"/>
  <c r="P498" i="1"/>
  <c r="S498" i="1"/>
  <c r="R135" i="1"/>
  <c r="P135" i="1"/>
  <c r="S135" i="1"/>
  <c r="R138" i="1"/>
  <c r="P138" i="1"/>
  <c r="S138" i="1"/>
  <c r="R141" i="1"/>
  <c r="P141" i="1"/>
  <c r="S141" i="1"/>
  <c r="R144" i="1"/>
  <c r="P144" i="1"/>
  <c r="S144" i="1"/>
  <c r="R147" i="1"/>
  <c r="P147" i="1"/>
  <c r="S147" i="1"/>
  <c r="R150" i="1"/>
  <c r="P150" i="1"/>
  <c r="S150" i="1"/>
  <c r="R153" i="1"/>
  <c r="P153" i="1"/>
  <c r="S153" i="1"/>
  <c r="R156" i="1"/>
  <c r="P156" i="1"/>
  <c r="S156" i="1"/>
  <c r="R159" i="1"/>
  <c r="P159" i="1"/>
  <c r="S159" i="1"/>
  <c r="R162" i="1"/>
  <c r="P162" i="1"/>
  <c r="S162" i="1"/>
  <c r="R168" i="1"/>
  <c r="P168" i="1"/>
  <c r="S168" i="1"/>
  <c r="R171" i="1"/>
  <c r="P171" i="1"/>
  <c r="S171" i="1"/>
  <c r="R174" i="1"/>
  <c r="P174" i="1"/>
  <c r="S174" i="1"/>
  <c r="R177" i="1"/>
  <c r="P177" i="1"/>
  <c r="S177" i="1"/>
  <c r="P180" i="1"/>
  <c r="S180" i="1"/>
  <c r="R183" i="1"/>
  <c r="P183" i="1"/>
  <c r="S183" i="1"/>
  <c r="R186" i="1"/>
  <c r="P186" i="1"/>
  <c r="S186" i="1"/>
  <c r="R189" i="1"/>
  <c r="P189" i="1"/>
  <c r="S189" i="1"/>
  <c r="R192" i="1"/>
  <c r="P192" i="1"/>
  <c r="S192" i="1"/>
  <c r="R195" i="1"/>
  <c r="P195" i="1"/>
  <c r="S195" i="1"/>
  <c r="R198" i="1"/>
  <c r="P198" i="1"/>
  <c r="S198" i="1"/>
  <c r="R201" i="1"/>
  <c r="P201" i="1"/>
  <c r="S201" i="1"/>
  <c r="R204" i="1"/>
  <c r="P204" i="1"/>
  <c r="S204" i="1"/>
  <c r="R207" i="1"/>
  <c r="P207" i="1"/>
  <c r="S207" i="1"/>
  <c r="R210" i="1"/>
  <c r="P210" i="1"/>
  <c r="S210" i="1"/>
  <c r="R216" i="1"/>
  <c r="S216" i="1"/>
  <c r="R219" i="1"/>
  <c r="P219" i="1"/>
  <c r="S219" i="1"/>
  <c r="R222" i="1"/>
  <c r="P222" i="1"/>
  <c r="S222" i="1"/>
  <c r="R225" i="1"/>
  <c r="P225" i="1"/>
  <c r="S225" i="1"/>
  <c r="R228" i="1"/>
  <c r="P228" i="1"/>
  <c r="S228" i="1"/>
  <c r="R231" i="1"/>
  <c r="P231" i="1"/>
  <c r="S231" i="1"/>
  <c r="R234" i="1"/>
  <c r="P234" i="1"/>
  <c r="S234" i="1"/>
  <c r="R237" i="1"/>
  <c r="P237" i="1"/>
  <c r="S237" i="1"/>
  <c r="R240" i="1"/>
  <c r="P240" i="1"/>
  <c r="S240" i="1"/>
  <c r="R243" i="1"/>
  <c r="P243" i="1"/>
  <c r="S243" i="1"/>
  <c r="R246" i="1"/>
  <c r="P246" i="1"/>
  <c r="S246" i="1"/>
  <c r="R249" i="1"/>
  <c r="P249" i="1"/>
  <c r="S249" i="1"/>
  <c r="R252" i="1"/>
  <c r="P252" i="1"/>
  <c r="S252" i="1"/>
  <c r="R255" i="1"/>
  <c r="P255" i="1"/>
  <c r="S255" i="1"/>
  <c r="R258" i="1"/>
  <c r="P258" i="1"/>
  <c r="S258" i="1"/>
  <c r="R261" i="1"/>
  <c r="P261" i="1"/>
  <c r="S261" i="1"/>
  <c r="R264" i="1"/>
  <c r="P264" i="1"/>
  <c r="S264" i="1"/>
  <c r="R267" i="1"/>
  <c r="P267" i="1"/>
  <c r="S267" i="1"/>
  <c r="R270" i="1"/>
  <c r="P270" i="1"/>
  <c r="S270" i="1"/>
  <c r="R273" i="1"/>
  <c r="P273" i="1"/>
  <c r="S273" i="1"/>
  <c r="R276" i="1"/>
  <c r="P276" i="1"/>
  <c r="S276" i="1"/>
  <c r="R279" i="1"/>
  <c r="P279" i="1"/>
  <c r="S279" i="1"/>
  <c r="R45" i="1"/>
  <c r="P45" i="1"/>
  <c r="S45" i="1"/>
  <c r="R48" i="1"/>
  <c r="P48" i="1"/>
  <c r="S48" i="1"/>
  <c r="R51" i="1"/>
  <c r="P51" i="1"/>
  <c r="S51" i="1"/>
  <c r="R54" i="1"/>
  <c r="P54" i="1"/>
  <c r="S54" i="1"/>
  <c r="P60" i="1"/>
  <c r="S60" i="1"/>
  <c r="R66" i="1"/>
  <c r="P66" i="1"/>
  <c r="S66" i="1"/>
  <c r="R78" i="1"/>
  <c r="P78" i="1"/>
  <c r="S78" i="1"/>
  <c r="R81" i="1"/>
  <c r="P81" i="1"/>
  <c r="S81" i="1"/>
  <c r="R84" i="1"/>
  <c r="P84" i="1"/>
  <c r="S84" i="1"/>
  <c r="R87" i="1"/>
  <c r="P87" i="1"/>
  <c r="S87" i="1"/>
  <c r="R90" i="1"/>
  <c r="P90" i="1"/>
  <c r="S90" i="1"/>
  <c r="R93" i="1"/>
  <c r="P93" i="1"/>
  <c r="S93" i="1"/>
  <c r="R96" i="1"/>
  <c r="P96" i="1"/>
  <c r="S96" i="1"/>
  <c r="R99" i="1"/>
  <c r="P99" i="1"/>
  <c r="S99" i="1"/>
  <c r="R102" i="1"/>
  <c r="P102" i="1"/>
  <c r="S102" i="1"/>
  <c r="R108" i="1"/>
  <c r="P108" i="1"/>
  <c r="S108" i="1"/>
  <c r="R111" i="1"/>
  <c r="P111" i="1"/>
  <c r="S111" i="1"/>
  <c r="R114" i="1"/>
  <c r="P114" i="1"/>
  <c r="S114" i="1"/>
  <c r="R117" i="1"/>
  <c r="P117" i="1"/>
  <c r="S117" i="1"/>
  <c r="R120" i="1"/>
  <c r="P120" i="1"/>
  <c r="S120" i="1"/>
  <c r="R123" i="1"/>
  <c r="P123" i="1"/>
  <c r="S123" i="1"/>
  <c r="R126" i="1"/>
  <c r="P126" i="1"/>
  <c r="S126" i="1"/>
  <c r="R132" i="1"/>
  <c r="P132" i="1"/>
  <c r="S132" i="1"/>
  <c r="M48" i="1"/>
  <c r="K48" i="1"/>
  <c r="N48" i="1"/>
  <c r="M51" i="1"/>
  <c r="K51" i="1"/>
  <c r="N51" i="1"/>
  <c r="M54" i="1"/>
  <c r="K54" i="1"/>
  <c r="N54" i="1"/>
  <c r="M78" i="1"/>
  <c r="K78" i="1"/>
  <c r="N78" i="1"/>
  <c r="M81" i="1"/>
  <c r="K81" i="1"/>
  <c r="N81" i="1"/>
  <c r="M84" i="1"/>
  <c r="K84" i="1"/>
  <c r="N84" i="1"/>
  <c r="M87" i="1"/>
  <c r="K87" i="1"/>
  <c r="N87" i="1"/>
  <c r="M90" i="1"/>
  <c r="K90" i="1"/>
  <c r="N90" i="1"/>
  <c r="M93" i="1"/>
  <c r="K93" i="1"/>
  <c r="N93" i="1"/>
  <c r="M96" i="1"/>
  <c r="K96" i="1"/>
  <c r="N96" i="1"/>
  <c r="M99" i="1"/>
  <c r="K99" i="1"/>
  <c r="N99" i="1"/>
  <c r="M102" i="1"/>
  <c r="K102" i="1"/>
  <c r="N102" i="1"/>
  <c r="M108" i="1"/>
  <c r="K108" i="1"/>
  <c r="N108" i="1"/>
  <c r="M111" i="1"/>
  <c r="K111" i="1"/>
  <c r="N111" i="1"/>
  <c r="M114" i="1"/>
  <c r="K114" i="1"/>
  <c r="N114" i="1"/>
  <c r="M117" i="1"/>
  <c r="K117" i="1"/>
  <c r="N117" i="1"/>
  <c r="M120" i="1"/>
  <c r="K120" i="1"/>
  <c r="N120" i="1"/>
  <c r="M123" i="1"/>
  <c r="K123" i="1"/>
  <c r="N123" i="1"/>
  <c r="M126" i="1"/>
  <c r="K126" i="1"/>
  <c r="N126" i="1"/>
  <c r="M132" i="1"/>
  <c r="K132" i="1"/>
  <c r="N132" i="1"/>
  <c r="M135" i="1"/>
  <c r="K135" i="1"/>
  <c r="N135" i="1"/>
  <c r="M138" i="1"/>
  <c r="K138" i="1"/>
  <c r="N138" i="1"/>
  <c r="M141" i="1"/>
  <c r="K141" i="1"/>
  <c r="N141" i="1"/>
  <c r="M144" i="1"/>
  <c r="K144" i="1"/>
  <c r="N144" i="1"/>
  <c r="M147" i="1"/>
  <c r="K147" i="1"/>
  <c r="N147" i="1"/>
  <c r="M150" i="1"/>
  <c r="K150" i="1"/>
  <c r="N150" i="1"/>
  <c r="M153" i="1"/>
  <c r="K153" i="1"/>
  <c r="N153" i="1"/>
  <c r="M156" i="1"/>
  <c r="K156" i="1"/>
  <c r="N156" i="1"/>
  <c r="M159" i="1"/>
  <c r="K159" i="1"/>
  <c r="N159" i="1"/>
  <c r="M162" i="1"/>
  <c r="K162" i="1"/>
  <c r="N162" i="1"/>
  <c r="M168" i="1"/>
  <c r="K168" i="1"/>
  <c r="N168" i="1"/>
  <c r="M171" i="1"/>
  <c r="K171" i="1"/>
  <c r="N171" i="1"/>
  <c r="M174" i="1"/>
  <c r="K174" i="1"/>
  <c r="N174" i="1"/>
  <c r="M177" i="1"/>
  <c r="K177" i="1"/>
  <c r="N177" i="1"/>
  <c r="M180" i="1"/>
  <c r="K180" i="1"/>
  <c r="N180" i="1"/>
  <c r="M183" i="1"/>
  <c r="K183" i="1"/>
  <c r="N183" i="1"/>
  <c r="M186" i="1"/>
  <c r="K186" i="1"/>
  <c r="N186" i="1"/>
  <c r="M189" i="1"/>
  <c r="K189" i="1"/>
  <c r="N189" i="1"/>
  <c r="M192" i="1"/>
  <c r="K192" i="1"/>
  <c r="N192" i="1"/>
  <c r="M195" i="1"/>
  <c r="K195" i="1"/>
  <c r="N195" i="1"/>
  <c r="M198" i="1"/>
  <c r="K198" i="1"/>
  <c r="N198" i="1"/>
  <c r="M201" i="1"/>
  <c r="K201" i="1"/>
  <c r="N201" i="1"/>
  <c r="M204" i="1"/>
  <c r="K204" i="1"/>
  <c r="N204" i="1"/>
  <c r="M207" i="1"/>
  <c r="K207" i="1"/>
  <c r="N207" i="1"/>
  <c r="M210" i="1"/>
  <c r="K210" i="1"/>
  <c r="N210" i="1"/>
  <c r="M213" i="1"/>
  <c r="K213" i="1"/>
  <c r="N213" i="1"/>
  <c r="M216" i="1"/>
  <c r="K216" i="1"/>
  <c r="N216" i="1"/>
  <c r="M219" i="1"/>
  <c r="K219" i="1"/>
  <c r="N219" i="1"/>
  <c r="M222" i="1"/>
  <c r="K222" i="1"/>
  <c r="N222" i="1"/>
  <c r="M225" i="1"/>
  <c r="K225" i="1"/>
  <c r="N225" i="1"/>
  <c r="M228" i="1"/>
  <c r="K228" i="1"/>
  <c r="N228" i="1"/>
  <c r="M231" i="1"/>
  <c r="K231" i="1"/>
  <c r="N231" i="1"/>
  <c r="M234" i="1"/>
  <c r="K234" i="1"/>
  <c r="N234" i="1"/>
  <c r="M237" i="1"/>
  <c r="K237" i="1"/>
  <c r="N237" i="1"/>
  <c r="M240" i="1"/>
  <c r="K240" i="1"/>
  <c r="N240" i="1"/>
  <c r="M243" i="1"/>
  <c r="K243" i="1"/>
  <c r="N243" i="1"/>
  <c r="M246" i="1"/>
  <c r="K246" i="1"/>
  <c r="N246" i="1"/>
  <c r="M249" i="1"/>
  <c r="K249" i="1"/>
  <c r="N249" i="1"/>
  <c r="M252" i="1"/>
  <c r="K252" i="1"/>
  <c r="N252" i="1"/>
  <c r="M255" i="1"/>
  <c r="K255" i="1"/>
  <c r="N255" i="1"/>
  <c r="M258" i="1"/>
  <c r="K258" i="1"/>
  <c r="N258" i="1"/>
  <c r="M261" i="1"/>
  <c r="K261" i="1"/>
  <c r="N261" i="1"/>
  <c r="M264" i="1"/>
  <c r="K264" i="1"/>
  <c r="N264" i="1"/>
  <c r="M267" i="1"/>
  <c r="K267" i="1"/>
  <c r="N267" i="1"/>
  <c r="M270" i="1"/>
  <c r="K270" i="1"/>
  <c r="N270" i="1"/>
  <c r="M273" i="1"/>
  <c r="K273" i="1"/>
  <c r="N273" i="1"/>
  <c r="M276" i="1"/>
  <c r="K276" i="1"/>
  <c r="N276" i="1"/>
  <c r="M279" i="1"/>
  <c r="K279" i="1"/>
  <c r="N279" i="1"/>
  <c r="M288" i="1"/>
  <c r="K288" i="1"/>
  <c r="N288" i="1"/>
  <c r="M291" i="1"/>
  <c r="K291" i="1"/>
  <c r="N291" i="1"/>
  <c r="M294" i="1"/>
  <c r="K294" i="1"/>
  <c r="N294" i="1"/>
  <c r="M297" i="1"/>
  <c r="K297" i="1"/>
  <c r="N297" i="1"/>
  <c r="M300" i="1"/>
  <c r="K300" i="1"/>
  <c r="N300" i="1"/>
  <c r="M303" i="1"/>
  <c r="K303" i="1"/>
  <c r="N303" i="1"/>
  <c r="M306" i="1"/>
  <c r="K306" i="1"/>
  <c r="N306" i="1"/>
  <c r="M309" i="1"/>
  <c r="K309" i="1"/>
  <c r="N309" i="1"/>
  <c r="M312" i="1"/>
  <c r="K312" i="1"/>
  <c r="N312" i="1"/>
  <c r="M315" i="1"/>
  <c r="K315" i="1"/>
  <c r="N315" i="1"/>
  <c r="M318" i="1"/>
  <c r="K318" i="1"/>
  <c r="N318" i="1"/>
  <c r="M321" i="1"/>
  <c r="K321" i="1"/>
  <c r="N321" i="1"/>
  <c r="M324" i="1"/>
  <c r="K324" i="1"/>
  <c r="N324" i="1"/>
  <c r="M327" i="1"/>
  <c r="K327" i="1"/>
  <c r="N327" i="1"/>
  <c r="M330" i="1"/>
  <c r="K330" i="1"/>
  <c r="N330" i="1"/>
  <c r="M333" i="1"/>
  <c r="K333" i="1"/>
  <c r="N333" i="1"/>
  <c r="M336" i="1"/>
  <c r="K336" i="1"/>
  <c r="N336" i="1"/>
  <c r="M339" i="1"/>
  <c r="K339" i="1"/>
  <c r="N339" i="1"/>
  <c r="M342" i="1"/>
  <c r="K342" i="1"/>
  <c r="N342" i="1"/>
  <c r="M345" i="1"/>
  <c r="K345" i="1"/>
  <c r="N345" i="1"/>
  <c r="M348" i="1"/>
  <c r="K348" i="1"/>
  <c r="N348" i="1"/>
  <c r="M351" i="1"/>
  <c r="K351" i="1"/>
  <c r="N351" i="1"/>
  <c r="M354" i="1"/>
  <c r="K354" i="1"/>
  <c r="N354" i="1"/>
  <c r="M357" i="1"/>
  <c r="K357" i="1"/>
  <c r="N357" i="1"/>
  <c r="M360" i="1"/>
  <c r="K360" i="1"/>
  <c r="N360" i="1"/>
  <c r="M363" i="1"/>
  <c r="K363" i="1"/>
  <c r="N363" i="1"/>
  <c r="M366" i="1"/>
  <c r="K366" i="1"/>
  <c r="N366" i="1"/>
  <c r="M369" i="1"/>
  <c r="K369" i="1"/>
  <c r="N369" i="1"/>
  <c r="M372" i="1"/>
  <c r="K372" i="1"/>
  <c r="N372" i="1"/>
  <c r="M375" i="1"/>
  <c r="K375" i="1"/>
  <c r="N375" i="1"/>
  <c r="M378" i="1"/>
  <c r="K378" i="1"/>
  <c r="N378" i="1"/>
  <c r="M381" i="1"/>
  <c r="K381" i="1"/>
  <c r="N381" i="1"/>
  <c r="M384" i="1"/>
  <c r="K384" i="1"/>
  <c r="N384" i="1"/>
  <c r="M387" i="1"/>
  <c r="K387" i="1"/>
  <c r="N387" i="1"/>
  <c r="M390" i="1"/>
  <c r="K390" i="1"/>
  <c r="N390" i="1"/>
  <c r="M393" i="1"/>
  <c r="K393" i="1"/>
  <c r="N393" i="1"/>
  <c r="M396" i="1"/>
  <c r="K396" i="1"/>
  <c r="N396" i="1"/>
  <c r="M399" i="1"/>
  <c r="K399" i="1"/>
  <c r="N399" i="1"/>
  <c r="M402" i="1"/>
  <c r="K402" i="1"/>
  <c r="N402" i="1"/>
  <c r="M405" i="1"/>
  <c r="K405" i="1"/>
  <c r="N405" i="1"/>
  <c r="M408" i="1"/>
  <c r="K408" i="1"/>
  <c r="N408" i="1"/>
  <c r="M411" i="1"/>
  <c r="K411" i="1"/>
  <c r="N411" i="1"/>
  <c r="M414" i="1"/>
  <c r="K414" i="1"/>
  <c r="N414" i="1"/>
  <c r="M417" i="1"/>
  <c r="K417" i="1"/>
  <c r="N417" i="1"/>
  <c r="M420" i="1"/>
  <c r="K420" i="1"/>
  <c r="N420" i="1"/>
  <c r="M423" i="1"/>
  <c r="K423" i="1"/>
  <c r="N423" i="1"/>
  <c r="K426" i="1"/>
  <c r="N426" i="1"/>
  <c r="M429" i="1"/>
  <c r="K429" i="1"/>
  <c r="N429" i="1"/>
  <c r="M432" i="1"/>
  <c r="K432" i="1"/>
  <c r="N432" i="1"/>
  <c r="M435" i="1"/>
  <c r="K435" i="1"/>
  <c r="N435" i="1"/>
  <c r="M438" i="1"/>
  <c r="K438" i="1"/>
  <c r="N438" i="1"/>
  <c r="K441" i="1"/>
  <c r="N441" i="1"/>
  <c r="M444" i="1"/>
  <c r="K444" i="1"/>
  <c r="N444" i="1"/>
  <c r="M447" i="1"/>
  <c r="K447" i="1"/>
  <c r="N447" i="1"/>
  <c r="K450" i="1"/>
  <c r="N450" i="1"/>
  <c r="M453" i="1"/>
  <c r="K453" i="1"/>
  <c r="N453" i="1"/>
  <c r="M456" i="1"/>
  <c r="K456" i="1"/>
  <c r="N456" i="1"/>
  <c r="M459" i="1"/>
  <c r="K459" i="1"/>
  <c r="N459" i="1"/>
  <c r="M462" i="1"/>
  <c r="K462" i="1"/>
  <c r="N462" i="1"/>
  <c r="M465" i="1"/>
  <c r="K465" i="1"/>
  <c r="N465" i="1"/>
  <c r="K468" i="1"/>
  <c r="N468" i="1"/>
  <c r="K471" i="1"/>
  <c r="N471" i="1"/>
  <c r="M474" i="1"/>
  <c r="K474" i="1"/>
  <c r="N474" i="1"/>
  <c r="M477" i="1"/>
  <c r="K477" i="1"/>
  <c r="N477" i="1"/>
  <c r="M480" i="1"/>
  <c r="K480" i="1"/>
  <c r="N480" i="1"/>
  <c r="M483" i="1"/>
  <c r="K483" i="1"/>
  <c r="N483" i="1"/>
  <c r="M486" i="1"/>
  <c r="K486" i="1"/>
  <c r="N486" i="1"/>
  <c r="M489" i="1"/>
  <c r="K489" i="1"/>
  <c r="N489" i="1"/>
  <c r="M492" i="1"/>
  <c r="K492" i="1"/>
  <c r="N492" i="1"/>
  <c r="M495" i="1"/>
  <c r="K495" i="1"/>
  <c r="N495" i="1"/>
  <c r="M498" i="1"/>
  <c r="K498" i="1"/>
  <c r="N498" i="1"/>
  <c r="M45" i="1"/>
  <c r="K45" i="1"/>
  <c r="N45" i="1"/>
  <c r="P24" i="1"/>
  <c r="R24" i="1"/>
  <c r="S24" i="1"/>
  <c r="P27" i="1"/>
  <c r="R27" i="1"/>
  <c r="S27" i="1"/>
  <c r="P30" i="1"/>
  <c r="R30" i="1"/>
  <c r="S30" i="1"/>
  <c r="P33" i="1"/>
  <c r="R33" i="1"/>
  <c r="S33" i="1"/>
  <c r="P36" i="1"/>
  <c r="R36" i="1"/>
  <c r="S36" i="1"/>
  <c r="P39" i="1"/>
  <c r="R39" i="1"/>
  <c r="S39" i="1"/>
  <c r="P42" i="1"/>
  <c r="R42" i="1"/>
  <c r="S42" i="1"/>
  <c r="K24" i="1"/>
  <c r="M24" i="1"/>
  <c r="N24" i="1"/>
  <c r="K27" i="1"/>
  <c r="M27" i="1"/>
  <c r="N27" i="1"/>
  <c r="K30" i="1"/>
  <c r="M30" i="1"/>
  <c r="N30" i="1"/>
  <c r="K33" i="1"/>
  <c r="M33" i="1"/>
  <c r="N33" i="1"/>
  <c r="K36" i="1"/>
  <c r="M36" i="1"/>
  <c r="N36" i="1"/>
  <c r="K39" i="1"/>
  <c r="M39" i="1"/>
  <c r="N39" i="1"/>
  <c r="K42" i="1"/>
  <c r="M42" i="1"/>
  <c r="N42" i="1"/>
  <c r="R12" i="1"/>
  <c r="P12" i="1"/>
  <c r="S12" i="1"/>
  <c r="P15" i="1"/>
  <c r="R15" i="1"/>
  <c r="S15" i="1"/>
  <c r="P18" i="1"/>
  <c r="R18" i="1"/>
  <c r="S18" i="1"/>
  <c r="P21" i="1"/>
  <c r="R21" i="1"/>
  <c r="S21" i="1"/>
  <c r="R9" i="1"/>
  <c r="P9" i="1"/>
  <c r="S9" i="1"/>
  <c r="F167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4" i="4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5" i="3"/>
  <c r="F6" i="3"/>
  <c r="F4" i="3"/>
  <c r="M12" i="1"/>
  <c r="K12" i="1"/>
  <c r="N12" i="1"/>
  <c r="M15" i="1"/>
  <c r="K15" i="1"/>
  <c r="N15" i="1"/>
  <c r="M18" i="1"/>
  <c r="K18" i="1"/>
  <c r="N18" i="1"/>
  <c r="M21" i="1"/>
  <c r="K21" i="1"/>
  <c r="N21" i="1"/>
  <c r="M9" i="1"/>
  <c r="K9" i="1"/>
  <c r="N9" i="1"/>
</calcChain>
</file>

<file path=xl/sharedStrings.xml><?xml version="1.0" encoding="utf-8"?>
<sst xmlns="http://schemas.openxmlformats.org/spreadsheetml/2006/main" count="541" uniqueCount="510">
  <si>
    <t>sample ID</t>
  </si>
  <si>
    <t>260/280 qualtiy</t>
  </si>
  <si>
    <t>ng/µl</t>
  </si>
  <si>
    <t>volumen from sample [µl]</t>
  </si>
  <si>
    <t>buffer [µl]</t>
  </si>
  <si>
    <t>AA_0048</t>
  </si>
  <si>
    <t>AA_0049</t>
  </si>
  <si>
    <t>AA_0050</t>
  </si>
  <si>
    <t>AA_0051</t>
  </si>
  <si>
    <t>AA_0052</t>
  </si>
  <si>
    <t>CEWE</t>
  </si>
  <si>
    <t>ILWE</t>
  </si>
  <si>
    <t>standardization [50ng/µl]</t>
  </si>
  <si>
    <t>CEWE_AA_0048</t>
  </si>
  <si>
    <t>ILWE_AA_0048</t>
  </si>
  <si>
    <t>CEWE_AA_0049</t>
  </si>
  <si>
    <t>ILWE_AA_0049</t>
  </si>
  <si>
    <t>CEWE_AA_0050</t>
  </si>
  <si>
    <t>ILWE_AA_0050</t>
  </si>
  <si>
    <t>CEWE_AA_0051</t>
  </si>
  <si>
    <t>CEWE_AA_0052</t>
  </si>
  <si>
    <t>CEWE_AA_0053</t>
  </si>
  <si>
    <t>ILWE_AA_0051</t>
  </si>
  <si>
    <t>ILWE_AA_0052</t>
  </si>
  <si>
    <t>ILWE_AA_0053</t>
  </si>
  <si>
    <t>CEWE_AA_0054</t>
  </si>
  <si>
    <t>ILWE_AA_0054</t>
  </si>
  <si>
    <t>CEWE_AA_0055</t>
  </si>
  <si>
    <t>ILWE_AA_0055</t>
  </si>
  <si>
    <t>CEWE_AA_0056</t>
  </si>
  <si>
    <t>ILWE_AA_0056</t>
  </si>
  <si>
    <t>CEWE_AA_0057</t>
  </si>
  <si>
    <t>ILWE_AA_0057</t>
  </si>
  <si>
    <t>CEWE_AA_0058</t>
  </si>
  <si>
    <t>ILWE_AA_0058</t>
  </si>
  <si>
    <t>CEWE_AA_0059</t>
  </si>
  <si>
    <t>ILWE_AA_0059</t>
  </si>
  <si>
    <t>CEWE_AA_0060</t>
  </si>
  <si>
    <t>ILWE_AA_0060</t>
  </si>
  <si>
    <t>CEWE_AA_0061</t>
  </si>
  <si>
    <t>ILWE_AA_0061</t>
  </si>
  <si>
    <t>CEWE_AA_0062</t>
  </si>
  <si>
    <t>ILWE_AA_0062</t>
  </si>
  <si>
    <t>CEWE_AA_0063</t>
  </si>
  <si>
    <t>ILWE_AA_0063</t>
  </si>
  <si>
    <t>CEWE_AA_0064</t>
  </si>
  <si>
    <t>ILWE_AA_0064</t>
  </si>
  <si>
    <t>CEWE_AA_0065</t>
  </si>
  <si>
    <t>ILWE_AA_0065</t>
  </si>
  <si>
    <t>CEWE_AA_0066</t>
  </si>
  <si>
    <t>ILWE_AA_0066</t>
  </si>
  <si>
    <t>CEWE_AA_0067</t>
  </si>
  <si>
    <t>ILWE_AA_0067</t>
  </si>
  <si>
    <t>CEWE_AA_0068</t>
  </si>
  <si>
    <t>ILWE_AA_0068</t>
  </si>
  <si>
    <t>CEWE_AA_0069</t>
  </si>
  <si>
    <t>ILWE_AA_0069</t>
  </si>
  <si>
    <t>CEWE_AA_0070</t>
  </si>
  <si>
    <t>ILWE_AA_0070</t>
  </si>
  <si>
    <t>CEWE_AA_0071</t>
  </si>
  <si>
    <t>ILWE_AA_0071</t>
  </si>
  <si>
    <t>CEWE_AA_0072</t>
  </si>
  <si>
    <t>ILWE_AA_0072</t>
  </si>
  <si>
    <t>CEWE_AA_0073</t>
  </si>
  <si>
    <t>ILWE_AA_0073</t>
  </si>
  <si>
    <t>CEWE_AA_0074</t>
  </si>
  <si>
    <t>ILWE_AA_0074</t>
  </si>
  <si>
    <t>CEWE_AA_0075</t>
  </si>
  <si>
    <t>ILWE_AA_0075</t>
  </si>
  <si>
    <t>CEWE_AA_0076</t>
  </si>
  <si>
    <t>ILWE_AA_0076</t>
  </si>
  <si>
    <t>CEWE_AA_0077</t>
  </si>
  <si>
    <t>ILWE_AA_0077</t>
  </si>
  <si>
    <t>CEWE_AA_0078</t>
  </si>
  <si>
    <t>ILWE_AA_0078</t>
  </si>
  <si>
    <t>CEWE_AA_0079</t>
  </si>
  <si>
    <t>ILWE_AA_0079</t>
  </si>
  <si>
    <t>CEWE_AA_0080</t>
  </si>
  <si>
    <t>ILWE_AA_0080</t>
  </si>
  <si>
    <t>CEWE_AA_0081</t>
  </si>
  <si>
    <t>ILWE_AA_0081</t>
  </si>
  <si>
    <t>CEWE_AA_0082</t>
  </si>
  <si>
    <t>ILWE_AA_0082</t>
  </si>
  <si>
    <t>CEWE_AA_0083</t>
  </si>
  <si>
    <t>ILWE_AA_0083</t>
  </si>
  <si>
    <t>CEWE_AA_0084</t>
  </si>
  <si>
    <t>ILWE_AA_0084</t>
  </si>
  <si>
    <t>CEWE_AA_0085</t>
  </si>
  <si>
    <t>ILWE_AA_0085</t>
  </si>
  <si>
    <t>CEWE_AA_0086</t>
  </si>
  <si>
    <t>ILWE_AA_0086</t>
  </si>
  <si>
    <t>CEWE_AA_0087</t>
  </si>
  <si>
    <t>ILWE_AA_0087</t>
  </si>
  <si>
    <t>CEWE_AA_0088</t>
  </si>
  <si>
    <t>ILWE_AA_0088</t>
  </si>
  <si>
    <t>CEWE_AA_0089</t>
  </si>
  <si>
    <t>ILWE_AA_0089</t>
  </si>
  <si>
    <t>CEWE_AA_0090</t>
  </si>
  <si>
    <t>ILWE_AA_0090</t>
  </si>
  <si>
    <t>CEWE_AA_0091</t>
  </si>
  <si>
    <t>ILWE_AA_0091</t>
  </si>
  <si>
    <t>CEWE_AA_0092</t>
  </si>
  <si>
    <t>ILWE_AA_0092</t>
  </si>
  <si>
    <t>CEWE_AA_0093</t>
  </si>
  <si>
    <t>ILWE_AA_0093</t>
  </si>
  <si>
    <t>CEWE_AA_0094</t>
  </si>
  <si>
    <t>ILWE_AA_0094</t>
  </si>
  <si>
    <t>CEWE_AA_0095</t>
  </si>
  <si>
    <t>ILWE_AA_0095</t>
  </si>
  <si>
    <t>CEWE_AA_0096</t>
  </si>
  <si>
    <t>ILWE_AA_0096</t>
  </si>
  <si>
    <t>CEWE_AA_0097</t>
  </si>
  <si>
    <t>ILWE_AA_0097</t>
  </si>
  <si>
    <t>CEWE_AA_0098</t>
  </si>
  <si>
    <t>ILWE_AA_0098</t>
  </si>
  <si>
    <t>CEWE_AA_0099</t>
  </si>
  <si>
    <t>ILWE_AA_0099</t>
  </si>
  <si>
    <t>CEWE_AA_0100</t>
  </si>
  <si>
    <t>ILWE_AA_0100</t>
  </si>
  <si>
    <t>CEWE_AA_0101</t>
  </si>
  <si>
    <t>ILWE_AA_0101</t>
  </si>
  <si>
    <t>CEWE_AA_0102</t>
  </si>
  <si>
    <t>ILWE_AA_0102</t>
  </si>
  <si>
    <t>CEWE_AA_0103</t>
  </si>
  <si>
    <t>ILWE_AA_0103</t>
  </si>
  <si>
    <t>CEWE_AA_0104</t>
  </si>
  <si>
    <t>ILWE_AA_0104</t>
  </si>
  <si>
    <t>CEWE_AA_0105</t>
  </si>
  <si>
    <t>ILWE_AA_0105</t>
  </si>
  <si>
    <t>CEWE_AA_0106</t>
  </si>
  <si>
    <t>ILWE_AA_0106</t>
  </si>
  <si>
    <t>CEWE_AA_0107</t>
  </si>
  <si>
    <t>ILWE_AA_0107</t>
  </si>
  <si>
    <t>CEWE_AA_0108</t>
  </si>
  <si>
    <t>ILWE_AA_0108</t>
  </si>
  <si>
    <t>CEWE_AA_0109</t>
  </si>
  <si>
    <t>ILWE_AA_0109</t>
  </si>
  <si>
    <t>CEWE_AA_0110</t>
  </si>
  <si>
    <t>ILWE_AA_0110</t>
  </si>
  <si>
    <t>CEWE_AA_0111</t>
  </si>
  <si>
    <t>ILWE_AA_0111</t>
  </si>
  <si>
    <t>CEWE_AA_0112</t>
  </si>
  <si>
    <t>ILWE_AA_0112</t>
  </si>
  <si>
    <t>CEWE_AA_0113</t>
  </si>
  <si>
    <t>ILWE_AA_0113</t>
  </si>
  <si>
    <t>CEWE_AA_0114</t>
  </si>
  <si>
    <t>ILWE_AA_0114</t>
  </si>
  <si>
    <t>CEWE_AA_0115</t>
  </si>
  <si>
    <t>ILWE_AA_0115</t>
  </si>
  <si>
    <t>CEWE_AA_0116</t>
  </si>
  <si>
    <t>ILWE_AA_0116</t>
  </si>
  <si>
    <t>CEWE_AA_0117</t>
  </si>
  <si>
    <t>ILWE_AA_0117</t>
  </si>
  <si>
    <t>CEWE_AA_0118</t>
  </si>
  <si>
    <t>ILWE_AA_0118</t>
  </si>
  <si>
    <t>CEWE_AA_0119</t>
  </si>
  <si>
    <t>ILWE_AA_0119</t>
  </si>
  <si>
    <t>CEWE_AA_0120</t>
  </si>
  <si>
    <t>ILWE_AA_0120</t>
  </si>
  <si>
    <t>CEWE_AA_0121</t>
  </si>
  <si>
    <t>ILWE_AA_0121</t>
  </si>
  <si>
    <t>CEWE_AA_0122</t>
  </si>
  <si>
    <t>ILWE_AA_0122</t>
  </si>
  <si>
    <t>CEWE_AA_0123</t>
  </si>
  <si>
    <t>ILWE_AA_0123</t>
  </si>
  <si>
    <t>CEWE_AA_0124</t>
  </si>
  <si>
    <t>ILWE_AA_0124</t>
  </si>
  <si>
    <t>CEWE_AA_0125</t>
  </si>
  <si>
    <t>ILWE_AA_0125</t>
  </si>
  <si>
    <t>CEWE_AA_0126</t>
  </si>
  <si>
    <t>ILWE_AA_0126</t>
  </si>
  <si>
    <t>CEWE_AA_0127</t>
  </si>
  <si>
    <t>ILWE_AA_0127</t>
  </si>
  <si>
    <t>CEWE_AA_0128</t>
  </si>
  <si>
    <t>ILWE_AA_0128</t>
  </si>
  <si>
    <t>CEWE_AA_0129</t>
  </si>
  <si>
    <t>ILWE_AA_0129</t>
  </si>
  <si>
    <t>CEWE_AA_0130</t>
  </si>
  <si>
    <t>ILWE_AA_0130</t>
  </si>
  <si>
    <t>CEWE_AA_0131</t>
  </si>
  <si>
    <t>ILWE_AA_0131</t>
  </si>
  <si>
    <t>CEWE_AA_0132</t>
  </si>
  <si>
    <t>ILWE_AA_0132</t>
  </si>
  <si>
    <t>CEWE_AA_0133</t>
  </si>
  <si>
    <t>ILWE_AA_0133</t>
  </si>
  <si>
    <t>CEWE_AA_0134</t>
  </si>
  <si>
    <t>ILWE_AA_0134</t>
  </si>
  <si>
    <t>CEWE_AA_0135</t>
  </si>
  <si>
    <t>ILWE_AA_0135</t>
  </si>
  <si>
    <t>CEWE_AA_0136</t>
  </si>
  <si>
    <t>ILWE_AA_0136</t>
  </si>
  <si>
    <t>CEWE_AA_0137</t>
  </si>
  <si>
    <t>ILWE_AA_0137</t>
  </si>
  <si>
    <t>CEWE_AA_0138</t>
  </si>
  <si>
    <t>ILWE_AA_0138</t>
  </si>
  <si>
    <t>CEWE_AA_0139</t>
  </si>
  <si>
    <t>ILWE_AA_0139</t>
  </si>
  <si>
    <t>CEWE_AA_0140</t>
  </si>
  <si>
    <t>ILWE_AA_0140</t>
  </si>
  <si>
    <t>CEWE_AA_0141</t>
  </si>
  <si>
    <t>ILWE_AA_0141</t>
  </si>
  <si>
    <t>CEWE_AA_0142</t>
  </si>
  <si>
    <t>ILWE_AA_0142</t>
  </si>
  <si>
    <t>CEWE_AA_0143</t>
  </si>
  <si>
    <t>ILWE_AA_0143</t>
  </si>
  <si>
    <t>CEWE_AA_0144</t>
  </si>
  <si>
    <t>ILWE_AA_0144</t>
  </si>
  <si>
    <t>CEWE_AA_0145</t>
  </si>
  <si>
    <t>ILWE_AA_0145</t>
  </si>
  <si>
    <t>CEWE_AA_0146</t>
  </si>
  <si>
    <t>ILWE_AA_0146</t>
  </si>
  <si>
    <t>CEWE_AA_0147</t>
  </si>
  <si>
    <t>ILWE_AA_0147</t>
  </si>
  <si>
    <t>CEWE_AA_0148</t>
  </si>
  <si>
    <t>ILWE_AA_0148</t>
  </si>
  <si>
    <t>CEWE_AA_0149</t>
  </si>
  <si>
    <t>ILWE_AA_0149</t>
  </si>
  <si>
    <t>CEWE_AA_0150</t>
  </si>
  <si>
    <t>ILWE_AA_0150</t>
  </si>
  <si>
    <t>CEWE_AA_0151</t>
  </si>
  <si>
    <t>ILWE_AA_0151</t>
  </si>
  <si>
    <t>CEWE_AA_0152</t>
  </si>
  <si>
    <t>ILWE_AA_0152</t>
  </si>
  <si>
    <t>CEWE_AA_0153</t>
  </si>
  <si>
    <t>ILWE_AA_0153</t>
  </si>
  <si>
    <t>CEWE_AA_0154</t>
  </si>
  <si>
    <t>ILWE_AA_0154</t>
  </si>
  <si>
    <t>CEWE_AA_0155</t>
  </si>
  <si>
    <t>ILWE_AA_0155</t>
  </si>
  <si>
    <t>CEWE_AA_0156</t>
  </si>
  <si>
    <t>ILWE_AA_0156</t>
  </si>
  <si>
    <t>CEWE_AA_0157</t>
  </si>
  <si>
    <t>ILWE_AA_0157</t>
  </si>
  <si>
    <t>CEWE_AA_0158</t>
  </si>
  <si>
    <t>ILWE_AA_0158</t>
  </si>
  <si>
    <t>CEWE_AA_0159</t>
  </si>
  <si>
    <t>ILWE_AA_0159</t>
  </si>
  <si>
    <t>CEWE_AA_0160</t>
  </si>
  <si>
    <t>ILWE_AA_0160</t>
  </si>
  <si>
    <t>CEWE_AA_0161</t>
  </si>
  <si>
    <t>ILWE_AA_0161</t>
  </si>
  <si>
    <t>CEWE_AA_0162</t>
  </si>
  <si>
    <t>ILWE_AA_0162</t>
  </si>
  <si>
    <t>CEWE_AA_0163</t>
  </si>
  <si>
    <t>ILWE_AA_0163</t>
  </si>
  <si>
    <t>CEWE_AA_0164</t>
  </si>
  <si>
    <t>ILWE_AA_0164</t>
  </si>
  <si>
    <t>CEWE_AA_0165</t>
  </si>
  <si>
    <t>ILWE_AA_0165</t>
  </si>
  <si>
    <t>CEWE_AA_0166</t>
  </si>
  <si>
    <t>ILWE_AA_0166</t>
  </si>
  <si>
    <t>CEWE_AA_0167</t>
  </si>
  <si>
    <t>ILWE_AA_0167</t>
  </si>
  <si>
    <t>CEWE_AA_0168</t>
  </si>
  <si>
    <t>ILWE_AA_0168</t>
  </si>
  <si>
    <t>CEWE_AA_0169</t>
  </si>
  <si>
    <t>ILWE_AA_0169</t>
  </si>
  <si>
    <t>CEWE_AA_0170</t>
  </si>
  <si>
    <t>ILWE_AA_0170</t>
  </si>
  <si>
    <t>CEWE_AA_0171</t>
  </si>
  <si>
    <t>ILWE_AA_0171</t>
  </si>
  <si>
    <t>CEWE_AA_0172</t>
  </si>
  <si>
    <t>ILWE_AA_0172</t>
  </si>
  <si>
    <t>CEWE_AA_0173</t>
  </si>
  <si>
    <t>ILWE_AA_0173</t>
  </si>
  <si>
    <t>CEWE_AA_0174</t>
  </si>
  <si>
    <t>ILWE_AA_0174</t>
  </si>
  <si>
    <t>CEWE_AA_0175</t>
  </si>
  <si>
    <t>ILWE_AA_0175</t>
  </si>
  <si>
    <t>CEWE_AA_0176</t>
  </si>
  <si>
    <t>ILWE_AA_0176</t>
  </si>
  <si>
    <t>CEWE_AA_0177</t>
  </si>
  <si>
    <t>ILWE_AA_0177</t>
  </si>
  <si>
    <t>CEWE_AA_0178</t>
  </si>
  <si>
    <t>ILWE_AA_0178</t>
  </si>
  <si>
    <t>CEWE_AA_0179</t>
  </si>
  <si>
    <t>ILWE_AA_0179</t>
  </si>
  <si>
    <t>CEWE_AA_0180</t>
  </si>
  <si>
    <t>ILWE_AA_0180</t>
  </si>
  <si>
    <t>CEWE_AA_0181</t>
  </si>
  <si>
    <t>ILWE_AA_0181</t>
  </si>
  <si>
    <t>CEWE_AA_0182</t>
  </si>
  <si>
    <t>ILWE_AA_0182</t>
  </si>
  <si>
    <t>CEWE_AA_0183</t>
  </si>
  <si>
    <t>ILWE_AA_0183</t>
  </si>
  <si>
    <t>CEWE_AA_0184</t>
  </si>
  <si>
    <t>ILWE_AA_0184</t>
  </si>
  <si>
    <t>CEWE_AA_0185</t>
  </si>
  <si>
    <t>ILWE_AA_0185</t>
  </si>
  <si>
    <t>CEWE_AA_0186</t>
  </si>
  <si>
    <t>ILWE_AA_0186</t>
  </si>
  <si>
    <t>CEWE_AA_0187</t>
  </si>
  <si>
    <t>ILWE_AA_0187</t>
  </si>
  <si>
    <t>CEWE_AA_0188</t>
  </si>
  <si>
    <t>ILWE_AA_0188</t>
  </si>
  <si>
    <t>CEWE_AA_0189</t>
  </si>
  <si>
    <t>ILWE_AA_0189</t>
  </si>
  <si>
    <t>CEWE_AA_0190</t>
  </si>
  <si>
    <t>ILWE_AA_0190</t>
  </si>
  <si>
    <t>CEWE_AA_0191</t>
  </si>
  <si>
    <t>ILWE_AA_0191</t>
  </si>
  <si>
    <t>CEWE_AA_0192</t>
  </si>
  <si>
    <t>ILWE_AA_0192</t>
  </si>
  <si>
    <t>CEWE_AA_0193</t>
  </si>
  <si>
    <t>ILWE_AA_0193</t>
  </si>
  <si>
    <t>CEWE_AA_0194</t>
  </si>
  <si>
    <t>ILWE_AA_0194</t>
  </si>
  <si>
    <t>CEWE_AA_0195</t>
  </si>
  <si>
    <t>ILWE_AA_0195</t>
  </si>
  <si>
    <t>CEWE_AA_0196</t>
  </si>
  <si>
    <t>ILWE_AA_0196</t>
  </si>
  <si>
    <t>CEWE_AA_0197</t>
  </si>
  <si>
    <t>ILWE_AA_0197</t>
  </si>
  <si>
    <t>CEWE_AA_0198</t>
  </si>
  <si>
    <t>ILWE_AA_0198</t>
  </si>
  <si>
    <t>CEWE_AA_0199</t>
  </si>
  <si>
    <t>ILWE_AA_0199</t>
  </si>
  <si>
    <t>CEWE_AA_0200</t>
  </si>
  <si>
    <t>ILWE_AA_0200</t>
  </si>
  <si>
    <t>CEWE_AA_0201</t>
  </si>
  <si>
    <t>ILWE_AA_0201</t>
  </si>
  <si>
    <t>CEWE_AA_0202</t>
  </si>
  <si>
    <t>ILWE_AA_0202</t>
  </si>
  <si>
    <t>CEWE_AA_0203</t>
  </si>
  <si>
    <t>ILWE_AA_0203</t>
  </si>
  <si>
    <t>CEWE_AA_0204</t>
  </si>
  <si>
    <t>ILWE_AA_0204</t>
  </si>
  <si>
    <t>CEWE_AA_0205</t>
  </si>
  <si>
    <t>ILWE_AA_0205</t>
  </si>
  <si>
    <t>CEWE_AA_0206</t>
  </si>
  <si>
    <t>ILWE_AA_0206</t>
  </si>
  <si>
    <t>CEWE_AA_0207</t>
  </si>
  <si>
    <t>ILWE_AA_0207</t>
  </si>
  <si>
    <t>CEWE_AA_0208</t>
  </si>
  <si>
    <t>ILWE_AA_0208</t>
  </si>
  <si>
    <t>CEWE_AA_0209</t>
  </si>
  <si>
    <t>ILWE_AA_0209</t>
  </si>
  <si>
    <t>CEWE_AA_0210</t>
  </si>
  <si>
    <t>ILWE_AA_0210</t>
  </si>
  <si>
    <t>CEWE_AA_0211</t>
  </si>
  <si>
    <t>ILWE_AA_0211</t>
  </si>
  <si>
    <t>DNA isolation</t>
  </si>
  <si>
    <t>qPCR</t>
  </si>
  <si>
    <t>Ct SYBR</t>
  </si>
  <si>
    <t>Ct Mean SYBR</t>
  </si>
  <si>
    <t>mouse</t>
  </si>
  <si>
    <t>eimeria</t>
  </si>
  <si>
    <t>∆ Ct</t>
  </si>
  <si>
    <t>AA_0053</t>
  </si>
  <si>
    <t>AA_0054</t>
  </si>
  <si>
    <t>AA_0055</t>
  </si>
  <si>
    <t>AA_0056</t>
  </si>
  <si>
    <t>AA_0057</t>
  </si>
  <si>
    <t>AA_0058</t>
  </si>
  <si>
    <t>AA_0059</t>
  </si>
  <si>
    <t>AA_0060</t>
  </si>
  <si>
    <t>AA_0061</t>
  </si>
  <si>
    <t>AA_0062</t>
  </si>
  <si>
    <t>AA_0063</t>
  </si>
  <si>
    <t>AA_0064</t>
  </si>
  <si>
    <t>AA_0065</t>
  </si>
  <si>
    <t>AA_0066</t>
  </si>
  <si>
    <t>AA_0067</t>
  </si>
  <si>
    <t>AA_0068</t>
  </si>
  <si>
    <t>AA_0069</t>
  </si>
  <si>
    <t>AA_0070</t>
  </si>
  <si>
    <t>AA_0071</t>
  </si>
  <si>
    <t>AA_0072</t>
  </si>
  <si>
    <t>AA_0073</t>
  </si>
  <si>
    <t>AA_0074</t>
  </si>
  <si>
    <t>AA_0075</t>
  </si>
  <si>
    <t>AA_0076</t>
  </si>
  <si>
    <t>AA_0077</t>
  </si>
  <si>
    <t>AA_0078</t>
  </si>
  <si>
    <t>AA_0079</t>
  </si>
  <si>
    <t>AA_0080</t>
  </si>
  <si>
    <t>AA_0081</t>
  </si>
  <si>
    <t>AA_0082</t>
  </si>
  <si>
    <t>AA_0083</t>
  </si>
  <si>
    <t>AA_0084</t>
  </si>
  <si>
    <t>AA_0085</t>
  </si>
  <si>
    <t>AA_0086</t>
  </si>
  <si>
    <t>AA_0087</t>
  </si>
  <si>
    <t>AA_0088</t>
  </si>
  <si>
    <t>AA_0089</t>
  </si>
  <si>
    <t>AA_0090</t>
  </si>
  <si>
    <t>AA_0091</t>
  </si>
  <si>
    <t>AA_0092</t>
  </si>
  <si>
    <t>AA_0093</t>
  </si>
  <si>
    <t>AA_0094</t>
  </si>
  <si>
    <t>AA_0095</t>
  </si>
  <si>
    <t>AA_0096</t>
  </si>
  <si>
    <t>AA_0097</t>
  </si>
  <si>
    <t>AA_0098</t>
  </si>
  <si>
    <t>AA_0099</t>
  </si>
  <si>
    <t>AA_0100</t>
  </si>
  <si>
    <t>AA_0101</t>
  </si>
  <si>
    <t>AA_0102</t>
  </si>
  <si>
    <t>AA_0103</t>
  </si>
  <si>
    <t>AA_0104</t>
  </si>
  <si>
    <t>AA_0105</t>
  </si>
  <si>
    <t>AA_0106</t>
  </si>
  <si>
    <t>AA_0107</t>
  </si>
  <si>
    <t>AA_0108</t>
  </si>
  <si>
    <t>AA_0109</t>
  </si>
  <si>
    <t>AA_0110</t>
  </si>
  <si>
    <t>AA_0111</t>
  </si>
  <si>
    <t>AA_0112</t>
  </si>
  <si>
    <t>AA_0113</t>
  </si>
  <si>
    <t>AA_0114</t>
  </si>
  <si>
    <t>AA_0115</t>
  </si>
  <si>
    <t>AA_0116</t>
  </si>
  <si>
    <t>AA_0117</t>
  </si>
  <si>
    <t>AA_0118</t>
  </si>
  <si>
    <t>AA_0119</t>
  </si>
  <si>
    <t>AA_0120</t>
  </si>
  <si>
    <t>AA_0121</t>
  </si>
  <si>
    <t>AA_0122</t>
  </si>
  <si>
    <t>AA_0123</t>
  </si>
  <si>
    <t>AA_0124</t>
  </si>
  <si>
    <t>AA_0125</t>
  </si>
  <si>
    <t>AA_0126</t>
  </si>
  <si>
    <t>AA_0127</t>
  </si>
  <si>
    <t>AA_0128</t>
  </si>
  <si>
    <t>AA_0129</t>
  </si>
  <si>
    <t>AA_0130</t>
  </si>
  <si>
    <t>AA_0131</t>
  </si>
  <si>
    <t>AA_0132</t>
  </si>
  <si>
    <t>AA_0133</t>
  </si>
  <si>
    <t>AA_0134</t>
  </si>
  <si>
    <t>AA_0135</t>
  </si>
  <si>
    <t>AA_0136</t>
  </si>
  <si>
    <t>AA_0137</t>
  </si>
  <si>
    <t>AA_0138</t>
  </si>
  <si>
    <t>AA_0139</t>
  </si>
  <si>
    <t>AA_0140</t>
  </si>
  <si>
    <t>AA_0141</t>
  </si>
  <si>
    <t>AA_0142</t>
  </si>
  <si>
    <t>AA_0143</t>
  </si>
  <si>
    <t>AA_0144</t>
  </si>
  <si>
    <t>AA_0145</t>
  </si>
  <si>
    <t>AA_0146</t>
  </si>
  <si>
    <t>AA_0147</t>
  </si>
  <si>
    <t>AA_0148</t>
  </si>
  <si>
    <t>AA_0149</t>
  </si>
  <si>
    <t>AA_0150</t>
  </si>
  <si>
    <t>AA_0151</t>
  </si>
  <si>
    <t>AA_0152</t>
  </si>
  <si>
    <t>AA_0153</t>
  </si>
  <si>
    <t>AA_0154</t>
  </si>
  <si>
    <t>AA_0155</t>
  </si>
  <si>
    <t>AA_0156</t>
  </si>
  <si>
    <t>AA_0157</t>
  </si>
  <si>
    <t>AA_0158</t>
  </si>
  <si>
    <t>AA_0159</t>
  </si>
  <si>
    <t>AA_0160</t>
  </si>
  <si>
    <t>AA_0161</t>
  </si>
  <si>
    <t>AA_0162</t>
  </si>
  <si>
    <t>AA_0163</t>
  </si>
  <si>
    <t>AA_0164</t>
  </si>
  <si>
    <t>AA_0165</t>
  </si>
  <si>
    <t>AA_0166</t>
  </si>
  <si>
    <t>AA_0167</t>
  </si>
  <si>
    <t>AA_0168</t>
  </si>
  <si>
    <t>AA_0169</t>
  </si>
  <si>
    <t>AA_0170</t>
  </si>
  <si>
    <t>AA_0171</t>
  </si>
  <si>
    <t>AA_0172</t>
  </si>
  <si>
    <t>AA_0173</t>
  </si>
  <si>
    <t>AA_0174</t>
  </si>
  <si>
    <t>AA_0175</t>
  </si>
  <si>
    <t>AA_0176</t>
  </si>
  <si>
    <t>AA_0177</t>
  </si>
  <si>
    <t>AA_0178</t>
  </si>
  <si>
    <t>AA_0179</t>
  </si>
  <si>
    <t>AA_0180</t>
  </si>
  <si>
    <t>AA_0181</t>
  </si>
  <si>
    <t>AA_0182</t>
  </si>
  <si>
    <t>AA_0183</t>
  </si>
  <si>
    <t>AA_0184</t>
  </si>
  <si>
    <t>AA_0185</t>
  </si>
  <si>
    <t>AA_0186</t>
  </si>
  <si>
    <t>AA_0187</t>
  </si>
  <si>
    <t>AA_0188</t>
  </si>
  <si>
    <t>AA_0189</t>
  </si>
  <si>
    <t>AA_0190</t>
  </si>
  <si>
    <t>AA_0191</t>
  </si>
  <si>
    <t>AA_0192</t>
  </si>
  <si>
    <t>AA_0193</t>
  </si>
  <si>
    <t>AA_0194</t>
  </si>
  <si>
    <t>AA_0195</t>
  </si>
  <si>
    <t>AA_0196</t>
  </si>
  <si>
    <t>AA_0197</t>
  </si>
  <si>
    <t>AA_0198</t>
  </si>
  <si>
    <t>AA_0199</t>
  </si>
  <si>
    <t>AA_0200</t>
  </si>
  <si>
    <t>AA_0201</t>
  </si>
  <si>
    <t>AA_0202</t>
  </si>
  <si>
    <t>AA_0203</t>
  </si>
  <si>
    <t>AA_0204</t>
  </si>
  <si>
    <t>AA_0205</t>
  </si>
  <si>
    <t>AA_0206</t>
  </si>
  <si>
    <t>AA_0207</t>
  </si>
  <si>
    <t>AA_0208</t>
  </si>
  <si>
    <t>AA_0209</t>
  </si>
  <si>
    <t>AA_0210</t>
  </si>
  <si>
    <t>AA_0211</t>
  </si>
  <si>
    <t/>
  </si>
  <si>
    <t>AA_0047</t>
  </si>
  <si>
    <t>∆∆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</si>
</sst>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22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/>
    <xf numFmtId="2" fontId="16" fillId="0" borderId="0" xfId="0" applyNumberFormat="1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0" xfId="0" applyFill="1"/>
    <xf numFmtId="164" fontId="17" fillId="0" borderId="0" xfId="0" applyNumberFormat="1" applyFont="1"/>
    <xf numFmtId="0" fontId="21" fillId="2" borderId="0" xfId="0" applyFont="1" applyFill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3" fillId="2" borderId="0" xfId="0" applyNumberFormat="1" applyFont="1" applyFill="1" applyAlignment="1">
      <alignment horizontal="center" vertical="center"/>
    </xf>
    <xf numFmtId="0" fontId="23" fillId="2" borderId="10" xfId="0" applyNumberFormat="1" applyFont="1" applyFill="1" applyBorder="1" applyAlignment="1">
      <alignment horizontal="center" vertical="center"/>
    </xf>
    <xf numFmtId="0" fontId="24" fillId="2" borderId="0" xfId="0" applyFont="1" applyFill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5" fillId="0" borderId="0" xfId="0" applyNumberFormat="1" applyFont="1" applyFill="1"/>
    <xf numFmtId="0" fontId="0" fillId="0" borderId="7" xfId="0" applyBorder="1" applyAlignment="1"/>
    <xf numFmtId="0" fontId="0" fillId="3" borderId="0" xfId="0" applyFill="1" applyAlignment="1">
      <alignment horizontal="center" vertical="center"/>
    </xf>
    <xf numFmtId="2" fontId="26" fillId="4" borderId="0" xfId="0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26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 vertical="center"/>
    </xf>
    <xf numFmtId="2" fontId="26" fillId="5" borderId="0" xfId="0" applyNumberFormat="1" applyFont="1" applyFill="1" applyAlignment="1">
      <alignment horizontal="center"/>
    </xf>
    <xf numFmtId="2" fontId="26" fillId="6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7" fillId="0" borderId="10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0" fontId="23" fillId="0" borderId="10" xfId="0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/>
    </xf>
    <xf numFmtId="2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5" fillId="6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2" fontId="15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2" fontId="15" fillId="4" borderId="10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2" fontId="15" fillId="6" borderId="10" xfId="0" applyNumberFormat="1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2" fontId="15" fillId="3" borderId="10" xfId="0" applyNumberFormat="1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2" fontId="15" fillId="0" borderId="10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2" fontId="15" fillId="5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2" fontId="19" fillId="0" borderId="3" xfId="0" applyNumberFormat="1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64" fontId="19" fillId="3" borderId="0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2" fontId="19" fillId="3" borderId="3" xfId="0" applyNumberFormat="1" applyFont="1" applyFill="1" applyBorder="1" applyAlignment="1">
      <alignment horizontal="center" vertical="center"/>
    </xf>
    <xf numFmtId="1" fontId="19" fillId="3" borderId="0" xfId="0" applyNumberFormat="1" applyFont="1" applyFill="1" applyBorder="1" applyAlignment="1">
      <alignment horizontal="center" vertical="center"/>
    </xf>
    <xf numFmtId="164" fontId="19" fillId="3" borderId="8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3"/>
  <sheetViews>
    <sheetView tabSelected="1" topLeftCell="C492" zoomScale="75" zoomScaleNormal="60" zoomScalePageLayoutView="115" workbookViewId="0">
      <selection activeCell="S504" sqref="S504"/>
    </sheetView>
  </sheetViews>
  <sheetFormatPr baseColWidth="10" defaultRowHeight="16" x14ac:dyDescent="0.2"/>
  <cols>
    <col min="1" max="1" width="21.6640625" customWidth="1"/>
    <col min="2" max="2" width="20.83203125" customWidth="1"/>
    <col min="4" max="4" width="27.6640625" customWidth="1"/>
    <col min="6" max="6" width="21.5" customWidth="1"/>
    <col min="8" max="8" width="30.33203125" customWidth="1"/>
    <col min="9" max="9" width="14.6640625" customWidth="1"/>
    <col min="10" max="10" width="13.5" customWidth="1"/>
    <col min="11" max="18" width="13.33203125" customWidth="1"/>
  </cols>
  <sheetData>
    <row r="1" spans="1:20" ht="50" customHeight="1" x14ac:dyDescent="0.7">
      <c r="B1" s="116" t="s">
        <v>341</v>
      </c>
      <c r="C1" s="116"/>
      <c r="D1" s="116"/>
      <c r="E1" s="116"/>
      <c r="F1" s="116"/>
      <c r="G1" s="116"/>
      <c r="H1" s="116"/>
      <c r="I1" s="117"/>
      <c r="J1" s="118" t="s">
        <v>342</v>
      </c>
      <c r="K1" s="118"/>
      <c r="L1" s="118"/>
      <c r="M1" s="118"/>
      <c r="N1" s="118"/>
      <c r="O1" s="118"/>
      <c r="P1" s="118"/>
      <c r="Q1" s="118"/>
      <c r="R1" s="118"/>
    </row>
    <row r="2" spans="1:20" ht="31" x14ac:dyDescent="0.35">
      <c r="A2" s="1"/>
      <c r="B2" s="119" t="s">
        <v>10</v>
      </c>
      <c r="C2" s="120"/>
      <c r="D2" s="120"/>
      <c r="E2" s="120"/>
      <c r="F2" s="127" t="s">
        <v>11</v>
      </c>
      <c r="G2" s="128"/>
      <c r="H2" s="128"/>
      <c r="I2" s="129"/>
      <c r="J2" s="119" t="s">
        <v>10</v>
      </c>
      <c r="K2" s="120"/>
      <c r="L2" s="120"/>
      <c r="M2" s="120"/>
      <c r="N2" s="16"/>
      <c r="O2" s="119" t="s">
        <v>11</v>
      </c>
      <c r="P2" s="120"/>
      <c r="Q2" s="120"/>
      <c r="R2" s="120"/>
      <c r="S2" s="23"/>
    </row>
    <row r="3" spans="1:20" ht="21" x14ac:dyDescent="0.25">
      <c r="A3" s="2"/>
      <c r="B3" s="3"/>
      <c r="C3" s="4"/>
      <c r="D3" s="125" t="s">
        <v>12</v>
      </c>
      <c r="E3" s="125"/>
      <c r="F3" s="5"/>
      <c r="G3" s="4"/>
      <c r="H3" s="125" t="s">
        <v>12</v>
      </c>
      <c r="I3" s="126"/>
      <c r="J3" s="121" t="s">
        <v>345</v>
      </c>
      <c r="K3" s="122"/>
      <c r="L3" s="122" t="s">
        <v>346</v>
      </c>
      <c r="M3" s="122"/>
      <c r="N3" s="83" t="s">
        <v>347</v>
      </c>
      <c r="O3" s="123" t="s">
        <v>345</v>
      </c>
      <c r="P3" s="124"/>
      <c r="Q3" s="122" t="s">
        <v>346</v>
      </c>
      <c r="R3" s="122"/>
      <c r="S3" s="83" t="s">
        <v>347</v>
      </c>
      <c r="T3" s="136" t="s">
        <v>509</v>
      </c>
    </row>
    <row r="4" spans="1:20" ht="24" customHeight="1" x14ac:dyDescent="0.2">
      <c r="A4" s="7" t="s">
        <v>0</v>
      </c>
      <c r="B4" s="3" t="s">
        <v>1</v>
      </c>
      <c r="C4" s="4" t="s">
        <v>2</v>
      </c>
      <c r="D4" s="4" t="s">
        <v>3</v>
      </c>
      <c r="E4" s="4" t="s">
        <v>4</v>
      </c>
      <c r="F4" s="5" t="s">
        <v>1</v>
      </c>
      <c r="G4" s="4" t="s">
        <v>2</v>
      </c>
      <c r="H4" s="4" t="s">
        <v>3</v>
      </c>
      <c r="I4" s="6" t="s">
        <v>4</v>
      </c>
      <c r="J4" s="17" t="s">
        <v>343</v>
      </c>
      <c r="K4" s="17" t="s">
        <v>344</v>
      </c>
      <c r="L4" s="17" t="s">
        <v>343</v>
      </c>
      <c r="M4" s="17" t="s">
        <v>344</v>
      </c>
      <c r="N4" s="83"/>
      <c r="O4" s="17" t="s">
        <v>343</v>
      </c>
      <c r="P4" s="17" t="s">
        <v>344</v>
      </c>
      <c r="Q4" s="17" t="s">
        <v>343</v>
      </c>
      <c r="R4" s="17" t="s">
        <v>344</v>
      </c>
      <c r="S4" s="83"/>
      <c r="T4" s="136"/>
    </row>
    <row r="5" spans="1:20" ht="15.75" customHeight="1" x14ac:dyDescent="0.2">
      <c r="A5" s="36"/>
      <c r="B5" s="37"/>
      <c r="C5" s="38"/>
      <c r="D5" s="38"/>
      <c r="E5" s="38"/>
      <c r="F5" s="39"/>
      <c r="G5" s="38"/>
      <c r="H5" s="38"/>
      <c r="I5" s="40"/>
      <c r="J5" s="38"/>
      <c r="K5" s="41"/>
      <c r="L5" s="41"/>
      <c r="M5" s="41"/>
      <c r="N5" s="42"/>
      <c r="O5" s="43"/>
      <c r="P5" s="43"/>
      <c r="Q5" s="43"/>
      <c r="R5" s="43"/>
      <c r="S5" s="43"/>
    </row>
    <row r="6" spans="1:20" ht="15.75" customHeight="1" x14ac:dyDescent="0.2">
      <c r="A6" s="64" t="s">
        <v>508</v>
      </c>
      <c r="B6" s="65"/>
      <c r="C6" s="66"/>
      <c r="D6" s="66"/>
      <c r="E6" s="66"/>
      <c r="F6" s="66"/>
      <c r="G6" s="66"/>
      <c r="H6" s="66"/>
      <c r="I6" s="67"/>
      <c r="J6" s="68"/>
      <c r="K6" s="69"/>
      <c r="L6" s="69"/>
      <c r="M6" s="69"/>
      <c r="N6" s="70"/>
      <c r="O6" s="71"/>
      <c r="P6" s="63"/>
      <c r="Q6" s="63"/>
      <c r="R6" s="63"/>
      <c r="S6" s="63"/>
    </row>
    <row r="7" spans="1:20" ht="15.75" customHeight="1" x14ac:dyDescent="0.2">
      <c r="A7" s="64"/>
      <c r="B7" s="65"/>
      <c r="C7" s="66"/>
      <c r="D7" s="66"/>
      <c r="E7" s="66"/>
      <c r="F7" s="66"/>
      <c r="G7" s="66"/>
      <c r="H7" s="66"/>
      <c r="I7" s="67"/>
      <c r="J7" s="68"/>
      <c r="K7" s="69"/>
      <c r="L7" s="69"/>
      <c r="M7" s="69"/>
      <c r="N7" s="70"/>
      <c r="O7" s="71"/>
      <c r="P7" s="63"/>
      <c r="Q7" s="63"/>
      <c r="R7" s="63"/>
      <c r="S7" s="63"/>
    </row>
    <row r="8" spans="1:20" ht="15.75" customHeight="1" x14ac:dyDescent="0.2">
      <c r="A8" s="64"/>
      <c r="B8" s="65"/>
      <c r="C8" s="66"/>
      <c r="D8" s="66"/>
      <c r="E8" s="66"/>
      <c r="F8" s="66"/>
      <c r="G8" s="66"/>
      <c r="H8" s="66"/>
      <c r="I8" s="67"/>
      <c r="J8" s="68"/>
      <c r="K8" s="69"/>
      <c r="L8" s="69"/>
      <c r="M8" s="69"/>
      <c r="N8" s="70"/>
      <c r="O8" s="71"/>
      <c r="P8" s="63"/>
      <c r="Q8" s="63"/>
      <c r="R8" s="63"/>
      <c r="S8" s="63"/>
    </row>
    <row r="9" spans="1:20" ht="24" customHeight="1" x14ac:dyDescent="0.2">
      <c r="A9" s="99" t="s">
        <v>5</v>
      </c>
      <c r="B9" s="113">
        <v>1.96</v>
      </c>
      <c r="C9" s="114">
        <v>1114</v>
      </c>
      <c r="D9" s="130">
        <v>8.98</v>
      </c>
      <c r="E9" s="112">
        <v>191.02</v>
      </c>
      <c r="F9" s="95">
        <v>1.9</v>
      </c>
      <c r="G9" s="96">
        <v>625</v>
      </c>
      <c r="H9" s="97">
        <v>8</v>
      </c>
      <c r="I9" s="98">
        <v>92</v>
      </c>
      <c r="J9" s="20">
        <v>21.77</v>
      </c>
      <c r="K9" s="72">
        <f>AVERAGE(J9,J10:J11)</f>
        <v>21.733333333333334</v>
      </c>
      <c r="L9" s="20">
        <v>31.29</v>
      </c>
      <c r="M9" s="72">
        <f>AVERAGE(L9:L11)</f>
        <v>31.296666666666667</v>
      </c>
      <c r="N9" s="82">
        <f xml:space="preserve"> M9-K9</f>
        <v>9.5633333333333326</v>
      </c>
      <c r="O9" s="20">
        <v>21.55</v>
      </c>
      <c r="P9" s="72">
        <f>AVERAGE(O9:O11)</f>
        <v>21.61</v>
      </c>
      <c r="Q9" s="20">
        <v>32.39</v>
      </c>
      <c r="R9" s="72">
        <f>AVERAGE(Q9:Q11)</f>
        <v>31.863333333333333</v>
      </c>
      <c r="S9" s="72">
        <f>R9-P9</f>
        <v>10.253333333333334</v>
      </c>
      <c r="T9" s="72">
        <f>N9-S9</f>
        <v>-0.69000000000000128</v>
      </c>
    </row>
    <row r="10" spans="1:20" ht="24" customHeight="1" x14ac:dyDescent="0.2">
      <c r="A10" s="99"/>
      <c r="B10" s="113"/>
      <c r="C10" s="114"/>
      <c r="D10" s="130"/>
      <c r="E10" s="112"/>
      <c r="F10" s="95"/>
      <c r="G10" s="96"/>
      <c r="H10" s="97"/>
      <c r="I10" s="98"/>
      <c r="J10" s="20">
        <v>21.79</v>
      </c>
      <c r="K10" s="73"/>
      <c r="L10" s="20">
        <v>31.17</v>
      </c>
      <c r="M10" s="72"/>
      <c r="N10" s="83"/>
      <c r="O10" s="20">
        <v>21.69</v>
      </c>
      <c r="P10" s="73"/>
      <c r="Q10" s="20">
        <v>31.78</v>
      </c>
      <c r="R10" s="73"/>
      <c r="S10" s="73"/>
      <c r="T10" s="73"/>
    </row>
    <row r="11" spans="1:20" ht="24" customHeight="1" x14ac:dyDescent="0.2">
      <c r="A11" s="99"/>
      <c r="B11" s="113"/>
      <c r="C11" s="114"/>
      <c r="D11" s="130"/>
      <c r="E11" s="112"/>
      <c r="F11" s="95"/>
      <c r="G11" s="96"/>
      <c r="H11" s="97"/>
      <c r="I11" s="98"/>
      <c r="J11" s="20">
        <v>21.64</v>
      </c>
      <c r="K11" s="73"/>
      <c r="L11" s="20">
        <v>31.43</v>
      </c>
      <c r="M11" s="72"/>
      <c r="N11" s="83"/>
      <c r="O11" s="20">
        <v>21.59</v>
      </c>
      <c r="P11" s="73"/>
      <c r="Q11" s="20">
        <v>31.42</v>
      </c>
      <c r="R11" s="73"/>
      <c r="S11" s="73"/>
      <c r="T11" s="73"/>
    </row>
    <row r="12" spans="1:20" ht="24" customHeight="1" x14ac:dyDescent="0.2">
      <c r="A12" s="99" t="s">
        <v>6</v>
      </c>
      <c r="B12" s="100">
        <v>1.87</v>
      </c>
      <c r="C12" s="101">
        <v>355</v>
      </c>
      <c r="D12" s="97">
        <v>14.1</v>
      </c>
      <c r="E12" s="115">
        <v>85.9</v>
      </c>
      <c r="F12" s="95">
        <v>1.94</v>
      </c>
      <c r="G12" s="96">
        <v>450</v>
      </c>
      <c r="H12" s="97">
        <v>11.1</v>
      </c>
      <c r="I12" s="98">
        <v>88.9</v>
      </c>
      <c r="J12" s="20">
        <v>20.81</v>
      </c>
      <c r="K12" s="72">
        <f t="shared" ref="K12" si="0">AVERAGE(J12,J13:J14)</f>
        <v>20.66333333333333</v>
      </c>
      <c r="L12" s="24">
        <v>31.16</v>
      </c>
      <c r="M12" s="72">
        <f t="shared" ref="M12" si="1">AVERAGE(L12:L14)</f>
        <v>31.116666666666664</v>
      </c>
      <c r="N12" s="82">
        <f t="shared" ref="N12" si="2" xml:space="preserve"> M12-K12</f>
        <v>10.453333333333333</v>
      </c>
      <c r="O12" s="20">
        <v>21.04</v>
      </c>
      <c r="P12" s="72">
        <f t="shared" ref="P12" si="3">AVERAGE(O12:O14)</f>
        <v>21.236666666666668</v>
      </c>
      <c r="Q12" s="20">
        <v>31.57</v>
      </c>
      <c r="R12" s="72">
        <f t="shared" ref="R12" si="4">AVERAGE(Q12:Q14)</f>
        <v>31.813333333333333</v>
      </c>
      <c r="S12" s="72">
        <f t="shared" ref="S12" si="5">R12-P12</f>
        <v>10.576666666666664</v>
      </c>
      <c r="T12" s="72">
        <f t="shared" ref="T12" si="6">N12-S12</f>
        <v>-0.1233333333333313</v>
      </c>
    </row>
    <row r="13" spans="1:20" ht="24" customHeight="1" x14ac:dyDescent="0.2">
      <c r="A13" s="99"/>
      <c r="B13" s="100"/>
      <c r="C13" s="101"/>
      <c r="D13" s="97"/>
      <c r="E13" s="115"/>
      <c r="F13" s="95"/>
      <c r="G13" s="96"/>
      <c r="H13" s="97"/>
      <c r="I13" s="98"/>
      <c r="J13" s="20">
        <v>20.41</v>
      </c>
      <c r="K13" s="73"/>
      <c r="L13" s="24">
        <v>30.76</v>
      </c>
      <c r="M13" s="72"/>
      <c r="N13" s="83"/>
      <c r="O13" s="20">
        <v>21.5</v>
      </c>
      <c r="P13" s="73"/>
      <c r="Q13" s="20">
        <v>31.94</v>
      </c>
      <c r="R13" s="73"/>
      <c r="S13" s="73"/>
      <c r="T13" s="73"/>
    </row>
    <row r="14" spans="1:20" ht="24" customHeight="1" x14ac:dyDescent="0.2">
      <c r="A14" s="99"/>
      <c r="B14" s="100"/>
      <c r="C14" s="101"/>
      <c r="D14" s="97"/>
      <c r="E14" s="115"/>
      <c r="F14" s="95"/>
      <c r="G14" s="96"/>
      <c r="H14" s="97"/>
      <c r="I14" s="98"/>
      <c r="J14" s="20">
        <v>20.77</v>
      </c>
      <c r="K14" s="73"/>
      <c r="L14" s="24">
        <v>31.43</v>
      </c>
      <c r="M14" s="72"/>
      <c r="N14" s="83"/>
      <c r="O14" s="20">
        <v>21.17</v>
      </c>
      <c r="P14" s="73"/>
      <c r="Q14" s="20">
        <v>31.93</v>
      </c>
      <c r="R14" s="73"/>
      <c r="S14" s="73"/>
      <c r="T14" s="73"/>
    </row>
    <row r="15" spans="1:20" ht="24" customHeight="1" x14ac:dyDescent="0.2">
      <c r="A15" s="99" t="s">
        <v>7</v>
      </c>
      <c r="B15" s="100">
        <v>1.92</v>
      </c>
      <c r="C15" s="101">
        <v>494</v>
      </c>
      <c r="D15" s="97">
        <v>10.119999999999999</v>
      </c>
      <c r="E15" s="115">
        <v>89.88</v>
      </c>
      <c r="F15" s="95">
        <v>1.95</v>
      </c>
      <c r="G15" s="96">
        <v>370</v>
      </c>
      <c r="H15" s="97">
        <v>13.5</v>
      </c>
      <c r="I15" s="98">
        <v>86.5</v>
      </c>
      <c r="J15" s="20">
        <v>21.48</v>
      </c>
      <c r="K15" s="72">
        <f t="shared" ref="K15" si="7">AVERAGE(J15,J16:J17)</f>
        <v>21.376666666666665</v>
      </c>
      <c r="L15" s="20">
        <v>31.72</v>
      </c>
      <c r="M15" s="72">
        <f t="shared" ref="M15" si="8">AVERAGE(L15:L17)</f>
        <v>31.596666666666668</v>
      </c>
      <c r="N15" s="82">
        <f t="shared" ref="N15" si="9" xml:space="preserve"> M15-K15</f>
        <v>10.220000000000002</v>
      </c>
      <c r="O15" s="20">
        <v>21.2</v>
      </c>
      <c r="P15" s="72">
        <f t="shared" ref="P15" si="10">AVERAGE(O15:O17)</f>
        <v>21.406666666666666</v>
      </c>
      <c r="Q15" s="52">
        <v>31.97</v>
      </c>
      <c r="R15" s="72">
        <f t="shared" ref="R15" si="11">AVERAGE(Q15:Q17)</f>
        <v>32.453333333333333</v>
      </c>
      <c r="S15" s="72">
        <f t="shared" ref="S15" si="12">R15-P15</f>
        <v>11.046666666666667</v>
      </c>
      <c r="T15" s="72">
        <f t="shared" ref="T15" si="13">N15-S15</f>
        <v>-0.82666666666666444</v>
      </c>
    </row>
    <row r="16" spans="1:20" ht="24" customHeight="1" x14ac:dyDescent="0.2">
      <c r="A16" s="99"/>
      <c r="B16" s="100"/>
      <c r="C16" s="101"/>
      <c r="D16" s="97"/>
      <c r="E16" s="115"/>
      <c r="F16" s="95"/>
      <c r="G16" s="96"/>
      <c r="H16" s="97"/>
      <c r="I16" s="98"/>
      <c r="J16" s="20">
        <v>21.32</v>
      </c>
      <c r="K16" s="73"/>
      <c r="L16" s="20">
        <v>31.31</v>
      </c>
      <c r="M16" s="72"/>
      <c r="N16" s="83"/>
      <c r="O16" s="20">
        <v>21.46</v>
      </c>
      <c r="P16" s="73"/>
      <c r="Q16" s="52">
        <v>33.39</v>
      </c>
      <c r="R16" s="73"/>
      <c r="S16" s="73"/>
      <c r="T16" s="73"/>
    </row>
    <row r="17" spans="1:20" ht="24" customHeight="1" x14ac:dyDescent="0.2">
      <c r="A17" s="99"/>
      <c r="B17" s="100"/>
      <c r="C17" s="101"/>
      <c r="D17" s="97"/>
      <c r="E17" s="115"/>
      <c r="F17" s="95"/>
      <c r="G17" s="96"/>
      <c r="H17" s="97"/>
      <c r="I17" s="98"/>
      <c r="J17" s="20">
        <v>21.33</v>
      </c>
      <c r="K17" s="73"/>
      <c r="L17" s="20">
        <v>31.76</v>
      </c>
      <c r="M17" s="72"/>
      <c r="N17" s="83"/>
      <c r="O17" s="20">
        <v>21.56</v>
      </c>
      <c r="P17" s="73"/>
      <c r="Q17" s="52">
        <v>32</v>
      </c>
      <c r="R17" s="73"/>
      <c r="S17" s="73"/>
      <c r="T17" s="73"/>
    </row>
    <row r="18" spans="1:20" ht="24" customHeight="1" x14ac:dyDescent="0.2">
      <c r="A18" s="99" t="s">
        <v>8</v>
      </c>
      <c r="B18" s="100">
        <v>1.94</v>
      </c>
      <c r="C18" s="101">
        <v>1124</v>
      </c>
      <c r="D18" s="97">
        <v>8.9</v>
      </c>
      <c r="E18" s="94">
        <v>191.1</v>
      </c>
      <c r="F18" s="95">
        <v>1.96</v>
      </c>
      <c r="G18" s="96">
        <v>356</v>
      </c>
      <c r="H18" s="97">
        <v>14</v>
      </c>
      <c r="I18" s="98">
        <v>56</v>
      </c>
      <c r="J18" s="20">
        <v>22.37</v>
      </c>
      <c r="K18" s="72">
        <f t="shared" ref="K18" si="14">AVERAGE(J18,J19:J20)</f>
        <v>22.166666666666668</v>
      </c>
      <c r="L18" s="20">
        <v>32.06</v>
      </c>
      <c r="M18" s="72">
        <f t="shared" ref="M18" si="15">AVERAGE(L18:L20)</f>
        <v>31.78</v>
      </c>
      <c r="N18" s="82">
        <f t="shared" ref="N18" si="16" xml:space="preserve"> M18-K18</f>
        <v>9.6133333333333333</v>
      </c>
      <c r="O18" s="52">
        <v>21.51</v>
      </c>
      <c r="P18" s="72">
        <f t="shared" ref="P18" si="17">AVERAGE(O18:O20)</f>
        <v>21.570000000000004</v>
      </c>
      <c r="Q18" s="20">
        <v>31.29</v>
      </c>
      <c r="R18" s="72">
        <f t="shared" ref="R18" si="18">AVERAGE(Q18:Q20)</f>
        <v>31.13</v>
      </c>
      <c r="S18" s="72">
        <f t="shared" ref="S18" si="19">R18-P18</f>
        <v>9.5599999999999952</v>
      </c>
      <c r="T18" s="72">
        <f t="shared" ref="T18" si="20">N18-S18</f>
        <v>5.3333333333338118E-2</v>
      </c>
    </row>
    <row r="19" spans="1:20" ht="24" customHeight="1" x14ac:dyDescent="0.2">
      <c r="A19" s="99"/>
      <c r="B19" s="100"/>
      <c r="C19" s="101"/>
      <c r="D19" s="97"/>
      <c r="E19" s="94"/>
      <c r="F19" s="95"/>
      <c r="G19" s="96"/>
      <c r="H19" s="97"/>
      <c r="I19" s="98"/>
      <c r="J19" s="20">
        <v>21.99</v>
      </c>
      <c r="K19" s="73"/>
      <c r="L19" s="20">
        <v>32.299999999999997</v>
      </c>
      <c r="M19" s="72"/>
      <c r="N19" s="83"/>
      <c r="O19" s="52">
        <v>21.53</v>
      </c>
      <c r="P19" s="73"/>
      <c r="Q19" s="20">
        <v>31.54</v>
      </c>
      <c r="R19" s="73"/>
      <c r="S19" s="73"/>
      <c r="T19" s="73"/>
    </row>
    <row r="20" spans="1:20" ht="24" customHeight="1" x14ac:dyDescent="0.2">
      <c r="A20" s="99"/>
      <c r="B20" s="100"/>
      <c r="C20" s="101"/>
      <c r="D20" s="97"/>
      <c r="E20" s="94"/>
      <c r="F20" s="95"/>
      <c r="G20" s="96"/>
      <c r="H20" s="97"/>
      <c r="I20" s="98"/>
      <c r="J20" s="20">
        <v>22.14</v>
      </c>
      <c r="K20" s="73"/>
      <c r="L20" s="20">
        <v>30.98</v>
      </c>
      <c r="M20" s="72"/>
      <c r="N20" s="83"/>
      <c r="O20" s="52">
        <v>21.67</v>
      </c>
      <c r="P20" s="73"/>
      <c r="Q20" s="20">
        <v>30.56</v>
      </c>
      <c r="R20" s="73"/>
      <c r="S20" s="73"/>
      <c r="T20" s="73"/>
    </row>
    <row r="21" spans="1:20" ht="24" customHeight="1" x14ac:dyDescent="0.2">
      <c r="A21" s="99" t="s">
        <v>9</v>
      </c>
      <c r="B21" s="100">
        <v>1.93</v>
      </c>
      <c r="C21" s="101">
        <v>560</v>
      </c>
      <c r="D21" s="97">
        <v>17.899999999999999</v>
      </c>
      <c r="E21" s="94">
        <v>182.1</v>
      </c>
      <c r="F21" s="95">
        <v>1.97</v>
      </c>
      <c r="G21" s="96">
        <v>322</v>
      </c>
      <c r="H21" s="97">
        <v>15.5</v>
      </c>
      <c r="I21" s="98">
        <v>84.5</v>
      </c>
      <c r="J21" s="20">
        <v>21.68</v>
      </c>
      <c r="K21" s="72">
        <f t="shared" ref="K21" si="21">AVERAGE(J21,J22:J23)</f>
        <v>21.326666666666668</v>
      </c>
      <c r="L21" s="20">
        <v>31.81</v>
      </c>
      <c r="M21" s="72">
        <f t="shared" ref="M21" si="22">AVERAGE(L21:L23)</f>
        <v>31.516666666666666</v>
      </c>
      <c r="N21" s="82">
        <f t="shared" ref="N21" si="23" xml:space="preserve"> M21-K21</f>
        <v>10.189999999999998</v>
      </c>
      <c r="O21" s="20">
        <v>21.53</v>
      </c>
      <c r="P21" s="72">
        <f t="shared" ref="P21" si="24">AVERAGE(O21:O23)</f>
        <v>21.613333333333333</v>
      </c>
      <c r="Q21" s="20">
        <v>30.72</v>
      </c>
      <c r="R21" s="72">
        <f t="shared" ref="R21" si="25">AVERAGE(Q21:Q23)</f>
        <v>31.56</v>
      </c>
      <c r="S21" s="72">
        <f t="shared" ref="S21" si="26">R21-P21</f>
        <v>9.9466666666666654</v>
      </c>
      <c r="T21" s="72">
        <f t="shared" ref="T21" si="27">N21-S21</f>
        <v>0.24333333333333229</v>
      </c>
    </row>
    <row r="22" spans="1:20" ht="24" customHeight="1" x14ac:dyDescent="0.2">
      <c r="A22" s="99"/>
      <c r="B22" s="100"/>
      <c r="C22" s="101"/>
      <c r="D22" s="97"/>
      <c r="E22" s="94"/>
      <c r="F22" s="95"/>
      <c r="G22" s="96"/>
      <c r="H22" s="97"/>
      <c r="I22" s="98"/>
      <c r="J22" s="20">
        <v>21.16</v>
      </c>
      <c r="K22" s="73"/>
      <c r="L22" s="20">
        <v>31.46</v>
      </c>
      <c r="M22" s="72"/>
      <c r="N22" s="83"/>
      <c r="O22" s="20">
        <v>21.56</v>
      </c>
      <c r="P22" s="73"/>
      <c r="Q22" s="20">
        <v>31.8</v>
      </c>
      <c r="R22" s="73"/>
      <c r="S22" s="73"/>
      <c r="T22" s="73"/>
    </row>
    <row r="23" spans="1:20" ht="24" customHeight="1" x14ac:dyDescent="0.2">
      <c r="A23" s="99"/>
      <c r="B23" s="100"/>
      <c r="C23" s="101"/>
      <c r="D23" s="97"/>
      <c r="E23" s="94"/>
      <c r="F23" s="95"/>
      <c r="G23" s="96"/>
      <c r="H23" s="97"/>
      <c r="I23" s="98"/>
      <c r="J23" s="20">
        <v>21.14</v>
      </c>
      <c r="K23" s="73"/>
      <c r="L23" s="20">
        <v>31.28</v>
      </c>
      <c r="M23" s="72"/>
      <c r="N23" s="83"/>
      <c r="O23" s="20">
        <v>21.75</v>
      </c>
      <c r="P23" s="73"/>
      <c r="Q23" s="20">
        <v>32.159999999999997</v>
      </c>
      <c r="R23" s="73"/>
      <c r="S23" s="73"/>
      <c r="T23" s="73"/>
    </row>
    <row r="24" spans="1:20" ht="24" customHeight="1" x14ac:dyDescent="0.2">
      <c r="A24" s="103" t="s">
        <v>348</v>
      </c>
      <c r="B24" s="100">
        <v>1.93</v>
      </c>
      <c r="C24" s="101">
        <v>1082</v>
      </c>
      <c r="D24" s="97">
        <v>9.3000000000000007</v>
      </c>
      <c r="E24" s="94">
        <v>190.7</v>
      </c>
      <c r="F24" s="95">
        <v>2</v>
      </c>
      <c r="G24" s="96">
        <v>320</v>
      </c>
      <c r="H24" s="97">
        <v>15.6</v>
      </c>
      <c r="I24" s="98">
        <v>84.4</v>
      </c>
      <c r="J24" s="50">
        <v>21.9</v>
      </c>
      <c r="K24" s="74">
        <f t="shared" ref="K24:K42" si="28">AVERAGE(J24,J25:J26)</f>
        <v>21.756666666666664</v>
      </c>
      <c r="L24" s="51">
        <v>22.08</v>
      </c>
      <c r="M24" s="74">
        <f t="shared" ref="M24:M42" si="29">AVERAGE(L24:L26)</f>
        <v>22.026666666666667</v>
      </c>
      <c r="N24" s="84">
        <f t="shared" ref="N24:N42" si="30" xml:space="preserve"> M24-K24</f>
        <v>0.27000000000000313</v>
      </c>
      <c r="O24" s="55">
        <v>22.45</v>
      </c>
      <c r="P24" s="76">
        <f t="shared" ref="P24:P42" si="31">AVERAGE(O24:O26)</f>
        <v>22.416666666666668</v>
      </c>
      <c r="Q24" s="55">
        <v>31.51</v>
      </c>
      <c r="R24" s="76">
        <f t="shared" ref="R24:R42" si="32">AVERAGE(Q24:Q26)</f>
        <v>31.16</v>
      </c>
      <c r="S24" s="76">
        <f t="shared" ref="S24:S42" si="33">R24-P24</f>
        <v>8.7433333333333323</v>
      </c>
      <c r="T24" s="72">
        <f t="shared" ref="T24" si="34">N24-S24</f>
        <v>-8.4733333333333292</v>
      </c>
    </row>
    <row r="25" spans="1:20" ht="24" customHeight="1" x14ac:dyDescent="0.2">
      <c r="A25" s="103"/>
      <c r="B25" s="100"/>
      <c r="C25" s="101"/>
      <c r="D25" s="97"/>
      <c r="E25" s="94"/>
      <c r="F25" s="95"/>
      <c r="G25" s="96"/>
      <c r="H25" s="97"/>
      <c r="I25" s="98"/>
      <c r="J25" s="50">
        <v>21.73</v>
      </c>
      <c r="K25" s="75"/>
      <c r="L25" s="51">
        <v>22</v>
      </c>
      <c r="M25" s="74"/>
      <c r="N25" s="85"/>
      <c r="O25" s="55">
        <v>22.4</v>
      </c>
      <c r="P25" s="77"/>
      <c r="Q25" s="55">
        <v>30.31</v>
      </c>
      <c r="R25" s="77"/>
      <c r="S25" s="77"/>
      <c r="T25" s="73"/>
    </row>
    <row r="26" spans="1:20" ht="24" customHeight="1" x14ac:dyDescent="0.2">
      <c r="A26" s="103"/>
      <c r="B26" s="100"/>
      <c r="C26" s="101"/>
      <c r="D26" s="97"/>
      <c r="E26" s="94"/>
      <c r="F26" s="95"/>
      <c r="G26" s="96"/>
      <c r="H26" s="97"/>
      <c r="I26" s="98"/>
      <c r="J26" s="50">
        <v>21.64</v>
      </c>
      <c r="K26" s="75"/>
      <c r="L26" s="51">
        <v>22</v>
      </c>
      <c r="M26" s="74"/>
      <c r="N26" s="85"/>
      <c r="O26" s="55">
        <v>22.4</v>
      </c>
      <c r="P26" s="77"/>
      <c r="Q26" s="55">
        <v>31.66</v>
      </c>
      <c r="R26" s="77"/>
      <c r="S26" s="77"/>
      <c r="T26" s="73"/>
    </row>
    <row r="27" spans="1:20" ht="24" customHeight="1" x14ac:dyDescent="0.2">
      <c r="A27" s="103" t="s">
        <v>349</v>
      </c>
      <c r="B27" s="100">
        <v>1.92</v>
      </c>
      <c r="C27" s="101">
        <v>470</v>
      </c>
      <c r="D27" s="97">
        <v>10.7</v>
      </c>
      <c r="E27" s="94">
        <v>89.3</v>
      </c>
      <c r="F27" s="95">
        <v>2.02</v>
      </c>
      <c r="G27" s="96">
        <v>430</v>
      </c>
      <c r="H27" s="97">
        <v>11.6</v>
      </c>
      <c r="I27" s="98">
        <v>88.4</v>
      </c>
      <c r="J27" s="55">
        <v>20.82</v>
      </c>
      <c r="K27" s="76">
        <f t="shared" si="28"/>
        <v>20.806666666666668</v>
      </c>
      <c r="L27" s="55">
        <v>28</v>
      </c>
      <c r="M27" s="76">
        <f t="shared" si="29"/>
        <v>27.943333333333332</v>
      </c>
      <c r="N27" s="90">
        <f t="shared" si="30"/>
        <v>7.1366666666666632</v>
      </c>
      <c r="O27" s="51">
        <v>23.79</v>
      </c>
      <c r="P27" s="74">
        <f t="shared" si="31"/>
        <v>23.943333333333332</v>
      </c>
      <c r="Q27" s="51">
        <v>25.27</v>
      </c>
      <c r="R27" s="74">
        <f t="shared" si="32"/>
        <v>25.5</v>
      </c>
      <c r="S27" s="74">
        <f t="shared" si="33"/>
        <v>1.5566666666666684</v>
      </c>
      <c r="T27" s="72">
        <f t="shared" ref="T27" si="35">N27-S27</f>
        <v>5.5799999999999947</v>
      </c>
    </row>
    <row r="28" spans="1:20" ht="24" customHeight="1" x14ac:dyDescent="0.2">
      <c r="A28" s="103"/>
      <c r="B28" s="100"/>
      <c r="C28" s="101"/>
      <c r="D28" s="97"/>
      <c r="E28" s="94"/>
      <c r="F28" s="95"/>
      <c r="G28" s="96"/>
      <c r="H28" s="97"/>
      <c r="I28" s="98"/>
      <c r="J28" s="55">
        <v>20.8</v>
      </c>
      <c r="K28" s="77"/>
      <c r="L28" s="55">
        <v>27.58</v>
      </c>
      <c r="M28" s="76"/>
      <c r="N28" s="91"/>
      <c r="O28" s="51">
        <v>24.05</v>
      </c>
      <c r="P28" s="75"/>
      <c r="Q28" s="51">
        <v>25.71</v>
      </c>
      <c r="R28" s="75"/>
      <c r="S28" s="75"/>
      <c r="T28" s="73"/>
    </row>
    <row r="29" spans="1:20" ht="24" customHeight="1" x14ac:dyDescent="0.2">
      <c r="A29" s="103"/>
      <c r="B29" s="100"/>
      <c r="C29" s="101"/>
      <c r="D29" s="97"/>
      <c r="E29" s="94"/>
      <c r="F29" s="95"/>
      <c r="G29" s="96"/>
      <c r="H29" s="97"/>
      <c r="I29" s="98"/>
      <c r="J29" s="55">
        <v>20.8</v>
      </c>
      <c r="K29" s="77"/>
      <c r="L29" s="55">
        <v>28.25</v>
      </c>
      <c r="M29" s="76"/>
      <c r="N29" s="91"/>
      <c r="O29" s="51">
        <v>23.99</v>
      </c>
      <c r="P29" s="75"/>
      <c r="Q29" s="51">
        <v>25.52</v>
      </c>
      <c r="R29" s="75"/>
      <c r="S29" s="75"/>
      <c r="T29" s="73"/>
    </row>
    <row r="30" spans="1:20" ht="24" customHeight="1" x14ac:dyDescent="0.2">
      <c r="A30" s="99" t="s">
        <v>350</v>
      </c>
      <c r="B30" s="100">
        <v>1.93</v>
      </c>
      <c r="C30" s="101">
        <v>440</v>
      </c>
      <c r="D30" s="97">
        <v>11.4</v>
      </c>
      <c r="E30" s="94">
        <v>88.6</v>
      </c>
      <c r="F30" s="95">
        <v>2.0299999999999998</v>
      </c>
      <c r="G30" s="96">
        <v>133</v>
      </c>
      <c r="H30" s="97">
        <v>37.6</v>
      </c>
      <c r="I30" s="98">
        <v>62.4</v>
      </c>
      <c r="J30" s="20">
        <v>21.95</v>
      </c>
      <c r="K30" s="72">
        <f t="shared" si="28"/>
        <v>21.716666666666669</v>
      </c>
      <c r="L30" s="20">
        <v>30.31</v>
      </c>
      <c r="M30" s="72">
        <f t="shared" si="29"/>
        <v>30.74</v>
      </c>
      <c r="N30" s="82">
        <f t="shared" si="30"/>
        <v>9.0233333333333299</v>
      </c>
      <c r="O30" s="20">
        <v>22.97</v>
      </c>
      <c r="P30" s="72">
        <f t="shared" si="31"/>
        <v>22.926666666666666</v>
      </c>
      <c r="Q30" s="20">
        <v>31.98</v>
      </c>
      <c r="R30" s="72">
        <f t="shared" si="32"/>
        <v>31.53</v>
      </c>
      <c r="S30" s="72">
        <f t="shared" si="33"/>
        <v>8.6033333333333353</v>
      </c>
      <c r="T30" s="72">
        <f t="shared" ref="T30" si="36">N30-S30</f>
        <v>0.4199999999999946</v>
      </c>
    </row>
    <row r="31" spans="1:20" ht="24" customHeight="1" x14ac:dyDescent="0.2">
      <c r="A31" s="99"/>
      <c r="B31" s="100"/>
      <c r="C31" s="101"/>
      <c r="D31" s="97"/>
      <c r="E31" s="94"/>
      <c r="F31" s="95"/>
      <c r="G31" s="96"/>
      <c r="H31" s="97"/>
      <c r="I31" s="98"/>
      <c r="J31" s="20">
        <v>21.58</v>
      </c>
      <c r="K31" s="73"/>
      <c r="L31" s="20">
        <v>31.38</v>
      </c>
      <c r="M31" s="72"/>
      <c r="N31" s="83"/>
      <c r="O31" s="20">
        <v>22.93</v>
      </c>
      <c r="P31" s="73"/>
      <c r="Q31" s="20">
        <v>30.33</v>
      </c>
      <c r="R31" s="73"/>
      <c r="S31" s="73"/>
      <c r="T31" s="73"/>
    </row>
    <row r="32" spans="1:20" ht="24" customHeight="1" x14ac:dyDescent="0.2">
      <c r="A32" s="99"/>
      <c r="B32" s="100"/>
      <c r="C32" s="101"/>
      <c r="D32" s="97"/>
      <c r="E32" s="94"/>
      <c r="F32" s="95"/>
      <c r="G32" s="96"/>
      <c r="H32" s="97"/>
      <c r="I32" s="98"/>
      <c r="J32" s="20">
        <v>21.62</v>
      </c>
      <c r="K32" s="73"/>
      <c r="L32" s="20">
        <v>30.53</v>
      </c>
      <c r="M32" s="72"/>
      <c r="N32" s="83"/>
      <c r="O32" s="20">
        <v>22.88</v>
      </c>
      <c r="P32" s="73"/>
      <c r="Q32" s="20">
        <v>32.28</v>
      </c>
      <c r="R32" s="73"/>
      <c r="S32" s="73"/>
      <c r="T32" s="73"/>
    </row>
    <row r="33" spans="1:20" ht="24" customHeight="1" x14ac:dyDescent="0.2">
      <c r="A33" s="99" t="s">
        <v>351</v>
      </c>
      <c r="B33" s="100">
        <v>1.95</v>
      </c>
      <c r="C33" s="101">
        <v>300</v>
      </c>
      <c r="D33" s="97">
        <v>16.7</v>
      </c>
      <c r="E33" s="94">
        <v>83.3</v>
      </c>
      <c r="F33" s="95">
        <v>2.06</v>
      </c>
      <c r="G33" s="96">
        <v>250</v>
      </c>
      <c r="H33" s="97">
        <v>20</v>
      </c>
      <c r="I33" s="98">
        <v>80</v>
      </c>
      <c r="J33" s="52">
        <v>21.28</v>
      </c>
      <c r="K33" s="72">
        <f t="shared" si="28"/>
        <v>21.05</v>
      </c>
      <c r="L33" s="20">
        <v>29.87</v>
      </c>
      <c r="M33" s="72">
        <f t="shared" si="29"/>
        <v>30.296666666666667</v>
      </c>
      <c r="N33" s="82">
        <f t="shared" si="30"/>
        <v>9.2466666666666661</v>
      </c>
      <c r="O33" s="20">
        <v>23.83</v>
      </c>
      <c r="P33" s="72">
        <f t="shared" si="31"/>
        <v>23.943333333333332</v>
      </c>
      <c r="Q33" s="20">
        <v>31.97</v>
      </c>
      <c r="R33" s="72">
        <f t="shared" si="32"/>
        <v>32.020000000000003</v>
      </c>
      <c r="S33" s="72">
        <f t="shared" si="33"/>
        <v>8.0766666666666715</v>
      </c>
      <c r="T33" s="72">
        <f t="shared" ref="T33" si="37">N33-S33</f>
        <v>1.1699999999999946</v>
      </c>
    </row>
    <row r="34" spans="1:20" ht="24" customHeight="1" x14ac:dyDescent="0.2">
      <c r="A34" s="99"/>
      <c r="B34" s="100"/>
      <c r="C34" s="101"/>
      <c r="D34" s="97"/>
      <c r="E34" s="94"/>
      <c r="F34" s="95"/>
      <c r="G34" s="96"/>
      <c r="H34" s="97"/>
      <c r="I34" s="98"/>
      <c r="J34" s="52">
        <v>21</v>
      </c>
      <c r="K34" s="73"/>
      <c r="L34" s="20">
        <v>30.28</v>
      </c>
      <c r="M34" s="72"/>
      <c r="N34" s="83"/>
      <c r="O34" s="20">
        <v>24.15</v>
      </c>
      <c r="P34" s="73"/>
      <c r="Q34" s="20">
        <v>32.369999999999997</v>
      </c>
      <c r="R34" s="73"/>
      <c r="S34" s="73"/>
      <c r="T34" s="73"/>
    </row>
    <row r="35" spans="1:20" ht="24" customHeight="1" x14ac:dyDescent="0.2">
      <c r="A35" s="99"/>
      <c r="B35" s="100"/>
      <c r="C35" s="101"/>
      <c r="D35" s="97"/>
      <c r="E35" s="94"/>
      <c r="F35" s="95"/>
      <c r="G35" s="96"/>
      <c r="H35" s="97"/>
      <c r="I35" s="98"/>
      <c r="J35" s="52">
        <v>20.87</v>
      </c>
      <c r="K35" s="73"/>
      <c r="L35" s="20">
        <v>30.74</v>
      </c>
      <c r="M35" s="72"/>
      <c r="N35" s="83"/>
      <c r="O35" s="20">
        <v>23.85</v>
      </c>
      <c r="P35" s="73"/>
      <c r="Q35" s="20">
        <v>31.72</v>
      </c>
      <c r="R35" s="73"/>
      <c r="S35" s="73"/>
      <c r="T35" s="73"/>
    </row>
    <row r="36" spans="1:20" ht="24" customHeight="1" x14ac:dyDescent="0.2">
      <c r="A36" s="99" t="s">
        <v>352</v>
      </c>
      <c r="B36" s="100">
        <v>1.95</v>
      </c>
      <c r="C36" s="101">
        <v>283</v>
      </c>
      <c r="D36" s="97">
        <v>17.7</v>
      </c>
      <c r="E36" s="94">
        <v>82.3</v>
      </c>
      <c r="F36" s="95">
        <v>1.97</v>
      </c>
      <c r="G36" s="96">
        <v>387</v>
      </c>
      <c r="H36" s="97">
        <v>12.9</v>
      </c>
      <c r="I36" s="98">
        <v>87.1</v>
      </c>
      <c r="J36" s="20">
        <v>21.38</v>
      </c>
      <c r="K36" s="72">
        <f t="shared" si="28"/>
        <v>21.493333333333329</v>
      </c>
      <c r="L36" s="20">
        <v>30.53</v>
      </c>
      <c r="M36" s="72">
        <f t="shared" si="29"/>
        <v>30.746666666666666</v>
      </c>
      <c r="N36" s="82">
        <f t="shared" si="30"/>
        <v>9.2533333333333374</v>
      </c>
      <c r="O36" s="20">
        <v>21.53</v>
      </c>
      <c r="P36" s="72">
        <f t="shared" si="31"/>
        <v>21.306666666666668</v>
      </c>
      <c r="Q36" s="20">
        <v>28.76</v>
      </c>
      <c r="R36" s="72">
        <f t="shared" si="32"/>
        <v>30.340000000000003</v>
      </c>
      <c r="S36" s="72">
        <f t="shared" si="33"/>
        <v>9.033333333333335</v>
      </c>
      <c r="T36" s="72">
        <f t="shared" ref="T36" si="38">N36-S36</f>
        <v>0.22000000000000242</v>
      </c>
    </row>
    <row r="37" spans="1:20" ht="24" customHeight="1" x14ac:dyDescent="0.2">
      <c r="A37" s="99"/>
      <c r="B37" s="100"/>
      <c r="C37" s="101"/>
      <c r="D37" s="97"/>
      <c r="E37" s="94"/>
      <c r="F37" s="95"/>
      <c r="G37" s="96"/>
      <c r="H37" s="97"/>
      <c r="I37" s="98"/>
      <c r="J37" s="20">
        <v>21.74</v>
      </c>
      <c r="K37" s="73"/>
      <c r="L37" s="20">
        <v>31.47</v>
      </c>
      <c r="M37" s="72"/>
      <c r="N37" s="83"/>
      <c r="O37" s="20">
        <v>21.25</v>
      </c>
      <c r="P37" s="73"/>
      <c r="Q37" s="20">
        <v>31.08</v>
      </c>
      <c r="R37" s="73"/>
      <c r="S37" s="73"/>
      <c r="T37" s="73"/>
    </row>
    <row r="38" spans="1:20" ht="24" customHeight="1" x14ac:dyDescent="0.2">
      <c r="A38" s="99"/>
      <c r="B38" s="100"/>
      <c r="C38" s="101"/>
      <c r="D38" s="97"/>
      <c r="E38" s="94"/>
      <c r="F38" s="95"/>
      <c r="G38" s="96"/>
      <c r="H38" s="97"/>
      <c r="I38" s="98"/>
      <c r="J38" s="20">
        <v>21.36</v>
      </c>
      <c r="K38" s="73"/>
      <c r="L38" s="20">
        <v>30.24</v>
      </c>
      <c r="M38" s="72"/>
      <c r="N38" s="83"/>
      <c r="O38" s="20">
        <v>21.14</v>
      </c>
      <c r="P38" s="73"/>
      <c r="Q38" s="20">
        <v>31.18</v>
      </c>
      <c r="R38" s="73"/>
      <c r="S38" s="73"/>
      <c r="T38" s="73"/>
    </row>
    <row r="39" spans="1:20" ht="24" customHeight="1" x14ac:dyDescent="0.2">
      <c r="A39" s="99" t="s">
        <v>353</v>
      </c>
      <c r="B39" s="100">
        <v>1.93</v>
      </c>
      <c r="C39" s="101">
        <v>875</v>
      </c>
      <c r="D39" s="97">
        <v>11.5</v>
      </c>
      <c r="E39" s="94">
        <v>188.5</v>
      </c>
      <c r="F39" s="95">
        <v>2</v>
      </c>
      <c r="G39" s="96">
        <v>531</v>
      </c>
      <c r="H39" s="97">
        <v>9.4</v>
      </c>
      <c r="I39" s="98">
        <v>90.6</v>
      </c>
      <c r="J39" s="20">
        <v>21.76</v>
      </c>
      <c r="K39" s="72">
        <f t="shared" si="28"/>
        <v>21.626666666666665</v>
      </c>
      <c r="L39" s="52">
        <v>30.62</v>
      </c>
      <c r="M39" s="72">
        <f t="shared" si="29"/>
        <v>30.53</v>
      </c>
      <c r="N39" s="82">
        <f t="shared" si="30"/>
        <v>8.903333333333336</v>
      </c>
      <c r="O39" s="20">
        <v>23.57</v>
      </c>
      <c r="P39" s="72">
        <f t="shared" si="31"/>
        <v>23.593333333333334</v>
      </c>
      <c r="Q39" s="20">
        <v>32.47</v>
      </c>
      <c r="R39" s="72">
        <f t="shared" si="32"/>
        <v>32.409999999999997</v>
      </c>
      <c r="S39" s="72">
        <f t="shared" si="33"/>
        <v>8.8166666666666629</v>
      </c>
      <c r="T39" s="72">
        <f t="shared" ref="T39" si="39">N39-S39</f>
        <v>8.6666666666673109E-2</v>
      </c>
    </row>
    <row r="40" spans="1:20" ht="24" customHeight="1" x14ac:dyDescent="0.2">
      <c r="A40" s="99"/>
      <c r="B40" s="100"/>
      <c r="C40" s="101"/>
      <c r="D40" s="97"/>
      <c r="E40" s="94"/>
      <c r="F40" s="95"/>
      <c r="G40" s="96"/>
      <c r="H40" s="97"/>
      <c r="I40" s="98"/>
      <c r="J40" s="20">
        <v>21.57</v>
      </c>
      <c r="K40" s="73"/>
      <c r="L40" s="52">
        <v>31.25</v>
      </c>
      <c r="M40" s="72"/>
      <c r="N40" s="83"/>
      <c r="O40" s="20">
        <v>23.8</v>
      </c>
      <c r="P40" s="73"/>
      <c r="Q40" s="20">
        <v>32.799999999999997</v>
      </c>
      <c r="R40" s="73"/>
      <c r="S40" s="73"/>
      <c r="T40" s="73"/>
    </row>
    <row r="41" spans="1:20" ht="24" customHeight="1" x14ac:dyDescent="0.2">
      <c r="A41" s="99"/>
      <c r="B41" s="100"/>
      <c r="C41" s="101"/>
      <c r="D41" s="97"/>
      <c r="E41" s="94"/>
      <c r="F41" s="95"/>
      <c r="G41" s="96"/>
      <c r="H41" s="97"/>
      <c r="I41" s="98"/>
      <c r="J41" s="20">
        <v>21.55</v>
      </c>
      <c r="K41" s="73"/>
      <c r="L41" s="52">
        <v>29.72</v>
      </c>
      <c r="M41" s="72"/>
      <c r="N41" s="83"/>
      <c r="O41" s="20">
        <v>23.41</v>
      </c>
      <c r="P41" s="73"/>
      <c r="Q41" s="20">
        <v>31.96</v>
      </c>
      <c r="R41" s="73"/>
      <c r="S41" s="73"/>
      <c r="T41" s="73"/>
    </row>
    <row r="42" spans="1:20" ht="24" customHeight="1" x14ac:dyDescent="0.2">
      <c r="A42" s="99" t="s">
        <v>354</v>
      </c>
      <c r="B42" s="100">
        <v>1.95</v>
      </c>
      <c r="C42" s="101">
        <v>300</v>
      </c>
      <c r="D42" s="97">
        <v>16.7</v>
      </c>
      <c r="E42" s="94">
        <v>83.3</v>
      </c>
      <c r="F42" s="95">
        <v>2.0499999999999998</v>
      </c>
      <c r="G42" s="96">
        <v>324</v>
      </c>
      <c r="H42" s="97">
        <v>15.4</v>
      </c>
      <c r="I42" s="98">
        <v>84.6</v>
      </c>
      <c r="J42" s="52">
        <v>21.09</v>
      </c>
      <c r="K42" s="72">
        <f t="shared" si="28"/>
        <v>21.113333333333333</v>
      </c>
      <c r="L42" s="20">
        <v>30.89</v>
      </c>
      <c r="M42" s="72">
        <f t="shared" si="29"/>
        <v>31.12</v>
      </c>
      <c r="N42" s="82">
        <f t="shared" si="30"/>
        <v>10.006666666666668</v>
      </c>
      <c r="O42" s="20">
        <v>22.8</v>
      </c>
      <c r="P42" s="72">
        <f t="shared" si="31"/>
        <v>23.096666666666668</v>
      </c>
      <c r="Q42" s="20">
        <v>31.74</v>
      </c>
      <c r="R42" s="72">
        <f t="shared" si="32"/>
        <v>31.986666666666665</v>
      </c>
      <c r="S42" s="72">
        <f t="shared" si="33"/>
        <v>8.889999999999997</v>
      </c>
      <c r="T42" s="72">
        <f t="shared" ref="T42" si="40">N42-S42</f>
        <v>1.1166666666666707</v>
      </c>
    </row>
    <row r="43" spans="1:20" ht="24" customHeight="1" x14ac:dyDescent="0.2">
      <c r="A43" s="99"/>
      <c r="B43" s="100"/>
      <c r="C43" s="101"/>
      <c r="D43" s="97"/>
      <c r="E43" s="94"/>
      <c r="F43" s="95"/>
      <c r="G43" s="96"/>
      <c r="H43" s="97"/>
      <c r="I43" s="98"/>
      <c r="J43" s="52">
        <v>21.19</v>
      </c>
      <c r="K43" s="73"/>
      <c r="L43" s="20">
        <v>30.92</v>
      </c>
      <c r="M43" s="72"/>
      <c r="N43" s="83"/>
      <c r="O43" s="20">
        <v>23.29</v>
      </c>
      <c r="P43" s="73"/>
      <c r="Q43" s="20">
        <v>32.83</v>
      </c>
      <c r="R43" s="73"/>
      <c r="S43" s="73"/>
      <c r="T43" s="73"/>
    </row>
    <row r="44" spans="1:20" ht="24" customHeight="1" x14ac:dyDescent="0.2">
      <c r="A44" s="99"/>
      <c r="B44" s="100"/>
      <c r="C44" s="101"/>
      <c r="D44" s="97"/>
      <c r="E44" s="94"/>
      <c r="F44" s="95"/>
      <c r="G44" s="96"/>
      <c r="H44" s="97"/>
      <c r="I44" s="98"/>
      <c r="J44" s="52">
        <v>21.06</v>
      </c>
      <c r="K44" s="73"/>
      <c r="L44" s="20">
        <v>31.55</v>
      </c>
      <c r="M44" s="72"/>
      <c r="N44" s="83"/>
      <c r="O44" s="20">
        <v>23.2</v>
      </c>
      <c r="P44" s="73"/>
      <c r="Q44" s="20">
        <v>31.39</v>
      </c>
      <c r="R44" s="73"/>
      <c r="S44" s="73"/>
      <c r="T44" s="73"/>
    </row>
    <row r="45" spans="1:20" ht="24" customHeight="1" x14ac:dyDescent="0.2">
      <c r="A45" s="99" t="s">
        <v>355</v>
      </c>
      <c r="B45" s="100">
        <v>1.96</v>
      </c>
      <c r="C45" s="101">
        <v>401</v>
      </c>
      <c r="D45" s="97">
        <v>12.5</v>
      </c>
      <c r="E45" s="94">
        <v>87.5</v>
      </c>
      <c r="F45" s="95">
        <v>1.98</v>
      </c>
      <c r="G45" s="96">
        <v>425</v>
      </c>
      <c r="H45" s="97">
        <v>11.8</v>
      </c>
      <c r="I45" s="98">
        <v>88.2</v>
      </c>
      <c r="J45" s="20">
        <v>21.64</v>
      </c>
      <c r="K45" s="72">
        <f t="shared" ref="K45:K108" si="41">AVERAGE(J45,J46:J47)</f>
        <v>21.546666666666667</v>
      </c>
      <c r="L45" s="20">
        <v>31.01</v>
      </c>
      <c r="M45" s="72">
        <f t="shared" ref="M45" si="42">AVERAGE(L45:L47)</f>
        <v>30.11</v>
      </c>
      <c r="N45" s="82">
        <f t="shared" ref="N45" si="43" xml:space="preserve"> M45-K45</f>
        <v>8.5633333333333326</v>
      </c>
      <c r="O45" s="20">
        <v>22.02</v>
      </c>
      <c r="P45" s="72">
        <f t="shared" ref="P45:P108" si="44">AVERAGE(O45:O47)</f>
        <v>21.909999999999997</v>
      </c>
      <c r="Q45" s="20">
        <v>30.18</v>
      </c>
      <c r="R45" s="72">
        <f t="shared" ref="R45:R108" si="45">AVERAGE(Q45:Q47)</f>
        <v>31.25</v>
      </c>
      <c r="S45" s="72">
        <f t="shared" ref="S45" si="46">R45-P45</f>
        <v>9.3400000000000034</v>
      </c>
      <c r="T45" s="72">
        <f t="shared" ref="T45" si="47">N45-S45</f>
        <v>-0.77666666666667084</v>
      </c>
    </row>
    <row r="46" spans="1:20" ht="24" customHeight="1" x14ac:dyDescent="0.2">
      <c r="A46" s="99"/>
      <c r="B46" s="100"/>
      <c r="C46" s="101"/>
      <c r="D46" s="97"/>
      <c r="E46" s="94"/>
      <c r="F46" s="95"/>
      <c r="G46" s="96"/>
      <c r="H46" s="97"/>
      <c r="I46" s="98"/>
      <c r="J46" s="20">
        <v>21.59</v>
      </c>
      <c r="K46" s="73"/>
      <c r="L46" s="20">
        <v>28.23</v>
      </c>
      <c r="M46" s="72"/>
      <c r="N46" s="83"/>
      <c r="O46" s="20">
        <v>21.78</v>
      </c>
      <c r="P46" s="73"/>
      <c r="Q46" s="20">
        <v>31.87</v>
      </c>
      <c r="R46" s="73"/>
      <c r="S46" s="73"/>
      <c r="T46" s="73"/>
    </row>
    <row r="47" spans="1:20" ht="24" customHeight="1" x14ac:dyDescent="0.2">
      <c r="A47" s="99"/>
      <c r="B47" s="100"/>
      <c r="C47" s="101"/>
      <c r="D47" s="97"/>
      <c r="E47" s="94"/>
      <c r="F47" s="95"/>
      <c r="G47" s="96"/>
      <c r="H47" s="97"/>
      <c r="I47" s="98"/>
      <c r="J47" s="20">
        <v>21.41</v>
      </c>
      <c r="K47" s="73"/>
      <c r="L47" s="20">
        <v>31.09</v>
      </c>
      <c r="M47" s="72"/>
      <c r="N47" s="83"/>
      <c r="O47" s="20">
        <v>21.93</v>
      </c>
      <c r="P47" s="73"/>
      <c r="Q47" s="20">
        <v>31.7</v>
      </c>
      <c r="R47" s="73"/>
      <c r="S47" s="73"/>
      <c r="T47" s="73"/>
    </row>
    <row r="48" spans="1:20" ht="24" customHeight="1" x14ac:dyDescent="0.2">
      <c r="A48" s="99" t="s">
        <v>356</v>
      </c>
      <c r="B48" s="100">
        <v>1.95</v>
      </c>
      <c r="C48" s="101">
        <v>438</v>
      </c>
      <c r="D48" s="97">
        <v>11.5</v>
      </c>
      <c r="E48" s="94">
        <v>88.5</v>
      </c>
      <c r="F48" s="95">
        <v>2.02</v>
      </c>
      <c r="G48" s="96">
        <v>300</v>
      </c>
      <c r="H48" s="97">
        <v>16.7</v>
      </c>
      <c r="I48" s="98">
        <v>83.3</v>
      </c>
      <c r="J48" s="20">
        <v>21.71</v>
      </c>
      <c r="K48" s="72">
        <f t="shared" si="41"/>
        <v>21.703333333333333</v>
      </c>
      <c r="L48" s="20">
        <v>30.51</v>
      </c>
      <c r="M48" s="72">
        <f t="shared" ref="M48" si="48">AVERAGE(L48:L50)</f>
        <v>30.59</v>
      </c>
      <c r="N48" s="82">
        <f t="shared" ref="N48" si="49" xml:space="preserve"> M48-K48</f>
        <v>8.8866666666666667</v>
      </c>
      <c r="O48" s="20">
        <v>22.01</v>
      </c>
      <c r="P48" s="72">
        <f t="shared" si="44"/>
        <v>22.103333333333335</v>
      </c>
      <c r="Q48" s="20">
        <v>32.06</v>
      </c>
      <c r="R48" s="72">
        <f t="shared" si="45"/>
        <v>31.703333333333333</v>
      </c>
      <c r="S48" s="72">
        <f t="shared" ref="S48" si="50">R48-P48</f>
        <v>9.5999999999999979</v>
      </c>
      <c r="T48" s="72">
        <f t="shared" ref="T48" si="51">N48-S48</f>
        <v>-0.71333333333333115</v>
      </c>
    </row>
    <row r="49" spans="1:20" ht="24" customHeight="1" x14ac:dyDescent="0.2">
      <c r="A49" s="99"/>
      <c r="B49" s="100"/>
      <c r="C49" s="101"/>
      <c r="D49" s="97"/>
      <c r="E49" s="94"/>
      <c r="F49" s="95"/>
      <c r="G49" s="96"/>
      <c r="H49" s="97"/>
      <c r="I49" s="98"/>
      <c r="J49" s="20">
        <v>21.64</v>
      </c>
      <c r="K49" s="73"/>
      <c r="L49" s="20">
        <v>30.29</v>
      </c>
      <c r="M49" s="72"/>
      <c r="N49" s="83"/>
      <c r="O49" s="20">
        <v>22.04</v>
      </c>
      <c r="P49" s="73"/>
      <c r="Q49" s="20">
        <v>31.07</v>
      </c>
      <c r="R49" s="73"/>
      <c r="S49" s="73"/>
      <c r="T49" s="73"/>
    </row>
    <row r="50" spans="1:20" ht="24" customHeight="1" x14ac:dyDescent="0.2">
      <c r="A50" s="99"/>
      <c r="B50" s="100"/>
      <c r="C50" s="101"/>
      <c r="D50" s="97"/>
      <c r="E50" s="94"/>
      <c r="F50" s="95"/>
      <c r="G50" s="96"/>
      <c r="H50" s="97"/>
      <c r="I50" s="98"/>
      <c r="J50" s="20">
        <v>21.76</v>
      </c>
      <c r="K50" s="73"/>
      <c r="L50" s="20">
        <v>30.97</v>
      </c>
      <c r="M50" s="72"/>
      <c r="N50" s="83"/>
      <c r="O50" s="20">
        <v>22.26</v>
      </c>
      <c r="P50" s="73"/>
      <c r="Q50" s="20">
        <v>31.98</v>
      </c>
      <c r="R50" s="73"/>
      <c r="S50" s="73"/>
      <c r="T50" s="73"/>
    </row>
    <row r="51" spans="1:20" ht="24" customHeight="1" x14ac:dyDescent="0.2">
      <c r="A51" s="99" t="s">
        <v>357</v>
      </c>
      <c r="B51" s="100">
        <v>1.9</v>
      </c>
      <c r="C51" s="101">
        <v>540</v>
      </c>
      <c r="D51" s="97">
        <v>18.600000000000001</v>
      </c>
      <c r="E51" s="94">
        <v>181.4</v>
      </c>
      <c r="F51" s="95">
        <v>1.96</v>
      </c>
      <c r="G51" s="96">
        <v>1025</v>
      </c>
      <c r="H51" s="97">
        <v>9.8000000000000007</v>
      </c>
      <c r="I51" s="98">
        <v>190.2</v>
      </c>
      <c r="J51" s="52">
        <v>21.93</v>
      </c>
      <c r="K51" s="72">
        <f t="shared" si="41"/>
        <v>21.69</v>
      </c>
      <c r="L51" s="20">
        <v>29.85</v>
      </c>
      <c r="M51" s="72">
        <f t="shared" ref="M51" si="52">AVERAGE(L51:L53)</f>
        <v>29.696666666666669</v>
      </c>
      <c r="N51" s="82">
        <f t="shared" ref="N51" si="53" xml:space="preserve"> M51-K51</f>
        <v>8.0066666666666677</v>
      </c>
      <c r="O51" s="52">
        <v>22.59</v>
      </c>
      <c r="P51" s="72">
        <f t="shared" si="44"/>
        <v>22.426666666666666</v>
      </c>
      <c r="Q51" s="20">
        <v>30.39</v>
      </c>
      <c r="R51" s="72">
        <f t="shared" si="45"/>
        <v>30.793333333333333</v>
      </c>
      <c r="S51" s="72">
        <f t="shared" ref="S51" si="54">R51-P51</f>
        <v>8.3666666666666671</v>
      </c>
      <c r="T51" s="72">
        <f t="shared" ref="T51" si="55">N51-S51</f>
        <v>-0.35999999999999943</v>
      </c>
    </row>
    <row r="52" spans="1:20" ht="24" customHeight="1" x14ac:dyDescent="0.2">
      <c r="A52" s="99"/>
      <c r="B52" s="100"/>
      <c r="C52" s="101"/>
      <c r="D52" s="97"/>
      <c r="E52" s="94"/>
      <c r="F52" s="95"/>
      <c r="G52" s="96"/>
      <c r="H52" s="97"/>
      <c r="I52" s="98"/>
      <c r="J52" s="52">
        <v>21.66</v>
      </c>
      <c r="K52" s="73"/>
      <c r="L52" s="20">
        <v>29.83</v>
      </c>
      <c r="M52" s="72"/>
      <c r="N52" s="83"/>
      <c r="O52" s="52">
        <v>22.36</v>
      </c>
      <c r="P52" s="73"/>
      <c r="Q52" s="20">
        <v>31.05</v>
      </c>
      <c r="R52" s="73"/>
      <c r="S52" s="73"/>
      <c r="T52" s="73"/>
    </row>
    <row r="53" spans="1:20" ht="24" customHeight="1" x14ac:dyDescent="0.2">
      <c r="A53" s="99"/>
      <c r="B53" s="100"/>
      <c r="C53" s="101"/>
      <c r="D53" s="97"/>
      <c r="E53" s="94"/>
      <c r="F53" s="95"/>
      <c r="G53" s="96"/>
      <c r="H53" s="97"/>
      <c r="I53" s="98"/>
      <c r="J53" s="52">
        <v>21.48</v>
      </c>
      <c r="K53" s="73"/>
      <c r="L53" s="20">
        <v>29.41</v>
      </c>
      <c r="M53" s="72"/>
      <c r="N53" s="83"/>
      <c r="O53" s="52">
        <v>22.33</v>
      </c>
      <c r="P53" s="73"/>
      <c r="Q53" s="20">
        <v>30.94</v>
      </c>
      <c r="R53" s="73"/>
      <c r="S53" s="73"/>
      <c r="T53" s="73"/>
    </row>
    <row r="54" spans="1:20" ht="24" customHeight="1" x14ac:dyDescent="0.2">
      <c r="A54" s="99" t="s">
        <v>358</v>
      </c>
      <c r="B54" s="100">
        <v>1.98</v>
      </c>
      <c r="C54" s="101">
        <v>113</v>
      </c>
      <c r="D54" s="97">
        <v>44.2</v>
      </c>
      <c r="E54" s="94">
        <v>55.8</v>
      </c>
      <c r="F54" s="95">
        <v>1.95</v>
      </c>
      <c r="G54" s="96">
        <v>492</v>
      </c>
      <c r="H54" s="97">
        <v>10.199999999999999</v>
      </c>
      <c r="I54" s="98">
        <v>89.8</v>
      </c>
      <c r="J54" s="20">
        <v>21.5</v>
      </c>
      <c r="K54" s="72">
        <f t="shared" si="41"/>
        <v>21.293333333333333</v>
      </c>
      <c r="L54" s="20">
        <v>29.37</v>
      </c>
      <c r="M54" s="72">
        <f t="shared" ref="M54" si="56">AVERAGE(L54:L56)</f>
        <v>29.263333333333335</v>
      </c>
      <c r="N54" s="82">
        <f t="shared" ref="N54" si="57" xml:space="preserve"> M54-K54</f>
        <v>7.9700000000000024</v>
      </c>
      <c r="O54" s="20">
        <v>22.39</v>
      </c>
      <c r="P54" s="72">
        <f t="shared" si="44"/>
        <v>22.353333333333335</v>
      </c>
      <c r="Q54" s="20">
        <v>31.34</v>
      </c>
      <c r="R54" s="72">
        <f t="shared" si="45"/>
        <v>31.150000000000002</v>
      </c>
      <c r="S54" s="72">
        <f t="shared" ref="S54" si="58">R54-P54</f>
        <v>8.7966666666666669</v>
      </c>
      <c r="T54" s="72">
        <f t="shared" ref="T54" si="59">N54-S54</f>
        <v>-0.82666666666666444</v>
      </c>
    </row>
    <row r="55" spans="1:20" ht="24" customHeight="1" x14ac:dyDescent="0.2">
      <c r="A55" s="99"/>
      <c r="B55" s="100"/>
      <c r="C55" s="101"/>
      <c r="D55" s="97"/>
      <c r="E55" s="94"/>
      <c r="F55" s="95"/>
      <c r="G55" s="96"/>
      <c r="H55" s="97"/>
      <c r="I55" s="98"/>
      <c r="J55" s="20">
        <v>20.98</v>
      </c>
      <c r="K55" s="73"/>
      <c r="L55" s="20">
        <v>29.37</v>
      </c>
      <c r="M55" s="72"/>
      <c r="N55" s="83"/>
      <c r="O55" s="20">
        <v>22.33</v>
      </c>
      <c r="P55" s="73"/>
      <c r="Q55" s="20">
        <v>31.12</v>
      </c>
      <c r="R55" s="73"/>
      <c r="S55" s="73"/>
      <c r="T55" s="73"/>
    </row>
    <row r="56" spans="1:20" ht="15.75" customHeight="1" x14ac:dyDescent="0.2">
      <c r="A56" s="99"/>
      <c r="B56" s="100"/>
      <c r="C56" s="101"/>
      <c r="D56" s="97"/>
      <c r="E56" s="94"/>
      <c r="F56" s="95"/>
      <c r="G56" s="96"/>
      <c r="H56" s="97"/>
      <c r="I56" s="98"/>
      <c r="J56" s="20">
        <v>21.4</v>
      </c>
      <c r="K56" s="73"/>
      <c r="L56" s="20">
        <v>29.05</v>
      </c>
      <c r="M56" s="72"/>
      <c r="N56" s="83"/>
      <c r="O56" s="20">
        <v>22.34</v>
      </c>
      <c r="P56" s="73"/>
      <c r="Q56" s="20">
        <v>30.99</v>
      </c>
      <c r="R56" s="73"/>
      <c r="S56" s="73"/>
      <c r="T56" s="73"/>
    </row>
    <row r="57" spans="1:20" ht="15.75" customHeight="1" x14ac:dyDescent="0.2">
      <c r="A57" s="104" t="s">
        <v>359</v>
      </c>
      <c r="B57" s="105"/>
      <c r="C57" s="106"/>
      <c r="D57" s="107"/>
      <c r="E57" s="108"/>
      <c r="F57" s="109"/>
      <c r="G57" s="110"/>
      <c r="H57" s="107"/>
      <c r="I57" s="111"/>
      <c r="J57" s="60">
        <v>22.78</v>
      </c>
      <c r="K57" s="78">
        <f t="shared" si="41"/>
        <v>22.543333333333333</v>
      </c>
      <c r="L57" s="60">
        <v>23.57</v>
      </c>
      <c r="M57" s="78">
        <f t="shared" ref="M57" si="60">AVERAGE(L57:L59)</f>
        <v>23.41</v>
      </c>
      <c r="N57" s="86">
        <f t="shared" ref="N57:N66" si="61" xml:space="preserve"> M57-K57</f>
        <v>0.86666666666666714</v>
      </c>
      <c r="O57" s="49"/>
      <c r="P57" s="80"/>
      <c r="Q57" s="60">
        <v>30.48</v>
      </c>
      <c r="R57" s="78">
        <f t="shared" si="45"/>
        <v>30.103333333333335</v>
      </c>
      <c r="S57" s="80"/>
      <c r="T57" s="72">
        <f t="shared" ref="T57" si="62">N57-S57</f>
        <v>0.86666666666666714</v>
      </c>
    </row>
    <row r="58" spans="1:20" ht="15.75" customHeight="1" x14ac:dyDescent="0.2">
      <c r="A58" s="104"/>
      <c r="B58" s="105"/>
      <c r="C58" s="106"/>
      <c r="D58" s="107"/>
      <c r="E58" s="108"/>
      <c r="F58" s="109"/>
      <c r="G58" s="110"/>
      <c r="H58" s="107"/>
      <c r="I58" s="111"/>
      <c r="J58" s="60">
        <v>22.3</v>
      </c>
      <c r="K58" s="79"/>
      <c r="L58" s="60">
        <v>23.41</v>
      </c>
      <c r="M58" s="78"/>
      <c r="N58" s="87"/>
      <c r="O58" s="49"/>
      <c r="P58" s="81"/>
      <c r="Q58" s="60">
        <v>30.34</v>
      </c>
      <c r="R58" s="79"/>
      <c r="S58" s="81"/>
      <c r="T58" s="73"/>
    </row>
    <row r="59" spans="1:20" ht="15.75" customHeight="1" x14ac:dyDescent="0.2">
      <c r="A59" s="104"/>
      <c r="B59" s="105"/>
      <c r="C59" s="106"/>
      <c r="D59" s="107"/>
      <c r="E59" s="108"/>
      <c r="F59" s="109"/>
      <c r="G59" s="110"/>
      <c r="H59" s="107"/>
      <c r="I59" s="111"/>
      <c r="J59" s="60">
        <v>22.55</v>
      </c>
      <c r="K59" s="79"/>
      <c r="L59" s="60">
        <v>23.25</v>
      </c>
      <c r="M59" s="78"/>
      <c r="N59" s="87"/>
      <c r="O59" s="49"/>
      <c r="P59" s="81"/>
      <c r="Q59" s="60">
        <v>29.49</v>
      </c>
      <c r="R59" s="79"/>
      <c r="S59" s="81"/>
      <c r="T59" s="73"/>
    </row>
    <row r="60" spans="1:20" ht="15.75" customHeight="1" x14ac:dyDescent="0.2">
      <c r="A60" s="103" t="s">
        <v>360</v>
      </c>
      <c r="B60" s="100">
        <v>1.95</v>
      </c>
      <c r="C60" s="101">
        <v>494</v>
      </c>
      <c r="D60" s="97">
        <v>10.199999999999999</v>
      </c>
      <c r="E60" s="94">
        <v>89.8</v>
      </c>
      <c r="F60" s="95">
        <v>1.91</v>
      </c>
      <c r="G60" s="96">
        <v>590</v>
      </c>
      <c r="H60" s="97">
        <v>8.5</v>
      </c>
      <c r="I60" s="98">
        <v>91.5</v>
      </c>
      <c r="J60" s="51">
        <v>21.82</v>
      </c>
      <c r="K60" s="74">
        <f t="shared" si="41"/>
        <v>21.633333333333329</v>
      </c>
      <c r="L60" s="51">
        <v>23.81</v>
      </c>
      <c r="M60" s="74">
        <f t="shared" ref="M60" si="63">AVERAGE(L60:L62)</f>
        <v>23.849999999999998</v>
      </c>
      <c r="N60" s="84">
        <f t="shared" si="61"/>
        <v>2.2166666666666686</v>
      </c>
      <c r="O60" s="20">
        <v>21.62</v>
      </c>
      <c r="P60" s="72">
        <f t="shared" si="44"/>
        <v>21.713333333333335</v>
      </c>
      <c r="Q60" s="20">
        <v>30.8</v>
      </c>
      <c r="R60" s="72">
        <f t="shared" si="45"/>
        <v>30.72666666666667</v>
      </c>
      <c r="S60" s="72">
        <f t="shared" ref="S60" si="64">R60-P60</f>
        <v>9.0133333333333354</v>
      </c>
      <c r="T60" s="72">
        <f t="shared" ref="T60" si="65">N60-S60</f>
        <v>-6.7966666666666669</v>
      </c>
    </row>
    <row r="61" spans="1:20" ht="15.75" customHeight="1" x14ac:dyDescent="0.2">
      <c r="A61" s="103"/>
      <c r="B61" s="100"/>
      <c r="C61" s="101"/>
      <c r="D61" s="97"/>
      <c r="E61" s="94"/>
      <c r="F61" s="95"/>
      <c r="G61" s="96"/>
      <c r="H61" s="97"/>
      <c r="I61" s="98"/>
      <c r="J61" s="51">
        <v>21.56</v>
      </c>
      <c r="K61" s="75"/>
      <c r="L61" s="51">
        <v>23.84</v>
      </c>
      <c r="M61" s="74"/>
      <c r="N61" s="85"/>
      <c r="O61" s="20">
        <v>21.71</v>
      </c>
      <c r="P61" s="73"/>
      <c r="Q61" s="20">
        <v>30.84</v>
      </c>
      <c r="R61" s="73"/>
      <c r="S61" s="73"/>
      <c r="T61" s="73"/>
    </row>
    <row r="62" spans="1:20" ht="15.75" customHeight="1" x14ac:dyDescent="0.2">
      <c r="A62" s="103"/>
      <c r="B62" s="100"/>
      <c r="C62" s="101"/>
      <c r="D62" s="97"/>
      <c r="E62" s="94"/>
      <c r="F62" s="95"/>
      <c r="G62" s="96"/>
      <c r="H62" s="97"/>
      <c r="I62" s="98"/>
      <c r="J62" s="51">
        <v>21.52</v>
      </c>
      <c r="K62" s="75"/>
      <c r="L62" s="51">
        <v>23.9</v>
      </c>
      <c r="M62" s="74"/>
      <c r="N62" s="85"/>
      <c r="O62" s="20">
        <v>21.81</v>
      </c>
      <c r="P62" s="73"/>
      <c r="Q62" s="20">
        <v>30.54</v>
      </c>
      <c r="R62" s="73"/>
      <c r="S62" s="73"/>
      <c r="T62" s="73"/>
    </row>
    <row r="63" spans="1:20" ht="15.75" customHeight="1" x14ac:dyDescent="0.2">
      <c r="A63" s="104" t="s">
        <v>361</v>
      </c>
      <c r="B63" s="105"/>
      <c r="C63" s="106"/>
      <c r="D63" s="107"/>
      <c r="E63" s="108"/>
      <c r="F63" s="109"/>
      <c r="G63" s="110"/>
      <c r="H63" s="107"/>
      <c r="I63" s="111"/>
      <c r="J63" s="60">
        <v>22.17</v>
      </c>
      <c r="K63" s="78">
        <f t="shared" si="41"/>
        <v>22.053333333333331</v>
      </c>
      <c r="L63" s="60">
        <v>23.66</v>
      </c>
      <c r="M63" s="78">
        <f t="shared" ref="M63" si="66">AVERAGE(L63:L65)</f>
        <v>23.62</v>
      </c>
      <c r="N63" s="86">
        <f t="shared" si="61"/>
        <v>1.56666666666667</v>
      </c>
      <c r="O63" s="49"/>
      <c r="P63" s="80"/>
      <c r="Q63" s="60">
        <v>31.96</v>
      </c>
      <c r="R63" s="78">
        <f t="shared" si="45"/>
        <v>32.353333333333332</v>
      </c>
      <c r="S63" s="80"/>
      <c r="T63" s="72">
        <f t="shared" ref="T63" si="67">N63-S63</f>
        <v>1.56666666666667</v>
      </c>
    </row>
    <row r="64" spans="1:20" ht="15.75" customHeight="1" x14ac:dyDescent="0.2">
      <c r="A64" s="104"/>
      <c r="B64" s="105"/>
      <c r="C64" s="106"/>
      <c r="D64" s="107"/>
      <c r="E64" s="108"/>
      <c r="F64" s="109"/>
      <c r="G64" s="110"/>
      <c r="H64" s="107"/>
      <c r="I64" s="111"/>
      <c r="J64" s="60">
        <v>21.88</v>
      </c>
      <c r="K64" s="79"/>
      <c r="L64" s="60">
        <v>23.93</v>
      </c>
      <c r="M64" s="78"/>
      <c r="N64" s="87"/>
      <c r="O64" s="49"/>
      <c r="P64" s="81"/>
      <c r="Q64" s="60">
        <v>31.93</v>
      </c>
      <c r="R64" s="79"/>
      <c r="S64" s="81"/>
      <c r="T64" s="73"/>
    </row>
    <row r="65" spans="1:20" ht="15.75" customHeight="1" x14ac:dyDescent="0.2">
      <c r="A65" s="104"/>
      <c r="B65" s="105"/>
      <c r="C65" s="106"/>
      <c r="D65" s="107"/>
      <c r="E65" s="108"/>
      <c r="F65" s="109"/>
      <c r="G65" s="110"/>
      <c r="H65" s="107"/>
      <c r="I65" s="111"/>
      <c r="J65" s="60">
        <v>22.11</v>
      </c>
      <c r="K65" s="79"/>
      <c r="L65" s="60">
        <v>23.27</v>
      </c>
      <c r="M65" s="78"/>
      <c r="N65" s="87"/>
      <c r="O65" s="49"/>
      <c r="P65" s="81"/>
      <c r="Q65" s="60">
        <v>33.17</v>
      </c>
      <c r="R65" s="79"/>
      <c r="S65" s="81"/>
      <c r="T65" s="73"/>
    </row>
    <row r="66" spans="1:20" ht="15.75" customHeight="1" x14ac:dyDescent="0.2">
      <c r="A66" s="103" t="s">
        <v>362</v>
      </c>
      <c r="B66" s="100">
        <v>1.88</v>
      </c>
      <c r="C66" s="101">
        <v>320</v>
      </c>
      <c r="D66" s="97">
        <v>15.7</v>
      </c>
      <c r="E66" s="94">
        <v>84.3</v>
      </c>
      <c r="F66" s="95">
        <v>1.91</v>
      </c>
      <c r="G66" s="96">
        <v>388</v>
      </c>
      <c r="H66" s="97">
        <v>12.9</v>
      </c>
      <c r="I66" s="98">
        <v>87.1</v>
      </c>
      <c r="J66" s="51">
        <v>21.07</v>
      </c>
      <c r="K66" s="74">
        <f t="shared" si="41"/>
        <v>21.179999999999996</v>
      </c>
      <c r="L66" s="51">
        <v>24.87</v>
      </c>
      <c r="M66" s="74">
        <f t="shared" ref="M66" si="68">AVERAGE(L66:L68)</f>
        <v>24.773333333333337</v>
      </c>
      <c r="N66" s="84">
        <f t="shared" si="61"/>
        <v>3.5933333333333408</v>
      </c>
      <c r="O66" s="52">
        <v>21.63</v>
      </c>
      <c r="P66" s="72">
        <f t="shared" si="44"/>
        <v>21.623333333333335</v>
      </c>
      <c r="Q66" s="20">
        <v>29.95</v>
      </c>
      <c r="R66" s="72">
        <f t="shared" si="45"/>
        <v>30.143333333333334</v>
      </c>
      <c r="S66" s="72">
        <f t="shared" ref="S66" si="69">R66-P66</f>
        <v>8.52</v>
      </c>
      <c r="T66" s="72">
        <f t="shared" ref="T66" si="70">N66-S66</f>
        <v>-4.9266666666666588</v>
      </c>
    </row>
    <row r="67" spans="1:20" ht="15.75" customHeight="1" x14ac:dyDescent="0.2">
      <c r="A67" s="103"/>
      <c r="B67" s="100"/>
      <c r="C67" s="101"/>
      <c r="D67" s="97"/>
      <c r="E67" s="94"/>
      <c r="F67" s="95"/>
      <c r="G67" s="96"/>
      <c r="H67" s="97"/>
      <c r="I67" s="98"/>
      <c r="J67" s="51">
        <v>21.31</v>
      </c>
      <c r="K67" s="75"/>
      <c r="L67" s="51">
        <v>24.67</v>
      </c>
      <c r="M67" s="74"/>
      <c r="N67" s="85"/>
      <c r="O67" s="52">
        <v>21.55</v>
      </c>
      <c r="P67" s="73"/>
      <c r="Q67" s="20">
        <v>30.05</v>
      </c>
      <c r="R67" s="73"/>
      <c r="S67" s="73"/>
      <c r="T67" s="73"/>
    </row>
    <row r="68" spans="1:20" ht="15.75" customHeight="1" x14ac:dyDescent="0.2">
      <c r="A68" s="103"/>
      <c r="B68" s="100"/>
      <c r="C68" s="101"/>
      <c r="D68" s="97"/>
      <c r="E68" s="94"/>
      <c r="F68" s="95"/>
      <c r="G68" s="96"/>
      <c r="H68" s="97"/>
      <c r="I68" s="98"/>
      <c r="J68" s="51">
        <v>21.16</v>
      </c>
      <c r="K68" s="75"/>
      <c r="L68" s="51">
        <v>24.78</v>
      </c>
      <c r="M68" s="74"/>
      <c r="N68" s="85"/>
      <c r="O68" s="52">
        <v>21.69</v>
      </c>
      <c r="P68" s="73"/>
      <c r="Q68" s="20">
        <v>30.43</v>
      </c>
      <c r="R68" s="73"/>
      <c r="S68" s="73"/>
      <c r="T68" s="73"/>
    </row>
    <row r="69" spans="1:20" ht="15.75" customHeight="1" x14ac:dyDescent="0.2">
      <c r="A69" s="104" t="s">
        <v>363</v>
      </c>
      <c r="B69" s="105"/>
      <c r="C69" s="106"/>
      <c r="D69" s="107"/>
      <c r="E69" s="108"/>
      <c r="F69" s="109"/>
      <c r="G69" s="110"/>
      <c r="H69" s="107"/>
      <c r="I69" s="111"/>
      <c r="J69" s="53"/>
      <c r="K69" s="80"/>
      <c r="L69" s="49"/>
      <c r="M69" s="80"/>
      <c r="N69" s="88"/>
      <c r="O69" s="49"/>
      <c r="P69" s="80"/>
      <c r="Q69" s="49"/>
      <c r="R69" s="80"/>
      <c r="S69" s="80"/>
      <c r="T69" s="72">
        <f t="shared" ref="T69" si="71">N69-S69</f>
        <v>0</v>
      </c>
    </row>
    <row r="70" spans="1:20" ht="15.75" customHeight="1" x14ac:dyDescent="0.2">
      <c r="A70" s="104"/>
      <c r="B70" s="105"/>
      <c r="C70" s="106"/>
      <c r="D70" s="107"/>
      <c r="E70" s="108"/>
      <c r="F70" s="109"/>
      <c r="G70" s="110"/>
      <c r="H70" s="107"/>
      <c r="I70" s="111"/>
      <c r="J70" s="54"/>
      <c r="K70" s="81"/>
      <c r="L70" s="49"/>
      <c r="M70" s="80"/>
      <c r="N70" s="89"/>
      <c r="O70" s="49"/>
      <c r="P70" s="81"/>
      <c r="Q70" s="49"/>
      <c r="R70" s="81"/>
      <c r="S70" s="81"/>
      <c r="T70" s="73"/>
    </row>
    <row r="71" spans="1:20" ht="15.75" customHeight="1" x14ac:dyDescent="0.2">
      <c r="A71" s="104"/>
      <c r="B71" s="105"/>
      <c r="C71" s="106"/>
      <c r="D71" s="107"/>
      <c r="E71" s="108"/>
      <c r="F71" s="109"/>
      <c r="G71" s="110"/>
      <c r="H71" s="107"/>
      <c r="I71" s="111"/>
      <c r="J71" s="54"/>
      <c r="K71" s="81"/>
      <c r="L71" s="49"/>
      <c r="M71" s="80"/>
      <c r="N71" s="89"/>
      <c r="O71" s="49"/>
      <c r="P71" s="81"/>
      <c r="Q71" s="49"/>
      <c r="R71" s="81"/>
      <c r="S71" s="81"/>
      <c r="T71" s="73"/>
    </row>
    <row r="72" spans="1:20" ht="15.75" customHeight="1" x14ac:dyDescent="0.2">
      <c r="A72" s="104" t="s">
        <v>364</v>
      </c>
      <c r="B72" s="105"/>
      <c r="C72" s="106"/>
      <c r="D72" s="107"/>
      <c r="E72" s="108"/>
      <c r="F72" s="109"/>
      <c r="G72" s="110"/>
      <c r="H72" s="107"/>
      <c r="I72" s="111"/>
      <c r="J72" s="53"/>
      <c r="K72" s="80"/>
      <c r="L72" s="49"/>
      <c r="M72" s="80"/>
      <c r="N72" s="88"/>
      <c r="O72" s="49"/>
      <c r="P72" s="80"/>
      <c r="Q72" s="49"/>
      <c r="R72" s="80"/>
      <c r="S72" s="80"/>
      <c r="T72" s="72">
        <f t="shared" ref="T72" si="72">N72-S72</f>
        <v>0</v>
      </c>
    </row>
    <row r="73" spans="1:20" ht="15.75" customHeight="1" x14ac:dyDescent="0.2">
      <c r="A73" s="104"/>
      <c r="B73" s="105"/>
      <c r="C73" s="106"/>
      <c r="D73" s="107"/>
      <c r="E73" s="108"/>
      <c r="F73" s="109"/>
      <c r="G73" s="110"/>
      <c r="H73" s="107"/>
      <c r="I73" s="111"/>
      <c r="J73" s="54"/>
      <c r="K73" s="81"/>
      <c r="L73" s="49"/>
      <c r="M73" s="80"/>
      <c r="N73" s="89"/>
      <c r="O73" s="49"/>
      <c r="P73" s="81"/>
      <c r="Q73" s="49"/>
      <c r="R73" s="81"/>
      <c r="S73" s="81"/>
      <c r="T73" s="73"/>
    </row>
    <row r="74" spans="1:20" ht="15.75" customHeight="1" x14ac:dyDescent="0.2">
      <c r="A74" s="104"/>
      <c r="B74" s="105"/>
      <c r="C74" s="106"/>
      <c r="D74" s="107"/>
      <c r="E74" s="108"/>
      <c r="F74" s="109"/>
      <c r="G74" s="110"/>
      <c r="H74" s="107"/>
      <c r="I74" s="111"/>
      <c r="J74" s="54"/>
      <c r="K74" s="81"/>
      <c r="L74" s="49"/>
      <c r="M74" s="80"/>
      <c r="N74" s="89"/>
      <c r="O74" s="49"/>
      <c r="P74" s="81"/>
      <c r="Q74" s="49"/>
      <c r="R74" s="81"/>
      <c r="S74" s="81"/>
      <c r="T74" s="73"/>
    </row>
    <row r="75" spans="1:20" ht="15.75" customHeight="1" x14ac:dyDescent="0.2">
      <c r="A75" s="104" t="s">
        <v>365</v>
      </c>
      <c r="B75" s="105"/>
      <c r="C75" s="106"/>
      <c r="D75" s="107"/>
      <c r="E75" s="108"/>
      <c r="F75" s="109"/>
      <c r="G75" s="110"/>
      <c r="H75" s="107"/>
      <c r="I75" s="111"/>
      <c r="J75" s="53"/>
      <c r="K75" s="80"/>
      <c r="L75" s="49"/>
      <c r="M75" s="80"/>
      <c r="N75" s="88"/>
      <c r="O75" s="49"/>
      <c r="P75" s="80"/>
      <c r="Q75" s="49"/>
      <c r="R75" s="80"/>
      <c r="S75" s="80"/>
      <c r="T75" s="72">
        <f t="shared" ref="T75" si="73">N75-S75</f>
        <v>0</v>
      </c>
    </row>
    <row r="76" spans="1:20" ht="15.75" customHeight="1" x14ac:dyDescent="0.2">
      <c r="A76" s="104"/>
      <c r="B76" s="105"/>
      <c r="C76" s="106"/>
      <c r="D76" s="107"/>
      <c r="E76" s="108"/>
      <c r="F76" s="109"/>
      <c r="G76" s="110"/>
      <c r="H76" s="107"/>
      <c r="I76" s="111"/>
      <c r="J76" s="54"/>
      <c r="K76" s="81"/>
      <c r="L76" s="49"/>
      <c r="M76" s="80"/>
      <c r="N76" s="89"/>
      <c r="O76" s="49"/>
      <c r="P76" s="81"/>
      <c r="Q76" s="49"/>
      <c r="R76" s="81"/>
      <c r="S76" s="81"/>
      <c r="T76" s="73"/>
    </row>
    <row r="77" spans="1:20" ht="15.75" customHeight="1" x14ac:dyDescent="0.2">
      <c r="A77" s="104"/>
      <c r="B77" s="105"/>
      <c r="C77" s="106"/>
      <c r="D77" s="107"/>
      <c r="E77" s="108"/>
      <c r="F77" s="109"/>
      <c r="G77" s="110"/>
      <c r="H77" s="107"/>
      <c r="I77" s="111"/>
      <c r="J77" s="54"/>
      <c r="K77" s="81"/>
      <c r="L77" s="49"/>
      <c r="M77" s="80"/>
      <c r="N77" s="89"/>
      <c r="O77" s="49"/>
      <c r="P77" s="81"/>
      <c r="Q77" s="49"/>
      <c r="R77" s="81"/>
      <c r="S77" s="81"/>
      <c r="T77" s="73"/>
    </row>
    <row r="78" spans="1:20" ht="15.75" customHeight="1" x14ac:dyDescent="0.2">
      <c r="A78" s="99" t="s">
        <v>366</v>
      </c>
      <c r="B78" s="100">
        <v>1.94</v>
      </c>
      <c r="C78" s="101">
        <v>251</v>
      </c>
      <c r="D78" s="97">
        <v>20</v>
      </c>
      <c r="E78" s="94">
        <v>80</v>
      </c>
      <c r="F78" s="95">
        <v>1.94</v>
      </c>
      <c r="G78" s="96">
        <v>658</v>
      </c>
      <c r="H78" s="97">
        <v>15.2</v>
      </c>
      <c r="I78" s="98">
        <v>184.8</v>
      </c>
      <c r="J78" s="20">
        <v>21.23</v>
      </c>
      <c r="K78" s="72">
        <f t="shared" si="41"/>
        <v>21.16</v>
      </c>
      <c r="L78" s="20">
        <v>28.53</v>
      </c>
      <c r="M78" s="72">
        <f t="shared" ref="M78" si="74">AVERAGE(L78:L80)</f>
        <v>28.86</v>
      </c>
      <c r="N78" s="82">
        <f t="shared" ref="N78" si="75" xml:space="preserve"> M78-K78</f>
        <v>7.6999999999999993</v>
      </c>
      <c r="O78" s="52">
        <v>21.49</v>
      </c>
      <c r="P78" s="72">
        <f t="shared" si="44"/>
        <v>21.876666666666665</v>
      </c>
      <c r="Q78" s="52">
        <v>30.93</v>
      </c>
      <c r="R78" s="72">
        <f t="shared" si="45"/>
        <v>30.623333333333335</v>
      </c>
      <c r="S78" s="72">
        <f t="shared" ref="S78" si="76">R78-P78</f>
        <v>8.7466666666666697</v>
      </c>
      <c r="T78" s="72">
        <f t="shared" ref="T78" si="77">N78-S78</f>
        <v>-1.0466666666666704</v>
      </c>
    </row>
    <row r="79" spans="1:20" ht="15.75" customHeight="1" x14ac:dyDescent="0.2">
      <c r="A79" s="99"/>
      <c r="B79" s="100"/>
      <c r="C79" s="101"/>
      <c r="D79" s="97"/>
      <c r="E79" s="94"/>
      <c r="F79" s="95"/>
      <c r="G79" s="96"/>
      <c r="H79" s="97"/>
      <c r="I79" s="98"/>
      <c r="J79" s="20">
        <v>21.09</v>
      </c>
      <c r="K79" s="73"/>
      <c r="L79" s="20">
        <v>29.11</v>
      </c>
      <c r="M79" s="72"/>
      <c r="N79" s="83"/>
      <c r="O79" s="52">
        <v>21.99</v>
      </c>
      <c r="P79" s="73"/>
      <c r="Q79" s="52">
        <v>30.47</v>
      </c>
      <c r="R79" s="73"/>
      <c r="S79" s="73"/>
      <c r="T79" s="73"/>
    </row>
    <row r="80" spans="1:20" ht="15.75" customHeight="1" x14ac:dyDescent="0.2">
      <c r="A80" s="99"/>
      <c r="B80" s="100"/>
      <c r="C80" s="101"/>
      <c r="D80" s="97"/>
      <c r="E80" s="94"/>
      <c r="F80" s="95"/>
      <c r="G80" s="96"/>
      <c r="H80" s="97"/>
      <c r="I80" s="98"/>
      <c r="J80" s="20">
        <v>21.16</v>
      </c>
      <c r="K80" s="73"/>
      <c r="L80" s="20">
        <v>28.94</v>
      </c>
      <c r="M80" s="72"/>
      <c r="N80" s="83"/>
      <c r="O80" s="52">
        <v>22.15</v>
      </c>
      <c r="P80" s="73"/>
      <c r="Q80" s="52">
        <v>30.47</v>
      </c>
      <c r="R80" s="73"/>
      <c r="S80" s="73"/>
      <c r="T80" s="73"/>
    </row>
    <row r="81" spans="1:20" ht="15.75" customHeight="1" x14ac:dyDescent="0.2">
      <c r="A81" s="99" t="s">
        <v>367</v>
      </c>
      <c r="B81" s="100">
        <v>1.99</v>
      </c>
      <c r="C81" s="101">
        <v>196</v>
      </c>
      <c r="D81" s="97">
        <v>25.5</v>
      </c>
      <c r="E81" s="94">
        <v>74.5</v>
      </c>
      <c r="F81" s="95">
        <v>1.99</v>
      </c>
      <c r="G81" s="96">
        <v>944</v>
      </c>
      <c r="H81" s="97">
        <v>10.6</v>
      </c>
      <c r="I81" s="98">
        <v>189.4</v>
      </c>
      <c r="J81" s="52">
        <v>21.91</v>
      </c>
      <c r="K81" s="72">
        <f t="shared" si="41"/>
        <v>21.936666666666667</v>
      </c>
      <c r="L81" s="52">
        <v>29.02</v>
      </c>
      <c r="M81" s="72">
        <f t="shared" ref="M81" si="78">AVERAGE(L81:L83)</f>
        <v>29.27333333333333</v>
      </c>
      <c r="N81" s="82">
        <f t="shared" ref="N81" si="79" xml:space="preserve"> M81-K81</f>
        <v>7.3366666666666625</v>
      </c>
      <c r="O81" s="20">
        <v>22.35</v>
      </c>
      <c r="P81" s="72">
        <f t="shared" si="44"/>
        <v>22.146666666666665</v>
      </c>
      <c r="Q81" s="20">
        <v>30.52</v>
      </c>
      <c r="R81" s="72">
        <f t="shared" si="45"/>
        <v>30.306666666666668</v>
      </c>
      <c r="S81" s="72">
        <f t="shared" ref="S81" si="80">R81-P81</f>
        <v>8.1600000000000037</v>
      </c>
      <c r="T81" s="72">
        <f t="shared" ref="T81" si="81">N81-S81</f>
        <v>-0.82333333333334124</v>
      </c>
    </row>
    <row r="82" spans="1:20" ht="15.75" customHeight="1" x14ac:dyDescent="0.2">
      <c r="A82" s="99"/>
      <c r="B82" s="100"/>
      <c r="C82" s="101"/>
      <c r="D82" s="97"/>
      <c r="E82" s="94"/>
      <c r="F82" s="95"/>
      <c r="G82" s="96"/>
      <c r="H82" s="97"/>
      <c r="I82" s="98"/>
      <c r="J82" s="52">
        <v>21.94</v>
      </c>
      <c r="K82" s="73"/>
      <c r="L82" s="52">
        <v>29.17</v>
      </c>
      <c r="M82" s="72"/>
      <c r="N82" s="83"/>
      <c r="O82" s="20">
        <v>21.94</v>
      </c>
      <c r="P82" s="73"/>
      <c r="Q82" s="20">
        <v>29.53</v>
      </c>
      <c r="R82" s="73"/>
      <c r="S82" s="73"/>
      <c r="T82" s="73"/>
    </row>
    <row r="83" spans="1:20" ht="15.75" customHeight="1" x14ac:dyDescent="0.2">
      <c r="A83" s="99"/>
      <c r="B83" s="100"/>
      <c r="C83" s="101"/>
      <c r="D83" s="97"/>
      <c r="E83" s="94"/>
      <c r="F83" s="95"/>
      <c r="G83" s="96"/>
      <c r="H83" s="97"/>
      <c r="I83" s="98"/>
      <c r="J83" s="52">
        <v>21.96</v>
      </c>
      <c r="K83" s="73"/>
      <c r="L83" s="52">
        <v>29.63</v>
      </c>
      <c r="M83" s="72"/>
      <c r="N83" s="83"/>
      <c r="O83" s="20">
        <v>22.15</v>
      </c>
      <c r="P83" s="73"/>
      <c r="Q83" s="20">
        <v>30.87</v>
      </c>
      <c r="R83" s="73"/>
      <c r="S83" s="73"/>
      <c r="T83" s="73"/>
    </row>
    <row r="84" spans="1:20" ht="15.75" customHeight="1" x14ac:dyDescent="0.2">
      <c r="A84" s="99" t="s">
        <v>368</v>
      </c>
      <c r="B84" s="100">
        <v>2</v>
      </c>
      <c r="C84" s="101">
        <v>223</v>
      </c>
      <c r="D84" s="97">
        <v>22.4</v>
      </c>
      <c r="E84" s="94">
        <v>77.599999999999994</v>
      </c>
      <c r="F84" s="95">
        <v>1.94</v>
      </c>
      <c r="G84" s="96">
        <v>550</v>
      </c>
      <c r="H84" s="97">
        <v>9.1</v>
      </c>
      <c r="I84" s="98">
        <v>90.9</v>
      </c>
      <c r="J84" s="52">
        <v>21.78</v>
      </c>
      <c r="K84" s="72">
        <f t="shared" si="41"/>
        <v>21.75333333333333</v>
      </c>
      <c r="L84" s="20">
        <v>28.54</v>
      </c>
      <c r="M84" s="72">
        <f t="shared" ref="M84" si="82">AVERAGE(L84:L86)</f>
        <v>28.906666666666666</v>
      </c>
      <c r="N84" s="82">
        <f t="shared" ref="N84" si="83" xml:space="preserve"> M84-K84</f>
        <v>7.153333333333336</v>
      </c>
      <c r="O84" s="20">
        <v>21.78</v>
      </c>
      <c r="P84" s="72">
        <f t="shared" si="44"/>
        <v>21.796666666666667</v>
      </c>
      <c r="Q84" s="57" t="s">
        <v>507</v>
      </c>
      <c r="R84" s="72">
        <f t="shared" si="45"/>
        <v>30.83</v>
      </c>
      <c r="S84" s="72">
        <f t="shared" ref="S84" si="84">R84-P84</f>
        <v>9.0333333333333314</v>
      </c>
      <c r="T84" s="72">
        <f t="shared" ref="T84" si="85">N84-S84</f>
        <v>-1.8799999999999955</v>
      </c>
    </row>
    <row r="85" spans="1:20" ht="15.75" customHeight="1" x14ac:dyDescent="0.2">
      <c r="A85" s="99"/>
      <c r="B85" s="100"/>
      <c r="C85" s="101"/>
      <c r="D85" s="97"/>
      <c r="E85" s="94"/>
      <c r="F85" s="95"/>
      <c r="G85" s="96"/>
      <c r="H85" s="97"/>
      <c r="I85" s="98"/>
      <c r="J85" s="52">
        <v>21.74</v>
      </c>
      <c r="K85" s="73"/>
      <c r="L85" s="20">
        <v>29</v>
      </c>
      <c r="M85" s="72"/>
      <c r="N85" s="83"/>
      <c r="O85" s="20">
        <v>21.79</v>
      </c>
      <c r="P85" s="73"/>
      <c r="Q85" s="20">
        <v>31.02</v>
      </c>
      <c r="R85" s="73"/>
      <c r="S85" s="73"/>
      <c r="T85" s="73"/>
    </row>
    <row r="86" spans="1:20" ht="15.75" customHeight="1" x14ac:dyDescent="0.2">
      <c r="A86" s="99"/>
      <c r="B86" s="100"/>
      <c r="C86" s="101"/>
      <c r="D86" s="97"/>
      <c r="E86" s="94"/>
      <c r="F86" s="95"/>
      <c r="G86" s="96"/>
      <c r="H86" s="97"/>
      <c r="I86" s="98"/>
      <c r="J86" s="52">
        <v>21.74</v>
      </c>
      <c r="K86" s="73"/>
      <c r="L86" s="20">
        <v>29.18</v>
      </c>
      <c r="M86" s="72"/>
      <c r="N86" s="83"/>
      <c r="O86" s="20">
        <v>21.82</v>
      </c>
      <c r="P86" s="73"/>
      <c r="Q86" s="20">
        <v>30.64</v>
      </c>
      <c r="R86" s="73"/>
      <c r="S86" s="73"/>
      <c r="T86" s="73"/>
    </row>
    <row r="87" spans="1:20" ht="15.75" customHeight="1" x14ac:dyDescent="0.2">
      <c r="A87" s="99" t="s">
        <v>369</v>
      </c>
      <c r="B87" s="100">
        <v>2</v>
      </c>
      <c r="C87" s="101">
        <v>231</v>
      </c>
      <c r="D87" s="97">
        <v>21.7</v>
      </c>
      <c r="E87" s="94">
        <v>78.3</v>
      </c>
      <c r="F87" s="95">
        <v>1.91</v>
      </c>
      <c r="G87" s="96">
        <v>442</v>
      </c>
      <c r="H87" s="97">
        <v>11.3</v>
      </c>
      <c r="I87" s="98">
        <v>88.7</v>
      </c>
      <c r="J87" s="20">
        <v>21.4</v>
      </c>
      <c r="K87" s="72">
        <f t="shared" si="41"/>
        <v>21.349999999999998</v>
      </c>
      <c r="L87" s="52">
        <v>31.47</v>
      </c>
      <c r="M87" s="72">
        <f t="shared" ref="M87" si="86">AVERAGE(L87:L89)</f>
        <v>31.98</v>
      </c>
      <c r="N87" s="82">
        <f t="shared" ref="N87" si="87" xml:space="preserve"> M87-K87</f>
        <v>10.630000000000003</v>
      </c>
      <c r="O87" s="52">
        <v>21.04</v>
      </c>
      <c r="P87" s="72">
        <f t="shared" si="44"/>
        <v>21.22</v>
      </c>
      <c r="Q87" s="52">
        <v>31.94</v>
      </c>
      <c r="R87" s="72">
        <f t="shared" si="45"/>
        <v>32.196666666666665</v>
      </c>
      <c r="S87" s="72">
        <f t="shared" ref="S87" si="88">R87-P87</f>
        <v>10.976666666666667</v>
      </c>
      <c r="T87" s="72">
        <f t="shared" ref="T87" si="89">N87-S87</f>
        <v>-0.34666666666666401</v>
      </c>
    </row>
    <row r="88" spans="1:20" ht="15.75" customHeight="1" x14ac:dyDescent="0.2">
      <c r="A88" s="99"/>
      <c r="B88" s="100"/>
      <c r="C88" s="101"/>
      <c r="D88" s="97"/>
      <c r="E88" s="94"/>
      <c r="F88" s="95"/>
      <c r="G88" s="96"/>
      <c r="H88" s="97"/>
      <c r="I88" s="98"/>
      <c r="J88" s="20">
        <v>21.36</v>
      </c>
      <c r="K88" s="73"/>
      <c r="L88" s="52">
        <v>32.18</v>
      </c>
      <c r="M88" s="72"/>
      <c r="N88" s="83"/>
      <c r="O88" s="52">
        <v>21.29</v>
      </c>
      <c r="P88" s="73"/>
      <c r="Q88" s="52">
        <v>32.06</v>
      </c>
      <c r="R88" s="73"/>
      <c r="S88" s="73"/>
      <c r="T88" s="73"/>
    </row>
    <row r="89" spans="1:20" ht="15.75" customHeight="1" x14ac:dyDescent="0.2">
      <c r="A89" s="99"/>
      <c r="B89" s="100"/>
      <c r="C89" s="101"/>
      <c r="D89" s="97"/>
      <c r="E89" s="94"/>
      <c r="F89" s="95"/>
      <c r="G89" s="96"/>
      <c r="H89" s="97"/>
      <c r="I89" s="98"/>
      <c r="J89" s="20">
        <v>21.29</v>
      </c>
      <c r="K89" s="73"/>
      <c r="L89" s="52">
        <v>32.29</v>
      </c>
      <c r="M89" s="72"/>
      <c r="N89" s="83"/>
      <c r="O89" s="52">
        <v>21.33</v>
      </c>
      <c r="P89" s="73"/>
      <c r="Q89" s="52">
        <v>32.590000000000003</v>
      </c>
      <c r="R89" s="73"/>
      <c r="S89" s="73"/>
      <c r="T89" s="73"/>
    </row>
    <row r="90" spans="1:20" ht="15.75" customHeight="1" x14ac:dyDescent="0.2">
      <c r="A90" s="99" t="s">
        <v>370</v>
      </c>
      <c r="B90" s="100">
        <v>2</v>
      </c>
      <c r="C90" s="101">
        <v>195</v>
      </c>
      <c r="D90" s="97">
        <v>25.6</v>
      </c>
      <c r="E90" s="94">
        <v>74.400000000000006</v>
      </c>
      <c r="F90" s="95">
        <v>1.98</v>
      </c>
      <c r="G90" s="96">
        <v>310</v>
      </c>
      <c r="H90" s="97">
        <v>16.100000000000001</v>
      </c>
      <c r="I90" s="98">
        <v>83.9</v>
      </c>
      <c r="J90" s="20">
        <v>22.29</v>
      </c>
      <c r="K90" s="72">
        <f t="shared" si="41"/>
        <v>22.196666666666669</v>
      </c>
      <c r="L90" s="20">
        <v>32.770000000000003</v>
      </c>
      <c r="M90" s="72">
        <f t="shared" ref="M90" si="90">AVERAGE(L90:L92)</f>
        <v>32.336666666666666</v>
      </c>
      <c r="N90" s="82">
        <f t="shared" ref="N90" si="91" xml:space="preserve"> M90-K90</f>
        <v>10.139999999999997</v>
      </c>
      <c r="O90" s="20">
        <v>21.73</v>
      </c>
      <c r="P90" s="72">
        <f t="shared" si="44"/>
        <v>21.696666666666669</v>
      </c>
      <c r="Q90" s="20">
        <v>32.46</v>
      </c>
      <c r="R90" s="72">
        <f t="shared" si="45"/>
        <v>32.603333333333332</v>
      </c>
      <c r="S90" s="72">
        <f t="shared" ref="S90" si="92">R90-P90</f>
        <v>10.906666666666663</v>
      </c>
      <c r="T90" s="72">
        <f t="shared" ref="T90" si="93">N90-S90</f>
        <v>-0.76666666666666572</v>
      </c>
    </row>
    <row r="91" spans="1:20" ht="15.75" customHeight="1" x14ac:dyDescent="0.2">
      <c r="A91" s="99"/>
      <c r="B91" s="100"/>
      <c r="C91" s="101"/>
      <c r="D91" s="97"/>
      <c r="E91" s="94"/>
      <c r="F91" s="95"/>
      <c r="G91" s="96"/>
      <c r="H91" s="97"/>
      <c r="I91" s="98"/>
      <c r="J91" s="20">
        <v>22.11</v>
      </c>
      <c r="K91" s="73"/>
      <c r="L91" s="20">
        <v>32.17</v>
      </c>
      <c r="M91" s="72"/>
      <c r="N91" s="83"/>
      <c r="O91" s="20">
        <v>21.59</v>
      </c>
      <c r="P91" s="73"/>
      <c r="Q91" s="20">
        <v>32.54</v>
      </c>
      <c r="R91" s="73"/>
      <c r="S91" s="73"/>
      <c r="T91" s="73"/>
    </row>
    <row r="92" spans="1:20" ht="15.75" customHeight="1" x14ac:dyDescent="0.2">
      <c r="A92" s="99"/>
      <c r="B92" s="100"/>
      <c r="C92" s="101"/>
      <c r="D92" s="97"/>
      <c r="E92" s="94"/>
      <c r="F92" s="95"/>
      <c r="G92" s="96"/>
      <c r="H92" s="97"/>
      <c r="I92" s="98"/>
      <c r="J92" s="20">
        <v>22.19</v>
      </c>
      <c r="K92" s="73"/>
      <c r="L92" s="20">
        <v>32.07</v>
      </c>
      <c r="M92" s="72"/>
      <c r="N92" s="83"/>
      <c r="O92" s="20">
        <v>21.77</v>
      </c>
      <c r="P92" s="73"/>
      <c r="Q92" s="20">
        <v>32.81</v>
      </c>
      <c r="R92" s="73"/>
      <c r="S92" s="73"/>
      <c r="T92" s="73"/>
    </row>
    <row r="93" spans="1:20" ht="15.75" customHeight="1" x14ac:dyDescent="0.2">
      <c r="A93" s="99" t="s">
        <v>371</v>
      </c>
      <c r="B93" s="100">
        <v>1.96</v>
      </c>
      <c r="C93" s="101">
        <v>480</v>
      </c>
      <c r="D93" s="97">
        <v>10.4</v>
      </c>
      <c r="E93" s="94">
        <v>89.6</v>
      </c>
      <c r="F93" s="95">
        <v>1.93</v>
      </c>
      <c r="G93" s="96">
        <v>340</v>
      </c>
      <c r="H93" s="97">
        <v>14.7</v>
      </c>
      <c r="I93" s="98">
        <v>85.3</v>
      </c>
      <c r="J93" s="55">
        <v>21.29</v>
      </c>
      <c r="K93" s="76">
        <f t="shared" si="41"/>
        <v>21.08666666666667</v>
      </c>
      <c r="L93" s="56">
        <v>28.31</v>
      </c>
      <c r="M93" s="76">
        <f t="shared" ref="M93" si="94">AVERAGE(L93:L95)</f>
        <v>28.69</v>
      </c>
      <c r="N93" s="90">
        <f t="shared" ref="N93" si="95" xml:space="preserve"> M93-K93</f>
        <v>7.6033333333333317</v>
      </c>
      <c r="O93" s="20">
        <v>20.28</v>
      </c>
      <c r="P93" s="72">
        <f t="shared" si="44"/>
        <v>20.706666666666667</v>
      </c>
      <c r="Q93" s="20">
        <v>31.73</v>
      </c>
      <c r="R93" s="72">
        <f t="shared" si="45"/>
        <v>31.993333333333329</v>
      </c>
      <c r="S93" s="72">
        <f t="shared" ref="S93" si="96">R93-P93</f>
        <v>11.286666666666662</v>
      </c>
      <c r="T93" s="72">
        <f t="shared" ref="T93" si="97">N93-S93</f>
        <v>-3.68333333333333</v>
      </c>
    </row>
    <row r="94" spans="1:20" ht="15.75" customHeight="1" x14ac:dyDescent="0.2">
      <c r="A94" s="99"/>
      <c r="B94" s="100"/>
      <c r="C94" s="101"/>
      <c r="D94" s="97"/>
      <c r="E94" s="94"/>
      <c r="F94" s="95"/>
      <c r="G94" s="96"/>
      <c r="H94" s="97"/>
      <c r="I94" s="98"/>
      <c r="J94" s="55">
        <v>21.03</v>
      </c>
      <c r="K94" s="77"/>
      <c r="L94" s="56">
        <v>29.17</v>
      </c>
      <c r="M94" s="76"/>
      <c r="N94" s="91"/>
      <c r="O94" s="20">
        <v>20.94</v>
      </c>
      <c r="P94" s="73"/>
      <c r="Q94" s="20">
        <v>32.18</v>
      </c>
      <c r="R94" s="73"/>
      <c r="S94" s="73"/>
      <c r="T94" s="73"/>
    </row>
    <row r="95" spans="1:20" ht="15.75" customHeight="1" x14ac:dyDescent="0.2">
      <c r="A95" s="99"/>
      <c r="B95" s="100"/>
      <c r="C95" s="101"/>
      <c r="D95" s="97"/>
      <c r="E95" s="94"/>
      <c r="F95" s="95"/>
      <c r="G95" s="96"/>
      <c r="H95" s="97"/>
      <c r="I95" s="98"/>
      <c r="J95" s="55">
        <v>20.94</v>
      </c>
      <c r="K95" s="77"/>
      <c r="L95" s="56">
        <v>28.59</v>
      </c>
      <c r="M95" s="76"/>
      <c r="N95" s="91"/>
      <c r="O95" s="20">
        <v>20.9</v>
      </c>
      <c r="P95" s="73"/>
      <c r="Q95" s="20">
        <v>32.07</v>
      </c>
      <c r="R95" s="73"/>
      <c r="S95" s="73"/>
      <c r="T95" s="73"/>
    </row>
    <row r="96" spans="1:20" ht="15.75" customHeight="1" x14ac:dyDescent="0.2">
      <c r="A96" s="99" t="s">
        <v>372</v>
      </c>
      <c r="B96" s="100">
        <v>1.96</v>
      </c>
      <c r="C96" s="101">
        <v>175</v>
      </c>
      <c r="D96" s="97">
        <v>28.6</v>
      </c>
      <c r="E96" s="94">
        <v>71.400000000000006</v>
      </c>
      <c r="F96" s="95">
        <v>1.87</v>
      </c>
      <c r="G96" s="96">
        <v>706</v>
      </c>
      <c r="H96" s="97">
        <v>14.2</v>
      </c>
      <c r="I96" s="98">
        <v>185.8</v>
      </c>
      <c r="J96" s="20">
        <v>21.11</v>
      </c>
      <c r="K96" s="72">
        <f t="shared" si="41"/>
        <v>20.91</v>
      </c>
      <c r="L96" s="52">
        <v>31.84</v>
      </c>
      <c r="M96" s="72">
        <f t="shared" ref="M96" si="98">AVERAGE(L96:L98)</f>
        <v>30.703333333333333</v>
      </c>
      <c r="N96" s="82">
        <f t="shared" ref="N96" si="99" xml:space="preserve"> M96-K96</f>
        <v>9.793333333333333</v>
      </c>
      <c r="O96" s="20">
        <v>21.45</v>
      </c>
      <c r="P96" s="72">
        <f t="shared" si="44"/>
        <v>21.183333333333334</v>
      </c>
      <c r="Q96" s="20">
        <v>33.090000000000003</v>
      </c>
      <c r="R96" s="72">
        <f t="shared" si="45"/>
        <v>32.93</v>
      </c>
      <c r="S96" s="72">
        <f t="shared" ref="S96" si="100">R96-P96</f>
        <v>11.746666666666666</v>
      </c>
      <c r="T96" s="72">
        <f t="shared" ref="T96" si="101">N96-S96</f>
        <v>-1.9533333333333331</v>
      </c>
    </row>
    <row r="97" spans="1:20" ht="15.75" customHeight="1" x14ac:dyDescent="0.2">
      <c r="A97" s="99"/>
      <c r="B97" s="100"/>
      <c r="C97" s="101"/>
      <c r="D97" s="97"/>
      <c r="E97" s="94"/>
      <c r="F97" s="95"/>
      <c r="G97" s="96"/>
      <c r="H97" s="97"/>
      <c r="I97" s="98"/>
      <c r="J97" s="20">
        <v>20.79</v>
      </c>
      <c r="K97" s="73"/>
      <c r="L97" s="52">
        <v>30.94</v>
      </c>
      <c r="M97" s="72"/>
      <c r="N97" s="83"/>
      <c r="O97" s="20">
        <v>21.07</v>
      </c>
      <c r="P97" s="73"/>
      <c r="Q97" s="20">
        <v>32.229999999999997</v>
      </c>
      <c r="R97" s="73"/>
      <c r="S97" s="73"/>
      <c r="T97" s="73"/>
    </row>
    <row r="98" spans="1:20" ht="15.75" customHeight="1" x14ac:dyDescent="0.2">
      <c r="A98" s="99"/>
      <c r="B98" s="100"/>
      <c r="C98" s="101"/>
      <c r="D98" s="97"/>
      <c r="E98" s="94"/>
      <c r="F98" s="95"/>
      <c r="G98" s="96"/>
      <c r="H98" s="97"/>
      <c r="I98" s="98"/>
      <c r="J98" s="20">
        <v>20.83</v>
      </c>
      <c r="K98" s="73"/>
      <c r="L98" s="52">
        <v>29.33</v>
      </c>
      <c r="M98" s="72"/>
      <c r="N98" s="83"/>
      <c r="O98" s="20">
        <v>21.03</v>
      </c>
      <c r="P98" s="73"/>
      <c r="Q98" s="20">
        <v>33.47</v>
      </c>
      <c r="R98" s="73"/>
      <c r="S98" s="73"/>
      <c r="T98" s="73"/>
    </row>
    <row r="99" spans="1:20" ht="15.75" customHeight="1" x14ac:dyDescent="0.2">
      <c r="A99" s="99" t="s">
        <v>373</v>
      </c>
      <c r="B99" s="100">
        <v>1.98</v>
      </c>
      <c r="C99" s="101">
        <v>531</v>
      </c>
      <c r="D99" s="97">
        <v>9.4</v>
      </c>
      <c r="E99" s="94">
        <v>90.6</v>
      </c>
      <c r="F99" s="95">
        <v>1.96</v>
      </c>
      <c r="G99" s="96">
        <v>550</v>
      </c>
      <c r="H99" s="97">
        <v>9.1</v>
      </c>
      <c r="I99" s="98">
        <v>90.9</v>
      </c>
      <c r="J99" s="20">
        <v>21.65</v>
      </c>
      <c r="K99" s="72">
        <f t="shared" si="41"/>
        <v>21.556666666666661</v>
      </c>
      <c r="L99" s="20">
        <v>32.39</v>
      </c>
      <c r="M99" s="72">
        <f t="shared" ref="M99" si="102">AVERAGE(L99:L101)</f>
        <v>32.199999999999996</v>
      </c>
      <c r="N99" s="82">
        <f t="shared" ref="N99" si="103" xml:space="preserve"> M99-K99</f>
        <v>10.643333333333334</v>
      </c>
      <c r="O99" s="52">
        <v>21.23</v>
      </c>
      <c r="P99" s="72">
        <f t="shared" si="44"/>
        <v>21.413333333333338</v>
      </c>
      <c r="Q99" s="20">
        <v>32.380000000000003</v>
      </c>
      <c r="R99" s="72">
        <f t="shared" si="45"/>
        <v>32.729999999999997</v>
      </c>
      <c r="S99" s="72">
        <f t="shared" ref="S99" si="104">R99-P99</f>
        <v>11.316666666666659</v>
      </c>
      <c r="T99" s="72">
        <f t="shared" ref="T99" si="105">N99-S99</f>
        <v>-0.6733333333333249</v>
      </c>
    </row>
    <row r="100" spans="1:20" ht="15.75" customHeight="1" x14ac:dyDescent="0.2">
      <c r="A100" s="99"/>
      <c r="B100" s="100"/>
      <c r="C100" s="101"/>
      <c r="D100" s="97"/>
      <c r="E100" s="94"/>
      <c r="F100" s="95"/>
      <c r="G100" s="96"/>
      <c r="H100" s="97"/>
      <c r="I100" s="98"/>
      <c r="J100" s="20">
        <v>21.48</v>
      </c>
      <c r="K100" s="73"/>
      <c r="L100" s="20">
        <v>32.43</v>
      </c>
      <c r="M100" s="72"/>
      <c r="N100" s="83"/>
      <c r="O100" s="52">
        <v>21.34</v>
      </c>
      <c r="P100" s="73"/>
      <c r="Q100" s="20">
        <v>33.020000000000003</v>
      </c>
      <c r="R100" s="73"/>
      <c r="S100" s="73"/>
      <c r="T100" s="73"/>
    </row>
    <row r="101" spans="1:20" ht="15.75" customHeight="1" x14ac:dyDescent="0.2">
      <c r="A101" s="99"/>
      <c r="B101" s="100"/>
      <c r="C101" s="101"/>
      <c r="D101" s="97"/>
      <c r="E101" s="94"/>
      <c r="F101" s="95"/>
      <c r="G101" s="96"/>
      <c r="H101" s="97"/>
      <c r="I101" s="98"/>
      <c r="J101" s="20">
        <v>21.54</v>
      </c>
      <c r="K101" s="73"/>
      <c r="L101" s="20">
        <v>31.78</v>
      </c>
      <c r="M101" s="72"/>
      <c r="N101" s="83"/>
      <c r="O101" s="52">
        <v>21.67</v>
      </c>
      <c r="P101" s="73"/>
      <c r="Q101" s="20">
        <v>32.79</v>
      </c>
      <c r="R101" s="73"/>
      <c r="S101" s="73"/>
      <c r="T101" s="73"/>
    </row>
    <row r="102" spans="1:20" ht="15.75" customHeight="1" x14ac:dyDescent="0.2">
      <c r="A102" s="103" t="s">
        <v>374</v>
      </c>
      <c r="B102" s="100">
        <v>1.98</v>
      </c>
      <c r="C102" s="101">
        <v>452</v>
      </c>
      <c r="D102" s="97">
        <v>11.1</v>
      </c>
      <c r="E102" s="94">
        <v>88.9</v>
      </c>
      <c r="F102" s="95">
        <v>1.99</v>
      </c>
      <c r="G102" s="96">
        <v>932</v>
      </c>
      <c r="H102" s="97">
        <v>10.7</v>
      </c>
      <c r="I102" s="98">
        <v>189.3</v>
      </c>
      <c r="J102" s="51">
        <v>22.27</v>
      </c>
      <c r="K102" s="74">
        <f t="shared" si="41"/>
        <v>22.233333333333331</v>
      </c>
      <c r="L102" s="51">
        <v>19.27</v>
      </c>
      <c r="M102" s="74">
        <f t="shared" ref="M102" si="106">AVERAGE(L102:L104)</f>
        <v>19.333333333333332</v>
      </c>
      <c r="N102" s="84">
        <f t="shared" ref="N102" si="107" xml:space="preserve"> M102-K102</f>
        <v>-2.8999999999999986</v>
      </c>
      <c r="O102" s="20">
        <v>21.36</v>
      </c>
      <c r="P102" s="72">
        <f t="shared" si="44"/>
        <v>21.456666666666667</v>
      </c>
      <c r="Q102" s="20">
        <v>32.64</v>
      </c>
      <c r="R102" s="72">
        <f t="shared" si="45"/>
        <v>32.520000000000003</v>
      </c>
      <c r="S102" s="72">
        <f t="shared" ref="S102" si="108">R102-P102</f>
        <v>11.063333333333336</v>
      </c>
      <c r="T102" s="72">
        <f t="shared" ref="T102" si="109">N102-S102</f>
        <v>-13.963333333333335</v>
      </c>
    </row>
    <row r="103" spans="1:20" ht="15.75" customHeight="1" x14ac:dyDescent="0.2">
      <c r="A103" s="103"/>
      <c r="B103" s="100"/>
      <c r="C103" s="101"/>
      <c r="D103" s="97"/>
      <c r="E103" s="94"/>
      <c r="F103" s="95"/>
      <c r="G103" s="96"/>
      <c r="H103" s="97"/>
      <c r="I103" s="98"/>
      <c r="J103" s="51">
        <v>22.25</v>
      </c>
      <c r="K103" s="75"/>
      <c r="L103" s="51">
        <v>19.45</v>
      </c>
      <c r="M103" s="74"/>
      <c r="N103" s="85"/>
      <c r="O103" s="20">
        <v>21.39</v>
      </c>
      <c r="P103" s="73"/>
      <c r="Q103" s="20">
        <v>32.25</v>
      </c>
      <c r="R103" s="73"/>
      <c r="S103" s="73"/>
      <c r="T103" s="73"/>
    </row>
    <row r="104" spans="1:20" ht="15.75" customHeight="1" x14ac:dyDescent="0.2">
      <c r="A104" s="103"/>
      <c r="B104" s="100"/>
      <c r="C104" s="101"/>
      <c r="D104" s="97"/>
      <c r="E104" s="94"/>
      <c r="F104" s="95"/>
      <c r="G104" s="96"/>
      <c r="H104" s="97"/>
      <c r="I104" s="98"/>
      <c r="J104" s="51">
        <v>22.18</v>
      </c>
      <c r="K104" s="75"/>
      <c r="L104" s="51">
        <v>19.28</v>
      </c>
      <c r="M104" s="74"/>
      <c r="N104" s="85"/>
      <c r="O104" s="20">
        <v>21.62</v>
      </c>
      <c r="P104" s="73"/>
      <c r="Q104" s="20">
        <v>32.67</v>
      </c>
      <c r="R104" s="73"/>
      <c r="S104" s="73"/>
      <c r="T104" s="73"/>
    </row>
    <row r="105" spans="1:20" ht="15.75" customHeight="1" x14ac:dyDescent="0.2">
      <c r="A105" s="104" t="s">
        <v>375</v>
      </c>
      <c r="B105" s="105"/>
      <c r="C105" s="106"/>
      <c r="D105" s="107"/>
      <c r="E105" s="108"/>
      <c r="F105" s="109"/>
      <c r="G105" s="110"/>
      <c r="H105" s="107"/>
      <c r="I105" s="111"/>
      <c r="J105" s="53"/>
      <c r="K105" s="80"/>
      <c r="L105" s="49"/>
      <c r="M105" s="80"/>
      <c r="N105" s="88"/>
      <c r="O105" s="49"/>
      <c r="P105" s="80"/>
      <c r="Q105" s="49"/>
      <c r="R105" s="80"/>
      <c r="S105" s="80"/>
      <c r="T105" s="72">
        <f t="shared" ref="T105" si="110">N105-S105</f>
        <v>0</v>
      </c>
    </row>
    <row r="106" spans="1:20" ht="15.75" customHeight="1" x14ac:dyDescent="0.2">
      <c r="A106" s="104"/>
      <c r="B106" s="105"/>
      <c r="C106" s="106"/>
      <c r="D106" s="107"/>
      <c r="E106" s="108"/>
      <c r="F106" s="109"/>
      <c r="G106" s="110"/>
      <c r="H106" s="107"/>
      <c r="I106" s="111"/>
      <c r="J106" s="54"/>
      <c r="K106" s="81"/>
      <c r="L106" s="49"/>
      <c r="M106" s="80"/>
      <c r="N106" s="89"/>
      <c r="O106" s="49"/>
      <c r="P106" s="81"/>
      <c r="Q106" s="49"/>
      <c r="R106" s="81"/>
      <c r="S106" s="81"/>
      <c r="T106" s="73"/>
    </row>
    <row r="107" spans="1:20" ht="15.75" customHeight="1" x14ac:dyDescent="0.2">
      <c r="A107" s="104"/>
      <c r="B107" s="105"/>
      <c r="C107" s="106"/>
      <c r="D107" s="107"/>
      <c r="E107" s="108"/>
      <c r="F107" s="109"/>
      <c r="G107" s="110"/>
      <c r="H107" s="107"/>
      <c r="I107" s="111"/>
      <c r="J107" s="54"/>
      <c r="K107" s="81"/>
      <c r="L107" s="49"/>
      <c r="M107" s="80"/>
      <c r="N107" s="89"/>
      <c r="O107" s="49"/>
      <c r="P107" s="81"/>
      <c r="Q107" s="49"/>
      <c r="R107" s="81"/>
      <c r="S107" s="81"/>
      <c r="T107" s="73"/>
    </row>
    <row r="108" spans="1:20" ht="15.75" customHeight="1" x14ac:dyDescent="0.2">
      <c r="A108" s="99" t="s">
        <v>376</v>
      </c>
      <c r="B108" s="100">
        <v>1.95</v>
      </c>
      <c r="C108" s="101">
        <v>330</v>
      </c>
      <c r="D108" s="97">
        <v>15.2</v>
      </c>
      <c r="E108" s="94">
        <v>84.8</v>
      </c>
      <c r="F108" s="95">
        <v>1.97</v>
      </c>
      <c r="G108" s="96">
        <v>242</v>
      </c>
      <c r="H108" s="97">
        <v>20.7</v>
      </c>
      <c r="I108" s="98">
        <v>79.3</v>
      </c>
      <c r="J108" s="55">
        <v>21.62</v>
      </c>
      <c r="K108" s="76">
        <f t="shared" si="41"/>
        <v>21.553333333333331</v>
      </c>
      <c r="L108" s="56">
        <v>28.43</v>
      </c>
      <c r="M108" s="76">
        <f t="shared" ref="M108" si="111">AVERAGE(L108:L110)</f>
        <v>28.366666666666664</v>
      </c>
      <c r="N108" s="90">
        <f t="shared" ref="N108" si="112" xml:space="preserve"> M108-K108</f>
        <v>6.8133333333333326</v>
      </c>
      <c r="O108" s="20">
        <v>21.04</v>
      </c>
      <c r="P108" s="72">
        <f t="shared" si="44"/>
        <v>21.133333333333333</v>
      </c>
      <c r="Q108" s="20">
        <v>31.85</v>
      </c>
      <c r="R108" s="72">
        <f t="shared" si="45"/>
        <v>31.826666666666668</v>
      </c>
      <c r="S108" s="72">
        <f t="shared" ref="S108" si="113">R108-P108</f>
        <v>10.693333333333335</v>
      </c>
      <c r="T108" s="72">
        <f t="shared" ref="T108" si="114">N108-S108</f>
        <v>-3.8800000000000026</v>
      </c>
    </row>
    <row r="109" spans="1:20" ht="15.75" customHeight="1" x14ac:dyDescent="0.2">
      <c r="A109" s="99"/>
      <c r="B109" s="100"/>
      <c r="C109" s="101"/>
      <c r="D109" s="97"/>
      <c r="E109" s="94"/>
      <c r="F109" s="95"/>
      <c r="G109" s="96"/>
      <c r="H109" s="97"/>
      <c r="I109" s="98"/>
      <c r="J109" s="55">
        <v>21.49</v>
      </c>
      <c r="K109" s="77"/>
      <c r="L109" s="56">
        <v>28.04</v>
      </c>
      <c r="M109" s="76"/>
      <c r="N109" s="91"/>
      <c r="O109" s="20">
        <v>21.18</v>
      </c>
      <c r="P109" s="73"/>
      <c r="Q109" s="20">
        <v>31.76</v>
      </c>
      <c r="R109" s="73"/>
      <c r="S109" s="73"/>
      <c r="T109" s="73"/>
    </row>
    <row r="110" spans="1:20" ht="15.75" customHeight="1" x14ac:dyDescent="0.2">
      <c r="A110" s="99"/>
      <c r="B110" s="100"/>
      <c r="C110" s="101"/>
      <c r="D110" s="97"/>
      <c r="E110" s="94"/>
      <c r="F110" s="95"/>
      <c r="G110" s="96"/>
      <c r="H110" s="97"/>
      <c r="I110" s="98"/>
      <c r="J110" s="55">
        <v>21.55</v>
      </c>
      <c r="K110" s="77"/>
      <c r="L110" s="56">
        <v>28.63</v>
      </c>
      <c r="M110" s="76"/>
      <c r="N110" s="91"/>
      <c r="O110" s="20">
        <v>21.18</v>
      </c>
      <c r="P110" s="73"/>
      <c r="Q110" s="20">
        <v>31.87</v>
      </c>
      <c r="R110" s="73"/>
      <c r="S110" s="73"/>
      <c r="T110" s="73"/>
    </row>
    <row r="111" spans="1:20" ht="15.75" customHeight="1" x14ac:dyDescent="0.2">
      <c r="A111" s="103" t="s">
        <v>377</v>
      </c>
      <c r="B111" s="100">
        <v>2</v>
      </c>
      <c r="C111" s="101">
        <v>260</v>
      </c>
      <c r="D111" s="97">
        <v>19.3</v>
      </c>
      <c r="E111" s="94">
        <v>80.7</v>
      </c>
      <c r="F111" s="95">
        <v>1.96</v>
      </c>
      <c r="G111" s="96">
        <v>486</v>
      </c>
      <c r="H111" s="97">
        <v>10.3</v>
      </c>
      <c r="I111" s="98">
        <v>89.7</v>
      </c>
      <c r="J111" s="51">
        <v>22.51</v>
      </c>
      <c r="K111" s="74">
        <f t="shared" ref="K111:K174" si="115">AVERAGE(J111,J112:J113)</f>
        <v>22.310000000000002</v>
      </c>
      <c r="L111" s="51">
        <v>22.62</v>
      </c>
      <c r="M111" s="74">
        <f t="shared" ref="M111" si="116">AVERAGE(L111:L113)</f>
        <v>22.663333333333338</v>
      </c>
      <c r="N111" s="84">
        <f t="shared" ref="N111" si="117" xml:space="preserve"> M111-K111</f>
        <v>0.35333333333333528</v>
      </c>
      <c r="O111" s="20">
        <v>21.84</v>
      </c>
      <c r="P111" s="72">
        <f t="shared" ref="P111:P174" si="118">AVERAGE(O111:O113)</f>
        <v>22.046666666666667</v>
      </c>
      <c r="Q111" s="20">
        <v>32.619999999999997</v>
      </c>
      <c r="R111" s="72">
        <f t="shared" ref="R111:R132" si="119">AVERAGE(Q111:Q113)</f>
        <v>32.636666666666663</v>
      </c>
      <c r="S111" s="72">
        <f t="shared" ref="S111" si="120">R111-P111</f>
        <v>10.589999999999996</v>
      </c>
      <c r="T111" s="72">
        <f t="shared" ref="T111" si="121">N111-S111</f>
        <v>-10.236666666666661</v>
      </c>
    </row>
    <row r="112" spans="1:20" ht="15.75" customHeight="1" x14ac:dyDescent="0.2">
      <c r="A112" s="103"/>
      <c r="B112" s="100"/>
      <c r="C112" s="101"/>
      <c r="D112" s="97"/>
      <c r="E112" s="94"/>
      <c r="F112" s="95"/>
      <c r="G112" s="96"/>
      <c r="H112" s="97"/>
      <c r="I112" s="98"/>
      <c r="J112" s="51">
        <v>22.23</v>
      </c>
      <c r="K112" s="75"/>
      <c r="L112" s="51">
        <v>22.58</v>
      </c>
      <c r="M112" s="74"/>
      <c r="N112" s="85"/>
      <c r="O112" s="20">
        <v>22.08</v>
      </c>
      <c r="P112" s="73"/>
      <c r="Q112" s="20">
        <v>32.97</v>
      </c>
      <c r="R112" s="73"/>
      <c r="S112" s="73"/>
      <c r="T112" s="73"/>
    </row>
    <row r="113" spans="1:20" ht="15.75" customHeight="1" x14ac:dyDescent="0.2">
      <c r="A113" s="103"/>
      <c r="B113" s="100"/>
      <c r="C113" s="101"/>
      <c r="D113" s="97"/>
      <c r="E113" s="94"/>
      <c r="F113" s="95"/>
      <c r="G113" s="96"/>
      <c r="H113" s="97"/>
      <c r="I113" s="98"/>
      <c r="J113" s="51">
        <v>22.19</v>
      </c>
      <c r="K113" s="75"/>
      <c r="L113" s="51">
        <v>22.79</v>
      </c>
      <c r="M113" s="74"/>
      <c r="N113" s="85"/>
      <c r="O113" s="20">
        <v>22.22</v>
      </c>
      <c r="P113" s="73"/>
      <c r="Q113" s="20">
        <v>32.32</v>
      </c>
      <c r="R113" s="73"/>
      <c r="S113" s="73"/>
      <c r="T113" s="73"/>
    </row>
    <row r="114" spans="1:20" ht="15.75" customHeight="1" x14ac:dyDescent="0.2">
      <c r="A114" s="99" t="s">
        <v>378</v>
      </c>
      <c r="B114" s="100">
        <v>1.99</v>
      </c>
      <c r="C114" s="101">
        <v>242</v>
      </c>
      <c r="D114" s="97">
        <v>14.7</v>
      </c>
      <c r="E114" s="94">
        <v>85.3</v>
      </c>
      <c r="F114" s="95">
        <v>1.92</v>
      </c>
      <c r="G114" s="96">
        <v>310</v>
      </c>
      <c r="H114" s="97">
        <v>16.100000000000001</v>
      </c>
      <c r="I114" s="98">
        <v>83.9</v>
      </c>
      <c r="J114" s="52">
        <v>21.53</v>
      </c>
      <c r="K114" s="72">
        <f t="shared" si="115"/>
        <v>21.47</v>
      </c>
      <c r="L114" s="20">
        <v>29.7</v>
      </c>
      <c r="M114" s="72">
        <f t="shared" ref="M114" si="122">AVERAGE(L114:L116)</f>
        <v>29.733333333333334</v>
      </c>
      <c r="N114" s="82">
        <f t="shared" ref="N114" si="123" xml:space="preserve"> M114-K114</f>
        <v>8.2633333333333354</v>
      </c>
      <c r="O114" s="20">
        <v>21.07</v>
      </c>
      <c r="P114" s="72">
        <f t="shared" si="118"/>
        <v>21.046666666666667</v>
      </c>
      <c r="Q114" s="20">
        <v>31.96</v>
      </c>
      <c r="R114" s="72">
        <f t="shared" si="119"/>
        <v>31.953333333333333</v>
      </c>
      <c r="S114" s="72">
        <f t="shared" ref="S114" si="124">R114-P114</f>
        <v>10.906666666666666</v>
      </c>
      <c r="T114" s="72">
        <f t="shared" ref="T114" si="125">N114-S114</f>
        <v>-2.6433333333333309</v>
      </c>
    </row>
    <row r="115" spans="1:20" ht="15.75" customHeight="1" x14ac:dyDescent="0.2">
      <c r="A115" s="99"/>
      <c r="B115" s="100"/>
      <c r="C115" s="101"/>
      <c r="D115" s="97"/>
      <c r="E115" s="94"/>
      <c r="F115" s="95"/>
      <c r="G115" s="96"/>
      <c r="H115" s="97"/>
      <c r="I115" s="98"/>
      <c r="J115" s="52">
        <v>21.49</v>
      </c>
      <c r="K115" s="73"/>
      <c r="L115" s="20">
        <v>30.08</v>
      </c>
      <c r="M115" s="72"/>
      <c r="N115" s="83"/>
      <c r="O115" s="20">
        <v>21.07</v>
      </c>
      <c r="P115" s="73"/>
      <c r="Q115" s="20">
        <v>31.91</v>
      </c>
      <c r="R115" s="73"/>
      <c r="S115" s="73"/>
      <c r="T115" s="73"/>
    </row>
    <row r="116" spans="1:20" ht="15.75" customHeight="1" x14ac:dyDescent="0.2">
      <c r="A116" s="99"/>
      <c r="B116" s="100"/>
      <c r="C116" s="101"/>
      <c r="D116" s="97"/>
      <c r="E116" s="94"/>
      <c r="F116" s="95"/>
      <c r="G116" s="96"/>
      <c r="H116" s="97"/>
      <c r="I116" s="98"/>
      <c r="J116" s="52">
        <v>21.39</v>
      </c>
      <c r="K116" s="73"/>
      <c r="L116" s="20">
        <v>29.42</v>
      </c>
      <c r="M116" s="72"/>
      <c r="N116" s="83"/>
      <c r="O116" s="20">
        <v>21</v>
      </c>
      <c r="P116" s="73"/>
      <c r="Q116" s="20">
        <v>31.99</v>
      </c>
      <c r="R116" s="73"/>
      <c r="S116" s="73"/>
      <c r="T116" s="73"/>
    </row>
    <row r="117" spans="1:20" ht="15.75" customHeight="1" x14ac:dyDescent="0.2">
      <c r="A117" s="99" t="s">
        <v>379</v>
      </c>
      <c r="B117" s="100">
        <v>1.97</v>
      </c>
      <c r="C117" s="101">
        <v>600</v>
      </c>
      <c r="D117" s="97">
        <v>16.7</v>
      </c>
      <c r="E117" s="94">
        <v>83.3</v>
      </c>
      <c r="F117" s="95">
        <v>1.93</v>
      </c>
      <c r="G117" s="96">
        <v>590</v>
      </c>
      <c r="H117" s="97">
        <v>8.5</v>
      </c>
      <c r="I117" s="98">
        <v>91.5</v>
      </c>
      <c r="J117" s="20">
        <v>21.71</v>
      </c>
      <c r="K117" s="72">
        <f t="shared" si="115"/>
        <v>21.570000000000004</v>
      </c>
      <c r="L117" s="20">
        <v>31.29</v>
      </c>
      <c r="M117" s="72">
        <f t="shared" ref="M117" si="126">AVERAGE(L117:L119)</f>
        <v>31.306666666666668</v>
      </c>
      <c r="N117" s="82">
        <f t="shared" ref="N117" si="127" xml:space="preserve"> M117-K117</f>
        <v>9.7366666666666646</v>
      </c>
      <c r="O117" s="20">
        <v>21.42</v>
      </c>
      <c r="P117" s="72">
        <f t="shared" si="118"/>
        <v>21.416666666666668</v>
      </c>
      <c r="Q117" s="20">
        <v>32.619999999999997</v>
      </c>
      <c r="R117" s="72">
        <f t="shared" si="119"/>
        <v>32.703333333333333</v>
      </c>
      <c r="S117" s="72">
        <f t="shared" ref="S117" si="128">R117-P117</f>
        <v>11.286666666666665</v>
      </c>
      <c r="T117" s="72">
        <f t="shared" ref="T117" si="129">N117-S117</f>
        <v>-1.5500000000000007</v>
      </c>
    </row>
    <row r="118" spans="1:20" ht="15.75" customHeight="1" x14ac:dyDescent="0.2">
      <c r="A118" s="99"/>
      <c r="B118" s="100"/>
      <c r="C118" s="101"/>
      <c r="D118" s="97"/>
      <c r="E118" s="94"/>
      <c r="F118" s="95"/>
      <c r="G118" s="96"/>
      <c r="H118" s="97"/>
      <c r="I118" s="98"/>
      <c r="J118" s="20">
        <v>21.53</v>
      </c>
      <c r="K118" s="73"/>
      <c r="L118" s="20">
        <v>30.88</v>
      </c>
      <c r="M118" s="72"/>
      <c r="N118" s="83"/>
      <c r="O118" s="20">
        <v>21.45</v>
      </c>
      <c r="P118" s="73"/>
      <c r="Q118" s="20">
        <v>32.71</v>
      </c>
      <c r="R118" s="73"/>
      <c r="S118" s="73"/>
      <c r="T118" s="73"/>
    </row>
    <row r="119" spans="1:20" ht="15.75" customHeight="1" x14ac:dyDescent="0.2">
      <c r="A119" s="99"/>
      <c r="B119" s="100"/>
      <c r="C119" s="101"/>
      <c r="D119" s="97"/>
      <c r="E119" s="94"/>
      <c r="F119" s="95"/>
      <c r="G119" s="96"/>
      <c r="H119" s="97"/>
      <c r="I119" s="98"/>
      <c r="J119" s="20">
        <v>21.47</v>
      </c>
      <c r="K119" s="73"/>
      <c r="L119" s="20">
        <v>31.75</v>
      </c>
      <c r="M119" s="72"/>
      <c r="N119" s="83"/>
      <c r="O119" s="20">
        <v>21.38</v>
      </c>
      <c r="P119" s="73"/>
      <c r="Q119" s="20">
        <v>32.78</v>
      </c>
      <c r="R119" s="73"/>
      <c r="S119" s="73"/>
      <c r="T119" s="73"/>
    </row>
    <row r="120" spans="1:20" ht="15.75" customHeight="1" x14ac:dyDescent="0.2">
      <c r="A120" s="99" t="s">
        <v>380</v>
      </c>
      <c r="B120" s="100">
        <v>1.96</v>
      </c>
      <c r="C120" s="101">
        <v>370</v>
      </c>
      <c r="D120" s="97">
        <v>13.6</v>
      </c>
      <c r="E120" s="94">
        <v>86.4</v>
      </c>
      <c r="F120" s="95">
        <v>1.9</v>
      </c>
      <c r="G120" s="96">
        <v>506</v>
      </c>
      <c r="H120" s="97">
        <v>9.9</v>
      </c>
      <c r="I120" s="98">
        <v>90.1</v>
      </c>
      <c r="J120" s="20">
        <v>21.66</v>
      </c>
      <c r="K120" s="72">
        <f t="shared" si="115"/>
        <v>21.546666666666667</v>
      </c>
      <c r="L120" s="20">
        <v>31.73</v>
      </c>
      <c r="M120" s="72">
        <f t="shared" ref="M120" si="130">AVERAGE(L120:L122)</f>
        <v>31.263333333333335</v>
      </c>
      <c r="N120" s="82">
        <f t="shared" ref="N120" si="131" xml:space="preserve"> M120-K120</f>
        <v>9.7166666666666686</v>
      </c>
      <c r="O120" s="20">
        <v>20.91</v>
      </c>
      <c r="P120" s="72">
        <f t="shared" si="118"/>
        <v>21.040000000000003</v>
      </c>
      <c r="Q120" s="52">
        <v>32.01</v>
      </c>
      <c r="R120" s="72">
        <f t="shared" si="119"/>
        <v>32.04</v>
      </c>
      <c r="S120" s="72">
        <f t="shared" ref="S120" si="132">R120-P120</f>
        <v>10.999999999999996</v>
      </c>
      <c r="T120" s="72">
        <f t="shared" ref="T120" si="133">N120-S120</f>
        <v>-1.2833333333333279</v>
      </c>
    </row>
    <row r="121" spans="1:20" ht="15.75" customHeight="1" x14ac:dyDescent="0.2">
      <c r="A121" s="99"/>
      <c r="B121" s="100"/>
      <c r="C121" s="101"/>
      <c r="D121" s="97"/>
      <c r="E121" s="94"/>
      <c r="F121" s="95"/>
      <c r="G121" s="96"/>
      <c r="H121" s="97"/>
      <c r="I121" s="98"/>
      <c r="J121" s="20">
        <v>21.55</v>
      </c>
      <c r="K121" s="73"/>
      <c r="L121" s="20">
        <v>31.33</v>
      </c>
      <c r="M121" s="72"/>
      <c r="N121" s="83"/>
      <c r="O121" s="20">
        <v>21.07</v>
      </c>
      <c r="P121" s="73"/>
      <c r="Q121" s="52">
        <v>32.04</v>
      </c>
      <c r="R121" s="73"/>
      <c r="S121" s="73"/>
      <c r="T121" s="73"/>
    </row>
    <row r="122" spans="1:20" ht="15.75" customHeight="1" x14ac:dyDescent="0.2">
      <c r="A122" s="99"/>
      <c r="B122" s="100"/>
      <c r="C122" s="101"/>
      <c r="D122" s="97"/>
      <c r="E122" s="94"/>
      <c r="F122" s="95"/>
      <c r="G122" s="96"/>
      <c r="H122" s="97"/>
      <c r="I122" s="98"/>
      <c r="J122" s="20">
        <v>21.43</v>
      </c>
      <c r="K122" s="73"/>
      <c r="L122" s="20">
        <v>30.73</v>
      </c>
      <c r="M122" s="72"/>
      <c r="N122" s="83"/>
      <c r="O122" s="20">
        <v>21.14</v>
      </c>
      <c r="P122" s="73"/>
      <c r="Q122" s="52">
        <v>32.07</v>
      </c>
      <c r="R122" s="73"/>
      <c r="S122" s="73"/>
      <c r="T122" s="73"/>
    </row>
    <row r="123" spans="1:20" ht="15.75" customHeight="1" x14ac:dyDescent="0.2">
      <c r="A123" s="99" t="s">
        <v>381</v>
      </c>
      <c r="B123" s="100">
        <v>1.99</v>
      </c>
      <c r="C123" s="101">
        <v>495</v>
      </c>
      <c r="D123" s="97">
        <v>10.1</v>
      </c>
      <c r="E123" s="94">
        <v>89.9</v>
      </c>
      <c r="F123" s="95">
        <v>1.92</v>
      </c>
      <c r="G123" s="96">
        <v>955</v>
      </c>
      <c r="H123" s="97">
        <v>10.5</v>
      </c>
      <c r="I123" s="98">
        <v>189.5</v>
      </c>
      <c r="J123" s="20">
        <v>22.12</v>
      </c>
      <c r="K123" s="72">
        <f t="shared" si="115"/>
        <v>22.00333333333333</v>
      </c>
      <c r="L123" s="20">
        <v>31.28</v>
      </c>
      <c r="M123" s="72">
        <f t="shared" ref="M123" si="134">AVERAGE(L123:L125)</f>
        <v>31.773333333333337</v>
      </c>
      <c r="N123" s="82">
        <f t="shared" ref="N123" si="135" xml:space="preserve"> M123-K123</f>
        <v>9.7700000000000067</v>
      </c>
      <c r="O123" s="20">
        <v>21.18</v>
      </c>
      <c r="P123" s="72">
        <f t="shared" si="118"/>
        <v>21.23</v>
      </c>
      <c r="Q123" s="20">
        <v>32.56</v>
      </c>
      <c r="R123" s="72">
        <f t="shared" si="119"/>
        <v>32.663333333333334</v>
      </c>
      <c r="S123" s="72">
        <f t="shared" ref="S123" si="136">R123-P123</f>
        <v>11.433333333333334</v>
      </c>
      <c r="T123" s="72">
        <f t="shared" ref="T123" si="137">N123-S123</f>
        <v>-1.6633333333333269</v>
      </c>
    </row>
    <row r="124" spans="1:20" ht="15.75" customHeight="1" x14ac:dyDescent="0.2">
      <c r="A124" s="99"/>
      <c r="B124" s="100"/>
      <c r="C124" s="101"/>
      <c r="D124" s="97"/>
      <c r="E124" s="94"/>
      <c r="F124" s="95"/>
      <c r="G124" s="96"/>
      <c r="H124" s="97"/>
      <c r="I124" s="98"/>
      <c r="J124" s="20">
        <v>21.99</v>
      </c>
      <c r="K124" s="73"/>
      <c r="L124" s="20">
        <v>31.76</v>
      </c>
      <c r="M124" s="72"/>
      <c r="N124" s="83"/>
      <c r="O124" s="20">
        <v>21.13</v>
      </c>
      <c r="P124" s="73"/>
      <c r="Q124" s="20">
        <v>32.76</v>
      </c>
      <c r="R124" s="73"/>
      <c r="S124" s="73"/>
      <c r="T124" s="73"/>
    </row>
    <row r="125" spans="1:20" ht="15.75" customHeight="1" x14ac:dyDescent="0.2">
      <c r="A125" s="99"/>
      <c r="B125" s="100"/>
      <c r="C125" s="101"/>
      <c r="D125" s="97"/>
      <c r="E125" s="94"/>
      <c r="F125" s="95"/>
      <c r="G125" s="96"/>
      <c r="H125" s="97"/>
      <c r="I125" s="98"/>
      <c r="J125" s="20">
        <v>21.9</v>
      </c>
      <c r="K125" s="73"/>
      <c r="L125" s="20">
        <v>32.28</v>
      </c>
      <c r="M125" s="72"/>
      <c r="N125" s="83"/>
      <c r="O125" s="20">
        <v>21.38</v>
      </c>
      <c r="P125" s="73"/>
      <c r="Q125" s="20">
        <v>32.67</v>
      </c>
      <c r="R125" s="73"/>
      <c r="S125" s="73"/>
      <c r="T125" s="73"/>
    </row>
    <row r="126" spans="1:20" ht="15.75" customHeight="1" x14ac:dyDescent="0.2">
      <c r="A126" s="99" t="s">
        <v>382</v>
      </c>
      <c r="B126" s="100">
        <v>1.9</v>
      </c>
      <c r="C126" s="101">
        <v>245</v>
      </c>
      <c r="D126" s="97">
        <v>20.399999999999999</v>
      </c>
      <c r="E126" s="94">
        <v>79.599999999999994</v>
      </c>
      <c r="F126" s="95">
        <v>1.92</v>
      </c>
      <c r="G126" s="96">
        <v>424</v>
      </c>
      <c r="H126" s="97">
        <v>11.8</v>
      </c>
      <c r="I126" s="98">
        <v>88.2</v>
      </c>
      <c r="J126" s="20">
        <v>21.38</v>
      </c>
      <c r="K126" s="72">
        <f t="shared" si="115"/>
        <v>21.176666666666666</v>
      </c>
      <c r="L126" s="20">
        <v>31.4</v>
      </c>
      <c r="M126" s="72">
        <f t="shared" ref="M126" si="138">AVERAGE(L126:L128)</f>
        <v>31.803333333333331</v>
      </c>
      <c r="N126" s="82">
        <f t="shared" ref="N126" si="139" xml:space="preserve"> M126-K126</f>
        <v>10.626666666666665</v>
      </c>
      <c r="O126" s="20">
        <v>21.34</v>
      </c>
      <c r="P126" s="72">
        <f t="shared" si="118"/>
        <v>21.25</v>
      </c>
      <c r="Q126" s="20">
        <v>32</v>
      </c>
      <c r="R126" s="72">
        <f t="shared" si="119"/>
        <v>31.983333333333334</v>
      </c>
      <c r="S126" s="72">
        <f t="shared" ref="S126" si="140">R126-P126</f>
        <v>10.733333333333334</v>
      </c>
      <c r="T126" s="72">
        <f t="shared" ref="T126" si="141">N126-S126</f>
        <v>-0.10666666666666913</v>
      </c>
    </row>
    <row r="127" spans="1:20" ht="15.75" customHeight="1" x14ac:dyDescent="0.2">
      <c r="A127" s="99"/>
      <c r="B127" s="100"/>
      <c r="C127" s="101"/>
      <c r="D127" s="97"/>
      <c r="E127" s="94"/>
      <c r="F127" s="95"/>
      <c r="G127" s="96"/>
      <c r="H127" s="97"/>
      <c r="I127" s="98"/>
      <c r="J127" s="20">
        <v>21.03</v>
      </c>
      <c r="K127" s="73"/>
      <c r="L127" s="20">
        <v>31.78</v>
      </c>
      <c r="M127" s="72"/>
      <c r="N127" s="83"/>
      <c r="O127" s="20">
        <v>21.32</v>
      </c>
      <c r="P127" s="73"/>
      <c r="Q127" s="20">
        <v>32.47</v>
      </c>
      <c r="R127" s="73"/>
      <c r="S127" s="73"/>
      <c r="T127" s="73"/>
    </row>
    <row r="128" spans="1:20" ht="15.75" customHeight="1" x14ac:dyDescent="0.2">
      <c r="A128" s="99"/>
      <c r="B128" s="100"/>
      <c r="C128" s="101"/>
      <c r="D128" s="97"/>
      <c r="E128" s="94"/>
      <c r="F128" s="95"/>
      <c r="G128" s="96"/>
      <c r="H128" s="97"/>
      <c r="I128" s="98"/>
      <c r="J128" s="20">
        <v>21.12</v>
      </c>
      <c r="K128" s="73"/>
      <c r="L128" s="20">
        <v>32.229999999999997</v>
      </c>
      <c r="M128" s="72"/>
      <c r="N128" s="83"/>
      <c r="O128" s="20">
        <v>21.09</v>
      </c>
      <c r="P128" s="73"/>
      <c r="Q128" s="20">
        <v>31.48</v>
      </c>
      <c r="R128" s="73"/>
      <c r="S128" s="73"/>
      <c r="T128" s="73"/>
    </row>
    <row r="129" spans="1:20" ht="15.75" customHeight="1" x14ac:dyDescent="0.2">
      <c r="A129" s="104" t="s">
        <v>383</v>
      </c>
      <c r="B129" s="105"/>
      <c r="C129" s="106"/>
      <c r="D129" s="107"/>
      <c r="E129" s="108"/>
      <c r="F129" s="109"/>
      <c r="G129" s="110"/>
      <c r="H129" s="107"/>
      <c r="I129" s="111"/>
      <c r="J129" s="59">
        <v>21.49</v>
      </c>
      <c r="K129" s="78">
        <f t="shared" si="115"/>
        <v>21.306666666666668</v>
      </c>
      <c r="L129" s="59">
        <v>24.2</v>
      </c>
      <c r="M129" s="78">
        <f t="shared" ref="M129" si="142">AVERAGE(L129:L131)</f>
        <v>23.643333333333331</v>
      </c>
      <c r="N129" s="86">
        <f t="shared" ref="N129" si="143" xml:space="preserve"> M129-K129</f>
        <v>2.3366666666666625</v>
      </c>
      <c r="O129" s="49"/>
      <c r="P129" s="80"/>
      <c r="Q129" s="59">
        <v>28.5</v>
      </c>
      <c r="R129" s="78">
        <f t="shared" si="119"/>
        <v>28.5</v>
      </c>
      <c r="S129" s="80"/>
      <c r="T129" s="72">
        <f t="shared" ref="T129" si="144">N129-S129</f>
        <v>2.3366666666666625</v>
      </c>
    </row>
    <row r="130" spans="1:20" ht="15.75" customHeight="1" x14ac:dyDescent="0.2">
      <c r="A130" s="104"/>
      <c r="B130" s="105"/>
      <c r="C130" s="106"/>
      <c r="D130" s="107"/>
      <c r="E130" s="108"/>
      <c r="F130" s="109"/>
      <c r="G130" s="110"/>
      <c r="H130" s="107"/>
      <c r="I130" s="111"/>
      <c r="J130" s="59">
        <v>21.15</v>
      </c>
      <c r="K130" s="79"/>
      <c r="L130" s="59">
        <v>23.49</v>
      </c>
      <c r="M130" s="78"/>
      <c r="N130" s="87"/>
      <c r="O130" s="49"/>
      <c r="P130" s="81"/>
      <c r="Q130" s="59">
        <v>28.8</v>
      </c>
      <c r="R130" s="79"/>
      <c r="S130" s="81"/>
      <c r="T130" s="73"/>
    </row>
    <row r="131" spans="1:20" ht="15.75" customHeight="1" x14ac:dyDescent="0.2">
      <c r="A131" s="104"/>
      <c r="B131" s="105"/>
      <c r="C131" s="106"/>
      <c r="D131" s="107"/>
      <c r="E131" s="108"/>
      <c r="F131" s="109"/>
      <c r="G131" s="110"/>
      <c r="H131" s="107"/>
      <c r="I131" s="111"/>
      <c r="J131" s="59">
        <v>21.28</v>
      </c>
      <c r="K131" s="79"/>
      <c r="L131" s="59">
        <v>23.24</v>
      </c>
      <c r="M131" s="78"/>
      <c r="N131" s="87"/>
      <c r="O131" s="49"/>
      <c r="P131" s="81"/>
      <c r="Q131" s="59">
        <v>28.2</v>
      </c>
      <c r="R131" s="79"/>
      <c r="S131" s="81"/>
      <c r="T131" s="73"/>
    </row>
    <row r="132" spans="1:20" ht="15.75" customHeight="1" x14ac:dyDescent="0.2">
      <c r="A132" s="99" t="s">
        <v>384</v>
      </c>
      <c r="B132" s="100">
        <v>1.99</v>
      </c>
      <c r="C132" s="101">
        <v>245</v>
      </c>
      <c r="D132" s="97">
        <v>20.399999999999999</v>
      </c>
      <c r="E132" s="94">
        <v>79.599999999999994</v>
      </c>
      <c r="F132" s="95">
        <v>1.97</v>
      </c>
      <c r="G132" s="96">
        <v>192</v>
      </c>
      <c r="H132" s="97">
        <v>26</v>
      </c>
      <c r="I132" s="98">
        <v>74</v>
      </c>
      <c r="J132" s="20">
        <v>21.55</v>
      </c>
      <c r="K132" s="72">
        <f t="shared" si="115"/>
        <v>21.406666666666666</v>
      </c>
      <c r="L132" s="20">
        <v>31.65</v>
      </c>
      <c r="M132" s="72">
        <f t="shared" ref="M132" si="145">AVERAGE(L132:L134)</f>
        <v>31.776666666666667</v>
      </c>
      <c r="N132" s="82">
        <f t="shared" ref="N132" si="146" xml:space="preserve"> M132-K132</f>
        <v>10.370000000000001</v>
      </c>
      <c r="O132" s="20">
        <v>21.83</v>
      </c>
      <c r="P132" s="72">
        <f t="shared" si="118"/>
        <v>21.856666666666669</v>
      </c>
      <c r="Q132" s="20">
        <v>33.43</v>
      </c>
      <c r="R132" s="72">
        <f t="shared" si="119"/>
        <v>33.056666666666672</v>
      </c>
      <c r="S132" s="72">
        <f t="shared" ref="S132" si="147">R132-P132</f>
        <v>11.200000000000003</v>
      </c>
      <c r="T132" s="72">
        <f t="shared" ref="T132" si="148">N132-S132</f>
        <v>-0.83000000000000185</v>
      </c>
    </row>
    <row r="133" spans="1:20" ht="15.75" customHeight="1" x14ac:dyDescent="0.2">
      <c r="A133" s="99"/>
      <c r="B133" s="100"/>
      <c r="C133" s="101"/>
      <c r="D133" s="97"/>
      <c r="E133" s="94"/>
      <c r="F133" s="95"/>
      <c r="G133" s="96"/>
      <c r="H133" s="97"/>
      <c r="I133" s="98"/>
      <c r="J133" s="20">
        <v>21.29</v>
      </c>
      <c r="K133" s="73"/>
      <c r="L133" s="20">
        <v>31.49</v>
      </c>
      <c r="M133" s="72"/>
      <c r="N133" s="83"/>
      <c r="O133" s="20">
        <v>21.76</v>
      </c>
      <c r="P133" s="73"/>
      <c r="Q133" s="20">
        <v>32.81</v>
      </c>
      <c r="R133" s="73"/>
      <c r="S133" s="73"/>
      <c r="T133" s="73"/>
    </row>
    <row r="134" spans="1:20" ht="15.75" customHeight="1" x14ac:dyDescent="0.2">
      <c r="A134" s="99"/>
      <c r="B134" s="100"/>
      <c r="C134" s="101"/>
      <c r="D134" s="97"/>
      <c r="E134" s="94"/>
      <c r="F134" s="95"/>
      <c r="G134" s="96"/>
      <c r="H134" s="97"/>
      <c r="I134" s="98"/>
      <c r="J134" s="20">
        <v>21.38</v>
      </c>
      <c r="K134" s="73"/>
      <c r="L134" s="20">
        <v>32.19</v>
      </c>
      <c r="M134" s="72"/>
      <c r="N134" s="83"/>
      <c r="O134" s="20">
        <v>21.98</v>
      </c>
      <c r="P134" s="73"/>
      <c r="Q134" s="20">
        <v>32.93</v>
      </c>
      <c r="R134" s="73"/>
      <c r="S134" s="73"/>
      <c r="T134" s="73"/>
    </row>
    <row r="135" spans="1:20" ht="15.75" customHeight="1" x14ac:dyDescent="0.2">
      <c r="A135" s="99" t="s">
        <v>385</v>
      </c>
      <c r="B135" s="100">
        <v>2</v>
      </c>
      <c r="C135" s="101">
        <v>180</v>
      </c>
      <c r="D135" s="97">
        <v>27.8</v>
      </c>
      <c r="E135" s="94">
        <v>72.2</v>
      </c>
      <c r="F135" s="95">
        <v>1.92</v>
      </c>
      <c r="G135" s="96">
        <v>466</v>
      </c>
      <c r="H135" s="97">
        <v>10.7</v>
      </c>
      <c r="I135" s="98">
        <v>89.3</v>
      </c>
      <c r="J135" s="20">
        <v>21.73</v>
      </c>
      <c r="K135" s="72">
        <f t="shared" si="115"/>
        <v>21.656666666666666</v>
      </c>
      <c r="L135" s="20">
        <v>29.74</v>
      </c>
      <c r="M135" s="72">
        <f t="shared" ref="M135" si="149">AVERAGE(L135:L137)</f>
        <v>31.189999999999998</v>
      </c>
      <c r="N135" s="82">
        <f t="shared" ref="N135" si="150" xml:space="preserve"> M135-K135</f>
        <v>9.5333333333333314</v>
      </c>
      <c r="O135" s="20">
        <v>20.67</v>
      </c>
      <c r="P135" s="72">
        <f t="shared" si="118"/>
        <v>20.983333333333334</v>
      </c>
      <c r="Q135" s="52">
        <v>32.18</v>
      </c>
      <c r="R135" s="72">
        <f t="shared" ref="R135:R198" si="151">AVERAGE(Q135:Q137)</f>
        <v>32.156666666666666</v>
      </c>
      <c r="S135" s="72">
        <f t="shared" ref="S135" si="152">R135-P135</f>
        <v>11.173333333333332</v>
      </c>
      <c r="T135" s="72">
        <f t="shared" ref="T135" si="153">N135-S135</f>
        <v>-1.6400000000000006</v>
      </c>
    </row>
    <row r="136" spans="1:20" ht="15.75" customHeight="1" x14ac:dyDescent="0.2">
      <c r="A136" s="99"/>
      <c r="B136" s="100"/>
      <c r="C136" s="101"/>
      <c r="D136" s="97"/>
      <c r="E136" s="94"/>
      <c r="F136" s="95"/>
      <c r="G136" s="96"/>
      <c r="H136" s="97"/>
      <c r="I136" s="98"/>
      <c r="J136" s="20">
        <v>21.6</v>
      </c>
      <c r="K136" s="73"/>
      <c r="L136" s="20">
        <v>34.31</v>
      </c>
      <c r="M136" s="72"/>
      <c r="N136" s="83"/>
      <c r="O136" s="20">
        <v>21.17</v>
      </c>
      <c r="P136" s="73"/>
      <c r="Q136" s="52">
        <v>32.049999999999997</v>
      </c>
      <c r="R136" s="73"/>
      <c r="S136" s="73"/>
      <c r="T136" s="73"/>
    </row>
    <row r="137" spans="1:20" ht="15.75" customHeight="1" x14ac:dyDescent="0.2">
      <c r="A137" s="99"/>
      <c r="B137" s="100"/>
      <c r="C137" s="101"/>
      <c r="D137" s="97"/>
      <c r="E137" s="94"/>
      <c r="F137" s="95"/>
      <c r="G137" s="96"/>
      <c r="H137" s="97"/>
      <c r="I137" s="98"/>
      <c r="J137" s="20">
        <v>21.64</v>
      </c>
      <c r="K137" s="73"/>
      <c r="L137" s="20">
        <v>29.52</v>
      </c>
      <c r="M137" s="72"/>
      <c r="N137" s="83"/>
      <c r="O137" s="20">
        <v>21.11</v>
      </c>
      <c r="P137" s="73"/>
      <c r="Q137" s="52">
        <v>32.24</v>
      </c>
      <c r="R137" s="73"/>
      <c r="S137" s="73"/>
      <c r="T137" s="73"/>
    </row>
    <row r="138" spans="1:20" ht="15.75" customHeight="1" x14ac:dyDescent="0.2">
      <c r="A138" s="99" t="s">
        <v>386</v>
      </c>
      <c r="B138" s="100">
        <v>1.95</v>
      </c>
      <c r="C138" s="101">
        <v>642</v>
      </c>
      <c r="D138" s="97">
        <v>7.8</v>
      </c>
      <c r="E138" s="94">
        <v>92.2</v>
      </c>
      <c r="F138" s="95">
        <v>1.95</v>
      </c>
      <c r="G138" s="96">
        <v>530</v>
      </c>
      <c r="H138" s="97">
        <v>9.4</v>
      </c>
      <c r="I138" s="98">
        <v>90.6</v>
      </c>
      <c r="J138" s="20">
        <v>22.37</v>
      </c>
      <c r="K138" s="72">
        <f t="shared" si="115"/>
        <v>22.063333333333333</v>
      </c>
      <c r="L138" s="52">
        <v>31.25</v>
      </c>
      <c r="M138" s="72">
        <f t="shared" ref="M138" si="154">AVERAGE(L138:L140)</f>
        <v>31.916666666666668</v>
      </c>
      <c r="N138" s="82">
        <f t="shared" ref="N138" si="155" xml:space="preserve"> M138-K138</f>
        <v>9.8533333333333353</v>
      </c>
      <c r="O138" s="20">
        <v>21.44</v>
      </c>
      <c r="P138" s="72">
        <f t="shared" si="118"/>
        <v>21.486666666666668</v>
      </c>
      <c r="Q138" s="20">
        <v>31.35</v>
      </c>
      <c r="R138" s="72">
        <f t="shared" si="151"/>
        <v>31.483333333333334</v>
      </c>
      <c r="S138" s="72">
        <f t="shared" ref="S138" si="156">R138-P138</f>
        <v>9.9966666666666661</v>
      </c>
      <c r="T138" s="72">
        <f t="shared" ref="T138" si="157">N138-S138</f>
        <v>-0.14333333333333087</v>
      </c>
    </row>
    <row r="139" spans="1:20" ht="15.75" customHeight="1" x14ac:dyDescent="0.2">
      <c r="A139" s="99"/>
      <c r="B139" s="100"/>
      <c r="C139" s="101"/>
      <c r="D139" s="97"/>
      <c r="E139" s="94"/>
      <c r="F139" s="95"/>
      <c r="G139" s="96"/>
      <c r="H139" s="97"/>
      <c r="I139" s="98"/>
      <c r="J139" s="20">
        <v>21.86</v>
      </c>
      <c r="K139" s="73"/>
      <c r="L139" s="52">
        <v>31.47</v>
      </c>
      <c r="M139" s="72"/>
      <c r="N139" s="83"/>
      <c r="O139" s="20">
        <v>21.45</v>
      </c>
      <c r="P139" s="73"/>
      <c r="Q139" s="20">
        <v>30.93</v>
      </c>
      <c r="R139" s="73"/>
      <c r="S139" s="73"/>
      <c r="T139" s="73"/>
    </row>
    <row r="140" spans="1:20" ht="15.75" customHeight="1" x14ac:dyDescent="0.2">
      <c r="A140" s="99"/>
      <c r="B140" s="100"/>
      <c r="C140" s="101"/>
      <c r="D140" s="97"/>
      <c r="E140" s="94"/>
      <c r="F140" s="95"/>
      <c r="G140" s="96"/>
      <c r="H140" s="97"/>
      <c r="I140" s="98"/>
      <c r="J140" s="20">
        <v>21.96</v>
      </c>
      <c r="K140" s="73"/>
      <c r="L140" s="52">
        <v>33.03</v>
      </c>
      <c r="M140" s="72"/>
      <c r="N140" s="83"/>
      <c r="O140" s="20">
        <v>21.57</v>
      </c>
      <c r="P140" s="73"/>
      <c r="Q140" s="20">
        <v>32.17</v>
      </c>
      <c r="R140" s="73"/>
      <c r="S140" s="73"/>
      <c r="T140" s="73"/>
    </row>
    <row r="141" spans="1:20" ht="15.75" customHeight="1" x14ac:dyDescent="0.2">
      <c r="A141" s="99" t="s">
        <v>387</v>
      </c>
      <c r="B141" s="100">
        <v>1.95</v>
      </c>
      <c r="C141" s="101">
        <v>345</v>
      </c>
      <c r="D141" s="97">
        <v>14.5</v>
      </c>
      <c r="E141" s="94">
        <v>85.5</v>
      </c>
      <c r="F141" s="95">
        <v>2.0099999999999998</v>
      </c>
      <c r="G141" s="96">
        <v>663</v>
      </c>
      <c r="H141" s="97">
        <v>15.1</v>
      </c>
      <c r="I141" s="98">
        <v>184.9</v>
      </c>
      <c r="J141" s="20">
        <v>21.74</v>
      </c>
      <c r="K141" s="72">
        <f t="shared" si="115"/>
        <v>21.526666666666667</v>
      </c>
      <c r="L141" s="20">
        <v>32.369999999999997</v>
      </c>
      <c r="M141" s="72">
        <f t="shared" ref="M141" si="158">AVERAGE(L141:L143)</f>
        <v>30.429999999999996</v>
      </c>
      <c r="N141" s="82">
        <f t="shared" ref="N141" si="159" xml:space="preserve"> M141-K141</f>
        <v>8.9033333333333289</v>
      </c>
      <c r="O141" s="20">
        <v>21.87</v>
      </c>
      <c r="P141" s="72">
        <f t="shared" si="118"/>
        <v>21.833333333333332</v>
      </c>
      <c r="Q141" s="20">
        <v>32.29</v>
      </c>
      <c r="R141" s="72">
        <f t="shared" si="151"/>
        <v>32.630000000000003</v>
      </c>
      <c r="S141" s="72">
        <f t="shared" ref="S141" si="160">R141-P141</f>
        <v>10.79666666666667</v>
      </c>
      <c r="T141" s="72">
        <f t="shared" ref="T141" si="161">N141-S141</f>
        <v>-1.8933333333333415</v>
      </c>
    </row>
    <row r="142" spans="1:20" ht="15.75" customHeight="1" x14ac:dyDescent="0.2">
      <c r="A142" s="99"/>
      <c r="B142" s="100"/>
      <c r="C142" s="101"/>
      <c r="D142" s="97"/>
      <c r="E142" s="94"/>
      <c r="F142" s="95"/>
      <c r="G142" s="96"/>
      <c r="H142" s="97"/>
      <c r="I142" s="98"/>
      <c r="J142" s="20">
        <v>21.5</v>
      </c>
      <c r="K142" s="73"/>
      <c r="L142" s="20">
        <v>26.72</v>
      </c>
      <c r="M142" s="72"/>
      <c r="N142" s="83"/>
      <c r="O142" s="20">
        <v>21.77</v>
      </c>
      <c r="P142" s="73"/>
      <c r="Q142" s="20">
        <v>32.630000000000003</v>
      </c>
      <c r="R142" s="73"/>
      <c r="S142" s="73"/>
      <c r="T142" s="73"/>
    </row>
    <row r="143" spans="1:20" ht="15.75" customHeight="1" x14ac:dyDescent="0.2">
      <c r="A143" s="99"/>
      <c r="B143" s="100"/>
      <c r="C143" s="101"/>
      <c r="D143" s="97"/>
      <c r="E143" s="94"/>
      <c r="F143" s="95"/>
      <c r="G143" s="96"/>
      <c r="H143" s="97"/>
      <c r="I143" s="98"/>
      <c r="J143" s="20">
        <v>21.34</v>
      </c>
      <c r="K143" s="73"/>
      <c r="L143" s="20">
        <v>32.200000000000003</v>
      </c>
      <c r="M143" s="72"/>
      <c r="N143" s="83"/>
      <c r="O143" s="20">
        <v>21.86</v>
      </c>
      <c r="P143" s="73"/>
      <c r="Q143" s="20">
        <v>32.97</v>
      </c>
      <c r="R143" s="73"/>
      <c r="S143" s="73"/>
      <c r="T143" s="73"/>
    </row>
    <row r="144" spans="1:20" ht="15.75" customHeight="1" x14ac:dyDescent="0.2">
      <c r="A144" s="99" t="s">
        <v>388</v>
      </c>
      <c r="B144" s="100">
        <v>1.97</v>
      </c>
      <c r="C144" s="101">
        <v>242</v>
      </c>
      <c r="D144" s="97">
        <v>20.7</v>
      </c>
      <c r="E144" s="94">
        <v>79.3</v>
      </c>
      <c r="F144" s="95">
        <v>1.93</v>
      </c>
      <c r="G144" s="96">
        <v>253</v>
      </c>
      <c r="H144" s="97">
        <v>19.8</v>
      </c>
      <c r="I144" s="98">
        <v>80.2</v>
      </c>
      <c r="J144" s="20">
        <v>21.55</v>
      </c>
      <c r="K144" s="72">
        <f t="shared" si="115"/>
        <v>21.426666666666666</v>
      </c>
      <c r="L144" s="20">
        <v>30.94</v>
      </c>
      <c r="M144" s="72">
        <f t="shared" ref="M144" si="162">AVERAGE(L144:L146)</f>
        <v>30.91</v>
      </c>
      <c r="N144" s="82">
        <f t="shared" ref="N144" si="163" xml:space="preserve"> M144-K144</f>
        <v>9.4833333333333343</v>
      </c>
      <c r="O144" s="20">
        <v>20.99</v>
      </c>
      <c r="P144" s="72">
        <f t="shared" si="118"/>
        <v>21.066666666666666</v>
      </c>
      <c r="Q144" s="20">
        <v>31.27</v>
      </c>
      <c r="R144" s="72">
        <f t="shared" si="151"/>
        <v>31.396666666666665</v>
      </c>
      <c r="S144" s="72">
        <f t="shared" ref="S144" si="164">R144-P144</f>
        <v>10.329999999999998</v>
      </c>
      <c r="T144" s="72">
        <f t="shared" ref="T144" si="165">N144-S144</f>
        <v>-0.84666666666666401</v>
      </c>
    </row>
    <row r="145" spans="1:20" ht="15.75" customHeight="1" x14ac:dyDescent="0.2">
      <c r="A145" s="99"/>
      <c r="B145" s="100"/>
      <c r="C145" s="101"/>
      <c r="D145" s="97"/>
      <c r="E145" s="94"/>
      <c r="F145" s="95"/>
      <c r="G145" s="96"/>
      <c r="H145" s="97"/>
      <c r="I145" s="98"/>
      <c r="J145" s="20">
        <v>21.42</v>
      </c>
      <c r="K145" s="73"/>
      <c r="L145" s="20">
        <v>30.96</v>
      </c>
      <c r="M145" s="72"/>
      <c r="N145" s="83"/>
      <c r="O145" s="20">
        <v>21.04</v>
      </c>
      <c r="P145" s="73"/>
      <c r="Q145" s="20">
        <v>31.62</v>
      </c>
      <c r="R145" s="73"/>
      <c r="S145" s="73"/>
      <c r="T145" s="73"/>
    </row>
    <row r="146" spans="1:20" ht="15.75" customHeight="1" x14ac:dyDescent="0.2">
      <c r="A146" s="99"/>
      <c r="B146" s="100"/>
      <c r="C146" s="101"/>
      <c r="D146" s="97"/>
      <c r="E146" s="94"/>
      <c r="F146" s="95"/>
      <c r="G146" s="96"/>
      <c r="H146" s="97"/>
      <c r="I146" s="98"/>
      <c r="J146" s="20">
        <v>21.31</v>
      </c>
      <c r="K146" s="73"/>
      <c r="L146" s="20">
        <v>30.83</v>
      </c>
      <c r="M146" s="72"/>
      <c r="N146" s="83"/>
      <c r="O146" s="20">
        <v>21.17</v>
      </c>
      <c r="P146" s="73"/>
      <c r="Q146" s="20">
        <v>31.3</v>
      </c>
      <c r="R146" s="73"/>
      <c r="S146" s="73"/>
      <c r="T146" s="73"/>
    </row>
    <row r="147" spans="1:20" ht="15.75" customHeight="1" x14ac:dyDescent="0.2">
      <c r="A147" s="103" t="s">
        <v>389</v>
      </c>
      <c r="B147" s="100">
        <v>1.92</v>
      </c>
      <c r="C147" s="101">
        <v>700</v>
      </c>
      <c r="D147" s="97">
        <v>7.1</v>
      </c>
      <c r="E147" s="94">
        <v>92.9</v>
      </c>
      <c r="F147" s="95">
        <v>1.93</v>
      </c>
      <c r="G147" s="96">
        <v>253</v>
      </c>
      <c r="H147" s="97">
        <v>19.8</v>
      </c>
      <c r="I147" s="98">
        <v>80.2</v>
      </c>
      <c r="J147" s="51">
        <v>22.1</v>
      </c>
      <c r="K147" s="74">
        <f t="shared" si="115"/>
        <v>21.983333333333334</v>
      </c>
      <c r="L147" s="51">
        <v>21.11</v>
      </c>
      <c r="M147" s="74">
        <f t="shared" ref="M147" si="166">AVERAGE(L147:L149)</f>
        <v>21.04</v>
      </c>
      <c r="N147" s="84">
        <f t="shared" ref="N147" si="167" xml:space="preserve"> M147-K147</f>
        <v>-0.94333333333333513</v>
      </c>
      <c r="O147" s="20">
        <v>20.53</v>
      </c>
      <c r="P147" s="72">
        <f t="shared" si="118"/>
        <v>21.046666666666667</v>
      </c>
      <c r="Q147" s="20">
        <v>31.42</v>
      </c>
      <c r="R147" s="72">
        <f t="shared" si="151"/>
        <v>31.573333333333334</v>
      </c>
      <c r="S147" s="72">
        <f t="shared" ref="S147" si="168">R147-P147</f>
        <v>10.526666666666667</v>
      </c>
      <c r="T147" s="72">
        <f t="shared" ref="T147" si="169">N147-S147</f>
        <v>-11.470000000000002</v>
      </c>
    </row>
    <row r="148" spans="1:20" ht="15.75" customHeight="1" x14ac:dyDescent="0.2">
      <c r="A148" s="103"/>
      <c r="B148" s="100"/>
      <c r="C148" s="101"/>
      <c r="D148" s="97"/>
      <c r="E148" s="94"/>
      <c r="F148" s="95"/>
      <c r="G148" s="96"/>
      <c r="H148" s="97"/>
      <c r="I148" s="98"/>
      <c r="J148" s="51">
        <v>21.97</v>
      </c>
      <c r="K148" s="75"/>
      <c r="L148" s="51">
        <v>21.04</v>
      </c>
      <c r="M148" s="74"/>
      <c r="N148" s="85"/>
      <c r="O148" s="20">
        <v>21.24</v>
      </c>
      <c r="P148" s="73"/>
      <c r="Q148" s="20">
        <v>31.61</v>
      </c>
      <c r="R148" s="73"/>
      <c r="S148" s="73"/>
      <c r="T148" s="73"/>
    </row>
    <row r="149" spans="1:20" ht="15.75" customHeight="1" x14ac:dyDescent="0.2">
      <c r="A149" s="103"/>
      <c r="B149" s="100"/>
      <c r="C149" s="101"/>
      <c r="D149" s="97"/>
      <c r="E149" s="94"/>
      <c r="F149" s="95"/>
      <c r="G149" s="96"/>
      <c r="H149" s="97"/>
      <c r="I149" s="98"/>
      <c r="J149" s="51">
        <v>21.88</v>
      </c>
      <c r="K149" s="75"/>
      <c r="L149" s="51">
        <v>20.97</v>
      </c>
      <c r="M149" s="74"/>
      <c r="N149" s="85"/>
      <c r="O149" s="20">
        <v>21.37</v>
      </c>
      <c r="P149" s="73"/>
      <c r="Q149" s="20">
        <v>31.69</v>
      </c>
      <c r="R149" s="73"/>
      <c r="S149" s="73"/>
      <c r="T149" s="73"/>
    </row>
    <row r="150" spans="1:20" ht="15.75" customHeight="1" x14ac:dyDescent="0.2">
      <c r="A150" s="103" t="s">
        <v>390</v>
      </c>
      <c r="B150" s="100">
        <v>1.96</v>
      </c>
      <c r="C150" s="101">
        <v>303</v>
      </c>
      <c r="D150" s="97">
        <v>16.5</v>
      </c>
      <c r="E150" s="94">
        <v>83.5</v>
      </c>
      <c r="F150" s="95">
        <v>1.95</v>
      </c>
      <c r="G150" s="96">
        <v>325</v>
      </c>
      <c r="H150" s="97">
        <v>15.4</v>
      </c>
      <c r="I150" s="98">
        <v>84.6</v>
      </c>
      <c r="J150" s="51">
        <v>21.53</v>
      </c>
      <c r="K150" s="74">
        <f t="shared" si="115"/>
        <v>21.47666666666667</v>
      </c>
      <c r="L150" s="51">
        <v>27.4</v>
      </c>
      <c r="M150" s="74">
        <f t="shared" ref="M150" si="170">AVERAGE(L150:L152)</f>
        <v>27.313333333333333</v>
      </c>
      <c r="N150" s="84">
        <f t="shared" ref="N150" si="171" xml:space="preserve"> M150-K150</f>
        <v>5.8366666666666625</v>
      </c>
      <c r="O150" s="20">
        <v>21.37</v>
      </c>
      <c r="P150" s="72">
        <f t="shared" si="118"/>
        <v>21.3</v>
      </c>
      <c r="Q150" s="20">
        <v>31.9</v>
      </c>
      <c r="R150" s="72">
        <f t="shared" si="151"/>
        <v>31.933333333333334</v>
      </c>
      <c r="S150" s="72">
        <f t="shared" ref="S150" si="172">R150-P150</f>
        <v>10.633333333333333</v>
      </c>
      <c r="T150" s="72">
        <f t="shared" ref="T150" si="173">N150-S150</f>
        <v>-4.7966666666666704</v>
      </c>
    </row>
    <row r="151" spans="1:20" ht="15.75" customHeight="1" x14ac:dyDescent="0.2">
      <c r="A151" s="103"/>
      <c r="B151" s="100"/>
      <c r="C151" s="101"/>
      <c r="D151" s="97"/>
      <c r="E151" s="94"/>
      <c r="F151" s="95"/>
      <c r="G151" s="96"/>
      <c r="H151" s="97"/>
      <c r="I151" s="98"/>
      <c r="J151" s="51">
        <v>21.59</v>
      </c>
      <c r="K151" s="75"/>
      <c r="L151" s="51">
        <v>27.44</v>
      </c>
      <c r="M151" s="74"/>
      <c r="N151" s="85"/>
      <c r="O151" s="20">
        <v>21.28</v>
      </c>
      <c r="P151" s="73"/>
      <c r="Q151" s="20">
        <v>32.049999999999997</v>
      </c>
      <c r="R151" s="73"/>
      <c r="S151" s="73"/>
      <c r="T151" s="73"/>
    </row>
    <row r="152" spans="1:20" ht="15.75" customHeight="1" x14ac:dyDescent="0.2">
      <c r="A152" s="103"/>
      <c r="B152" s="100"/>
      <c r="C152" s="101"/>
      <c r="D152" s="97"/>
      <c r="E152" s="94"/>
      <c r="F152" s="95"/>
      <c r="G152" s="96"/>
      <c r="H152" s="97"/>
      <c r="I152" s="98"/>
      <c r="J152" s="51">
        <v>21.31</v>
      </c>
      <c r="K152" s="75"/>
      <c r="L152" s="51">
        <v>27.1</v>
      </c>
      <c r="M152" s="74"/>
      <c r="N152" s="85"/>
      <c r="O152" s="20">
        <v>21.25</v>
      </c>
      <c r="P152" s="73"/>
      <c r="Q152" s="20">
        <v>31.85</v>
      </c>
      <c r="R152" s="73"/>
      <c r="S152" s="73"/>
      <c r="T152" s="73"/>
    </row>
    <row r="153" spans="1:20" ht="15.75" customHeight="1" x14ac:dyDescent="0.2">
      <c r="A153" s="99" t="s">
        <v>391</v>
      </c>
      <c r="B153" s="100">
        <v>1.97</v>
      </c>
      <c r="C153" s="101">
        <v>352</v>
      </c>
      <c r="D153" s="97">
        <v>14.2</v>
      </c>
      <c r="E153" s="94">
        <v>85.8</v>
      </c>
      <c r="F153" s="95">
        <v>1.94</v>
      </c>
      <c r="G153" s="96">
        <v>620</v>
      </c>
      <c r="H153" s="97">
        <v>16.100000000000001</v>
      </c>
      <c r="I153" s="98">
        <v>183.9</v>
      </c>
      <c r="J153" s="20">
        <v>21.48</v>
      </c>
      <c r="K153" s="72">
        <f t="shared" si="115"/>
        <v>21.433333333333334</v>
      </c>
      <c r="L153" s="20">
        <v>31.4</v>
      </c>
      <c r="M153" s="72">
        <f t="shared" ref="M153" si="174">AVERAGE(L153:L155)</f>
        <v>31.14</v>
      </c>
      <c r="N153" s="82">
        <f t="shared" ref="N153" si="175" xml:space="preserve"> M153-K153</f>
        <v>9.706666666666667</v>
      </c>
      <c r="O153" s="20">
        <v>21.76</v>
      </c>
      <c r="P153" s="72">
        <f t="shared" si="118"/>
        <v>21.673333333333332</v>
      </c>
      <c r="Q153" s="20">
        <v>32.69</v>
      </c>
      <c r="R153" s="72">
        <f t="shared" si="151"/>
        <v>32.906666666666666</v>
      </c>
      <c r="S153" s="72">
        <f t="shared" ref="S153" si="176">R153-P153</f>
        <v>11.233333333333334</v>
      </c>
      <c r="T153" s="72">
        <f t="shared" ref="T153" si="177">N153-S153</f>
        <v>-1.5266666666666673</v>
      </c>
    </row>
    <row r="154" spans="1:20" ht="15.75" customHeight="1" x14ac:dyDescent="0.2">
      <c r="A154" s="99"/>
      <c r="B154" s="100"/>
      <c r="C154" s="101"/>
      <c r="D154" s="97"/>
      <c r="E154" s="94"/>
      <c r="F154" s="95"/>
      <c r="G154" s="96"/>
      <c r="H154" s="97"/>
      <c r="I154" s="98"/>
      <c r="J154" s="20">
        <v>21.46</v>
      </c>
      <c r="K154" s="73"/>
      <c r="L154" s="20">
        <v>31.44</v>
      </c>
      <c r="M154" s="72"/>
      <c r="N154" s="83"/>
      <c r="O154" s="20">
        <v>21.46</v>
      </c>
      <c r="P154" s="73"/>
      <c r="Q154" s="20">
        <v>33.270000000000003</v>
      </c>
      <c r="R154" s="73"/>
      <c r="S154" s="73"/>
      <c r="T154" s="73"/>
    </row>
    <row r="155" spans="1:20" ht="15.75" customHeight="1" x14ac:dyDescent="0.2">
      <c r="A155" s="99"/>
      <c r="B155" s="100"/>
      <c r="C155" s="101"/>
      <c r="D155" s="97"/>
      <c r="E155" s="94"/>
      <c r="F155" s="95"/>
      <c r="G155" s="96"/>
      <c r="H155" s="97"/>
      <c r="I155" s="98"/>
      <c r="J155" s="20">
        <v>21.36</v>
      </c>
      <c r="K155" s="73"/>
      <c r="L155" s="20">
        <v>30.58</v>
      </c>
      <c r="M155" s="72"/>
      <c r="N155" s="83"/>
      <c r="O155" s="20">
        <v>21.8</v>
      </c>
      <c r="P155" s="73"/>
      <c r="Q155" s="20">
        <v>32.76</v>
      </c>
      <c r="R155" s="73"/>
      <c r="S155" s="73"/>
      <c r="T155" s="73"/>
    </row>
    <row r="156" spans="1:20" ht="15.75" customHeight="1" x14ac:dyDescent="0.2">
      <c r="A156" s="99" t="s">
        <v>392</v>
      </c>
      <c r="B156" s="100">
        <v>1.9</v>
      </c>
      <c r="C156" s="101">
        <v>220</v>
      </c>
      <c r="D156" s="97">
        <v>22.7</v>
      </c>
      <c r="E156" s="94">
        <v>77.3</v>
      </c>
      <c r="F156" s="95">
        <v>1.96</v>
      </c>
      <c r="G156" s="96">
        <v>253</v>
      </c>
      <c r="H156" s="97">
        <v>19.8</v>
      </c>
      <c r="I156" s="98">
        <v>80.2</v>
      </c>
      <c r="J156" s="20">
        <v>21.85</v>
      </c>
      <c r="K156" s="72">
        <f t="shared" si="115"/>
        <v>21.89</v>
      </c>
      <c r="L156" s="20">
        <v>31.75</v>
      </c>
      <c r="M156" s="72">
        <f t="shared" ref="M156" si="178">AVERAGE(L156:L158)</f>
        <v>31.790000000000003</v>
      </c>
      <c r="N156" s="82">
        <f t="shared" ref="N156" si="179" xml:space="preserve"> M156-K156</f>
        <v>9.9000000000000021</v>
      </c>
      <c r="O156" s="20">
        <v>21.51</v>
      </c>
      <c r="P156" s="72">
        <f t="shared" si="118"/>
        <v>21.59</v>
      </c>
      <c r="Q156" s="20">
        <v>32.35</v>
      </c>
      <c r="R156" s="72">
        <f t="shared" si="151"/>
        <v>32.550000000000004</v>
      </c>
      <c r="S156" s="72">
        <f t="shared" ref="S156" si="180">R156-P156</f>
        <v>10.960000000000004</v>
      </c>
      <c r="T156" s="72">
        <f t="shared" ref="T156" si="181">N156-S156</f>
        <v>-1.0600000000000023</v>
      </c>
    </row>
    <row r="157" spans="1:20" ht="15.75" customHeight="1" x14ac:dyDescent="0.2">
      <c r="A157" s="99"/>
      <c r="B157" s="100"/>
      <c r="C157" s="101"/>
      <c r="D157" s="97"/>
      <c r="E157" s="94"/>
      <c r="F157" s="95"/>
      <c r="G157" s="96"/>
      <c r="H157" s="97"/>
      <c r="I157" s="98"/>
      <c r="J157" s="20">
        <v>21.94</v>
      </c>
      <c r="K157" s="73"/>
      <c r="L157" s="20">
        <v>31.59</v>
      </c>
      <c r="M157" s="72"/>
      <c r="N157" s="83"/>
      <c r="O157" s="20">
        <v>21.56</v>
      </c>
      <c r="P157" s="73"/>
      <c r="Q157" s="20">
        <v>32.770000000000003</v>
      </c>
      <c r="R157" s="73"/>
      <c r="S157" s="73"/>
      <c r="T157" s="73"/>
    </row>
    <row r="158" spans="1:20" ht="15.75" customHeight="1" x14ac:dyDescent="0.2">
      <c r="A158" s="99"/>
      <c r="B158" s="100"/>
      <c r="C158" s="101"/>
      <c r="D158" s="97"/>
      <c r="E158" s="94"/>
      <c r="F158" s="95"/>
      <c r="G158" s="96"/>
      <c r="H158" s="97"/>
      <c r="I158" s="98"/>
      <c r="J158" s="20">
        <v>21.88</v>
      </c>
      <c r="K158" s="73"/>
      <c r="L158" s="20">
        <v>32.03</v>
      </c>
      <c r="M158" s="72"/>
      <c r="N158" s="83"/>
      <c r="O158" s="20">
        <v>21.7</v>
      </c>
      <c r="P158" s="73"/>
      <c r="Q158" s="20">
        <v>32.53</v>
      </c>
      <c r="R158" s="73"/>
      <c r="S158" s="73"/>
      <c r="T158" s="73"/>
    </row>
    <row r="159" spans="1:20" ht="15.75" customHeight="1" x14ac:dyDescent="0.2">
      <c r="A159" s="99" t="s">
        <v>393</v>
      </c>
      <c r="B159" s="100">
        <v>2.0299999999999998</v>
      </c>
      <c r="C159" s="101">
        <v>331</v>
      </c>
      <c r="D159" s="97">
        <v>15.1</v>
      </c>
      <c r="E159" s="94">
        <v>84.9</v>
      </c>
      <c r="F159" s="95">
        <v>2</v>
      </c>
      <c r="G159" s="96">
        <v>254</v>
      </c>
      <c r="H159" s="97">
        <v>19.7</v>
      </c>
      <c r="I159" s="98">
        <v>80.3</v>
      </c>
      <c r="J159" s="20">
        <v>23.92</v>
      </c>
      <c r="K159" s="72">
        <f t="shared" si="115"/>
        <v>23.98</v>
      </c>
      <c r="L159" s="20">
        <v>34.11</v>
      </c>
      <c r="M159" s="72">
        <f t="shared" ref="M159" si="182">AVERAGE(L159:L161)</f>
        <v>34.413333333333334</v>
      </c>
      <c r="N159" s="82">
        <f t="shared" ref="N159" si="183" xml:space="preserve"> M159-K159</f>
        <v>10.433333333333334</v>
      </c>
      <c r="O159" s="20">
        <v>22.4</v>
      </c>
      <c r="P159" s="72">
        <f t="shared" si="118"/>
        <v>22.25333333333333</v>
      </c>
      <c r="Q159" s="20">
        <v>33.46</v>
      </c>
      <c r="R159" s="72">
        <f t="shared" si="151"/>
        <v>33.286666666666669</v>
      </c>
      <c r="S159" s="72">
        <f t="shared" ref="S159" si="184">R159-P159</f>
        <v>11.033333333333339</v>
      </c>
      <c r="T159" s="72">
        <f t="shared" ref="T159" si="185">N159-S159</f>
        <v>-0.60000000000000497</v>
      </c>
    </row>
    <row r="160" spans="1:20" ht="15.75" customHeight="1" x14ac:dyDescent="0.2">
      <c r="A160" s="99"/>
      <c r="B160" s="100"/>
      <c r="C160" s="101"/>
      <c r="D160" s="97"/>
      <c r="E160" s="94"/>
      <c r="F160" s="95"/>
      <c r="G160" s="96"/>
      <c r="H160" s="97"/>
      <c r="I160" s="98"/>
      <c r="J160" s="20">
        <v>23.93</v>
      </c>
      <c r="K160" s="73"/>
      <c r="L160" s="20">
        <v>34.54</v>
      </c>
      <c r="M160" s="72"/>
      <c r="N160" s="83"/>
      <c r="O160" s="20">
        <v>22.2</v>
      </c>
      <c r="P160" s="73"/>
      <c r="Q160" s="20">
        <v>33.18</v>
      </c>
      <c r="R160" s="73"/>
      <c r="S160" s="73"/>
      <c r="T160" s="73"/>
    </row>
    <row r="161" spans="1:20" ht="15.75" customHeight="1" x14ac:dyDescent="0.2">
      <c r="A161" s="99"/>
      <c r="B161" s="100"/>
      <c r="C161" s="101"/>
      <c r="D161" s="97"/>
      <c r="E161" s="94"/>
      <c r="F161" s="95"/>
      <c r="G161" s="96"/>
      <c r="H161" s="97"/>
      <c r="I161" s="98"/>
      <c r="J161" s="20">
        <v>24.09</v>
      </c>
      <c r="K161" s="73"/>
      <c r="L161" s="20">
        <v>34.590000000000003</v>
      </c>
      <c r="M161" s="72"/>
      <c r="N161" s="83"/>
      <c r="O161" s="20">
        <v>22.16</v>
      </c>
      <c r="P161" s="73"/>
      <c r="Q161" s="20">
        <v>33.22</v>
      </c>
      <c r="R161" s="73"/>
      <c r="S161" s="73"/>
      <c r="T161" s="73"/>
    </row>
    <row r="162" spans="1:20" ht="15.75" customHeight="1" x14ac:dyDescent="0.2">
      <c r="A162" s="99" t="s">
        <v>394</v>
      </c>
      <c r="B162" s="100">
        <v>1.96</v>
      </c>
      <c r="C162" s="101">
        <v>536</v>
      </c>
      <c r="D162" s="97">
        <v>9.3000000000000007</v>
      </c>
      <c r="E162" s="94">
        <v>90.7</v>
      </c>
      <c r="F162" s="95">
        <v>1.94</v>
      </c>
      <c r="G162" s="96">
        <v>376</v>
      </c>
      <c r="H162" s="97">
        <v>13.3</v>
      </c>
      <c r="I162" s="98">
        <v>86.7</v>
      </c>
      <c r="J162" s="20">
        <v>21.67</v>
      </c>
      <c r="K162" s="72">
        <f t="shared" si="115"/>
        <v>21.560000000000002</v>
      </c>
      <c r="L162" s="20">
        <v>31.41</v>
      </c>
      <c r="M162" s="72">
        <f t="shared" ref="M162" si="186">AVERAGE(L162:L164)</f>
        <v>31.453333333333333</v>
      </c>
      <c r="N162" s="82">
        <f t="shared" ref="N162" si="187" xml:space="preserve"> M162-K162</f>
        <v>9.8933333333333309</v>
      </c>
      <c r="O162" s="20">
        <v>21.35</v>
      </c>
      <c r="P162" s="72">
        <f t="shared" si="118"/>
        <v>21.243333333333336</v>
      </c>
      <c r="Q162" s="20">
        <v>31.94</v>
      </c>
      <c r="R162" s="72">
        <f t="shared" si="151"/>
        <v>31.516666666666666</v>
      </c>
      <c r="S162" s="72">
        <f t="shared" ref="S162" si="188">R162-P162</f>
        <v>10.27333333333333</v>
      </c>
      <c r="T162" s="72">
        <f t="shared" ref="T162" si="189">N162-S162</f>
        <v>-0.37999999999999901</v>
      </c>
    </row>
    <row r="163" spans="1:20" ht="15.75" customHeight="1" x14ac:dyDescent="0.2">
      <c r="A163" s="99"/>
      <c r="B163" s="100"/>
      <c r="C163" s="101"/>
      <c r="D163" s="97"/>
      <c r="E163" s="94"/>
      <c r="F163" s="95"/>
      <c r="G163" s="96"/>
      <c r="H163" s="97"/>
      <c r="I163" s="98"/>
      <c r="J163" s="20">
        <v>21.47</v>
      </c>
      <c r="K163" s="73"/>
      <c r="L163" s="20">
        <v>31.36</v>
      </c>
      <c r="M163" s="72"/>
      <c r="N163" s="83"/>
      <c r="O163" s="20">
        <v>21.26</v>
      </c>
      <c r="P163" s="73"/>
      <c r="Q163" s="20">
        <v>31.39</v>
      </c>
      <c r="R163" s="73"/>
      <c r="S163" s="73"/>
      <c r="T163" s="73"/>
    </row>
    <row r="164" spans="1:20" ht="15.75" customHeight="1" x14ac:dyDescent="0.2">
      <c r="A164" s="99"/>
      <c r="B164" s="100"/>
      <c r="C164" s="101"/>
      <c r="D164" s="97"/>
      <c r="E164" s="94"/>
      <c r="F164" s="95"/>
      <c r="G164" s="96"/>
      <c r="H164" s="97"/>
      <c r="I164" s="98"/>
      <c r="J164" s="20">
        <v>21.54</v>
      </c>
      <c r="K164" s="73"/>
      <c r="L164" s="20">
        <v>31.59</v>
      </c>
      <c r="M164" s="72"/>
      <c r="N164" s="83"/>
      <c r="O164" s="20">
        <v>21.12</v>
      </c>
      <c r="P164" s="73"/>
      <c r="Q164" s="20">
        <v>31.22</v>
      </c>
      <c r="R164" s="73"/>
      <c r="S164" s="73"/>
      <c r="T164" s="73"/>
    </row>
    <row r="165" spans="1:20" ht="15.75" customHeight="1" x14ac:dyDescent="0.2">
      <c r="A165" s="104" t="s">
        <v>395</v>
      </c>
      <c r="B165" s="105"/>
      <c r="C165" s="106"/>
      <c r="D165" s="107"/>
      <c r="E165" s="108"/>
      <c r="F165" s="109"/>
      <c r="G165" s="110"/>
      <c r="H165" s="107"/>
      <c r="I165" s="111"/>
      <c r="J165" s="59">
        <v>22.45</v>
      </c>
      <c r="K165" s="78">
        <f t="shared" si="115"/>
        <v>22.349999999999998</v>
      </c>
      <c r="L165" s="59">
        <v>20.65</v>
      </c>
      <c r="M165" s="78">
        <f t="shared" ref="M165" si="190">AVERAGE(L165:L167)</f>
        <v>20.386666666666667</v>
      </c>
      <c r="N165" s="86">
        <f t="shared" ref="N165" si="191" xml:space="preserve"> M165-K165</f>
        <v>-1.9633333333333312</v>
      </c>
      <c r="O165" s="49"/>
      <c r="P165" s="80"/>
      <c r="Q165" s="59">
        <v>25.01</v>
      </c>
      <c r="R165" s="78">
        <f t="shared" si="151"/>
        <v>25.016666666666669</v>
      </c>
      <c r="S165" s="80"/>
      <c r="T165" s="72">
        <f t="shared" ref="T165" si="192">N165-S165</f>
        <v>-1.9633333333333312</v>
      </c>
    </row>
    <row r="166" spans="1:20" ht="15.75" customHeight="1" x14ac:dyDescent="0.2">
      <c r="A166" s="104"/>
      <c r="B166" s="105"/>
      <c r="C166" s="106"/>
      <c r="D166" s="107"/>
      <c r="E166" s="108"/>
      <c r="F166" s="109"/>
      <c r="G166" s="110"/>
      <c r="H166" s="107"/>
      <c r="I166" s="111"/>
      <c r="J166" s="59">
        <v>22.13</v>
      </c>
      <c r="K166" s="79"/>
      <c r="L166" s="59">
        <v>20.2</v>
      </c>
      <c r="M166" s="78"/>
      <c r="N166" s="87"/>
      <c r="O166" s="49"/>
      <c r="P166" s="81"/>
      <c r="Q166" s="59">
        <v>24.92</v>
      </c>
      <c r="R166" s="79"/>
      <c r="S166" s="81"/>
      <c r="T166" s="73"/>
    </row>
    <row r="167" spans="1:20" ht="15.75" customHeight="1" x14ac:dyDescent="0.2">
      <c r="A167" s="104"/>
      <c r="B167" s="105"/>
      <c r="C167" s="106"/>
      <c r="D167" s="107"/>
      <c r="E167" s="108"/>
      <c r="F167" s="109"/>
      <c r="G167" s="110"/>
      <c r="H167" s="107"/>
      <c r="I167" s="111"/>
      <c r="J167" s="59">
        <v>22.47</v>
      </c>
      <c r="K167" s="79"/>
      <c r="L167" s="59">
        <v>20.309999999999999</v>
      </c>
      <c r="M167" s="78"/>
      <c r="N167" s="87"/>
      <c r="O167" s="49"/>
      <c r="P167" s="81"/>
      <c r="Q167" s="59">
        <v>25.12</v>
      </c>
      <c r="R167" s="79"/>
      <c r="S167" s="81"/>
      <c r="T167" s="73"/>
    </row>
    <row r="168" spans="1:20" ht="15.75" customHeight="1" x14ac:dyDescent="0.2">
      <c r="A168" s="99" t="s">
        <v>396</v>
      </c>
      <c r="B168" s="100">
        <v>1.97</v>
      </c>
      <c r="C168" s="101">
        <v>282</v>
      </c>
      <c r="D168" s="97">
        <v>17.7</v>
      </c>
      <c r="E168" s="94">
        <v>82.3</v>
      </c>
      <c r="F168" s="95">
        <v>1.93</v>
      </c>
      <c r="G168" s="96">
        <v>535</v>
      </c>
      <c r="H168" s="97">
        <v>9.3000000000000007</v>
      </c>
      <c r="I168" s="98">
        <v>90.7</v>
      </c>
      <c r="J168" s="20">
        <v>21.77</v>
      </c>
      <c r="K168" s="72">
        <f t="shared" si="115"/>
        <v>21.606666666666666</v>
      </c>
      <c r="L168" s="20">
        <v>30.89</v>
      </c>
      <c r="M168" s="72">
        <f t="shared" ref="M168" si="193">AVERAGE(L168:L170)</f>
        <v>31.153333333333336</v>
      </c>
      <c r="N168" s="82">
        <f t="shared" ref="N168" si="194" xml:space="preserve"> M168-K168</f>
        <v>9.5466666666666704</v>
      </c>
      <c r="O168" s="20">
        <v>21</v>
      </c>
      <c r="P168" s="72">
        <f t="shared" si="118"/>
        <v>21.123333333333335</v>
      </c>
      <c r="Q168" s="20">
        <v>31.84</v>
      </c>
      <c r="R168" s="72">
        <f t="shared" si="151"/>
        <v>31.959999999999997</v>
      </c>
      <c r="S168" s="72">
        <f t="shared" ref="S168" si="195">R168-P168</f>
        <v>10.836666666666662</v>
      </c>
      <c r="T168" s="72">
        <f t="shared" ref="T168" si="196">N168-S168</f>
        <v>-1.289999999999992</v>
      </c>
    </row>
    <row r="169" spans="1:20" ht="15.75" customHeight="1" x14ac:dyDescent="0.2">
      <c r="A169" s="99"/>
      <c r="B169" s="100"/>
      <c r="C169" s="101"/>
      <c r="D169" s="97"/>
      <c r="E169" s="94"/>
      <c r="F169" s="95"/>
      <c r="G169" s="96"/>
      <c r="H169" s="97"/>
      <c r="I169" s="98"/>
      <c r="J169" s="20">
        <v>21.52</v>
      </c>
      <c r="K169" s="73"/>
      <c r="L169" s="20">
        <v>31.09</v>
      </c>
      <c r="M169" s="72"/>
      <c r="N169" s="83"/>
      <c r="O169" s="20">
        <v>21.17</v>
      </c>
      <c r="P169" s="73"/>
      <c r="Q169" s="20">
        <v>32.26</v>
      </c>
      <c r="R169" s="73"/>
      <c r="S169" s="73"/>
      <c r="T169" s="73"/>
    </row>
    <row r="170" spans="1:20" ht="15.75" customHeight="1" x14ac:dyDescent="0.2">
      <c r="A170" s="99"/>
      <c r="B170" s="100"/>
      <c r="C170" s="101"/>
      <c r="D170" s="97"/>
      <c r="E170" s="94"/>
      <c r="F170" s="95"/>
      <c r="G170" s="96"/>
      <c r="H170" s="97"/>
      <c r="I170" s="98"/>
      <c r="J170" s="20">
        <v>21.53</v>
      </c>
      <c r="K170" s="73"/>
      <c r="L170" s="20">
        <v>31.48</v>
      </c>
      <c r="M170" s="72"/>
      <c r="N170" s="83"/>
      <c r="O170" s="20">
        <v>21.2</v>
      </c>
      <c r="P170" s="73"/>
      <c r="Q170" s="20">
        <v>31.78</v>
      </c>
      <c r="R170" s="73"/>
      <c r="S170" s="73"/>
      <c r="T170" s="73"/>
    </row>
    <row r="171" spans="1:20" ht="15.75" customHeight="1" x14ac:dyDescent="0.2">
      <c r="A171" s="99" t="s">
        <v>397</v>
      </c>
      <c r="B171" s="100">
        <v>1.98</v>
      </c>
      <c r="C171" s="101">
        <v>382</v>
      </c>
      <c r="D171" s="97">
        <v>13.1</v>
      </c>
      <c r="E171" s="94">
        <v>86.9</v>
      </c>
      <c r="F171" s="95">
        <v>1.96</v>
      </c>
      <c r="G171" s="96">
        <v>420</v>
      </c>
      <c r="H171" s="97">
        <v>11.9</v>
      </c>
      <c r="I171" s="98">
        <v>88.1</v>
      </c>
      <c r="J171" s="20">
        <v>22.22</v>
      </c>
      <c r="K171" s="72">
        <f t="shared" si="115"/>
        <v>22.086666666666662</v>
      </c>
      <c r="L171" s="20">
        <v>31.97</v>
      </c>
      <c r="M171" s="72">
        <f t="shared" ref="M171" si="197">AVERAGE(L171:L173)</f>
        <v>32.373333333333328</v>
      </c>
      <c r="N171" s="82">
        <f t="shared" ref="N171" si="198" xml:space="preserve"> M171-K171</f>
        <v>10.286666666666665</v>
      </c>
      <c r="O171" s="20">
        <v>21.47</v>
      </c>
      <c r="P171" s="72">
        <f t="shared" si="118"/>
        <v>21.56</v>
      </c>
      <c r="Q171" s="20">
        <v>32.340000000000003</v>
      </c>
      <c r="R171" s="72">
        <f t="shared" si="151"/>
        <v>32.353333333333339</v>
      </c>
      <c r="S171" s="72">
        <f t="shared" ref="S171" si="199">R171-P171</f>
        <v>10.79333333333334</v>
      </c>
      <c r="T171" s="72">
        <f t="shared" ref="T171" si="200">N171-S171</f>
        <v>-0.50666666666667481</v>
      </c>
    </row>
    <row r="172" spans="1:20" ht="15.75" customHeight="1" x14ac:dyDescent="0.2">
      <c r="A172" s="99"/>
      <c r="B172" s="100"/>
      <c r="C172" s="101"/>
      <c r="D172" s="97"/>
      <c r="E172" s="94"/>
      <c r="F172" s="95"/>
      <c r="G172" s="96"/>
      <c r="H172" s="97"/>
      <c r="I172" s="98"/>
      <c r="J172" s="20">
        <v>21.97</v>
      </c>
      <c r="K172" s="73"/>
      <c r="L172" s="20">
        <v>32.6</v>
      </c>
      <c r="M172" s="72"/>
      <c r="N172" s="83"/>
      <c r="O172" s="20">
        <v>21.49</v>
      </c>
      <c r="P172" s="73"/>
      <c r="Q172" s="20">
        <v>32.020000000000003</v>
      </c>
      <c r="R172" s="73"/>
      <c r="S172" s="73"/>
      <c r="T172" s="73"/>
    </row>
    <row r="173" spans="1:20" ht="15.75" customHeight="1" x14ac:dyDescent="0.2">
      <c r="A173" s="99"/>
      <c r="B173" s="100"/>
      <c r="C173" s="101"/>
      <c r="D173" s="97"/>
      <c r="E173" s="94"/>
      <c r="F173" s="95"/>
      <c r="G173" s="96"/>
      <c r="H173" s="97"/>
      <c r="I173" s="98"/>
      <c r="J173" s="20">
        <v>22.07</v>
      </c>
      <c r="K173" s="73"/>
      <c r="L173" s="20">
        <v>32.549999999999997</v>
      </c>
      <c r="M173" s="72"/>
      <c r="N173" s="83"/>
      <c r="O173" s="20">
        <v>21.72</v>
      </c>
      <c r="P173" s="73"/>
      <c r="Q173" s="20">
        <v>32.700000000000003</v>
      </c>
      <c r="R173" s="73"/>
      <c r="S173" s="73"/>
      <c r="T173" s="73"/>
    </row>
    <row r="174" spans="1:20" ht="15.75" customHeight="1" x14ac:dyDescent="0.2">
      <c r="A174" s="99" t="s">
        <v>398</v>
      </c>
      <c r="B174" s="100">
        <v>1.99</v>
      </c>
      <c r="C174" s="101">
        <v>540</v>
      </c>
      <c r="D174" s="97">
        <v>9.3000000000000007</v>
      </c>
      <c r="E174" s="94">
        <v>90.7</v>
      </c>
      <c r="F174" s="95">
        <v>1.97</v>
      </c>
      <c r="G174" s="96">
        <v>366</v>
      </c>
      <c r="H174" s="97">
        <v>13.7</v>
      </c>
      <c r="I174" s="98">
        <v>86.3</v>
      </c>
      <c r="J174" s="20">
        <v>22.22</v>
      </c>
      <c r="K174" s="72">
        <f t="shared" si="115"/>
        <v>22.066666666666666</v>
      </c>
      <c r="L174" s="20">
        <v>31.85</v>
      </c>
      <c r="M174" s="72">
        <f t="shared" ref="M174" si="201">AVERAGE(L174:L176)</f>
        <v>31.966666666666669</v>
      </c>
      <c r="N174" s="82">
        <f t="shared" ref="N174" si="202" xml:space="preserve"> M174-K174</f>
        <v>9.9000000000000021</v>
      </c>
      <c r="O174" s="20">
        <v>21.79</v>
      </c>
      <c r="P174" s="72">
        <f t="shared" si="118"/>
        <v>21.493333333333336</v>
      </c>
      <c r="Q174" s="20">
        <v>32.39</v>
      </c>
      <c r="R174" s="72">
        <f t="shared" si="151"/>
        <v>32.74</v>
      </c>
      <c r="S174" s="72">
        <f t="shared" ref="S174" si="203">R174-P174</f>
        <v>11.246666666666666</v>
      </c>
      <c r="T174" s="72">
        <f t="shared" ref="T174" si="204">N174-S174</f>
        <v>-1.346666666666664</v>
      </c>
    </row>
    <row r="175" spans="1:20" ht="15.75" customHeight="1" x14ac:dyDescent="0.2">
      <c r="A175" s="99"/>
      <c r="B175" s="100"/>
      <c r="C175" s="101"/>
      <c r="D175" s="97"/>
      <c r="E175" s="94"/>
      <c r="F175" s="95"/>
      <c r="G175" s="96"/>
      <c r="H175" s="97"/>
      <c r="I175" s="98"/>
      <c r="J175" s="20">
        <v>21.98</v>
      </c>
      <c r="K175" s="73"/>
      <c r="L175" s="20">
        <v>32.07</v>
      </c>
      <c r="M175" s="72"/>
      <c r="N175" s="83"/>
      <c r="O175" s="20">
        <v>21.8</v>
      </c>
      <c r="P175" s="73"/>
      <c r="Q175" s="20">
        <v>32.479999999999997</v>
      </c>
      <c r="R175" s="73"/>
      <c r="S175" s="73"/>
      <c r="T175" s="73"/>
    </row>
    <row r="176" spans="1:20" ht="15.75" customHeight="1" x14ac:dyDescent="0.2">
      <c r="A176" s="99"/>
      <c r="B176" s="100"/>
      <c r="C176" s="101"/>
      <c r="D176" s="97"/>
      <c r="E176" s="94"/>
      <c r="F176" s="95"/>
      <c r="G176" s="96"/>
      <c r="H176" s="97"/>
      <c r="I176" s="98"/>
      <c r="J176" s="20">
        <v>22</v>
      </c>
      <c r="K176" s="73"/>
      <c r="L176" s="20">
        <v>31.98</v>
      </c>
      <c r="M176" s="72"/>
      <c r="N176" s="83"/>
      <c r="O176" s="20">
        <v>20.89</v>
      </c>
      <c r="P176" s="73"/>
      <c r="Q176" s="20">
        <v>33.35</v>
      </c>
      <c r="R176" s="73"/>
      <c r="S176" s="73"/>
      <c r="T176" s="73"/>
    </row>
    <row r="177" spans="1:20" ht="15.75" customHeight="1" x14ac:dyDescent="0.2">
      <c r="A177" s="99" t="s">
        <v>399</v>
      </c>
      <c r="B177" s="100">
        <v>1.94</v>
      </c>
      <c r="C177" s="101">
        <v>358</v>
      </c>
      <c r="D177" s="97">
        <v>14</v>
      </c>
      <c r="E177" s="94">
        <v>86</v>
      </c>
      <c r="F177" s="95">
        <v>1.95</v>
      </c>
      <c r="G177" s="96">
        <v>483</v>
      </c>
      <c r="H177" s="97">
        <v>10.4</v>
      </c>
      <c r="I177" s="98">
        <v>89.6</v>
      </c>
      <c r="J177" s="20">
        <v>21.07</v>
      </c>
      <c r="K177" s="72">
        <f t="shared" ref="K177:K240" si="205">AVERAGE(J177,J178:J179)</f>
        <v>21.283333333333335</v>
      </c>
      <c r="L177" s="20">
        <v>32.200000000000003</v>
      </c>
      <c r="M177" s="72">
        <f t="shared" ref="M177" si="206">AVERAGE(L177:L179)</f>
        <v>31.87</v>
      </c>
      <c r="N177" s="82">
        <f t="shared" ref="N177" si="207" xml:space="preserve"> M177-K177</f>
        <v>10.586666666666666</v>
      </c>
      <c r="O177" s="20">
        <v>21.57</v>
      </c>
      <c r="P177" s="72">
        <f t="shared" ref="P177:P240" si="208">AVERAGE(O177:O179)</f>
        <v>21.566666666666666</v>
      </c>
      <c r="Q177" s="20">
        <v>33.47</v>
      </c>
      <c r="R177" s="72">
        <f t="shared" si="151"/>
        <v>32.599999999999994</v>
      </c>
      <c r="S177" s="72">
        <f t="shared" ref="S177" si="209">R177-P177</f>
        <v>11.033333333333328</v>
      </c>
      <c r="T177" s="72">
        <f t="shared" ref="T177" si="210">N177-S177</f>
        <v>-0.44666666666666188</v>
      </c>
    </row>
    <row r="178" spans="1:20" ht="15.75" customHeight="1" x14ac:dyDescent="0.2">
      <c r="A178" s="99"/>
      <c r="B178" s="100"/>
      <c r="C178" s="101"/>
      <c r="D178" s="97"/>
      <c r="E178" s="94"/>
      <c r="F178" s="95"/>
      <c r="G178" s="96"/>
      <c r="H178" s="97"/>
      <c r="I178" s="98"/>
      <c r="J178" s="20">
        <v>21.36</v>
      </c>
      <c r="K178" s="73"/>
      <c r="L178" s="20">
        <v>31.86</v>
      </c>
      <c r="M178" s="72"/>
      <c r="N178" s="83"/>
      <c r="O178" s="20">
        <v>21.5</v>
      </c>
      <c r="P178" s="73"/>
      <c r="Q178" s="20">
        <v>33.04</v>
      </c>
      <c r="R178" s="73"/>
      <c r="S178" s="73"/>
      <c r="T178" s="73"/>
    </row>
    <row r="179" spans="1:20" ht="15.75" customHeight="1" x14ac:dyDescent="0.2">
      <c r="A179" s="99"/>
      <c r="B179" s="100"/>
      <c r="C179" s="101"/>
      <c r="D179" s="97"/>
      <c r="E179" s="94"/>
      <c r="F179" s="95"/>
      <c r="G179" s="96"/>
      <c r="H179" s="97"/>
      <c r="I179" s="98"/>
      <c r="J179" s="20">
        <v>21.42</v>
      </c>
      <c r="K179" s="73"/>
      <c r="L179" s="20">
        <v>31.55</v>
      </c>
      <c r="M179" s="72"/>
      <c r="N179" s="83"/>
      <c r="O179" s="20">
        <v>21.63</v>
      </c>
      <c r="P179" s="73"/>
      <c r="Q179" s="20">
        <v>31.29</v>
      </c>
      <c r="R179" s="73"/>
      <c r="S179" s="73"/>
      <c r="T179" s="73"/>
    </row>
    <row r="180" spans="1:20" ht="15.75" customHeight="1" x14ac:dyDescent="0.2">
      <c r="A180" s="99" t="s">
        <v>400</v>
      </c>
      <c r="B180" s="100">
        <v>1.96</v>
      </c>
      <c r="C180" s="101">
        <v>396</v>
      </c>
      <c r="D180" s="97">
        <v>12.6</v>
      </c>
      <c r="E180" s="94">
        <v>87.4</v>
      </c>
      <c r="F180" s="95">
        <v>1.91</v>
      </c>
      <c r="G180" s="96">
        <v>385</v>
      </c>
      <c r="H180" s="97">
        <v>13</v>
      </c>
      <c r="I180" s="98">
        <v>87</v>
      </c>
      <c r="J180" s="20">
        <v>21.6</v>
      </c>
      <c r="K180" s="72">
        <f t="shared" si="205"/>
        <v>21.75</v>
      </c>
      <c r="L180" s="20">
        <v>30.96</v>
      </c>
      <c r="M180" s="72">
        <f t="shared" ref="M180" si="211">AVERAGE(L180:L182)</f>
        <v>31.453333333333333</v>
      </c>
      <c r="N180" s="82">
        <f t="shared" ref="N180" si="212" xml:space="preserve"> M180-K180</f>
        <v>9.7033333333333331</v>
      </c>
      <c r="O180" s="20">
        <v>21.12</v>
      </c>
      <c r="P180" s="72">
        <f t="shared" si="208"/>
        <v>21.209999999999997</v>
      </c>
      <c r="Q180" s="20">
        <v>29.42</v>
      </c>
      <c r="R180" s="72">
        <f>AVERAGE(Q180,Q182)</f>
        <v>30.325000000000003</v>
      </c>
      <c r="S180" s="72">
        <f t="shared" ref="S180" si="213">R180-P180</f>
        <v>9.1150000000000055</v>
      </c>
      <c r="T180" s="72">
        <f t="shared" ref="T180" si="214">N180-S180</f>
        <v>0.5883333333333276</v>
      </c>
    </row>
    <row r="181" spans="1:20" ht="15.75" customHeight="1" x14ac:dyDescent="0.2">
      <c r="A181" s="99"/>
      <c r="B181" s="100"/>
      <c r="C181" s="101"/>
      <c r="D181" s="97"/>
      <c r="E181" s="94"/>
      <c r="F181" s="95"/>
      <c r="G181" s="96"/>
      <c r="H181" s="97"/>
      <c r="I181" s="98"/>
      <c r="J181" s="20">
        <v>21.91</v>
      </c>
      <c r="K181" s="73"/>
      <c r="L181" s="20">
        <v>31.56</v>
      </c>
      <c r="M181" s="72"/>
      <c r="N181" s="83"/>
      <c r="O181" s="20">
        <v>21.29</v>
      </c>
      <c r="P181" s="73"/>
      <c r="Q181" s="58">
        <v>20.37</v>
      </c>
      <c r="R181" s="73"/>
      <c r="S181" s="73"/>
      <c r="T181" s="73"/>
    </row>
    <row r="182" spans="1:20" ht="15.75" customHeight="1" x14ac:dyDescent="0.2">
      <c r="A182" s="99"/>
      <c r="B182" s="100"/>
      <c r="C182" s="101"/>
      <c r="D182" s="97"/>
      <c r="E182" s="94"/>
      <c r="F182" s="95"/>
      <c r="G182" s="96"/>
      <c r="H182" s="97"/>
      <c r="I182" s="98"/>
      <c r="J182" s="20">
        <v>21.74</v>
      </c>
      <c r="K182" s="73"/>
      <c r="L182" s="20">
        <v>31.84</v>
      </c>
      <c r="M182" s="72"/>
      <c r="N182" s="83"/>
      <c r="O182" s="20">
        <v>21.22</v>
      </c>
      <c r="P182" s="73"/>
      <c r="Q182" s="20">
        <v>31.23</v>
      </c>
      <c r="R182" s="73"/>
      <c r="S182" s="73"/>
      <c r="T182" s="73"/>
    </row>
    <row r="183" spans="1:20" ht="15.75" customHeight="1" x14ac:dyDescent="0.2">
      <c r="A183" s="99" t="s">
        <v>401</v>
      </c>
      <c r="B183" s="100">
        <v>1.99</v>
      </c>
      <c r="C183" s="101">
        <v>980</v>
      </c>
      <c r="D183" s="97">
        <v>10.199999999999999</v>
      </c>
      <c r="E183" s="94">
        <v>189.8</v>
      </c>
      <c r="F183" s="95">
        <v>1.99</v>
      </c>
      <c r="G183" s="96">
        <v>352</v>
      </c>
      <c r="H183" s="97">
        <v>14.2</v>
      </c>
      <c r="I183" s="98">
        <v>85.8</v>
      </c>
      <c r="J183" s="20">
        <v>22.24</v>
      </c>
      <c r="K183" s="72">
        <f t="shared" si="205"/>
        <v>22.25333333333333</v>
      </c>
      <c r="L183" s="20">
        <v>30.8</v>
      </c>
      <c r="M183" s="72">
        <f t="shared" ref="M183" si="215">AVERAGE(L183:L185)</f>
        <v>30.709999999999997</v>
      </c>
      <c r="N183" s="82">
        <f t="shared" ref="N183" si="216" xml:space="preserve"> M183-K183</f>
        <v>8.456666666666667</v>
      </c>
      <c r="O183" s="20">
        <v>22.46</v>
      </c>
      <c r="P183" s="72">
        <f t="shared" si="208"/>
        <v>22.463333333333335</v>
      </c>
      <c r="Q183" s="20">
        <v>30.8</v>
      </c>
      <c r="R183" s="72">
        <f t="shared" si="151"/>
        <v>31.090000000000003</v>
      </c>
      <c r="S183" s="72">
        <f t="shared" ref="S183" si="217">R183-P183</f>
        <v>8.6266666666666687</v>
      </c>
      <c r="T183" s="72">
        <f t="shared" ref="T183" si="218">N183-S183</f>
        <v>-0.17000000000000171</v>
      </c>
    </row>
    <row r="184" spans="1:20" ht="15.75" customHeight="1" x14ac:dyDescent="0.2">
      <c r="A184" s="99"/>
      <c r="B184" s="100"/>
      <c r="C184" s="101"/>
      <c r="D184" s="97"/>
      <c r="E184" s="94"/>
      <c r="F184" s="95"/>
      <c r="G184" s="96"/>
      <c r="H184" s="97"/>
      <c r="I184" s="98"/>
      <c r="J184" s="20">
        <v>22.27</v>
      </c>
      <c r="K184" s="73"/>
      <c r="L184" s="20">
        <v>30.55</v>
      </c>
      <c r="M184" s="72"/>
      <c r="N184" s="83"/>
      <c r="O184" s="20">
        <v>22.42</v>
      </c>
      <c r="P184" s="73"/>
      <c r="Q184" s="20">
        <v>31.51</v>
      </c>
      <c r="R184" s="73"/>
      <c r="S184" s="73"/>
      <c r="T184" s="73"/>
    </row>
    <row r="185" spans="1:20" ht="15.75" customHeight="1" x14ac:dyDescent="0.2">
      <c r="A185" s="99"/>
      <c r="B185" s="100"/>
      <c r="C185" s="101"/>
      <c r="D185" s="97"/>
      <c r="E185" s="94"/>
      <c r="F185" s="95"/>
      <c r="G185" s="96"/>
      <c r="H185" s="97"/>
      <c r="I185" s="98"/>
      <c r="J185" s="20">
        <v>22.25</v>
      </c>
      <c r="K185" s="73"/>
      <c r="L185" s="20">
        <v>30.78</v>
      </c>
      <c r="M185" s="72"/>
      <c r="N185" s="83"/>
      <c r="O185" s="20">
        <v>22.51</v>
      </c>
      <c r="P185" s="73"/>
      <c r="Q185" s="20">
        <v>30.96</v>
      </c>
      <c r="R185" s="73"/>
      <c r="S185" s="73"/>
      <c r="T185" s="73"/>
    </row>
    <row r="186" spans="1:20" ht="15.75" customHeight="1" x14ac:dyDescent="0.2">
      <c r="A186" s="99" t="s">
        <v>402</v>
      </c>
      <c r="B186" s="100">
        <v>1.94</v>
      </c>
      <c r="C186" s="101">
        <v>275</v>
      </c>
      <c r="D186" s="97">
        <v>18.2</v>
      </c>
      <c r="E186" s="94">
        <v>81.8</v>
      </c>
      <c r="F186" s="95">
        <v>1.9</v>
      </c>
      <c r="G186" s="96">
        <v>476</v>
      </c>
      <c r="H186" s="97">
        <v>10.5</v>
      </c>
      <c r="I186" s="98">
        <v>89.5</v>
      </c>
      <c r="J186" s="20">
        <v>21.72</v>
      </c>
      <c r="K186" s="72">
        <f t="shared" si="205"/>
        <v>21.570000000000004</v>
      </c>
      <c r="L186" s="20">
        <v>30.43</v>
      </c>
      <c r="M186" s="72">
        <f t="shared" ref="M186" si="219">AVERAGE(L186:L188)</f>
        <v>30.50333333333333</v>
      </c>
      <c r="N186" s="82">
        <f t="shared" ref="N186" si="220" xml:space="preserve"> M186-K186</f>
        <v>8.9333333333333265</v>
      </c>
      <c r="O186" s="20">
        <v>20.99</v>
      </c>
      <c r="P186" s="72">
        <f t="shared" si="208"/>
        <v>21.209999999999997</v>
      </c>
      <c r="Q186" s="20">
        <v>31.38</v>
      </c>
      <c r="R186" s="72">
        <f t="shared" si="151"/>
        <v>31.043333333333333</v>
      </c>
      <c r="S186" s="72">
        <f t="shared" ref="S186" si="221">R186-P186</f>
        <v>9.8333333333333357</v>
      </c>
      <c r="T186" s="72">
        <f t="shared" ref="T186" si="222">N186-S186</f>
        <v>-0.90000000000000924</v>
      </c>
    </row>
    <row r="187" spans="1:20" ht="15.75" customHeight="1" x14ac:dyDescent="0.2">
      <c r="A187" s="99"/>
      <c r="B187" s="100"/>
      <c r="C187" s="101"/>
      <c r="D187" s="97"/>
      <c r="E187" s="94"/>
      <c r="F187" s="95"/>
      <c r="G187" s="96"/>
      <c r="H187" s="97"/>
      <c r="I187" s="98"/>
      <c r="J187" s="20">
        <v>21.56</v>
      </c>
      <c r="K187" s="73"/>
      <c r="L187" s="20">
        <v>30.4</v>
      </c>
      <c r="M187" s="72"/>
      <c r="N187" s="83"/>
      <c r="O187" s="20">
        <v>21.38</v>
      </c>
      <c r="P187" s="73"/>
      <c r="Q187" s="20">
        <v>30.68</v>
      </c>
      <c r="R187" s="73"/>
      <c r="S187" s="73"/>
      <c r="T187" s="73"/>
    </row>
    <row r="188" spans="1:20" ht="15.75" customHeight="1" x14ac:dyDescent="0.2">
      <c r="A188" s="99"/>
      <c r="B188" s="100"/>
      <c r="C188" s="101"/>
      <c r="D188" s="97"/>
      <c r="E188" s="94"/>
      <c r="F188" s="95"/>
      <c r="G188" s="96"/>
      <c r="H188" s="97"/>
      <c r="I188" s="98"/>
      <c r="J188" s="20">
        <v>21.43</v>
      </c>
      <c r="K188" s="73"/>
      <c r="L188" s="20">
        <v>30.68</v>
      </c>
      <c r="M188" s="72"/>
      <c r="N188" s="83"/>
      <c r="O188" s="20">
        <v>21.26</v>
      </c>
      <c r="P188" s="73"/>
      <c r="Q188" s="20">
        <v>31.07</v>
      </c>
      <c r="R188" s="73"/>
      <c r="S188" s="73"/>
      <c r="T188" s="73"/>
    </row>
    <row r="189" spans="1:20" ht="15.75" customHeight="1" x14ac:dyDescent="0.2">
      <c r="A189" s="99" t="s">
        <v>403</v>
      </c>
      <c r="B189" s="100">
        <v>1.98</v>
      </c>
      <c r="C189" s="101">
        <v>339</v>
      </c>
      <c r="D189" s="97">
        <v>14.8</v>
      </c>
      <c r="E189" s="94">
        <v>85.2</v>
      </c>
      <c r="F189" s="95">
        <v>1.94</v>
      </c>
      <c r="G189" s="96">
        <v>437</v>
      </c>
      <c r="H189" s="97">
        <v>11.4</v>
      </c>
      <c r="I189" s="98">
        <v>88.6</v>
      </c>
      <c r="J189" s="52">
        <v>21.75</v>
      </c>
      <c r="K189" s="72">
        <f t="shared" si="205"/>
        <v>21.606666666666666</v>
      </c>
      <c r="L189" s="20">
        <v>30.21</v>
      </c>
      <c r="M189" s="72">
        <f t="shared" ref="M189" si="223">AVERAGE(L189:L191)</f>
        <v>30.436666666666667</v>
      </c>
      <c r="N189" s="82">
        <f t="shared" ref="N189" si="224" xml:space="preserve"> M189-K189</f>
        <v>8.8300000000000018</v>
      </c>
      <c r="O189" s="20">
        <v>21.46</v>
      </c>
      <c r="P189" s="72">
        <f t="shared" si="208"/>
        <v>21.33</v>
      </c>
      <c r="Q189" s="20">
        <v>30.4</v>
      </c>
      <c r="R189" s="72">
        <f t="shared" si="151"/>
        <v>31.08666666666667</v>
      </c>
      <c r="S189" s="72">
        <f t="shared" ref="S189" si="225">R189-P189</f>
        <v>9.7566666666666713</v>
      </c>
      <c r="T189" s="72">
        <f t="shared" ref="T189" si="226">N189-S189</f>
        <v>-0.92666666666666941</v>
      </c>
    </row>
    <row r="190" spans="1:20" ht="15.75" customHeight="1" x14ac:dyDescent="0.2">
      <c r="A190" s="99"/>
      <c r="B190" s="100"/>
      <c r="C190" s="101"/>
      <c r="D190" s="97"/>
      <c r="E190" s="94"/>
      <c r="F190" s="95"/>
      <c r="G190" s="96"/>
      <c r="H190" s="97"/>
      <c r="I190" s="98"/>
      <c r="J190" s="52">
        <v>21.55</v>
      </c>
      <c r="K190" s="73"/>
      <c r="L190" s="20">
        <v>30.38</v>
      </c>
      <c r="M190" s="72"/>
      <c r="N190" s="83"/>
      <c r="O190" s="20">
        <v>21.08</v>
      </c>
      <c r="P190" s="73"/>
      <c r="Q190" s="20">
        <v>31.05</v>
      </c>
      <c r="R190" s="73"/>
      <c r="S190" s="73"/>
      <c r="T190" s="73"/>
    </row>
    <row r="191" spans="1:20" ht="15.75" customHeight="1" x14ac:dyDescent="0.2">
      <c r="A191" s="99"/>
      <c r="B191" s="100"/>
      <c r="C191" s="101"/>
      <c r="D191" s="97"/>
      <c r="E191" s="94"/>
      <c r="F191" s="95"/>
      <c r="G191" s="96"/>
      <c r="H191" s="97"/>
      <c r="I191" s="98"/>
      <c r="J191" s="52">
        <v>21.52</v>
      </c>
      <c r="K191" s="73"/>
      <c r="L191" s="20">
        <v>30.72</v>
      </c>
      <c r="M191" s="72"/>
      <c r="N191" s="83"/>
      <c r="O191" s="20">
        <v>21.45</v>
      </c>
      <c r="P191" s="73"/>
      <c r="Q191" s="20">
        <v>31.81</v>
      </c>
      <c r="R191" s="73"/>
      <c r="S191" s="73"/>
      <c r="T191" s="73"/>
    </row>
    <row r="192" spans="1:20" ht="15.75" customHeight="1" x14ac:dyDescent="0.2">
      <c r="A192" s="99" t="s">
        <v>404</v>
      </c>
      <c r="B192" s="100">
        <v>1.95</v>
      </c>
      <c r="C192" s="101">
        <v>473</v>
      </c>
      <c r="D192" s="97">
        <v>10.6</v>
      </c>
      <c r="E192" s="94">
        <v>89.4</v>
      </c>
      <c r="F192" s="95">
        <v>1.95</v>
      </c>
      <c r="G192" s="96">
        <v>327</v>
      </c>
      <c r="H192" s="97">
        <v>15.3</v>
      </c>
      <c r="I192" s="98">
        <v>84.7</v>
      </c>
      <c r="J192" s="20">
        <v>21.82</v>
      </c>
      <c r="K192" s="72">
        <f t="shared" si="205"/>
        <v>21.803333333333331</v>
      </c>
      <c r="L192" s="20">
        <v>30.59</v>
      </c>
      <c r="M192" s="72">
        <f t="shared" ref="M192" si="227">AVERAGE(L192:L194)</f>
        <v>29.88</v>
      </c>
      <c r="N192" s="82">
        <f t="shared" ref="N192" si="228" xml:space="preserve"> M192-K192</f>
        <v>8.076666666666668</v>
      </c>
      <c r="O192" s="20">
        <v>21.09</v>
      </c>
      <c r="P192" s="72">
        <f t="shared" si="208"/>
        <v>21.063333333333333</v>
      </c>
      <c r="Q192" s="52">
        <v>30.78</v>
      </c>
      <c r="R192" s="72">
        <f t="shared" si="151"/>
        <v>30.673333333333336</v>
      </c>
      <c r="S192" s="72">
        <f t="shared" ref="S192" si="229">R192-P192</f>
        <v>9.610000000000003</v>
      </c>
      <c r="T192" s="72">
        <f t="shared" ref="T192" si="230">N192-S192</f>
        <v>-1.533333333333335</v>
      </c>
    </row>
    <row r="193" spans="1:20" ht="15.75" customHeight="1" x14ac:dyDescent="0.2">
      <c r="A193" s="99"/>
      <c r="B193" s="100"/>
      <c r="C193" s="101"/>
      <c r="D193" s="97"/>
      <c r="E193" s="94"/>
      <c r="F193" s="95"/>
      <c r="G193" s="96"/>
      <c r="H193" s="97"/>
      <c r="I193" s="98"/>
      <c r="J193" s="20">
        <v>21.8</v>
      </c>
      <c r="K193" s="73"/>
      <c r="L193" s="20">
        <v>30.17</v>
      </c>
      <c r="M193" s="72"/>
      <c r="N193" s="83"/>
      <c r="O193" s="20">
        <v>20.96</v>
      </c>
      <c r="P193" s="73"/>
      <c r="Q193" s="52">
        <v>30.26</v>
      </c>
      <c r="R193" s="73"/>
      <c r="S193" s="73"/>
      <c r="T193" s="73"/>
    </row>
    <row r="194" spans="1:20" ht="15.75" customHeight="1" x14ac:dyDescent="0.2">
      <c r="A194" s="99"/>
      <c r="B194" s="100"/>
      <c r="C194" s="101"/>
      <c r="D194" s="97"/>
      <c r="E194" s="94"/>
      <c r="F194" s="95"/>
      <c r="G194" s="96"/>
      <c r="H194" s="97"/>
      <c r="I194" s="98"/>
      <c r="J194" s="20">
        <v>21.79</v>
      </c>
      <c r="K194" s="73"/>
      <c r="L194" s="20">
        <v>28.88</v>
      </c>
      <c r="M194" s="72"/>
      <c r="N194" s="83"/>
      <c r="O194" s="20">
        <v>21.14</v>
      </c>
      <c r="P194" s="73"/>
      <c r="Q194" s="52">
        <v>30.98</v>
      </c>
      <c r="R194" s="73"/>
      <c r="S194" s="73"/>
      <c r="T194" s="73"/>
    </row>
    <row r="195" spans="1:20" ht="15.75" customHeight="1" x14ac:dyDescent="0.2">
      <c r="A195" s="99" t="s">
        <v>405</v>
      </c>
      <c r="B195" s="100">
        <v>1.94</v>
      </c>
      <c r="C195" s="101">
        <v>270</v>
      </c>
      <c r="D195" s="97">
        <v>18.5</v>
      </c>
      <c r="E195" s="94">
        <v>81.5</v>
      </c>
      <c r="F195" s="95">
        <v>1.93</v>
      </c>
      <c r="G195" s="96">
        <v>545</v>
      </c>
      <c r="H195" s="97">
        <v>9.1999999999999993</v>
      </c>
      <c r="I195" s="98">
        <v>90.8</v>
      </c>
      <c r="J195" s="20">
        <v>21.48</v>
      </c>
      <c r="K195" s="72">
        <f t="shared" si="205"/>
        <v>21.426666666666666</v>
      </c>
      <c r="L195" s="52">
        <v>30.25</v>
      </c>
      <c r="M195" s="72">
        <f t="shared" ref="M195" si="231">AVERAGE(L195:L197)</f>
        <v>30.063333333333333</v>
      </c>
      <c r="N195" s="82">
        <f t="shared" ref="N195" si="232" xml:space="preserve"> M195-K195</f>
        <v>8.6366666666666667</v>
      </c>
      <c r="O195" s="52">
        <v>21.17</v>
      </c>
      <c r="P195" s="72">
        <f t="shared" si="208"/>
        <v>21.156666666666666</v>
      </c>
      <c r="Q195" s="20">
        <v>31.85</v>
      </c>
      <c r="R195" s="72">
        <f t="shared" si="151"/>
        <v>31.406666666666666</v>
      </c>
      <c r="S195" s="72">
        <f t="shared" ref="S195" si="233">R195-P195</f>
        <v>10.25</v>
      </c>
      <c r="T195" s="72">
        <f t="shared" ref="T195" si="234">N195-S195</f>
        <v>-1.6133333333333333</v>
      </c>
    </row>
    <row r="196" spans="1:20" ht="15.75" customHeight="1" x14ac:dyDescent="0.2">
      <c r="A196" s="99"/>
      <c r="B196" s="100"/>
      <c r="C196" s="101"/>
      <c r="D196" s="97"/>
      <c r="E196" s="94"/>
      <c r="F196" s="95"/>
      <c r="G196" s="96"/>
      <c r="H196" s="97"/>
      <c r="I196" s="98"/>
      <c r="J196" s="20">
        <v>21.45</v>
      </c>
      <c r="K196" s="73"/>
      <c r="L196" s="52">
        <v>30.66</v>
      </c>
      <c r="M196" s="72"/>
      <c r="N196" s="83"/>
      <c r="O196" s="52">
        <v>20.91</v>
      </c>
      <c r="P196" s="73"/>
      <c r="Q196" s="20">
        <v>30.49</v>
      </c>
      <c r="R196" s="73"/>
      <c r="S196" s="73"/>
      <c r="T196" s="73"/>
    </row>
    <row r="197" spans="1:20" ht="15.75" customHeight="1" x14ac:dyDescent="0.2">
      <c r="A197" s="99"/>
      <c r="B197" s="100"/>
      <c r="C197" s="101"/>
      <c r="D197" s="97"/>
      <c r="E197" s="94"/>
      <c r="F197" s="95"/>
      <c r="G197" s="96"/>
      <c r="H197" s="97"/>
      <c r="I197" s="98"/>
      <c r="J197" s="20">
        <v>21.35</v>
      </c>
      <c r="K197" s="73"/>
      <c r="L197" s="52">
        <v>29.28</v>
      </c>
      <c r="M197" s="72"/>
      <c r="N197" s="83"/>
      <c r="O197" s="52">
        <v>21.39</v>
      </c>
      <c r="P197" s="73"/>
      <c r="Q197" s="20">
        <v>31.88</v>
      </c>
      <c r="R197" s="73"/>
      <c r="S197" s="73"/>
      <c r="T197" s="73"/>
    </row>
    <row r="198" spans="1:20" ht="15.75" customHeight="1" x14ac:dyDescent="0.2">
      <c r="A198" s="103" t="s">
        <v>406</v>
      </c>
      <c r="B198" s="100">
        <v>2.02</v>
      </c>
      <c r="C198" s="101">
        <v>309</v>
      </c>
      <c r="D198" s="97">
        <v>16.2</v>
      </c>
      <c r="E198" s="94">
        <v>83.8</v>
      </c>
      <c r="F198" s="95">
        <v>2</v>
      </c>
      <c r="G198" s="96">
        <v>425</v>
      </c>
      <c r="H198" s="97">
        <v>11.8</v>
      </c>
      <c r="I198" s="98">
        <v>88.2</v>
      </c>
      <c r="J198" s="51">
        <v>22.97</v>
      </c>
      <c r="K198" s="74">
        <f t="shared" si="205"/>
        <v>22.926666666666666</v>
      </c>
      <c r="L198" s="51">
        <v>23.5</v>
      </c>
      <c r="M198" s="74">
        <f t="shared" ref="M198" si="235">AVERAGE(L198:L200)</f>
        <v>23.623333333333335</v>
      </c>
      <c r="N198" s="84">
        <f t="shared" ref="N198" si="236" xml:space="preserve"> M198-K198</f>
        <v>0.69666666666666899</v>
      </c>
      <c r="O198" s="51">
        <v>22.17</v>
      </c>
      <c r="P198" s="74">
        <f t="shared" si="208"/>
        <v>22.053333333333331</v>
      </c>
      <c r="Q198" s="51">
        <v>20.239999999999998</v>
      </c>
      <c r="R198" s="74">
        <f t="shared" si="151"/>
        <v>20.123333333333331</v>
      </c>
      <c r="S198" s="74">
        <f t="shared" ref="S198" si="237">R198-P198</f>
        <v>-1.9299999999999997</v>
      </c>
      <c r="T198" s="72">
        <f t="shared" ref="T198" si="238">N198-S198</f>
        <v>2.6266666666666687</v>
      </c>
    </row>
    <row r="199" spans="1:20" ht="15.75" customHeight="1" x14ac:dyDescent="0.2">
      <c r="A199" s="103"/>
      <c r="B199" s="100"/>
      <c r="C199" s="101"/>
      <c r="D199" s="97"/>
      <c r="E199" s="94"/>
      <c r="F199" s="95"/>
      <c r="G199" s="96"/>
      <c r="H199" s="97"/>
      <c r="I199" s="98"/>
      <c r="J199" s="51">
        <v>22.86</v>
      </c>
      <c r="K199" s="75"/>
      <c r="L199" s="51">
        <v>23.59</v>
      </c>
      <c r="M199" s="74"/>
      <c r="N199" s="85"/>
      <c r="O199" s="51">
        <v>21.92</v>
      </c>
      <c r="P199" s="75"/>
      <c r="Q199" s="51">
        <v>20.16</v>
      </c>
      <c r="R199" s="75"/>
      <c r="S199" s="75"/>
      <c r="T199" s="73"/>
    </row>
    <row r="200" spans="1:20" ht="15.75" customHeight="1" x14ac:dyDescent="0.2">
      <c r="A200" s="103"/>
      <c r="B200" s="100"/>
      <c r="C200" s="101"/>
      <c r="D200" s="97"/>
      <c r="E200" s="94"/>
      <c r="F200" s="95"/>
      <c r="G200" s="96"/>
      <c r="H200" s="97"/>
      <c r="I200" s="98"/>
      <c r="J200" s="51">
        <v>22.95</v>
      </c>
      <c r="K200" s="75"/>
      <c r="L200" s="51">
        <v>23.78</v>
      </c>
      <c r="M200" s="74"/>
      <c r="N200" s="85"/>
      <c r="O200" s="51">
        <v>22.07</v>
      </c>
      <c r="P200" s="75"/>
      <c r="Q200" s="51">
        <v>19.97</v>
      </c>
      <c r="R200" s="75"/>
      <c r="S200" s="75"/>
      <c r="T200" s="73"/>
    </row>
    <row r="201" spans="1:20" ht="15.75" customHeight="1" x14ac:dyDescent="0.2">
      <c r="A201" s="103" t="s">
        <v>407</v>
      </c>
      <c r="B201" s="100">
        <v>1.99</v>
      </c>
      <c r="C201" s="101">
        <v>236</v>
      </c>
      <c r="D201" s="97">
        <v>21.2</v>
      </c>
      <c r="E201" s="94">
        <v>78.8</v>
      </c>
      <c r="F201" s="95">
        <v>2.02</v>
      </c>
      <c r="G201" s="96">
        <v>182</v>
      </c>
      <c r="H201" s="97">
        <v>27.5</v>
      </c>
      <c r="I201" s="98">
        <v>72.5</v>
      </c>
      <c r="J201" s="51">
        <v>21.92</v>
      </c>
      <c r="K201" s="74">
        <f t="shared" si="205"/>
        <v>21.723333333333333</v>
      </c>
      <c r="L201" s="51">
        <v>21.77</v>
      </c>
      <c r="M201" s="74">
        <f t="shared" ref="M201" si="239">AVERAGE(L201:L203)</f>
        <v>21.8</v>
      </c>
      <c r="N201" s="84">
        <f t="shared" ref="N201" si="240" xml:space="preserve"> M201-K201</f>
        <v>7.6666666666667993E-2</v>
      </c>
      <c r="O201" s="51">
        <v>22.02</v>
      </c>
      <c r="P201" s="74">
        <f t="shared" si="208"/>
        <v>22.060000000000002</v>
      </c>
      <c r="Q201" s="51">
        <v>27.89</v>
      </c>
      <c r="R201" s="74">
        <f t="shared" ref="R201:R264" si="241">AVERAGE(Q201:Q203)</f>
        <v>27.993333333333336</v>
      </c>
      <c r="S201" s="74">
        <f t="shared" ref="S201" si="242">R201-P201</f>
        <v>5.9333333333333336</v>
      </c>
      <c r="T201" s="72">
        <f t="shared" ref="T201" si="243">N201-S201</f>
        <v>-5.8566666666666656</v>
      </c>
    </row>
    <row r="202" spans="1:20" ht="15.75" customHeight="1" x14ac:dyDescent="0.2">
      <c r="A202" s="103"/>
      <c r="B202" s="100"/>
      <c r="C202" s="101"/>
      <c r="D202" s="97"/>
      <c r="E202" s="94"/>
      <c r="F202" s="95"/>
      <c r="G202" s="96"/>
      <c r="H202" s="97"/>
      <c r="I202" s="98"/>
      <c r="J202" s="51">
        <v>21.6</v>
      </c>
      <c r="K202" s="75"/>
      <c r="L202" s="51">
        <v>21.74</v>
      </c>
      <c r="M202" s="74"/>
      <c r="N202" s="85"/>
      <c r="O202" s="51">
        <v>22.21</v>
      </c>
      <c r="P202" s="75"/>
      <c r="Q202" s="51">
        <v>27.93</v>
      </c>
      <c r="R202" s="75"/>
      <c r="S202" s="75"/>
      <c r="T202" s="73"/>
    </row>
    <row r="203" spans="1:20" ht="15.75" customHeight="1" x14ac:dyDescent="0.2">
      <c r="A203" s="103"/>
      <c r="B203" s="100"/>
      <c r="C203" s="101"/>
      <c r="D203" s="97"/>
      <c r="E203" s="94"/>
      <c r="F203" s="95"/>
      <c r="G203" s="96"/>
      <c r="H203" s="97"/>
      <c r="I203" s="98"/>
      <c r="J203" s="51">
        <v>21.65</v>
      </c>
      <c r="K203" s="75"/>
      <c r="L203" s="51">
        <v>21.89</v>
      </c>
      <c r="M203" s="74"/>
      <c r="N203" s="85"/>
      <c r="O203" s="51">
        <v>21.95</v>
      </c>
      <c r="P203" s="75"/>
      <c r="Q203" s="51">
        <v>28.16</v>
      </c>
      <c r="R203" s="75"/>
      <c r="S203" s="75"/>
      <c r="T203" s="73"/>
    </row>
    <row r="204" spans="1:20" ht="15.75" customHeight="1" x14ac:dyDescent="0.2">
      <c r="A204" s="103" t="s">
        <v>408</v>
      </c>
      <c r="B204" s="100">
        <v>2</v>
      </c>
      <c r="C204" s="101">
        <v>264</v>
      </c>
      <c r="D204" s="97">
        <v>19</v>
      </c>
      <c r="E204" s="94">
        <v>81</v>
      </c>
      <c r="F204" s="95">
        <v>2.02</v>
      </c>
      <c r="G204" s="96">
        <v>120</v>
      </c>
      <c r="H204" s="97">
        <v>41.7</v>
      </c>
      <c r="I204" s="98">
        <v>58.3</v>
      </c>
      <c r="J204" s="51">
        <v>21.99</v>
      </c>
      <c r="K204" s="74">
        <f t="shared" si="205"/>
        <v>21.929999999999996</v>
      </c>
      <c r="L204" s="51">
        <v>23.42</v>
      </c>
      <c r="M204" s="74">
        <f t="shared" ref="M204" si="244">AVERAGE(L204:L206)</f>
        <v>23.38</v>
      </c>
      <c r="N204" s="84">
        <f t="shared" ref="N204" si="245" xml:space="preserve"> M204-K204</f>
        <v>1.4500000000000028</v>
      </c>
      <c r="O204" s="20">
        <v>22.01</v>
      </c>
      <c r="P204" s="72">
        <f t="shared" si="208"/>
        <v>22.016666666666666</v>
      </c>
      <c r="Q204" s="20">
        <v>30.29</v>
      </c>
      <c r="R204" s="72">
        <f t="shared" si="241"/>
        <v>30.733333333333334</v>
      </c>
      <c r="S204" s="72">
        <f t="shared" ref="S204" si="246">R204-P204</f>
        <v>8.7166666666666686</v>
      </c>
      <c r="T204" s="72">
        <f t="shared" ref="T204" si="247">N204-S204</f>
        <v>-7.2666666666666657</v>
      </c>
    </row>
    <row r="205" spans="1:20" ht="15.75" customHeight="1" x14ac:dyDescent="0.2">
      <c r="A205" s="103"/>
      <c r="B205" s="100"/>
      <c r="C205" s="101"/>
      <c r="D205" s="97"/>
      <c r="E205" s="94"/>
      <c r="F205" s="95"/>
      <c r="G205" s="96"/>
      <c r="H205" s="97"/>
      <c r="I205" s="98"/>
      <c r="J205" s="51">
        <v>21.91</v>
      </c>
      <c r="K205" s="75"/>
      <c r="L205" s="51">
        <v>23.3</v>
      </c>
      <c r="M205" s="74"/>
      <c r="N205" s="85"/>
      <c r="O205" s="20">
        <v>22.06</v>
      </c>
      <c r="P205" s="73"/>
      <c r="Q205" s="20">
        <v>30.46</v>
      </c>
      <c r="R205" s="73"/>
      <c r="S205" s="73"/>
      <c r="T205" s="73"/>
    </row>
    <row r="206" spans="1:20" ht="15.75" customHeight="1" x14ac:dyDescent="0.2">
      <c r="A206" s="103"/>
      <c r="B206" s="100"/>
      <c r="C206" s="101"/>
      <c r="D206" s="97"/>
      <c r="E206" s="94"/>
      <c r="F206" s="95"/>
      <c r="G206" s="96"/>
      <c r="H206" s="97"/>
      <c r="I206" s="98"/>
      <c r="J206" s="51">
        <v>21.89</v>
      </c>
      <c r="K206" s="75"/>
      <c r="L206" s="51">
        <v>23.42</v>
      </c>
      <c r="M206" s="74"/>
      <c r="N206" s="85"/>
      <c r="O206" s="20">
        <v>21.98</v>
      </c>
      <c r="P206" s="73"/>
      <c r="Q206" s="20">
        <v>31.45</v>
      </c>
      <c r="R206" s="73"/>
      <c r="S206" s="73"/>
      <c r="T206" s="73"/>
    </row>
    <row r="207" spans="1:20" ht="15.75" customHeight="1" x14ac:dyDescent="0.2">
      <c r="A207" s="99" t="s">
        <v>409</v>
      </c>
      <c r="B207" s="100">
        <v>2</v>
      </c>
      <c r="C207" s="101">
        <v>436</v>
      </c>
      <c r="D207" s="97">
        <v>11.5</v>
      </c>
      <c r="E207" s="94">
        <v>88.5</v>
      </c>
      <c r="F207" s="95">
        <v>1.96</v>
      </c>
      <c r="G207" s="96">
        <v>271</v>
      </c>
      <c r="H207" s="97">
        <v>18.5</v>
      </c>
      <c r="I207" s="98">
        <v>81.5</v>
      </c>
      <c r="J207" s="20">
        <v>22.76</v>
      </c>
      <c r="K207" s="72">
        <f t="shared" si="205"/>
        <v>22.67</v>
      </c>
      <c r="L207" s="20">
        <v>28.29</v>
      </c>
      <c r="M207" s="72">
        <f t="shared" ref="M207" si="248">AVERAGE(L207:L209)</f>
        <v>28.063333333333333</v>
      </c>
      <c r="N207" s="82">
        <f t="shared" ref="N207" si="249" xml:space="preserve"> M207-K207</f>
        <v>5.3933333333333309</v>
      </c>
      <c r="O207" s="20">
        <v>21.02</v>
      </c>
      <c r="P207" s="72">
        <f t="shared" si="208"/>
        <v>21.356666666666666</v>
      </c>
      <c r="Q207" s="20">
        <v>29.57</v>
      </c>
      <c r="R207" s="72">
        <f t="shared" si="241"/>
        <v>29.973333333333333</v>
      </c>
      <c r="S207" s="72">
        <f t="shared" ref="S207" si="250">R207-P207</f>
        <v>8.6166666666666671</v>
      </c>
      <c r="T207" s="72">
        <f t="shared" ref="T207" si="251">N207-S207</f>
        <v>-3.2233333333333363</v>
      </c>
    </row>
    <row r="208" spans="1:20" ht="15.75" customHeight="1" x14ac:dyDescent="0.2">
      <c r="A208" s="99"/>
      <c r="B208" s="100"/>
      <c r="C208" s="101"/>
      <c r="D208" s="97"/>
      <c r="E208" s="94"/>
      <c r="F208" s="95"/>
      <c r="G208" s="96"/>
      <c r="H208" s="97"/>
      <c r="I208" s="98"/>
      <c r="J208" s="20">
        <v>22.63</v>
      </c>
      <c r="K208" s="73"/>
      <c r="L208" s="20">
        <v>28.1</v>
      </c>
      <c r="M208" s="72"/>
      <c r="N208" s="83"/>
      <c r="O208" s="20">
        <v>21.53</v>
      </c>
      <c r="P208" s="73"/>
      <c r="Q208" s="20">
        <v>30.11</v>
      </c>
      <c r="R208" s="73"/>
      <c r="S208" s="73"/>
      <c r="T208" s="73"/>
    </row>
    <row r="209" spans="1:20" ht="15.75" customHeight="1" x14ac:dyDescent="0.2">
      <c r="A209" s="99"/>
      <c r="B209" s="100"/>
      <c r="C209" s="101"/>
      <c r="D209" s="97"/>
      <c r="E209" s="94"/>
      <c r="F209" s="95"/>
      <c r="G209" s="96"/>
      <c r="H209" s="97"/>
      <c r="I209" s="98"/>
      <c r="J209" s="20">
        <v>22.62</v>
      </c>
      <c r="K209" s="73"/>
      <c r="L209" s="20">
        <v>27.8</v>
      </c>
      <c r="M209" s="72"/>
      <c r="N209" s="83"/>
      <c r="O209" s="20">
        <v>21.52</v>
      </c>
      <c r="P209" s="73"/>
      <c r="Q209" s="20">
        <v>30.24</v>
      </c>
      <c r="R209" s="73"/>
      <c r="S209" s="73"/>
      <c r="T209" s="73"/>
    </row>
    <row r="210" spans="1:20" ht="15.75" customHeight="1" x14ac:dyDescent="0.2">
      <c r="A210" s="99" t="s">
        <v>410</v>
      </c>
      <c r="B210" s="100">
        <v>2.0099999999999998</v>
      </c>
      <c r="C210" s="101">
        <v>301</v>
      </c>
      <c r="D210" s="97">
        <v>16.600000000000001</v>
      </c>
      <c r="E210" s="94">
        <v>83.4</v>
      </c>
      <c r="F210" s="95">
        <v>1.99</v>
      </c>
      <c r="G210" s="96">
        <v>504</v>
      </c>
      <c r="H210" s="97">
        <v>9.9</v>
      </c>
      <c r="I210" s="98">
        <v>90.1</v>
      </c>
      <c r="J210" s="20">
        <v>22.31</v>
      </c>
      <c r="K210" s="72">
        <f t="shared" si="205"/>
        <v>22.263333333333332</v>
      </c>
      <c r="L210" s="20">
        <v>30.82</v>
      </c>
      <c r="M210" s="72">
        <f t="shared" ref="M210" si="252">AVERAGE(L210:L212)</f>
        <v>30.290000000000003</v>
      </c>
      <c r="N210" s="82">
        <f t="shared" ref="N210" si="253" xml:space="preserve"> M210-K210</f>
        <v>8.0266666666666708</v>
      </c>
      <c r="O210" s="52">
        <v>22.11</v>
      </c>
      <c r="P210" s="72">
        <f t="shared" si="208"/>
        <v>22.036666666666665</v>
      </c>
      <c r="Q210" s="20">
        <v>30.7</v>
      </c>
      <c r="R210" s="72">
        <f t="shared" si="241"/>
        <v>30.546666666666667</v>
      </c>
      <c r="S210" s="72">
        <f t="shared" ref="S210" si="254">R210-P210</f>
        <v>8.5100000000000016</v>
      </c>
      <c r="T210" s="72">
        <f t="shared" ref="T210" si="255">N210-S210</f>
        <v>-0.48333333333333073</v>
      </c>
    </row>
    <row r="211" spans="1:20" ht="15.75" customHeight="1" x14ac:dyDescent="0.2">
      <c r="A211" s="99"/>
      <c r="B211" s="100"/>
      <c r="C211" s="101"/>
      <c r="D211" s="97"/>
      <c r="E211" s="94"/>
      <c r="F211" s="95"/>
      <c r="G211" s="96"/>
      <c r="H211" s="97"/>
      <c r="I211" s="98"/>
      <c r="J211" s="20">
        <v>22.27</v>
      </c>
      <c r="K211" s="73"/>
      <c r="L211" s="20">
        <v>29.97</v>
      </c>
      <c r="M211" s="72"/>
      <c r="N211" s="83"/>
      <c r="O211" s="52">
        <v>21.96</v>
      </c>
      <c r="P211" s="73"/>
      <c r="Q211" s="20">
        <v>30.81</v>
      </c>
      <c r="R211" s="73"/>
      <c r="S211" s="73"/>
      <c r="T211" s="73"/>
    </row>
    <row r="212" spans="1:20" ht="15.75" customHeight="1" x14ac:dyDescent="0.2">
      <c r="A212" s="99"/>
      <c r="B212" s="100"/>
      <c r="C212" s="101"/>
      <c r="D212" s="97"/>
      <c r="E212" s="94"/>
      <c r="F212" s="95"/>
      <c r="G212" s="96"/>
      <c r="H212" s="97"/>
      <c r="I212" s="98"/>
      <c r="J212" s="20">
        <v>22.21</v>
      </c>
      <c r="K212" s="73"/>
      <c r="L212" s="20">
        <v>30.08</v>
      </c>
      <c r="M212" s="72"/>
      <c r="N212" s="83"/>
      <c r="O212" s="52">
        <v>22.04</v>
      </c>
      <c r="P212" s="73"/>
      <c r="Q212" s="20">
        <v>30.13</v>
      </c>
      <c r="R212" s="73"/>
      <c r="S212" s="73"/>
      <c r="T212" s="73"/>
    </row>
    <row r="213" spans="1:20" ht="15.75" customHeight="1" x14ac:dyDescent="0.2">
      <c r="A213" s="99" t="s">
        <v>411</v>
      </c>
      <c r="B213" s="100">
        <v>1.93</v>
      </c>
      <c r="C213" s="101">
        <v>510</v>
      </c>
      <c r="D213" s="97">
        <v>9.8000000000000007</v>
      </c>
      <c r="E213" s="94">
        <v>90.2</v>
      </c>
      <c r="F213" s="109"/>
      <c r="G213" s="110"/>
      <c r="H213" s="107"/>
      <c r="I213" s="111"/>
      <c r="J213" s="20">
        <v>21.92</v>
      </c>
      <c r="K213" s="72">
        <f t="shared" si="205"/>
        <v>21.8</v>
      </c>
      <c r="L213" s="20">
        <v>30.57</v>
      </c>
      <c r="M213" s="72">
        <f t="shared" ref="M213" si="256">AVERAGE(L213:L215)</f>
        <v>31.173333333333336</v>
      </c>
      <c r="N213" s="82">
        <f t="shared" ref="N213" si="257" xml:space="preserve"> M213-K213</f>
        <v>9.3733333333333348</v>
      </c>
      <c r="O213" s="49"/>
      <c r="P213" s="80"/>
      <c r="Q213" s="49"/>
      <c r="R213" s="80"/>
      <c r="S213" s="80"/>
      <c r="T213" s="72">
        <f t="shared" ref="T213" si="258">N213-S213</f>
        <v>9.3733333333333348</v>
      </c>
    </row>
    <row r="214" spans="1:20" ht="15.75" customHeight="1" x14ac:dyDescent="0.2">
      <c r="A214" s="99"/>
      <c r="B214" s="100"/>
      <c r="C214" s="101"/>
      <c r="D214" s="97"/>
      <c r="E214" s="94"/>
      <c r="F214" s="109"/>
      <c r="G214" s="110"/>
      <c r="H214" s="107"/>
      <c r="I214" s="111"/>
      <c r="J214" s="20">
        <v>21.65</v>
      </c>
      <c r="K214" s="73"/>
      <c r="L214" s="20">
        <v>31.19</v>
      </c>
      <c r="M214" s="72"/>
      <c r="N214" s="83"/>
      <c r="O214" s="49"/>
      <c r="P214" s="81"/>
      <c r="Q214" s="49"/>
      <c r="R214" s="81"/>
      <c r="S214" s="81"/>
      <c r="T214" s="73"/>
    </row>
    <row r="215" spans="1:20" ht="15.75" customHeight="1" x14ac:dyDescent="0.2">
      <c r="A215" s="99"/>
      <c r="B215" s="100"/>
      <c r="C215" s="101"/>
      <c r="D215" s="97"/>
      <c r="E215" s="94"/>
      <c r="F215" s="109"/>
      <c r="G215" s="110"/>
      <c r="H215" s="107"/>
      <c r="I215" s="111"/>
      <c r="J215" s="20">
        <v>21.83</v>
      </c>
      <c r="K215" s="73"/>
      <c r="L215" s="20">
        <v>31.76</v>
      </c>
      <c r="M215" s="72"/>
      <c r="N215" s="83"/>
      <c r="O215" s="49"/>
      <c r="P215" s="81"/>
      <c r="Q215" s="49"/>
      <c r="R215" s="81"/>
      <c r="S215" s="81"/>
      <c r="T215" s="73"/>
    </row>
    <row r="216" spans="1:20" ht="15.75" customHeight="1" x14ac:dyDescent="0.2">
      <c r="A216" s="99" t="s">
        <v>412</v>
      </c>
      <c r="B216" s="100">
        <v>1.95</v>
      </c>
      <c r="C216" s="101">
        <v>305</v>
      </c>
      <c r="D216" s="97">
        <v>16.399999999999999</v>
      </c>
      <c r="E216" s="94">
        <v>83.6</v>
      </c>
      <c r="F216" s="95">
        <v>1.91</v>
      </c>
      <c r="G216" s="96">
        <v>364</v>
      </c>
      <c r="H216" s="97">
        <v>13.7</v>
      </c>
      <c r="I216" s="98">
        <v>86.3</v>
      </c>
      <c r="J216" s="20">
        <v>22.11</v>
      </c>
      <c r="K216" s="72">
        <f t="shared" si="205"/>
        <v>21.689999999999998</v>
      </c>
      <c r="L216" s="20">
        <v>30.62</v>
      </c>
      <c r="M216" s="72">
        <f t="shared" ref="M216" si="259">AVERAGE(L216:L218)</f>
        <v>30.416666666666668</v>
      </c>
      <c r="N216" s="82">
        <f t="shared" ref="N216" si="260" xml:space="preserve"> M216-K216</f>
        <v>8.7266666666666701</v>
      </c>
      <c r="O216" s="20">
        <v>21.31</v>
      </c>
      <c r="P216" s="72">
        <f>AVERAGE(O216:O217)</f>
        <v>21.28</v>
      </c>
      <c r="Q216" s="20">
        <v>29.38</v>
      </c>
      <c r="R216" s="72">
        <f t="shared" si="241"/>
        <v>30.040000000000003</v>
      </c>
      <c r="S216" s="72">
        <f t="shared" ref="S216" si="261">R216-P216</f>
        <v>8.7600000000000016</v>
      </c>
      <c r="T216" s="72">
        <f t="shared" ref="T216" si="262">N216-S216</f>
        <v>-3.3333333333331439E-2</v>
      </c>
    </row>
    <row r="217" spans="1:20" ht="15.75" customHeight="1" x14ac:dyDescent="0.2">
      <c r="A217" s="99"/>
      <c r="B217" s="100"/>
      <c r="C217" s="101"/>
      <c r="D217" s="97"/>
      <c r="E217" s="94"/>
      <c r="F217" s="95"/>
      <c r="G217" s="96"/>
      <c r="H217" s="97"/>
      <c r="I217" s="98"/>
      <c r="J217" s="20">
        <v>21.46</v>
      </c>
      <c r="K217" s="73"/>
      <c r="L217" s="20">
        <v>30.4</v>
      </c>
      <c r="M217" s="72"/>
      <c r="N217" s="83"/>
      <c r="O217" s="20">
        <v>21.25</v>
      </c>
      <c r="P217" s="73"/>
      <c r="Q217" s="20">
        <v>29.82</v>
      </c>
      <c r="R217" s="73"/>
      <c r="S217" s="73"/>
      <c r="T217" s="73"/>
    </row>
    <row r="218" spans="1:20" ht="15.75" customHeight="1" x14ac:dyDescent="0.2">
      <c r="A218" s="99"/>
      <c r="B218" s="100"/>
      <c r="C218" s="101"/>
      <c r="D218" s="97"/>
      <c r="E218" s="94"/>
      <c r="F218" s="95"/>
      <c r="G218" s="96"/>
      <c r="H218" s="97"/>
      <c r="I218" s="98"/>
      <c r="J218" s="20">
        <v>21.5</v>
      </c>
      <c r="K218" s="73"/>
      <c r="L218" s="20">
        <v>30.23</v>
      </c>
      <c r="M218" s="72"/>
      <c r="N218" s="83"/>
      <c r="O218" s="58">
        <v>16.829999999999998</v>
      </c>
      <c r="P218" s="73"/>
      <c r="Q218" s="20">
        <v>30.92</v>
      </c>
      <c r="R218" s="73"/>
      <c r="S218" s="73"/>
      <c r="T218" s="73"/>
    </row>
    <row r="219" spans="1:20" ht="15.75" customHeight="1" x14ac:dyDescent="0.2">
      <c r="A219" s="99" t="s">
        <v>413</v>
      </c>
      <c r="B219" s="100">
        <v>1.89</v>
      </c>
      <c r="C219" s="101">
        <v>480</v>
      </c>
      <c r="D219" s="97">
        <v>10.4</v>
      </c>
      <c r="E219" s="94">
        <v>89.6</v>
      </c>
      <c r="F219" s="95">
        <v>1.97</v>
      </c>
      <c r="G219" s="96">
        <v>236</v>
      </c>
      <c r="H219" s="97">
        <v>21.2</v>
      </c>
      <c r="I219" s="98">
        <v>78.8</v>
      </c>
      <c r="J219" s="20">
        <v>21.64</v>
      </c>
      <c r="K219" s="72">
        <f t="shared" si="205"/>
        <v>21.303333333333331</v>
      </c>
      <c r="L219" s="20">
        <v>30.56</v>
      </c>
      <c r="M219" s="72">
        <f t="shared" ref="M219" si="263">AVERAGE(L219:L221)</f>
        <v>30.473333333333333</v>
      </c>
      <c r="N219" s="82">
        <f t="shared" ref="N219" si="264" xml:space="preserve"> M219-K219</f>
        <v>9.1700000000000017</v>
      </c>
      <c r="O219" s="20">
        <v>21.18</v>
      </c>
      <c r="P219" s="72">
        <f t="shared" si="208"/>
        <v>21.246666666666666</v>
      </c>
      <c r="Q219" s="20">
        <v>31.16</v>
      </c>
      <c r="R219" s="72">
        <f t="shared" si="241"/>
        <v>31</v>
      </c>
      <c r="S219" s="72">
        <f t="shared" ref="S219" si="265">R219-P219</f>
        <v>9.7533333333333339</v>
      </c>
      <c r="T219" s="72">
        <f t="shared" ref="T219" si="266">N219-S219</f>
        <v>-0.58333333333333215</v>
      </c>
    </row>
    <row r="220" spans="1:20" ht="15.75" customHeight="1" x14ac:dyDescent="0.2">
      <c r="A220" s="99"/>
      <c r="B220" s="100"/>
      <c r="C220" s="101"/>
      <c r="D220" s="97"/>
      <c r="E220" s="94"/>
      <c r="F220" s="95"/>
      <c r="G220" s="96"/>
      <c r="H220" s="97"/>
      <c r="I220" s="98"/>
      <c r="J220" s="20">
        <v>21.19</v>
      </c>
      <c r="K220" s="73"/>
      <c r="L220" s="20">
        <v>30.19</v>
      </c>
      <c r="M220" s="72"/>
      <c r="N220" s="83"/>
      <c r="O220" s="20">
        <v>21.25</v>
      </c>
      <c r="P220" s="73"/>
      <c r="Q220" s="20">
        <v>31.05</v>
      </c>
      <c r="R220" s="73"/>
      <c r="S220" s="73"/>
      <c r="T220" s="73"/>
    </row>
    <row r="221" spans="1:20" ht="15.75" customHeight="1" x14ac:dyDescent="0.2">
      <c r="A221" s="99"/>
      <c r="B221" s="100"/>
      <c r="C221" s="101"/>
      <c r="D221" s="97"/>
      <c r="E221" s="94"/>
      <c r="F221" s="95"/>
      <c r="G221" s="96"/>
      <c r="H221" s="97"/>
      <c r="I221" s="98"/>
      <c r="J221" s="20">
        <v>21.08</v>
      </c>
      <c r="K221" s="73"/>
      <c r="L221" s="20">
        <v>30.67</v>
      </c>
      <c r="M221" s="72"/>
      <c r="N221" s="83"/>
      <c r="O221" s="20">
        <v>21.31</v>
      </c>
      <c r="P221" s="73"/>
      <c r="Q221" s="20">
        <v>30.79</v>
      </c>
      <c r="R221" s="73"/>
      <c r="S221" s="73"/>
      <c r="T221" s="73"/>
    </row>
    <row r="222" spans="1:20" ht="15.75" customHeight="1" x14ac:dyDescent="0.2">
      <c r="A222" s="99" t="s">
        <v>414</v>
      </c>
      <c r="B222" s="100">
        <v>1.95</v>
      </c>
      <c r="C222" s="101">
        <v>525</v>
      </c>
      <c r="D222" s="97">
        <v>9.5</v>
      </c>
      <c r="E222" s="94">
        <v>90.5</v>
      </c>
      <c r="F222" s="95">
        <v>1.95</v>
      </c>
      <c r="G222" s="96">
        <v>533</v>
      </c>
      <c r="H222" s="97">
        <v>9.4</v>
      </c>
      <c r="I222" s="98">
        <v>90.6</v>
      </c>
      <c r="J222" s="20">
        <v>22.12</v>
      </c>
      <c r="K222" s="72">
        <f t="shared" si="205"/>
        <v>22.103333333333335</v>
      </c>
      <c r="L222" s="20">
        <v>30.94</v>
      </c>
      <c r="M222" s="72">
        <f t="shared" ref="M222" si="267">AVERAGE(L222:L224)</f>
        <v>30.686666666666667</v>
      </c>
      <c r="N222" s="82">
        <f t="shared" ref="N222" si="268" xml:space="preserve"> M222-K222</f>
        <v>8.5833333333333321</v>
      </c>
      <c r="O222" s="20">
        <v>21.78</v>
      </c>
      <c r="P222" s="72">
        <f t="shared" si="208"/>
        <v>21.830000000000002</v>
      </c>
      <c r="Q222" s="20">
        <v>27.22</v>
      </c>
      <c r="R222" s="72">
        <f t="shared" si="241"/>
        <v>26.846666666666664</v>
      </c>
      <c r="S222" s="72">
        <f t="shared" ref="S222" si="269">R222-P222</f>
        <v>5.0166666666666622</v>
      </c>
      <c r="T222" s="72">
        <f t="shared" ref="T222" si="270">N222-S222</f>
        <v>3.56666666666667</v>
      </c>
    </row>
    <row r="223" spans="1:20" ht="15.75" customHeight="1" x14ac:dyDescent="0.2">
      <c r="A223" s="99"/>
      <c r="B223" s="100"/>
      <c r="C223" s="101"/>
      <c r="D223" s="97"/>
      <c r="E223" s="94"/>
      <c r="F223" s="95"/>
      <c r="G223" s="96"/>
      <c r="H223" s="97"/>
      <c r="I223" s="98"/>
      <c r="J223" s="20">
        <v>22.07</v>
      </c>
      <c r="K223" s="73"/>
      <c r="L223" s="20">
        <v>30.05</v>
      </c>
      <c r="M223" s="72"/>
      <c r="N223" s="83"/>
      <c r="O223" s="20">
        <v>21.73</v>
      </c>
      <c r="P223" s="73"/>
      <c r="Q223" s="20">
        <v>27.41</v>
      </c>
      <c r="R223" s="73"/>
      <c r="S223" s="73"/>
      <c r="T223" s="73"/>
    </row>
    <row r="224" spans="1:20" ht="15.75" customHeight="1" x14ac:dyDescent="0.2">
      <c r="A224" s="99"/>
      <c r="B224" s="100"/>
      <c r="C224" s="101"/>
      <c r="D224" s="97"/>
      <c r="E224" s="94"/>
      <c r="F224" s="95"/>
      <c r="G224" s="96"/>
      <c r="H224" s="97"/>
      <c r="I224" s="98"/>
      <c r="J224" s="20">
        <v>22.12</v>
      </c>
      <c r="K224" s="73"/>
      <c r="L224" s="20">
        <v>31.07</v>
      </c>
      <c r="M224" s="72"/>
      <c r="N224" s="83"/>
      <c r="O224" s="20">
        <v>21.98</v>
      </c>
      <c r="P224" s="73"/>
      <c r="Q224" s="20">
        <v>25.91</v>
      </c>
      <c r="R224" s="73"/>
      <c r="S224" s="73"/>
      <c r="T224" s="73"/>
    </row>
    <row r="225" spans="1:20" ht="15.75" customHeight="1" x14ac:dyDescent="0.2">
      <c r="A225" s="103" t="s">
        <v>415</v>
      </c>
      <c r="B225" s="100">
        <v>1.95</v>
      </c>
      <c r="C225" s="101">
        <v>340</v>
      </c>
      <c r="D225" s="97">
        <v>14.7</v>
      </c>
      <c r="E225" s="94">
        <v>85.3</v>
      </c>
      <c r="F225" s="95">
        <v>1.89</v>
      </c>
      <c r="G225" s="96">
        <v>1027</v>
      </c>
      <c r="H225" s="97">
        <v>9.6999999999999993</v>
      </c>
      <c r="I225" s="98">
        <v>190.3</v>
      </c>
      <c r="J225" s="51">
        <v>22.85</v>
      </c>
      <c r="K225" s="74">
        <f t="shared" si="205"/>
        <v>22.306666666666668</v>
      </c>
      <c r="L225" s="51">
        <v>25.24</v>
      </c>
      <c r="M225" s="74">
        <f t="shared" ref="M225" si="271">AVERAGE(L225:L227)</f>
        <v>25.076666666666668</v>
      </c>
      <c r="N225" s="84">
        <f t="shared" ref="N225" si="272" xml:space="preserve"> M225-K225</f>
        <v>2.7699999999999996</v>
      </c>
      <c r="O225" s="20">
        <v>21.76</v>
      </c>
      <c r="P225" s="72">
        <f t="shared" si="208"/>
        <v>21.830000000000002</v>
      </c>
      <c r="Q225" s="20">
        <v>30.67</v>
      </c>
      <c r="R225" s="72">
        <f t="shared" si="241"/>
        <v>30.706666666666667</v>
      </c>
      <c r="S225" s="72">
        <f t="shared" ref="S225" si="273">R225-P225</f>
        <v>8.8766666666666652</v>
      </c>
      <c r="T225" s="72">
        <f t="shared" ref="T225" si="274">N225-S225</f>
        <v>-6.1066666666666656</v>
      </c>
    </row>
    <row r="226" spans="1:20" ht="15.75" customHeight="1" x14ac:dyDescent="0.2">
      <c r="A226" s="103"/>
      <c r="B226" s="100"/>
      <c r="C226" s="101"/>
      <c r="D226" s="97"/>
      <c r="E226" s="94"/>
      <c r="F226" s="95"/>
      <c r="G226" s="96"/>
      <c r="H226" s="97"/>
      <c r="I226" s="98"/>
      <c r="J226" s="51">
        <v>22.11</v>
      </c>
      <c r="K226" s="75"/>
      <c r="L226" s="51">
        <v>24.93</v>
      </c>
      <c r="M226" s="74"/>
      <c r="N226" s="85"/>
      <c r="O226" s="20">
        <v>21.78</v>
      </c>
      <c r="P226" s="73"/>
      <c r="Q226" s="20">
        <v>29.77</v>
      </c>
      <c r="R226" s="73"/>
      <c r="S226" s="73"/>
      <c r="T226" s="73"/>
    </row>
    <row r="227" spans="1:20" ht="15.75" customHeight="1" x14ac:dyDescent="0.2">
      <c r="A227" s="103"/>
      <c r="B227" s="100"/>
      <c r="C227" s="101"/>
      <c r="D227" s="97"/>
      <c r="E227" s="94"/>
      <c r="F227" s="95"/>
      <c r="G227" s="96"/>
      <c r="H227" s="97"/>
      <c r="I227" s="98"/>
      <c r="J227" s="51">
        <v>21.96</v>
      </c>
      <c r="K227" s="75"/>
      <c r="L227" s="51">
        <v>25.06</v>
      </c>
      <c r="M227" s="74"/>
      <c r="N227" s="85"/>
      <c r="O227" s="20">
        <v>21.95</v>
      </c>
      <c r="P227" s="73"/>
      <c r="Q227" s="20">
        <v>31.68</v>
      </c>
      <c r="R227" s="73"/>
      <c r="S227" s="73"/>
      <c r="T227" s="73"/>
    </row>
    <row r="228" spans="1:20" ht="15.75" customHeight="1" x14ac:dyDescent="0.2">
      <c r="A228" s="103" t="s">
        <v>416</v>
      </c>
      <c r="B228" s="100">
        <v>1.94</v>
      </c>
      <c r="C228" s="101">
        <v>530</v>
      </c>
      <c r="D228" s="97">
        <v>9.4</v>
      </c>
      <c r="E228" s="94">
        <v>90.6</v>
      </c>
      <c r="F228" s="95">
        <v>1.87</v>
      </c>
      <c r="G228" s="96">
        <v>578</v>
      </c>
      <c r="H228" s="97">
        <v>8.6999999999999993</v>
      </c>
      <c r="I228" s="98">
        <v>91.3</v>
      </c>
      <c r="J228" s="51">
        <v>21.72</v>
      </c>
      <c r="K228" s="74">
        <f t="shared" si="205"/>
        <v>21.74666666666667</v>
      </c>
      <c r="L228" s="51">
        <v>24.65</v>
      </c>
      <c r="M228" s="74">
        <f t="shared" ref="M228" si="275">AVERAGE(L228:L230)</f>
        <v>24.873333333333331</v>
      </c>
      <c r="N228" s="84">
        <f t="shared" ref="N228" si="276" xml:space="preserve"> M228-K228</f>
        <v>3.1266666666666616</v>
      </c>
      <c r="O228" s="20">
        <v>21.43</v>
      </c>
      <c r="P228" s="72">
        <f t="shared" si="208"/>
        <v>21.396666666666665</v>
      </c>
      <c r="Q228" s="20">
        <v>31.33</v>
      </c>
      <c r="R228" s="72">
        <f t="shared" si="241"/>
        <v>31.043333333333333</v>
      </c>
      <c r="S228" s="72">
        <f t="shared" ref="S228" si="277">R228-P228</f>
        <v>9.6466666666666683</v>
      </c>
      <c r="T228" s="72">
        <f t="shared" ref="T228" si="278">N228-S228</f>
        <v>-6.5200000000000067</v>
      </c>
    </row>
    <row r="229" spans="1:20" ht="15.75" customHeight="1" x14ac:dyDescent="0.2">
      <c r="A229" s="103"/>
      <c r="B229" s="100"/>
      <c r="C229" s="101"/>
      <c r="D229" s="97"/>
      <c r="E229" s="94"/>
      <c r="F229" s="95"/>
      <c r="G229" s="96"/>
      <c r="H229" s="97"/>
      <c r="I229" s="98"/>
      <c r="J229" s="51">
        <v>21.7</v>
      </c>
      <c r="K229" s="75"/>
      <c r="L229" s="51">
        <v>24.98</v>
      </c>
      <c r="M229" s="74"/>
      <c r="N229" s="85"/>
      <c r="O229" s="20">
        <v>21.53</v>
      </c>
      <c r="P229" s="73"/>
      <c r="Q229" s="20">
        <v>31</v>
      </c>
      <c r="R229" s="73"/>
      <c r="S229" s="73"/>
      <c r="T229" s="73"/>
    </row>
    <row r="230" spans="1:20" ht="15.75" customHeight="1" x14ac:dyDescent="0.2">
      <c r="A230" s="103"/>
      <c r="B230" s="100"/>
      <c r="C230" s="101"/>
      <c r="D230" s="97"/>
      <c r="E230" s="94"/>
      <c r="F230" s="95"/>
      <c r="G230" s="96"/>
      <c r="H230" s="97"/>
      <c r="I230" s="98"/>
      <c r="J230" s="51">
        <v>21.82</v>
      </c>
      <c r="K230" s="75"/>
      <c r="L230" s="51">
        <v>24.99</v>
      </c>
      <c r="M230" s="74"/>
      <c r="N230" s="85"/>
      <c r="O230" s="20">
        <v>21.23</v>
      </c>
      <c r="P230" s="73"/>
      <c r="Q230" s="20">
        <v>30.8</v>
      </c>
      <c r="R230" s="73"/>
      <c r="S230" s="73"/>
      <c r="T230" s="73"/>
    </row>
    <row r="231" spans="1:20" ht="15.75" customHeight="1" x14ac:dyDescent="0.2">
      <c r="A231" s="99" t="s">
        <v>417</v>
      </c>
      <c r="B231" s="100">
        <v>1.92</v>
      </c>
      <c r="C231" s="101">
        <v>390</v>
      </c>
      <c r="D231" s="97">
        <v>12.8</v>
      </c>
      <c r="E231" s="94">
        <v>87.2</v>
      </c>
      <c r="F231" s="95">
        <v>1.94</v>
      </c>
      <c r="G231" s="96">
        <v>348</v>
      </c>
      <c r="H231" s="97">
        <v>14.4</v>
      </c>
      <c r="I231" s="98">
        <v>85.6</v>
      </c>
      <c r="J231" s="20">
        <v>21.42</v>
      </c>
      <c r="K231" s="72">
        <f t="shared" si="205"/>
        <v>21.400000000000002</v>
      </c>
      <c r="L231" s="20">
        <v>30.55</v>
      </c>
      <c r="M231" s="72">
        <f t="shared" ref="M231" si="279">AVERAGE(L231:L233)</f>
        <v>30.64</v>
      </c>
      <c r="N231" s="82">
        <f t="shared" ref="N231" si="280" xml:space="preserve"> M231-K231</f>
        <v>9.2399999999999984</v>
      </c>
      <c r="O231" s="20">
        <v>21.55</v>
      </c>
      <c r="P231" s="72">
        <f t="shared" si="208"/>
        <v>21.653333333333332</v>
      </c>
      <c r="Q231" s="20">
        <v>31.11</v>
      </c>
      <c r="R231" s="72">
        <f t="shared" si="241"/>
        <v>31.543333333333333</v>
      </c>
      <c r="S231" s="72">
        <f t="shared" ref="S231" si="281">R231-P231</f>
        <v>9.89</v>
      </c>
      <c r="T231" s="72">
        <f t="shared" ref="T231" si="282">N231-S231</f>
        <v>-0.65000000000000213</v>
      </c>
    </row>
    <row r="232" spans="1:20" ht="15.75" customHeight="1" x14ac:dyDescent="0.2">
      <c r="A232" s="99"/>
      <c r="B232" s="100"/>
      <c r="C232" s="101"/>
      <c r="D232" s="97"/>
      <c r="E232" s="94"/>
      <c r="F232" s="95"/>
      <c r="G232" s="96"/>
      <c r="H232" s="97"/>
      <c r="I232" s="98"/>
      <c r="J232" s="20">
        <v>21.25</v>
      </c>
      <c r="K232" s="73"/>
      <c r="L232" s="20">
        <v>30.55</v>
      </c>
      <c r="M232" s="72"/>
      <c r="N232" s="83"/>
      <c r="O232" s="20">
        <v>21.53</v>
      </c>
      <c r="P232" s="73"/>
      <c r="Q232" s="20">
        <v>31.91</v>
      </c>
      <c r="R232" s="73"/>
      <c r="S232" s="73"/>
      <c r="T232" s="73"/>
    </row>
    <row r="233" spans="1:20" ht="15.75" customHeight="1" x14ac:dyDescent="0.2">
      <c r="A233" s="99"/>
      <c r="B233" s="100"/>
      <c r="C233" s="101"/>
      <c r="D233" s="97"/>
      <c r="E233" s="94"/>
      <c r="F233" s="95"/>
      <c r="G233" s="96"/>
      <c r="H233" s="97"/>
      <c r="I233" s="98"/>
      <c r="J233" s="20">
        <v>21.53</v>
      </c>
      <c r="K233" s="73"/>
      <c r="L233" s="20">
        <v>30.82</v>
      </c>
      <c r="M233" s="72"/>
      <c r="N233" s="83"/>
      <c r="O233" s="20">
        <v>21.88</v>
      </c>
      <c r="P233" s="73"/>
      <c r="Q233" s="20">
        <v>31.61</v>
      </c>
      <c r="R233" s="73"/>
      <c r="S233" s="73"/>
      <c r="T233" s="73"/>
    </row>
    <row r="234" spans="1:20" ht="15.75" customHeight="1" x14ac:dyDescent="0.2">
      <c r="A234" s="99" t="s">
        <v>418</v>
      </c>
      <c r="B234" s="100">
        <v>1.98</v>
      </c>
      <c r="C234" s="101">
        <v>250</v>
      </c>
      <c r="D234" s="97">
        <v>20</v>
      </c>
      <c r="E234" s="94">
        <v>80</v>
      </c>
      <c r="F234" s="95">
        <v>1.9</v>
      </c>
      <c r="G234" s="96">
        <v>175</v>
      </c>
      <c r="H234" s="97">
        <v>28.6</v>
      </c>
      <c r="I234" s="98">
        <v>71.400000000000006</v>
      </c>
      <c r="J234" s="20">
        <v>21.53</v>
      </c>
      <c r="K234" s="72">
        <f t="shared" si="205"/>
        <v>21.473333333333333</v>
      </c>
      <c r="L234" s="20">
        <v>31.06</v>
      </c>
      <c r="M234" s="72">
        <f t="shared" ref="M234" si="283">AVERAGE(L234:L236)</f>
        <v>30.16</v>
      </c>
      <c r="N234" s="82">
        <f t="shared" ref="N234" si="284" xml:space="preserve"> M234-K234</f>
        <v>8.6866666666666674</v>
      </c>
      <c r="O234" s="20">
        <v>21.3</v>
      </c>
      <c r="P234" s="72">
        <f t="shared" si="208"/>
        <v>21.1</v>
      </c>
      <c r="Q234" s="20">
        <v>29.86</v>
      </c>
      <c r="R234" s="72">
        <f t="shared" si="241"/>
        <v>30.606666666666666</v>
      </c>
      <c r="S234" s="72">
        <f t="shared" ref="S234" si="285">R234-P234</f>
        <v>9.5066666666666642</v>
      </c>
      <c r="T234" s="72">
        <f t="shared" ref="T234" si="286">N234-S234</f>
        <v>-0.81999999999999673</v>
      </c>
    </row>
    <row r="235" spans="1:20" ht="15.75" customHeight="1" x14ac:dyDescent="0.2">
      <c r="A235" s="99"/>
      <c r="B235" s="100"/>
      <c r="C235" s="101"/>
      <c r="D235" s="97"/>
      <c r="E235" s="94"/>
      <c r="F235" s="95"/>
      <c r="G235" s="96"/>
      <c r="H235" s="97"/>
      <c r="I235" s="98"/>
      <c r="J235" s="20">
        <v>21.36</v>
      </c>
      <c r="K235" s="73"/>
      <c r="L235" s="20">
        <v>30.39</v>
      </c>
      <c r="M235" s="72"/>
      <c r="N235" s="83"/>
      <c r="O235" s="20">
        <v>21.1</v>
      </c>
      <c r="P235" s="73"/>
      <c r="Q235" s="20">
        <v>31.03</v>
      </c>
      <c r="R235" s="73"/>
      <c r="S235" s="73"/>
      <c r="T235" s="73"/>
    </row>
    <row r="236" spans="1:20" ht="15.75" customHeight="1" x14ac:dyDescent="0.2">
      <c r="A236" s="99"/>
      <c r="B236" s="100"/>
      <c r="C236" s="101"/>
      <c r="D236" s="97"/>
      <c r="E236" s="94"/>
      <c r="F236" s="95"/>
      <c r="G236" s="96"/>
      <c r="H236" s="97"/>
      <c r="I236" s="98"/>
      <c r="J236" s="20">
        <v>21.53</v>
      </c>
      <c r="K236" s="73"/>
      <c r="L236" s="20">
        <v>29.03</v>
      </c>
      <c r="M236" s="72"/>
      <c r="N236" s="83"/>
      <c r="O236" s="20">
        <v>20.9</v>
      </c>
      <c r="P236" s="73"/>
      <c r="Q236" s="20">
        <v>30.93</v>
      </c>
      <c r="R236" s="73"/>
      <c r="S236" s="73"/>
      <c r="T236" s="73"/>
    </row>
    <row r="237" spans="1:20" ht="15.75" customHeight="1" x14ac:dyDescent="0.2">
      <c r="A237" s="99" t="s">
        <v>419</v>
      </c>
      <c r="B237" s="100">
        <v>1.97</v>
      </c>
      <c r="C237" s="101">
        <v>185</v>
      </c>
      <c r="D237" s="97">
        <v>27</v>
      </c>
      <c r="E237" s="94">
        <v>73</v>
      </c>
      <c r="F237" s="95">
        <v>1.92</v>
      </c>
      <c r="G237" s="96">
        <v>243</v>
      </c>
      <c r="H237" s="97">
        <v>20.6</v>
      </c>
      <c r="I237" s="98">
        <v>79.400000000000006</v>
      </c>
      <c r="J237" s="20">
        <v>21.54</v>
      </c>
      <c r="K237" s="72">
        <f t="shared" si="205"/>
        <v>21.426666666666666</v>
      </c>
      <c r="L237" s="20">
        <v>31.06</v>
      </c>
      <c r="M237" s="72">
        <f t="shared" ref="M237" si="287">AVERAGE(L237:L239)</f>
        <v>30.639999999999997</v>
      </c>
      <c r="N237" s="82">
        <f t="shared" ref="N237" si="288" xml:space="preserve"> M237-K237</f>
        <v>9.2133333333333312</v>
      </c>
      <c r="O237" s="20">
        <v>21.08</v>
      </c>
      <c r="P237" s="72">
        <f t="shared" si="208"/>
        <v>21.069999999999997</v>
      </c>
      <c r="Q237" s="20">
        <v>30.64</v>
      </c>
      <c r="R237" s="72">
        <f t="shared" si="241"/>
        <v>30.790000000000003</v>
      </c>
      <c r="S237" s="72">
        <f t="shared" ref="S237" si="289">R237-P237</f>
        <v>9.720000000000006</v>
      </c>
      <c r="T237" s="72">
        <f t="shared" ref="T237" si="290">N237-S237</f>
        <v>-0.50666666666667481</v>
      </c>
    </row>
    <row r="238" spans="1:20" ht="15.75" customHeight="1" x14ac:dyDescent="0.2">
      <c r="A238" s="99"/>
      <c r="B238" s="100"/>
      <c r="C238" s="101"/>
      <c r="D238" s="97"/>
      <c r="E238" s="94"/>
      <c r="F238" s="95"/>
      <c r="G238" s="96"/>
      <c r="H238" s="97"/>
      <c r="I238" s="98"/>
      <c r="J238" s="20">
        <v>21.33</v>
      </c>
      <c r="K238" s="73"/>
      <c r="L238" s="20">
        <v>30.21</v>
      </c>
      <c r="M238" s="72"/>
      <c r="N238" s="83"/>
      <c r="O238" s="20">
        <v>21.16</v>
      </c>
      <c r="P238" s="73"/>
      <c r="Q238" s="20">
        <v>31.45</v>
      </c>
      <c r="R238" s="73"/>
      <c r="S238" s="73"/>
      <c r="T238" s="73"/>
    </row>
    <row r="239" spans="1:20" ht="15.75" customHeight="1" x14ac:dyDescent="0.2">
      <c r="A239" s="99"/>
      <c r="B239" s="100"/>
      <c r="C239" s="101"/>
      <c r="D239" s="97"/>
      <c r="E239" s="94"/>
      <c r="F239" s="95"/>
      <c r="G239" s="96"/>
      <c r="H239" s="97"/>
      <c r="I239" s="98"/>
      <c r="J239" s="20">
        <v>21.41</v>
      </c>
      <c r="K239" s="73"/>
      <c r="L239" s="20">
        <v>30.65</v>
      </c>
      <c r="M239" s="72"/>
      <c r="N239" s="83"/>
      <c r="O239" s="20">
        <v>20.97</v>
      </c>
      <c r="P239" s="73"/>
      <c r="Q239" s="20">
        <v>30.28</v>
      </c>
      <c r="R239" s="73"/>
      <c r="S239" s="73"/>
      <c r="T239" s="73"/>
    </row>
    <row r="240" spans="1:20" ht="15.75" customHeight="1" x14ac:dyDescent="0.2">
      <c r="A240" s="99" t="s">
        <v>420</v>
      </c>
      <c r="B240" s="100">
        <v>1.94</v>
      </c>
      <c r="C240" s="101">
        <v>600</v>
      </c>
      <c r="D240" s="97">
        <v>8.3000000000000007</v>
      </c>
      <c r="E240" s="94">
        <v>91.7</v>
      </c>
      <c r="F240" s="95">
        <v>1.94</v>
      </c>
      <c r="G240" s="96">
        <v>335</v>
      </c>
      <c r="H240" s="97">
        <v>14.9</v>
      </c>
      <c r="I240" s="98">
        <v>85.1</v>
      </c>
      <c r="J240" s="20">
        <v>21.98</v>
      </c>
      <c r="K240" s="72">
        <f t="shared" si="205"/>
        <v>21.810000000000002</v>
      </c>
      <c r="L240" s="20">
        <v>29.68</v>
      </c>
      <c r="M240" s="72">
        <f t="shared" ref="M240" si="291">AVERAGE(L240:L242)</f>
        <v>29.703333333333333</v>
      </c>
      <c r="N240" s="82">
        <f t="shared" ref="N240" si="292" xml:space="preserve"> M240-K240</f>
        <v>7.8933333333333309</v>
      </c>
      <c r="O240" s="20">
        <v>21.68</v>
      </c>
      <c r="P240" s="72">
        <f t="shared" si="208"/>
        <v>21.58</v>
      </c>
      <c r="Q240" s="20">
        <v>31.08</v>
      </c>
      <c r="R240" s="72">
        <f t="shared" si="241"/>
        <v>31.383333333333336</v>
      </c>
      <c r="S240" s="72">
        <f t="shared" ref="S240" si="293">R240-P240</f>
        <v>9.8033333333333381</v>
      </c>
      <c r="T240" s="72">
        <f t="shared" ref="T240" si="294">N240-S240</f>
        <v>-1.9100000000000072</v>
      </c>
    </row>
    <row r="241" spans="1:20" ht="15.75" customHeight="1" x14ac:dyDescent="0.2">
      <c r="A241" s="99"/>
      <c r="B241" s="100"/>
      <c r="C241" s="101"/>
      <c r="D241" s="97"/>
      <c r="E241" s="94"/>
      <c r="F241" s="95"/>
      <c r="G241" s="96"/>
      <c r="H241" s="97"/>
      <c r="I241" s="98"/>
      <c r="J241" s="20">
        <v>21.97</v>
      </c>
      <c r="K241" s="73"/>
      <c r="L241" s="20">
        <v>29.46</v>
      </c>
      <c r="M241" s="72"/>
      <c r="N241" s="83"/>
      <c r="O241" s="20">
        <v>21.43</v>
      </c>
      <c r="P241" s="73"/>
      <c r="Q241" s="20">
        <v>31.85</v>
      </c>
      <c r="R241" s="73"/>
      <c r="S241" s="73"/>
      <c r="T241" s="73"/>
    </row>
    <row r="242" spans="1:20" ht="15.75" customHeight="1" x14ac:dyDescent="0.2">
      <c r="A242" s="99"/>
      <c r="B242" s="100"/>
      <c r="C242" s="101"/>
      <c r="D242" s="97"/>
      <c r="E242" s="94"/>
      <c r="F242" s="95"/>
      <c r="G242" s="96"/>
      <c r="H242" s="97"/>
      <c r="I242" s="98"/>
      <c r="J242" s="20">
        <v>21.48</v>
      </c>
      <c r="K242" s="73"/>
      <c r="L242" s="20">
        <v>29.97</v>
      </c>
      <c r="M242" s="72"/>
      <c r="N242" s="83"/>
      <c r="O242" s="20">
        <v>21.63</v>
      </c>
      <c r="P242" s="73"/>
      <c r="Q242" s="20">
        <v>31.22</v>
      </c>
      <c r="R242" s="73"/>
      <c r="S242" s="73"/>
      <c r="T242" s="73"/>
    </row>
    <row r="243" spans="1:20" ht="15.75" customHeight="1" x14ac:dyDescent="0.2">
      <c r="A243" s="99" t="s">
        <v>421</v>
      </c>
      <c r="B243" s="100">
        <v>1.96</v>
      </c>
      <c r="C243" s="101">
        <v>117</v>
      </c>
      <c r="D243" s="97">
        <v>42.7</v>
      </c>
      <c r="E243" s="94">
        <v>57.3</v>
      </c>
      <c r="F243" s="95">
        <v>1.92</v>
      </c>
      <c r="G243" s="96">
        <v>420</v>
      </c>
      <c r="H243" s="97">
        <v>11.9</v>
      </c>
      <c r="I243" s="98">
        <v>88.1</v>
      </c>
      <c r="J243" s="20">
        <v>21.29</v>
      </c>
      <c r="K243" s="72">
        <f t="shared" ref="K243:K306" si="295">AVERAGE(J243,J244:J245)</f>
        <v>21.209999999999997</v>
      </c>
      <c r="L243" s="20">
        <v>30.91</v>
      </c>
      <c r="M243" s="72">
        <f t="shared" ref="M243" si="296">AVERAGE(L243:L245)</f>
        <v>30.643333333333331</v>
      </c>
      <c r="N243" s="82">
        <f t="shared" ref="N243" si="297" xml:space="preserve"> M243-K243</f>
        <v>9.4333333333333336</v>
      </c>
      <c r="O243" s="20">
        <v>21.2</v>
      </c>
      <c r="P243" s="72">
        <f t="shared" ref="P243:P306" si="298">AVERAGE(O243:O245)</f>
        <v>21.26</v>
      </c>
      <c r="Q243" s="20">
        <v>30.61</v>
      </c>
      <c r="R243" s="72">
        <f t="shared" si="241"/>
        <v>31.14</v>
      </c>
      <c r="S243" s="72">
        <f t="shared" ref="S243" si="299">R243-P243</f>
        <v>9.879999999999999</v>
      </c>
      <c r="T243" s="72">
        <f t="shared" ref="T243" si="300">N243-S243</f>
        <v>-0.44666666666666544</v>
      </c>
    </row>
    <row r="244" spans="1:20" ht="15.75" customHeight="1" x14ac:dyDescent="0.2">
      <c r="A244" s="99"/>
      <c r="B244" s="100"/>
      <c r="C244" s="101"/>
      <c r="D244" s="97"/>
      <c r="E244" s="94"/>
      <c r="F244" s="95"/>
      <c r="G244" s="96"/>
      <c r="H244" s="97"/>
      <c r="I244" s="98"/>
      <c r="J244" s="20">
        <v>21</v>
      </c>
      <c r="K244" s="73"/>
      <c r="L244" s="20">
        <v>30.5</v>
      </c>
      <c r="M244" s="72"/>
      <c r="N244" s="83"/>
      <c r="O244" s="20">
        <v>21.22</v>
      </c>
      <c r="P244" s="73"/>
      <c r="Q244" s="20">
        <v>31.34</v>
      </c>
      <c r="R244" s="73"/>
      <c r="S244" s="73"/>
      <c r="T244" s="73"/>
    </row>
    <row r="245" spans="1:20" ht="15.75" customHeight="1" x14ac:dyDescent="0.2">
      <c r="A245" s="99"/>
      <c r="B245" s="100"/>
      <c r="C245" s="101"/>
      <c r="D245" s="97"/>
      <c r="E245" s="94"/>
      <c r="F245" s="95"/>
      <c r="G245" s="96"/>
      <c r="H245" s="97"/>
      <c r="I245" s="98"/>
      <c r="J245" s="20">
        <v>21.34</v>
      </c>
      <c r="K245" s="73"/>
      <c r="L245" s="20">
        <v>30.52</v>
      </c>
      <c r="M245" s="72"/>
      <c r="N245" s="83"/>
      <c r="O245" s="20">
        <v>21.36</v>
      </c>
      <c r="P245" s="73"/>
      <c r="Q245" s="20">
        <v>31.47</v>
      </c>
      <c r="R245" s="73"/>
      <c r="S245" s="73"/>
      <c r="T245" s="73"/>
    </row>
    <row r="246" spans="1:20" ht="15.75" customHeight="1" x14ac:dyDescent="0.2">
      <c r="A246" s="99" t="s">
        <v>422</v>
      </c>
      <c r="B246" s="100">
        <v>1.92</v>
      </c>
      <c r="C246" s="101">
        <v>172</v>
      </c>
      <c r="D246" s="97">
        <v>29.1</v>
      </c>
      <c r="E246" s="94">
        <v>70.900000000000006</v>
      </c>
      <c r="F246" s="95">
        <v>1.93</v>
      </c>
      <c r="G246" s="96">
        <v>483</v>
      </c>
      <c r="H246" s="97">
        <v>10.4</v>
      </c>
      <c r="I246" s="98">
        <v>89.6</v>
      </c>
      <c r="J246" s="20">
        <v>20.95</v>
      </c>
      <c r="K246" s="72">
        <f t="shared" si="295"/>
        <v>20.87</v>
      </c>
      <c r="L246" s="20">
        <v>29.88</v>
      </c>
      <c r="M246" s="72">
        <f t="shared" ref="M246" si="301">AVERAGE(L246:L248)</f>
        <v>29.903333333333336</v>
      </c>
      <c r="N246" s="82">
        <f t="shared" ref="N246" si="302" xml:space="preserve"> M246-K246</f>
        <v>9.033333333333335</v>
      </c>
      <c r="O246" s="20">
        <v>21.72</v>
      </c>
      <c r="P246" s="72">
        <f t="shared" si="298"/>
        <v>21.826666666666664</v>
      </c>
      <c r="Q246" s="20">
        <v>30.8</v>
      </c>
      <c r="R246" s="72">
        <f t="shared" si="241"/>
        <v>30.733333333333334</v>
      </c>
      <c r="S246" s="72">
        <f t="shared" ref="S246" si="303">R246-P246</f>
        <v>8.9066666666666698</v>
      </c>
      <c r="T246" s="72">
        <f t="shared" ref="T246" si="304">N246-S246</f>
        <v>0.12666666666666515</v>
      </c>
    </row>
    <row r="247" spans="1:20" ht="15.75" customHeight="1" x14ac:dyDescent="0.2">
      <c r="A247" s="99"/>
      <c r="B247" s="100"/>
      <c r="C247" s="101"/>
      <c r="D247" s="97"/>
      <c r="E247" s="94"/>
      <c r="F247" s="95"/>
      <c r="G247" s="96"/>
      <c r="H247" s="97"/>
      <c r="I247" s="98"/>
      <c r="J247" s="20">
        <v>20.86</v>
      </c>
      <c r="K247" s="73"/>
      <c r="L247" s="20">
        <v>30.23</v>
      </c>
      <c r="M247" s="72"/>
      <c r="N247" s="83"/>
      <c r="O247" s="20">
        <v>21.9</v>
      </c>
      <c r="P247" s="73"/>
      <c r="Q247" s="20">
        <v>31.69</v>
      </c>
      <c r="R247" s="73"/>
      <c r="S247" s="73"/>
      <c r="T247" s="73"/>
    </row>
    <row r="248" spans="1:20" ht="15.75" customHeight="1" x14ac:dyDescent="0.2">
      <c r="A248" s="99"/>
      <c r="B248" s="100"/>
      <c r="C248" s="101"/>
      <c r="D248" s="97"/>
      <c r="E248" s="94"/>
      <c r="F248" s="95"/>
      <c r="G248" s="96"/>
      <c r="H248" s="97"/>
      <c r="I248" s="98"/>
      <c r="J248" s="20">
        <v>20.8</v>
      </c>
      <c r="K248" s="73"/>
      <c r="L248" s="20">
        <v>29.6</v>
      </c>
      <c r="M248" s="72"/>
      <c r="N248" s="83"/>
      <c r="O248" s="20">
        <v>21.86</v>
      </c>
      <c r="P248" s="73"/>
      <c r="Q248" s="20">
        <v>29.71</v>
      </c>
      <c r="R248" s="73"/>
      <c r="S248" s="73"/>
      <c r="T248" s="73"/>
    </row>
    <row r="249" spans="1:20" ht="15.75" customHeight="1" x14ac:dyDescent="0.2">
      <c r="A249" s="99" t="s">
        <v>423</v>
      </c>
      <c r="B249" s="100">
        <v>1.9</v>
      </c>
      <c r="C249" s="101">
        <v>330</v>
      </c>
      <c r="D249" s="97">
        <v>15.2</v>
      </c>
      <c r="E249" s="94">
        <v>84.8</v>
      </c>
      <c r="F249" s="95">
        <v>1.96</v>
      </c>
      <c r="G249" s="96">
        <v>430</v>
      </c>
      <c r="H249" s="97">
        <v>11.6</v>
      </c>
      <c r="I249" s="98">
        <v>88.4</v>
      </c>
      <c r="J249" s="20">
        <v>21.27</v>
      </c>
      <c r="K249" s="72">
        <f t="shared" si="295"/>
        <v>21.296666666666667</v>
      </c>
      <c r="L249" s="20">
        <v>30.82</v>
      </c>
      <c r="M249" s="72">
        <f t="shared" ref="M249" si="305">AVERAGE(L249:L251)</f>
        <v>30.51</v>
      </c>
      <c r="N249" s="82">
        <f t="shared" ref="N249" si="306" xml:space="preserve"> M249-K249</f>
        <v>9.2133333333333347</v>
      </c>
      <c r="O249" s="20">
        <v>22.48</v>
      </c>
      <c r="P249" s="72">
        <f t="shared" si="298"/>
        <v>22.323333333333334</v>
      </c>
      <c r="Q249" s="20">
        <v>30.33</v>
      </c>
      <c r="R249" s="72">
        <f t="shared" si="241"/>
        <v>31.096666666666664</v>
      </c>
      <c r="S249" s="72">
        <f t="shared" ref="S249" si="307">R249-P249</f>
        <v>8.7733333333333299</v>
      </c>
      <c r="T249" s="72">
        <f t="shared" ref="T249" si="308">N249-S249</f>
        <v>0.44000000000000483</v>
      </c>
    </row>
    <row r="250" spans="1:20" ht="15.75" customHeight="1" x14ac:dyDescent="0.2">
      <c r="A250" s="99"/>
      <c r="B250" s="100"/>
      <c r="C250" s="101"/>
      <c r="D250" s="97"/>
      <c r="E250" s="94"/>
      <c r="F250" s="95"/>
      <c r="G250" s="96"/>
      <c r="H250" s="97"/>
      <c r="I250" s="98"/>
      <c r="J250" s="20">
        <v>21.41</v>
      </c>
      <c r="K250" s="73"/>
      <c r="L250" s="20">
        <v>30.72</v>
      </c>
      <c r="M250" s="72"/>
      <c r="N250" s="83"/>
      <c r="O250" s="20">
        <v>22.36</v>
      </c>
      <c r="P250" s="73"/>
      <c r="Q250" s="20">
        <v>31.02</v>
      </c>
      <c r="R250" s="73"/>
      <c r="S250" s="73"/>
      <c r="T250" s="73"/>
    </row>
    <row r="251" spans="1:20" ht="15.75" customHeight="1" x14ac:dyDescent="0.2">
      <c r="A251" s="99"/>
      <c r="B251" s="100"/>
      <c r="C251" s="101"/>
      <c r="D251" s="97"/>
      <c r="E251" s="94"/>
      <c r="F251" s="95"/>
      <c r="G251" s="96"/>
      <c r="H251" s="97"/>
      <c r="I251" s="98"/>
      <c r="J251" s="20">
        <v>21.21</v>
      </c>
      <c r="K251" s="73"/>
      <c r="L251" s="20">
        <v>29.99</v>
      </c>
      <c r="M251" s="72"/>
      <c r="N251" s="83"/>
      <c r="O251" s="20">
        <v>22.13</v>
      </c>
      <c r="P251" s="73"/>
      <c r="Q251" s="20">
        <v>31.94</v>
      </c>
      <c r="R251" s="73"/>
      <c r="S251" s="73"/>
      <c r="T251" s="73"/>
    </row>
    <row r="252" spans="1:20" ht="15.75" customHeight="1" x14ac:dyDescent="0.2">
      <c r="A252" s="99" t="s">
        <v>424</v>
      </c>
      <c r="B252" s="100">
        <v>1.94</v>
      </c>
      <c r="C252" s="101">
        <v>507</v>
      </c>
      <c r="D252" s="97">
        <v>9.9</v>
      </c>
      <c r="E252" s="94">
        <v>90.1</v>
      </c>
      <c r="F252" s="95">
        <v>1.95</v>
      </c>
      <c r="G252" s="96">
        <v>513</v>
      </c>
      <c r="H252" s="97">
        <v>9.6999999999999993</v>
      </c>
      <c r="I252" s="98">
        <v>90.3</v>
      </c>
      <c r="J252" s="20">
        <v>20.99</v>
      </c>
      <c r="K252" s="72">
        <f t="shared" si="295"/>
        <v>20.923333333333332</v>
      </c>
      <c r="L252" s="20">
        <v>30.51</v>
      </c>
      <c r="M252" s="72">
        <f t="shared" ref="M252" si="309">AVERAGE(L252:L254)</f>
        <v>30.453333333333333</v>
      </c>
      <c r="N252" s="82">
        <f t="shared" ref="N252" si="310" xml:space="preserve"> M252-K252</f>
        <v>9.5300000000000011</v>
      </c>
      <c r="O252" s="20">
        <v>21.84</v>
      </c>
      <c r="P252" s="72">
        <f t="shared" si="298"/>
        <v>21.87</v>
      </c>
      <c r="Q252" s="20">
        <v>30.43</v>
      </c>
      <c r="R252" s="72">
        <f t="shared" si="241"/>
        <v>30.75</v>
      </c>
      <c r="S252" s="72">
        <f t="shared" ref="S252" si="311">R252-P252</f>
        <v>8.879999999999999</v>
      </c>
      <c r="T252" s="72">
        <f t="shared" ref="T252" si="312">N252-S252</f>
        <v>0.65000000000000213</v>
      </c>
    </row>
    <row r="253" spans="1:20" ht="15.75" customHeight="1" x14ac:dyDescent="0.2">
      <c r="A253" s="99"/>
      <c r="B253" s="100"/>
      <c r="C253" s="101"/>
      <c r="D253" s="97"/>
      <c r="E253" s="94"/>
      <c r="F253" s="95"/>
      <c r="G253" s="96"/>
      <c r="H253" s="97"/>
      <c r="I253" s="98"/>
      <c r="J253" s="20">
        <v>20.86</v>
      </c>
      <c r="K253" s="73"/>
      <c r="L253" s="20">
        <v>30.54</v>
      </c>
      <c r="M253" s="72"/>
      <c r="N253" s="83"/>
      <c r="O253" s="20">
        <v>21.81</v>
      </c>
      <c r="P253" s="73"/>
      <c r="Q253" s="20">
        <v>31.04</v>
      </c>
      <c r="R253" s="73"/>
      <c r="S253" s="73"/>
      <c r="T253" s="73"/>
    </row>
    <row r="254" spans="1:20" ht="15.75" customHeight="1" x14ac:dyDescent="0.2">
      <c r="A254" s="99"/>
      <c r="B254" s="100"/>
      <c r="C254" s="101"/>
      <c r="D254" s="97"/>
      <c r="E254" s="94"/>
      <c r="F254" s="95"/>
      <c r="G254" s="96"/>
      <c r="H254" s="97"/>
      <c r="I254" s="98"/>
      <c r="J254" s="20">
        <v>20.92</v>
      </c>
      <c r="K254" s="73"/>
      <c r="L254" s="20">
        <v>30.31</v>
      </c>
      <c r="M254" s="72"/>
      <c r="N254" s="83"/>
      <c r="O254" s="20">
        <v>21.96</v>
      </c>
      <c r="P254" s="73"/>
      <c r="Q254" s="20">
        <v>30.78</v>
      </c>
      <c r="R254" s="73"/>
      <c r="S254" s="73"/>
      <c r="T254" s="73"/>
    </row>
    <row r="255" spans="1:20" ht="15.75" customHeight="1" x14ac:dyDescent="0.2">
      <c r="A255" s="99" t="s">
        <v>425</v>
      </c>
      <c r="B255" s="100">
        <v>1.97</v>
      </c>
      <c r="C255" s="101">
        <v>316</v>
      </c>
      <c r="D255" s="97">
        <v>15.8</v>
      </c>
      <c r="E255" s="94">
        <v>84.2</v>
      </c>
      <c r="F255" s="95">
        <v>1.95</v>
      </c>
      <c r="G255" s="96">
        <v>544</v>
      </c>
      <c r="H255" s="97">
        <v>9.1999999999999993</v>
      </c>
      <c r="I255" s="98">
        <v>90.8</v>
      </c>
      <c r="J255" s="20">
        <v>21.6</v>
      </c>
      <c r="K255" s="72">
        <f t="shared" si="295"/>
        <v>21.55</v>
      </c>
      <c r="L255" s="20">
        <v>29.76</v>
      </c>
      <c r="M255" s="72">
        <f t="shared" ref="M255" si="313">AVERAGE(L255:L257)</f>
        <v>30.096666666666668</v>
      </c>
      <c r="N255" s="82">
        <f t="shared" ref="N255" si="314" xml:space="preserve"> M255-K255</f>
        <v>8.5466666666666669</v>
      </c>
      <c r="O255" s="20">
        <v>21.43</v>
      </c>
      <c r="P255" s="72">
        <f t="shared" si="298"/>
        <v>21.600000000000005</v>
      </c>
      <c r="Q255" s="20">
        <v>30.58</v>
      </c>
      <c r="R255" s="72">
        <f t="shared" si="241"/>
        <v>31</v>
      </c>
      <c r="S255" s="72">
        <f t="shared" ref="S255" si="315">R255-P255</f>
        <v>9.399999999999995</v>
      </c>
      <c r="T255" s="72">
        <f t="shared" ref="T255" si="316">N255-S255</f>
        <v>-0.85333333333332817</v>
      </c>
    </row>
    <row r="256" spans="1:20" ht="15.75" customHeight="1" x14ac:dyDescent="0.2">
      <c r="A256" s="99"/>
      <c r="B256" s="100"/>
      <c r="C256" s="101"/>
      <c r="D256" s="97"/>
      <c r="E256" s="94"/>
      <c r="F256" s="95"/>
      <c r="G256" s="96"/>
      <c r="H256" s="97"/>
      <c r="I256" s="98"/>
      <c r="J256" s="20">
        <v>21.49</v>
      </c>
      <c r="K256" s="73"/>
      <c r="L256" s="20">
        <v>30.5</v>
      </c>
      <c r="M256" s="72"/>
      <c r="N256" s="83"/>
      <c r="O256" s="20">
        <v>21.69</v>
      </c>
      <c r="P256" s="73"/>
      <c r="Q256" s="20">
        <v>31.11</v>
      </c>
      <c r="R256" s="73"/>
      <c r="S256" s="73"/>
      <c r="T256" s="73"/>
    </row>
    <row r="257" spans="1:20" ht="15.75" customHeight="1" x14ac:dyDescent="0.2">
      <c r="A257" s="99"/>
      <c r="B257" s="100"/>
      <c r="C257" s="101"/>
      <c r="D257" s="97"/>
      <c r="E257" s="94"/>
      <c r="F257" s="95"/>
      <c r="G257" s="96"/>
      <c r="H257" s="97"/>
      <c r="I257" s="98"/>
      <c r="J257" s="20">
        <v>21.56</v>
      </c>
      <c r="K257" s="73"/>
      <c r="L257" s="20">
        <v>30.03</v>
      </c>
      <c r="M257" s="72"/>
      <c r="N257" s="83"/>
      <c r="O257" s="20">
        <v>21.68</v>
      </c>
      <c r="P257" s="73"/>
      <c r="Q257" s="20">
        <v>31.31</v>
      </c>
      <c r="R257" s="73"/>
      <c r="S257" s="73"/>
      <c r="T257" s="73"/>
    </row>
    <row r="258" spans="1:20" ht="15.75" customHeight="1" x14ac:dyDescent="0.2">
      <c r="A258" s="99" t="s">
        <v>426</v>
      </c>
      <c r="B258" s="100">
        <v>1.86</v>
      </c>
      <c r="C258" s="101">
        <v>340</v>
      </c>
      <c r="D258" s="97">
        <v>14.7</v>
      </c>
      <c r="E258" s="94">
        <v>85.3</v>
      </c>
      <c r="F258" s="95">
        <v>1.96</v>
      </c>
      <c r="G258" s="96">
        <v>417</v>
      </c>
      <c r="H258" s="97">
        <v>12</v>
      </c>
      <c r="I258" s="98">
        <v>88</v>
      </c>
      <c r="J258" s="20">
        <v>21.3</v>
      </c>
      <c r="K258" s="72">
        <f t="shared" si="295"/>
        <v>21.180000000000003</v>
      </c>
      <c r="L258" s="20">
        <v>30.61</v>
      </c>
      <c r="M258" s="72">
        <f t="shared" ref="M258" si="317">AVERAGE(L258:L260)</f>
        <v>30.36</v>
      </c>
      <c r="N258" s="82">
        <f t="shared" ref="N258" si="318" xml:space="preserve"> M258-K258</f>
        <v>9.1799999999999962</v>
      </c>
      <c r="O258" s="20">
        <v>20.9</v>
      </c>
      <c r="P258" s="72">
        <f t="shared" si="298"/>
        <v>21.393333333333334</v>
      </c>
      <c r="Q258" s="20">
        <v>30.9</v>
      </c>
      <c r="R258" s="72">
        <f t="shared" si="241"/>
        <v>30.603333333333335</v>
      </c>
      <c r="S258" s="72">
        <f t="shared" ref="S258" si="319">R258-P258</f>
        <v>9.2100000000000009</v>
      </c>
      <c r="T258" s="72">
        <f t="shared" ref="T258" si="320">N258-S258</f>
        <v>-3.000000000000469E-2</v>
      </c>
    </row>
    <row r="259" spans="1:20" ht="15.75" customHeight="1" x14ac:dyDescent="0.2">
      <c r="A259" s="99"/>
      <c r="B259" s="100"/>
      <c r="C259" s="101"/>
      <c r="D259" s="97"/>
      <c r="E259" s="94"/>
      <c r="F259" s="95"/>
      <c r="G259" s="96"/>
      <c r="H259" s="97"/>
      <c r="I259" s="98"/>
      <c r="J259" s="20">
        <v>21.19</v>
      </c>
      <c r="K259" s="73"/>
      <c r="L259" s="20">
        <v>30.23</v>
      </c>
      <c r="M259" s="72"/>
      <c r="N259" s="83"/>
      <c r="O259" s="20">
        <v>21.64</v>
      </c>
      <c r="P259" s="73"/>
      <c r="Q259" s="20">
        <v>30.44</v>
      </c>
      <c r="R259" s="73"/>
      <c r="S259" s="73"/>
      <c r="T259" s="73"/>
    </row>
    <row r="260" spans="1:20" ht="15.75" customHeight="1" x14ac:dyDescent="0.2">
      <c r="A260" s="99"/>
      <c r="B260" s="100"/>
      <c r="C260" s="101"/>
      <c r="D260" s="97"/>
      <c r="E260" s="94"/>
      <c r="F260" s="95"/>
      <c r="G260" s="96"/>
      <c r="H260" s="97"/>
      <c r="I260" s="98"/>
      <c r="J260" s="20">
        <v>21.05</v>
      </c>
      <c r="K260" s="73"/>
      <c r="L260" s="20">
        <v>30.24</v>
      </c>
      <c r="M260" s="72"/>
      <c r="N260" s="83"/>
      <c r="O260" s="20">
        <v>21.64</v>
      </c>
      <c r="P260" s="73"/>
      <c r="Q260" s="20">
        <v>30.47</v>
      </c>
      <c r="R260" s="73"/>
      <c r="S260" s="73"/>
      <c r="T260" s="73"/>
    </row>
    <row r="261" spans="1:20" ht="15.75" customHeight="1" x14ac:dyDescent="0.2">
      <c r="A261" s="99" t="s">
        <v>427</v>
      </c>
      <c r="B261" s="100">
        <v>1.95</v>
      </c>
      <c r="C261" s="101">
        <v>420</v>
      </c>
      <c r="D261" s="97">
        <v>11.9</v>
      </c>
      <c r="E261" s="94">
        <v>88.1</v>
      </c>
      <c r="F261" s="95">
        <v>1.98</v>
      </c>
      <c r="G261" s="96">
        <v>637</v>
      </c>
      <c r="H261" s="97">
        <v>15.7</v>
      </c>
      <c r="I261" s="98">
        <v>184.3</v>
      </c>
      <c r="J261" s="20">
        <v>21.82</v>
      </c>
      <c r="K261" s="72">
        <f t="shared" si="295"/>
        <v>21.753333333333334</v>
      </c>
      <c r="L261" s="20">
        <v>30.5</v>
      </c>
      <c r="M261" s="72">
        <f t="shared" ref="M261" si="321">AVERAGE(L261:L263)</f>
        <v>30.723333333333333</v>
      </c>
      <c r="N261" s="82">
        <f t="shared" ref="N261" si="322" xml:space="preserve"> M261-K261</f>
        <v>8.9699999999999989</v>
      </c>
      <c r="O261" s="20">
        <v>21.84</v>
      </c>
      <c r="P261" s="72">
        <f t="shared" si="298"/>
        <v>21.943333333333332</v>
      </c>
      <c r="Q261" s="20">
        <v>30.83</v>
      </c>
      <c r="R261" s="72">
        <f t="shared" si="241"/>
        <v>30.709999999999997</v>
      </c>
      <c r="S261" s="72">
        <f t="shared" ref="S261" si="323">R261-P261</f>
        <v>8.7666666666666657</v>
      </c>
      <c r="T261" s="72">
        <f t="shared" ref="T261" si="324">N261-S261</f>
        <v>0.20333333333333314</v>
      </c>
    </row>
    <row r="262" spans="1:20" ht="15.75" customHeight="1" x14ac:dyDescent="0.2">
      <c r="A262" s="99"/>
      <c r="B262" s="100"/>
      <c r="C262" s="101"/>
      <c r="D262" s="97"/>
      <c r="E262" s="94"/>
      <c r="F262" s="95"/>
      <c r="G262" s="96"/>
      <c r="H262" s="97"/>
      <c r="I262" s="98"/>
      <c r="J262" s="20">
        <v>21.74</v>
      </c>
      <c r="K262" s="73"/>
      <c r="L262" s="20">
        <v>30.86</v>
      </c>
      <c r="M262" s="72"/>
      <c r="N262" s="83"/>
      <c r="O262" s="20">
        <v>22.05</v>
      </c>
      <c r="P262" s="73"/>
      <c r="Q262" s="20">
        <v>30.33</v>
      </c>
      <c r="R262" s="73"/>
      <c r="S262" s="73"/>
      <c r="T262" s="73"/>
    </row>
    <row r="263" spans="1:20" ht="15.75" customHeight="1" x14ac:dyDescent="0.2">
      <c r="A263" s="99"/>
      <c r="B263" s="100"/>
      <c r="C263" s="101"/>
      <c r="D263" s="97"/>
      <c r="E263" s="94"/>
      <c r="F263" s="95"/>
      <c r="G263" s="96"/>
      <c r="H263" s="97"/>
      <c r="I263" s="98"/>
      <c r="J263" s="20">
        <v>21.7</v>
      </c>
      <c r="K263" s="73"/>
      <c r="L263" s="20">
        <v>30.81</v>
      </c>
      <c r="M263" s="72"/>
      <c r="N263" s="83"/>
      <c r="O263" s="20">
        <v>21.94</v>
      </c>
      <c r="P263" s="73"/>
      <c r="Q263" s="20">
        <v>30.97</v>
      </c>
      <c r="R263" s="73"/>
      <c r="S263" s="73"/>
      <c r="T263" s="73"/>
    </row>
    <row r="264" spans="1:20" ht="15.75" customHeight="1" x14ac:dyDescent="0.2">
      <c r="A264" s="99" t="s">
        <v>428</v>
      </c>
      <c r="B264" s="100">
        <v>1.93</v>
      </c>
      <c r="C264" s="101">
        <v>511</v>
      </c>
      <c r="D264" s="97">
        <v>9.8000000000000007</v>
      </c>
      <c r="E264" s="94">
        <v>90.2</v>
      </c>
      <c r="F264" s="95">
        <v>1.9890000000000001</v>
      </c>
      <c r="G264" s="96">
        <v>127</v>
      </c>
      <c r="H264" s="97">
        <v>39.4</v>
      </c>
      <c r="I264" s="98">
        <v>60.6</v>
      </c>
      <c r="J264" s="20">
        <v>21.62</v>
      </c>
      <c r="K264" s="72">
        <f t="shared" si="295"/>
        <v>21.47</v>
      </c>
      <c r="L264" s="20">
        <v>31.21</v>
      </c>
      <c r="M264" s="72">
        <f t="shared" ref="M264" si="325">AVERAGE(L264:L266)</f>
        <v>30.77333333333333</v>
      </c>
      <c r="N264" s="82">
        <f t="shared" ref="N264" si="326" xml:space="preserve"> M264-K264</f>
        <v>9.303333333333331</v>
      </c>
      <c r="O264" s="20">
        <v>21.54</v>
      </c>
      <c r="P264" s="72">
        <f t="shared" si="298"/>
        <v>21.693333333333339</v>
      </c>
      <c r="Q264" s="20">
        <v>30.93</v>
      </c>
      <c r="R264" s="72">
        <f t="shared" si="241"/>
        <v>30.733333333333334</v>
      </c>
      <c r="S264" s="72">
        <f t="shared" ref="S264" si="327">R264-P264</f>
        <v>9.0399999999999956</v>
      </c>
      <c r="T264" s="72">
        <f t="shared" ref="T264" si="328">N264-S264</f>
        <v>0.26333333333333542</v>
      </c>
    </row>
    <row r="265" spans="1:20" ht="15.75" customHeight="1" x14ac:dyDescent="0.2">
      <c r="A265" s="99"/>
      <c r="B265" s="100"/>
      <c r="C265" s="101"/>
      <c r="D265" s="97"/>
      <c r="E265" s="94"/>
      <c r="F265" s="95"/>
      <c r="G265" s="96"/>
      <c r="H265" s="97"/>
      <c r="I265" s="98"/>
      <c r="J265" s="20">
        <v>21.27</v>
      </c>
      <c r="K265" s="73"/>
      <c r="L265" s="20">
        <v>30.39</v>
      </c>
      <c r="M265" s="72"/>
      <c r="N265" s="83"/>
      <c r="O265" s="20">
        <v>21.69</v>
      </c>
      <c r="P265" s="73"/>
      <c r="Q265" s="20">
        <v>30.83</v>
      </c>
      <c r="R265" s="73"/>
      <c r="S265" s="73"/>
      <c r="T265" s="73"/>
    </row>
    <row r="266" spans="1:20" ht="15.75" customHeight="1" x14ac:dyDescent="0.2">
      <c r="A266" s="99"/>
      <c r="B266" s="100"/>
      <c r="C266" s="101"/>
      <c r="D266" s="97"/>
      <c r="E266" s="94"/>
      <c r="F266" s="95"/>
      <c r="G266" s="96"/>
      <c r="H266" s="97"/>
      <c r="I266" s="98"/>
      <c r="J266" s="20">
        <v>21.52</v>
      </c>
      <c r="K266" s="73"/>
      <c r="L266" s="20">
        <v>30.72</v>
      </c>
      <c r="M266" s="72"/>
      <c r="N266" s="83"/>
      <c r="O266" s="20">
        <v>21.85</v>
      </c>
      <c r="P266" s="73"/>
      <c r="Q266" s="20">
        <v>30.44</v>
      </c>
      <c r="R266" s="73"/>
      <c r="S266" s="73"/>
      <c r="T266" s="73"/>
    </row>
    <row r="267" spans="1:20" ht="15.75" customHeight="1" x14ac:dyDescent="0.2">
      <c r="A267" s="99" t="s">
        <v>429</v>
      </c>
      <c r="B267" s="100">
        <v>1.92</v>
      </c>
      <c r="C267" s="101">
        <v>186</v>
      </c>
      <c r="D267" s="97">
        <v>26.9</v>
      </c>
      <c r="E267" s="94">
        <v>73.099999999999994</v>
      </c>
      <c r="F267" s="95">
        <v>2</v>
      </c>
      <c r="G267" s="96">
        <v>285</v>
      </c>
      <c r="H267" s="97">
        <v>17.5</v>
      </c>
      <c r="I267" s="98">
        <v>82.5</v>
      </c>
      <c r="J267" s="20">
        <v>20.74</v>
      </c>
      <c r="K267" s="72">
        <f t="shared" si="295"/>
        <v>20.79</v>
      </c>
      <c r="L267" s="20">
        <v>29.95</v>
      </c>
      <c r="M267" s="72">
        <f t="shared" ref="M267" si="329">AVERAGE(L267:L269)</f>
        <v>29.933333333333334</v>
      </c>
      <c r="N267" s="82">
        <f t="shared" ref="N267" si="330" xml:space="preserve"> M267-K267</f>
        <v>9.1433333333333344</v>
      </c>
      <c r="O267" s="20">
        <v>21.73</v>
      </c>
      <c r="P267" s="72">
        <f t="shared" si="298"/>
        <v>21.833333333333332</v>
      </c>
      <c r="Q267" s="20">
        <v>31.22</v>
      </c>
      <c r="R267" s="72">
        <f t="shared" ref="R267:R279" si="331">AVERAGE(Q267:Q269)</f>
        <v>30.883333333333336</v>
      </c>
      <c r="S267" s="72">
        <f t="shared" ref="S267" si="332">R267-P267</f>
        <v>9.0500000000000043</v>
      </c>
      <c r="T267" s="72">
        <f t="shared" ref="T267" si="333">N267-S267</f>
        <v>9.333333333333016E-2</v>
      </c>
    </row>
    <row r="268" spans="1:20" ht="15.75" customHeight="1" x14ac:dyDescent="0.2">
      <c r="A268" s="99"/>
      <c r="B268" s="100"/>
      <c r="C268" s="101"/>
      <c r="D268" s="97"/>
      <c r="E268" s="94"/>
      <c r="F268" s="95"/>
      <c r="G268" s="96"/>
      <c r="H268" s="97"/>
      <c r="I268" s="98"/>
      <c r="J268" s="20">
        <v>20.81</v>
      </c>
      <c r="K268" s="73"/>
      <c r="L268" s="20">
        <v>29.62</v>
      </c>
      <c r="M268" s="72"/>
      <c r="N268" s="83"/>
      <c r="O268" s="20">
        <v>22</v>
      </c>
      <c r="P268" s="73"/>
      <c r="Q268" s="20">
        <v>30.15</v>
      </c>
      <c r="R268" s="73"/>
      <c r="S268" s="73"/>
      <c r="T268" s="73"/>
    </row>
    <row r="269" spans="1:20" ht="15.75" customHeight="1" x14ac:dyDescent="0.2">
      <c r="A269" s="99"/>
      <c r="B269" s="100"/>
      <c r="C269" s="101"/>
      <c r="D269" s="97"/>
      <c r="E269" s="94"/>
      <c r="F269" s="95"/>
      <c r="G269" s="96"/>
      <c r="H269" s="97"/>
      <c r="I269" s="98"/>
      <c r="J269" s="20">
        <v>20.82</v>
      </c>
      <c r="K269" s="73"/>
      <c r="L269" s="20">
        <v>30.23</v>
      </c>
      <c r="M269" s="72"/>
      <c r="N269" s="83"/>
      <c r="O269" s="20">
        <v>21.77</v>
      </c>
      <c r="P269" s="73"/>
      <c r="Q269" s="20">
        <v>31.28</v>
      </c>
      <c r="R269" s="73"/>
      <c r="S269" s="73"/>
      <c r="T269" s="73"/>
    </row>
    <row r="270" spans="1:20" ht="15.75" customHeight="1" x14ac:dyDescent="0.2">
      <c r="A270" s="99" t="s">
        <v>430</v>
      </c>
      <c r="B270" s="100">
        <v>1.96</v>
      </c>
      <c r="C270" s="101">
        <v>558</v>
      </c>
      <c r="D270" s="97">
        <v>8.9600000000000009</v>
      </c>
      <c r="E270" s="94">
        <v>91.04</v>
      </c>
      <c r="F270" s="95">
        <v>1.94</v>
      </c>
      <c r="G270" s="96">
        <v>970</v>
      </c>
      <c r="H270" s="97">
        <v>10.3</v>
      </c>
      <c r="I270" s="98">
        <v>189.7</v>
      </c>
      <c r="J270" s="20">
        <v>21.86</v>
      </c>
      <c r="K270" s="72">
        <f t="shared" si="295"/>
        <v>21.643333333333334</v>
      </c>
      <c r="L270" s="20">
        <v>30.65</v>
      </c>
      <c r="M270" s="72">
        <f t="shared" ref="M270" si="334">AVERAGE(L270:L272)</f>
        <v>30.483333333333334</v>
      </c>
      <c r="N270" s="82">
        <f t="shared" ref="N270" si="335" xml:space="preserve"> M270-K270</f>
        <v>8.84</v>
      </c>
      <c r="O270" s="20">
        <v>21.87</v>
      </c>
      <c r="P270" s="72">
        <f t="shared" si="298"/>
        <v>21.893333333333334</v>
      </c>
      <c r="Q270" s="20">
        <v>30.84</v>
      </c>
      <c r="R270" s="72">
        <f t="shared" si="331"/>
        <v>30.486666666666665</v>
      </c>
      <c r="S270" s="72">
        <f t="shared" ref="S270" si="336">R270-P270</f>
        <v>8.5933333333333302</v>
      </c>
      <c r="T270" s="72">
        <f t="shared" ref="T270" si="337">N270-S270</f>
        <v>0.2466666666666697</v>
      </c>
    </row>
    <row r="271" spans="1:20" ht="15.75" customHeight="1" x14ac:dyDescent="0.2">
      <c r="A271" s="99"/>
      <c r="B271" s="100"/>
      <c r="C271" s="101"/>
      <c r="D271" s="97"/>
      <c r="E271" s="94"/>
      <c r="F271" s="95"/>
      <c r="G271" s="96"/>
      <c r="H271" s="97"/>
      <c r="I271" s="98"/>
      <c r="J271" s="20">
        <v>21.5</v>
      </c>
      <c r="K271" s="73"/>
      <c r="L271" s="20">
        <v>29.93</v>
      </c>
      <c r="M271" s="72"/>
      <c r="N271" s="83"/>
      <c r="O271" s="20">
        <v>21.97</v>
      </c>
      <c r="P271" s="73"/>
      <c r="Q271" s="20">
        <v>30.38</v>
      </c>
      <c r="R271" s="73"/>
      <c r="S271" s="73"/>
      <c r="T271" s="73"/>
    </row>
    <row r="272" spans="1:20" ht="15.75" customHeight="1" x14ac:dyDescent="0.2">
      <c r="A272" s="99"/>
      <c r="B272" s="100"/>
      <c r="C272" s="101"/>
      <c r="D272" s="97"/>
      <c r="E272" s="94"/>
      <c r="F272" s="95"/>
      <c r="G272" s="96"/>
      <c r="H272" s="97"/>
      <c r="I272" s="98"/>
      <c r="J272" s="20">
        <v>21.57</v>
      </c>
      <c r="K272" s="73"/>
      <c r="L272" s="20">
        <v>30.87</v>
      </c>
      <c r="M272" s="72"/>
      <c r="N272" s="83"/>
      <c r="O272" s="20">
        <v>21.84</v>
      </c>
      <c r="P272" s="73"/>
      <c r="Q272" s="20">
        <v>30.24</v>
      </c>
      <c r="R272" s="73"/>
      <c r="S272" s="73"/>
      <c r="T272" s="73"/>
    </row>
    <row r="273" spans="1:20" ht="15.75" customHeight="1" x14ac:dyDescent="0.2">
      <c r="A273" s="99" t="s">
        <v>431</v>
      </c>
      <c r="B273" s="100">
        <v>2.02</v>
      </c>
      <c r="C273" s="101">
        <v>90</v>
      </c>
      <c r="D273" s="97">
        <v>55.6</v>
      </c>
      <c r="E273" s="94">
        <v>44.4</v>
      </c>
      <c r="F273" s="95">
        <v>2</v>
      </c>
      <c r="G273" s="96">
        <v>204</v>
      </c>
      <c r="H273" s="97">
        <v>24.5</v>
      </c>
      <c r="I273" s="98">
        <v>75.5</v>
      </c>
      <c r="J273" s="20">
        <v>21.58</v>
      </c>
      <c r="K273" s="72">
        <f t="shared" si="295"/>
        <v>21.646666666666665</v>
      </c>
      <c r="L273" s="20">
        <v>30.19</v>
      </c>
      <c r="M273" s="72">
        <f t="shared" ref="M273" si="338">AVERAGE(L273:L275)</f>
        <v>30.340000000000003</v>
      </c>
      <c r="N273" s="82">
        <f t="shared" ref="N273" si="339" xml:space="preserve"> M273-K273</f>
        <v>8.6933333333333387</v>
      </c>
      <c r="O273" s="20">
        <v>22.46</v>
      </c>
      <c r="P273" s="72">
        <f t="shared" si="298"/>
        <v>22.483333333333334</v>
      </c>
      <c r="Q273" s="20">
        <v>31.11</v>
      </c>
      <c r="R273" s="72">
        <f t="shared" si="331"/>
        <v>30.99</v>
      </c>
      <c r="S273" s="72">
        <f t="shared" ref="S273" si="340">R273-P273</f>
        <v>8.5066666666666642</v>
      </c>
      <c r="T273" s="72">
        <f t="shared" ref="T273" si="341">N273-S273</f>
        <v>0.18666666666667453</v>
      </c>
    </row>
    <row r="274" spans="1:20" ht="15.75" customHeight="1" x14ac:dyDescent="0.2">
      <c r="A274" s="99"/>
      <c r="B274" s="100"/>
      <c r="C274" s="101"/>
      <c r="D274" s="97"/>
      <c r="E274" s="94"/>
      <c r="F274" s="95"/>
      <c r="G274" s="96"/>
      <c r="H274" s="97"/>
      <c r="I274" s="98"/>
      <c r="J274" s="20">
        <v>21.72</v>
      </c>
      <c r="K274" s="73"/>
      <c r="L274" s="20">
        <v>30.41</v>
      </c>
      <c r="M274" s="72"/>
      <c r="N274" s="83"/>
      <c r="O274" s="20">
        <v>22.47</v>
      </c>
      <c r="P274" s="73"/>
      <c r="Q274" s="20">
        <v>30.82</v>
      </c>
      <c r="R274" s="73"/>
      <c r="S274" s="73"/>
      <c r="T274" s="73"/>
    </row>
    <row r="275" spans="1:20" ht="15.75" customHeight="1" x14ac:dyDescent="0.2">
      <c r="A275" s="99"/>
      <c r="B275" s="100"/>
      <c r="C275" s="101"/>
      <c r="D275" s="97"/>
      <c r="E275" s="94"/>
      <c r="F275" s="95"/>
      <c r="G275" s="96"/>
      <c r="H275" s="97"/>
      <c r="I275" s="98"/>
      <c r="J275" s="20">
        <v>21.64</v>
      </c>
      <c r="K275" s="73"/>
      <c r="L275" s="20">
        <v>30.42</v>
      </c>
      <c r="M275" s="72"/>
      <c r="N275" s="83"/>
      <c r="O275" s="20">
        <v>22.52</v>
      </c>
      <c r="P275" s="73"/>
      <c r="Q275" s="20">
        <v>31.04</v>
      </c>
      <c r="R275" s="73"/>
      <c r="S275" s="73"/>
      <c r="T275" s="73"/>
    </row>
    <row r="276" spans="1:20" ht="15.75" customHeight="1" x14ac:dyDescent="0.2">
      <c r="A276" s="99" t="s">
        <v>432</v>
      </c>
      <c r="B276" s="100">
        <v>1.98</v>
      </c>
      <c r="C276" s="101">
        <v>485</v>
      </c>
      <c r="D276" s="97">
        <v>10.3</v>
      </c>
      <c r="E276" s="94">
        <v>89.7</v>
      </c>
      <c r="F276" s="95">
        <v>1.95</v>
      </c>
      <c r="G276" s="96">
        <v>390</v>
      </c>
      <c r="H276" s="97">
        <v>12.8</v>
      </c>
      <c r="I276" s="98">
        <v>87.2</v>
      </c>
      <c r="J276" s="20">
        <v>21.9</v>
      </c>
      <c r="K276" s="72">
        <f t="shared" si="295"/>
        <v>21.756666666666664</v>
      </c>
      <c r="L276" s="20">
        <v>30.41</v>
      </c>
      <c r="M276" s="72">
        <f t="shared" ref="M276" si="342">AVERAGE(L276:L278)</f>
        <v>30.346666666666668</v>
      </c>
      <c r="N276" s="82">
        <f t="shared" ref="N276" si="343" xml:space="preserve"> M276-K276</f>
        <v>8.5900000000000034</v>
      </c>
      <c r="O276" s="20">
        <v>21.45</v>
      </c>
      <c r="P276" s="72">
        <f t="shared" si="298"/>
        <v>21.53</v>
      </c>
      <c r="Q276" s="20">
        <v>30.2</v>
      </c>
      <c r="R276" s="72">
        <f t="shared" si="331"/>
        <v>30.7</v>
      </c>
      <c r="S276" s="72">
        <f t="shared" ref="S276" si="344">R276-P276</f>
        <v>9.1699999999999982</v>
      </c>
      <c r="T276" s="72">
        <f t="shared" ref="T276" si="345">N276-S276</f>
        <v>-0.57999999999999474</v>
      </c>
    </row>
    <row r="277" spans="1:20" ht="15.75" customHeight="1" x14ac:dyDescent="0.2">
      <c r="A277" s="99"/>
      <c r="B277" s="100"/>
      <c r="C277" s="101"/>
      <c r="D277" s="97"/>
      <c r="E277" s="94"/>
      <c r="F277" s="95"/>
      <c r="G277" s="96"/>
      <c r="H277" s="97"/>
      <c r="I277" s="98"/>
      <c r="J277" s="20">
        <v>21.7</v>
      </c>
      <c r="K277" s="73"/>
      <c r="L277" s="20">
        <v>29.9</v>
      </c>
      <c r="M277" s="72"/>
      <c r="N277" s="83"/>
      <c r="O277" s="20">
        <v>21.58</v>
      </c>
      <c r="P277" s="73"/>
      <c r="Q277" s="20">
        <v>30.51</v>
      </c>
      <c r="R277" s="73"/>
      <c r="S277" s="73"/>
      <c r="T277" s="73"/>
    </row>
    <row r="278" spans="1:20" ht="15.75" customHeight="1" x14ac:dyDescent="0.2">
      <c r="A278" s="99"/>
      <c r="B278" s="100"/>
      <c r="C278" s="101"/>
      <c r="D278" s="97"/>
      <c r="E278" s="94"/>
      <c r="F278" s="95"/>
      <c r="G278" s="96"/>
      <c r="H278" s="97"/>
      <c r="I278" s="98"/>
      <c r="J278" s="20">
        <v>21.67</v>
      </c>
      <c r="K278" s="73"/>
      <c r="L278" s="20">
        <v>30.73</v>
      </c>
      <c r="M278" s="72"/>
      <c r="N278" s="83"/>
      <c r="O278" s="20">
        <v>21.56</v>
      </c>
      <c r="P278" s="73"/>
      <c r="Q278" s="20">
        <v>31.39</v>
      </c>
      <c r="R278" s="73"/>
      <c r="S278" s="73"/>
      <c r="T278" s="73"/>
    </row>
    <row r="279" spans="1:20" ht="15.75" customHeight="1" x14ac:dyDescent="0.2">
      <c r="A279" s="99" t="s">
        <v>433</v>
      </c>
      <c r="B279" s="100">
        <v>2</v>
      </c>
      <c r="C279" s="101">
        <v>467</v>
      </c>
      <c r="D279" s="97">
        <v>10.7</v>
      </c>
      <c r="E279" s="94">
        <v>89.3</v>
      </c>
      <c r="F279" s="95">
        <v>1.91</v>
      </c>
      <c r="G279" s="96">
        <v>970</v>
      </c>
      <c r="H279" s="97">
        <v>10.3</v>
      </c>
      <c r="I279" s="98">
        <v>189.7</v>
      </c>
      <c r="J279" s="20">
        <v>23.04</v>
      </c>
      <c r="K279" s="72">
        <f t="shared" si="295"/>
        <v>22.99</v>
      </c>
      <c r="L279" s="20">
        <v>31.2</v>
      </c>
      <c r="M279" s="72">
        <f t="shared" ref="M279" si="346">AVERAGE(L279:L281)</f>
        <v>31.2</v>
      </c>
      <c r="N279" s="82">
        <f t="shared" ref="N279" si="347" xml:space="preserve"> M279-K279</f>
        <v>8.2100000000000009</v>
      </c>
      <c r="O279" s="20">
        <v>21.43</v>
      </c>
      <c r="P279" s="72">
        <f t="shared" si="298"/>
        <v>21.603333333333335</v>
      </c>
      <c r="Q279" s="20">
        <v>29.66</v>
      </c>
      <c r="R279" s="72">
        <f t="shared" si="331"/>
        <v>30.753333333333334</v>
      </c>
      <c r="S279" s="72">
        <f t="shared" ref="S279" si="348">R279-P279</f>
        <v>9.1499999999999986</v>
      </c>
      <c r="T279" s="72">
        <f t="shared" ref="T279" si="349">N279-S279</f>
        <v>-0.93999999999999773</v>
      </c>
    </row>
    <row r="280" spans="1:20" ht="15.75" customHeight="1" x14ac:dyDescent="0.2">
      <c r="A280" s="99"/>
      <c r="B280" s="100"/>
      <c r="C280" s="101"/>
      <c r="D280" s="97"/>
      <c r="E280" s="94"/>
      <c r="F280" s="95"/>
      <c r="G280" s="96"/>
      <c r="H280" s="97"/>
      <c r="I280" s="98"/>
      <c r="J280" s="20">
        <v>22.93</v>
      </c>
      <c r="K280" s="73"/>
      <c r="L280" s="20">
        <v>31.66</v>
      </c>
      <c r="M280" s="72"/>
      <c r="N280" s="83"/>
      <c r="O280" s="20">
        <v>21.5</v>
      </c>
      <c r="P280" s="73"/>
      <c r="Q280" s="20">
        <v>31.55</v>
      </c>
      <c r="R280" s="73"/>
      <c r="S280" s="73"/>
      <c r="T280" s="73"/>
    </row>
    <row r="281" spans="1:20" ht="15.75" customHeight="1" x14ac:dyDescent="0.2">
      <c r="A281" s="99"/>
      <c r="B281" s="100"/>
      <c r="C281" s="101"/>
      <c r="D281" s="97"/>
      <c r="E281" s="94"/>
      <c r="F281" s="95"/>
      <c r="G281" s="96"/>
      <c r="H281" s="97"/>
      <c r="I281" s="98"/>
      <c r="J281" s="20">
        <v>23</v>
      </c>
      <c r="K281" s="73"/>
      <c r="L281" s="20">
        <v>30.74</v>
      </c>
      <c r="M281" s="72"/>
      <c r="N281" s="83"/>
      <c r="O281" s="20">
        <v>21.88</v>
      </c>
      <c r="P281" s="73"/>
      <c r="Q281" s="20">
        <v>31.05</v>
      </c>
      <c r="R281" s="73"/>
      <c r="S281" s="73"/>
      <c r="T281" s="73"/>
    </row>
    <row r="282" spans="1:20" ht="15.75" customHeight="1" x14ac:dyDescent="0.2">
      <c r="A282" s="104" t="s">
        <v>434</v>
      </c>
      <c r="B282" s="105"/>
      <c r="C282" s="106"/>
      <c r="D282" s="107"/>
      <c r="E282" s="108"/>
      <c r="F282" s="109"/>
      <c r="G282" s="110"/>
      <c r="H282" s="107"/>
      <c r="I282" s="111"/>
      <c r="J282" s="61">
        <v>14.14</v>
      </c>
      <c r="K282" s="78">
        <f>AVERAGE(J284)</f>
        <v>21.43</v>
      </c>
      <c r="L282" s="59">
        <v>22</v>
      </c>
      <c r="M282" s="78">
        <f t="shared" ref="M282" si="350">AVERAGE(L282:L284)</f>
        <v>23.333333333333332</v>
      </c>
      <c r="N282" s="86">
        <f t="shared" ref="N282" si="351" xml:space="preserve"> M282-K282</f>
        <v>1.9033333333333324</v>
      </c>
      <c r="O282" s="59">
        <v>21.14</v>
      </c>
      <c r="P282" s="78">
        <f t="shared" si="298"/>
        <v>21.163333333333338</v>
      </c>
      <c r="Q282" s="59">
        <v>19.059999999999999</v>
      </c>
      <c r="R282" s="78">
        <f t="shared" ref="R282" si="352">AVERAGE(Q282:Q284)</f>
        <v>18.556666666666668</v>
      </c>
      <c r="S282" s="78">
        <f t="shared" ref="S282" si="353">R282-P282</f>
        <v>-2.6066666666666691</v>
      </c>
      <c r="T282" s="72">
        <f t="shared" ref="T282" si="354">N282-S282</f>
        <v>4.5100000000000016</v>
      </c>
    </row>
    <row r="283" spans="1:20" ht="15.75" customHeight="1" x14ac:dyDescent="0.2">
      <c r="A283" s="104"/>
      <c r="B283" s="105"/>
      <c r="C283" s="106"/>
      <c r="D283" s="107"/>
      <c r="E283" s="108"/>
      <c r="F283" s="109"/>
      <c r="G283" s="110"/>
      <c r="H283" s="107"/>
      <c r="I283" s="111"/>
      <c r="J283" s="61">
        <v>15.18</v>
      </c>
      <c r="K283" s="79"/>
      <c r="L283" s="59">
        <v>25.97</v>
      </c>
      <c r="M283" s="78"/>
      <c r="N283" s="87"/>
      <c r="O283" s="59">
        <v>21.37</v>
      </c>
      <c r="P283" s="79"/>
      <c r="Q283" s="59">
        <v>18.3</v>
      </c>
      <c r="R283" s="79"/>
      <c r="S283" s="79"/>
      <c r="T283" s="73"/>
    </row>
    <row r="284" spans="1:20" ht="15.75" customHeight="1" x14ac:dyDescent="0.2">
      <c r="A284" s="104"/>
      <c r="B284" s="105"/>
      <c r="C284" s="106"/>
      <c r="D284" s="107"/>
      <c r="E284" s="108"/>
      <c r="F284" s="109"/>
      <c r="G284" s="110"/>
      <c r="H284" s="107"/>
      <c r="I284" s="111"/>
      <c r="J284" s="62">
        <v>21.43</v>
      </c>
      <c r="K284" s="79"/>
      <c r="L284" s="59">
        <v>22.03</v>
      </c>
      <c r="M284" s="78"/>
      <c r="N284" s="87"/>
      <c r="O284" s="59">
        <v>20.98</v>
      </c>
      <c r="P284" s="79"/>
      <c r="Q284" s="59">
        <v>18.309999999999999</v>
      </c>
      <c r="R284" s="79"/>
      <c r="S284" s="79"/>
      <c r="T284" s="73"/>
    </row>
    <row r="285" spans="1:20" ht="15.75" customHeight="1" x14ac:dyDescent="0.2">
      <c r="A285" s="104" t="s">
        <v>435</v>
      </c>
      <c r="B285" s="105"/>
      <c r="C285" s="106"/>
      <c r="D285" s="107"/>
      <c r="E285" s="108"/>
      <c r="F285" s="109"/>
      <c r="G285" s="110"/>
      <c r="H285" s="107"/>
      <c r="I285" s="111"/>
      <c r="J285" s="53"/>
      <c r="K285" s="80"/>
      <c r="L285" s="49"/>
      <c r="M285" s="80"/>
      <c r="N285" s="88"/>
      <c r="O285" s="49"/>
      <c r="P285" s="80"/>
      <c r="Q285" s="49"/>
      <c r="R285" s="80"/>
      <c r="S285" s="80"/>
      <c r="T285" s="72">
        <f t="shared" ref="T285" si="355">N285-S285</f>
        <v>0</v>
      </c>
    </row>
    <row r="286" spans="1:20" ht="15.75" customHeight="1" x14ac:dyDescent="0.2">
      <c r="A286" s="104"/>
      <c r="B286" s="105"/>
      <c r="C286" s="106"/>
      <c r="D286" s="107"/>
      <c r="E286" s="108"/>
      <c r="F286" s="109"/>
      <c r="G286" s="110"/>
      <c r="H286" s="107"/>
      <c r="I286" s="111"/>
      <c r="J286" s="54"/>
      <c r="K286" s="81"/>
      <c r="L286" s="49"/>
      <c r="M286" s="80"/>
      <c r="N286" s="89"/>
      <c r="O286" s="49"/>
      <c r="P286" s="81"/>
      <c r="Q286" s="49"/>
      <c r="R286" s="81"/>
      <c r="S286" s="81"/>
      <c r="T286" s="73"/>
    </row>
    <row r="287" spans="1:20" ht="15.75" customHeight="1" x14ac:dyDescent="0.2">
      <c r="A287" s="104"/>
      <c r="B287" s="105"/>
      <c r="C287" s="106"/>
      <c r="D287" s="107"/>
      <c r="E287" s="108"/>
      <c r="F287" s="109"/>
      <c r="G287" s="110"/>
      <c r="H287" s="107"/>
      <c r="I287" s="111"/>
      <c r="J287" s="54"/>
      <c r="K287" s="81"/>
      <c r="L287" s="49"/>
      <c r="M287" s="80"/>
      <c r="N287" s="89"/>
      <c r="O287" s="49"/>
      <c r="P287" s="81"/>
      <c r="Q287" s="49"/>
      <c r="R287" s="81"/>
      <c r="S287" s="81"/>
      <c r="T287" s="73"/>
    </row>
    <row r="288" spans="1:20" ht="15.75" customHeight="1" x14ac:dyDescent="0.2">
      <c r="A288" s="99" t="s">
        <v>436</v>
      </c>
      <c r="B288" s="100">
        <v>2</v>
      </c>
      <c r="C288" s="101">
        <v>286</v>
      </c>
      <c r="D288" s="97">
        <v>17.5</v>
      </c>
      <c r="E288" s="94">
        <v>82.5</v>
      </c>
      <c r="F288" s="95">
        <v>1.96</v>
      </c>
      <c r="G288" s="96">
        <v>218</v>
      </c>
      <c r="H288" s="97">
        <v>22.9</v>
      </c>
      <c r="I288" s="98">
        <v>77.099999999999994</v>
      </c>
      <c r="J288" s="20">
        <v>21.77</v>
      </c>
      <c r="K288" s="72">
        <f t="shared" si="295"/>
        <v>21.563333333333333</v>
      </c>
      <c r="L288" s="20">
        <v>30.39</v>
      </c>
      <c r="M288" s="72">
        <f t="shared" ref="M288" si="356">AVERAGE(L288:L290)</f>
        <v>30.27</v>
      </c>
      <c r="N288" s="82">
        <f t="shared" ref="N288" si="357" xml:space="preserve"> M288-K288</f>
        <v>8.706666666666667</v>
      </c>
      <c r="O288" s="20">
        <v>21.89</v>
      </c>
      <c r="P288" s="72">
        <f t="shared" si="298"/>
        <v>21.950000000000003</v>
      </c>
      <c r="Q288" s="20">
        <v>31.03</v>
      </c>
      <c r="R288" s="72">
        <f t="shared" ref="R288:R348" si="358">AVERAGE(Q288:Q290)</f>
        <v>31.203333333333333</v>
      </c>
      <c r="S288" s="72">
        <f t="shared" ref="S288" si="359">R288-P288</f>
        <v>9.2533333333333303</v>
      </c>
      <c r="T288" s="72">
        <f t="shared" ref="T288" si="360">N288-S288</f>
        <v>-0.5466666666666633</v>
      </c>
    </row>
    <row r="289" spans="1:20" ht="15.75" customHeight="1" x14ac:dyDescent="0.2">
      <c r="A289" s="99"/>
      <c r="B289" s="100"/>
      <c r="C289" s="101"/>
      <c r="D289" s="97"/>
      <c r="E289" s="94"/>
      <c r="F289" s="95"/>
      <c r="G289" s="96"/>
      <c r="H289" s="97"/>
      <c r="I289" s="98"/>
      <c r="J289" s="20">
        <v>21.5</v>
      </c>
      <c r="K289" s="73"/>
      <c r="L289" s="20">
        <v>30.69</v>
      </c>
      <c r="M289" s="72"/>
      <c r="N289" s="83"/>
      <c r="O289" s="20">
        <v>21.87</v>
      </c>
      <c r="P289" s="73"/>
      <c r="Q289" s="20">
        <v>31.66</v>
      </c>
      <c r="R289" s="73"/>
      <c r="S289" s="73"/>
      <c r="T289" s="73"/>
    </row>
    <row r="290" spans="1:20" ht="15.75" customHeight="1" x14ac:dyDescent="0.2">
      <c r="A290" s="99"/>
      <c r="B290" s="100"/>
      <c r="C290" s="101"/>
      <c r="D290" s="97"/>
      <c r="E290" s="94"/>
      <c r="F290" s="95"/>
      <c r="G290" s="96"/>
      <c r="H290" s="97"/>
      <c r="I290" s="98"/>
      <c r="J290" s="20">
        <v>21.42</v>
      </c>
      <c r="K290" s="73"/>
      <c r="L290" s="20">
        <v>29.73</v>
      </c>
      <c r="M290" s="72"/>
      <c r="N290" s="83"/>
      <c r="O290" s="20">
        <v>22.09</v>
      </c>
      <c r="P290" s="73"/>
      <c r="Q290" s="20">
        <v>30.92</v>
      </c>
      <c r="R290" s="73"/>
      <c r="S290" s="73"/>
      <c r="T290" s="73"/>
    </row>
    <row r="291" spans="1:20" ht="15.75" customHeight="1" x14ac:dyDescent="0.2">
      <c r="A291" s="99" t="s">
        <v>437</v>
      </c>
      <c r="B291" s="100">
        <v>1.92</v>
      </c>
      <c r="C291" s="101">
        <v>866</v>
      </c>
      <c r="D291" s="102">
        <v>5.77</v>
      </c>
      <c r="E291" s="94">
        <v>94.23</v>
      </c>
      <c r="F291" s="95">
        <v>1.92</v>
      </c>
      <c r="G291" s="96">
        <v>595</v>
      </c>
      <c r="H291" s="97">
        <v>16.8</v>
      </c>
      <c r="I291" s="98">
        <v>183.2</v>
      </c>
      <c r="J291" s="20">
        <v>21.22</v>
      </c>
      <c r="K291" s="72">
        <f t="shared" si="295"/>
        <v>21.323333333333334</v>
      </c>
      <c r="L291" s="20">
        <v>30.23</v>
      </c>
      <c r="M291" s="72">
        <f t="shared" ref="M291" si="361">AVERAGE(L291:L293)</f>
        <v>29.866666666666664</v>
      </c>
      <c r="N291" s="82">
        <f t="shared" ref="N291" si="362" xml:space="preserve"> M291-K291</f>
        <v>8.5433333333333294</v>
      </c>
      <c r="O291" s="20">
        <v>21.44</v>
      </c>
      <c r="P291" s="72">
        <f t="shared" si="298"/>
        <v>21.580000000000002</v>
      </c>
      <c r="Q291" s="20">
        <v>31.14</v>
      </c>
      <c r="R291" s="72">
        <f t="shared" si="358"/>
        <v>30.893333333333334</v>
      </c>
      <c r="S291" s="72">
        <f t="shared" ref="S291" si="363">R291-P291</f>
        <v>9.3133333333333326</v>
      </c>
      <c r="T291" s="72">
        <f t="shared" ref="T291" si="364">N291-S291</f>
        <v>-0.77000000000000313</v>
      </c>
    </row>
    <row r="292" spans="1:20" ht="15.75" customHeight="1" x14ac:dyDescent="0.2">
      <c r="A292" s="99"/>
      <c r="B292" s="100"/>
      <c r="C292" s="101"/>
      <c r="D292" s="102"/>
      <c r="E292" s="94"/>
      <c r="F292" s="95"/>
      <c r="G292" s="96"/>
      <c r="H292" s="97"/>
      <c r="I292" s="98"/>
      <c r="J292" s="20">
        <v>21.42</v>
      </c>
      <c r="K292" s="73"/>
      <c r="L292" s="20">
        <v>30.4</v>
      </c>
      <c r="M292" s="72"/>
      <c r="N292" s="83"/>
      <c r="O292" s="20">
        <v>21.71</v>
      </c>
      <c r="P292" s="73"/>
      <c r="Q292" s="20">
        <v>30.86</v>
      </c>
      <c r="R292" s="73"/>
      <c r="S292" s="73"/>
      <c r="T292" s="73"/>
    </row>
    <row r="293" spans="1:20" ht="15.75" customHeight="1" x14ac:dyDescent="0.2">
      <c r="A293" s="99"/>
      <c r="B293" s="100"/>
      <c r="C293" s="101"/>
      <c r="D293" s="102"/>
      <c r="E293" s="94"/>
      <c r="F293" s="95"/>
      <c r="G293" s="96"/>
      <c r="H293" s="97"/>
      <c r="I293" s="98"/>
      <c r="J293" s="20">
        <v>21.33</v>
      </c>
      <c r="K293" s="73"/>
      <c r="L293" s="20">
        <v>28.97</v>
      </c>
      <c r="M293" s="72"/>
      <c r="N293" s="83"/>
      <c r="O293" s="20">
        <v>21.59</v>
      </c>
      <c r="P293" s="73"/>
      <c r="Q293" s="20">
        <v>30.68</v>
      </c>
      <c r="R293" s="73"/>
      <c r="S293" s="73"/>
      <c r="T293" s="73"/>
    </row>
    <row r="294" spans="1:20" ht="15.75" customHeight="1" x14ac:dyDescent="0.2">
      <c r="A294" s="99" t="s">
        <v>438</v>
      </c>
      <c r="B294" s="100">
        <v>1.91</v>
      </c>
      <c r="C294" s="101">
        <v>415</v>
      </c>
      <c r="D294" s="102">
        <v>12.05</v>
      </c>
      <c r="E294" s="94">
        <v>87.95</v>
      </c>
      <c r="F294" s="95">
        <v>1.96</v>
      </c>
      <c r="G294" s="96">
        <v>402</v>
      </c>
      <c r="H294" s="97">
        <v>12.4</v>
      </c>
      <c r="I294" s="98">
        <v>87.6</v>
      </c>
      <c r="J294" s="51">
        <v>20.58</v>
      </c>
      <c r="K294" s="74">
        <f t="shared" si="295"/>
        <v>20.356666666666666</v>
      </c>
      <c r="L294" s="51">
        <v>26.83</v>
      </c>
      <c r="M294" s="74">
        <f t="shared" ref="M294" si="365">AVERAGE(L294:L296)</f>
        <v>26.89</v>
      </c>
      <c r="N294" s="84">
        <f t="shared" ref="N294" si="366" xml:space="preserve"> M294-K294</f>
        <v>6.533333333333335</v>
      </c>
      <c r="O294" s="20">
        <v>21.37</v>
      </c>
      <c r="P294" s="72">
        <f t="shared" si="298"/>
        <v>21.536666666666665</v>
      </c>
      <c r="Q294" s="20">
        <v>30.6</v>
      </c>
      <c r="R294" s="72">
        <f t="shared" si="358"/>
        <v>30.95</v>
      </c>
      <c r="S294" s="72">
        <f t="shared" ref="S294" si="367">R294-P294</f>
        <v>9.413333333333334</v>
      </c>
      <c r="T294" s="72">
        <f t="shared" ref="T294" si="368">N294-S294</f>
        <v>-2.879999999999999</v>
      </c>
    </row>
    <row r="295" spans="1:20" ht="15.75" customHeight="1" x14ac:dyDescent="0.2">
      <c r="A295" s="99"/>
      <c r="B295" s="100"/>
      <c r="C295" s="101"/>
      <c r="D295" s="102"/>
      <c r="E295" s="94"/>
      <c r="F295" s="95"/>
      <c r="G295" s="96"/>
      <c r="H295" s="97"/>
      <c r="I295" s="98"/>
      <c r="J295" s="51">
        <v>20.079999999999998</v>
      </c>
      <c r="K295" s="75"/>
      <c r="L295" s="51">
        <v>26.96</v>
      </c>
      <c r="M295" s="74"/>
      <c r="N295" s="85"/>
      <c r="O295" s="20">
        <v>21.51</v>
      </c>
      <c r="P295" s="73"/>
      <c r="Q295" s="20">
        <v>31.06</v>
      </c>
      <c r="R295" s="73"/>
      <c r="S295" s="73"/>
      <c r="T295" s="73"/>
    </row>
    <row r="296" spans="1:20" ht="15.75" customHeight="1" x14ac:dyDescent="0.2">
      <c r="A296" s="99"/>
      <c r="B296" s="100"/>
      <c r="C296" s="101"/>
      <c r="D296" s="102"/>
      <c r="E296" s="94"/>
      <c r="F296" s="95"/>
      <c r="G296" s="96"/>
      <c r="H296" s="97"/>
      <c r="I296" s="98"/>
      <c r="J296" s="51">
        <v>20.41</v>
      </c>
      <c r="K296" s="75"/>
      <c r="L296" s="51">
        <v>26.88</v>
      </c>
      <c r="M296" s="74"/>
      <c r="N296" s="85"/>
      <c r="O296" s="20">
        <v>21.73</v>
      </c>
      <c r="P296" s="73"/>
      <c r="Q296" s="20">
        <v>31.19</v>
      </c>
      <c r="R296" s="73"/>
      <c r="S296" s="73"/>
      <c r="T296" s="73"/>
    </row>
    <row r="297" spans="1:20" ht="15.75" customHeight="1" x14ac:dyDescent="0.2">
      <c r="A297" s="99" t="s">
        <v>439</v>
      </c>
      <c r="B297" s="100">
        <v>1.95</v>
      </c>
      <c r="C297" s="101">
        <v>260</v>
      </c>
      <c r="D297" s="102">
        <v>19.23</v>
      </c>
      <c r="E297" s="94">
        <v>80.77</v>
      </c>
      <c r="F297" s="95">
        <v>1.94</v>
      </c>
      <c r="G297" s="96">
        <v>290</v>
      </c>
      <c r="H297" s="97">
        <v>17.2</v>
      </c>
      <c r="I297" s="98">
        <v>82.8</v>
      </c>
      <c r="J297" s="20">
        <v>21.25</v>
      </c>
      <c r="K297" s="72">
        <f t="shared" si="295"/>
        <v>21.206666666666667</v>
      </c>
      <c r="L297" s="20">
        <v>30.43</v>
      </c>
      <c r="M297" s="72">
        <f t="shared" ref="M297" si="369">AVERAGE(L297:L299)</f>
        <v>30.456666666666667</v>
      </c>
      <c r="N297" s="82">
        <f t="shared" ref="N297" si="370" xml:space="preserve"> M297-K297</f>
        <v>9.25</v>
      </c>
      <c r="O297" s="20">
        <v>20.89</v>
      </c>
      <c r="P297" s="72">
        <f t="shared" si="298"/>
        <v>20.976666666666667</v>
      </c>
      <c r="Q297" s="20">
        <v>29.09</v>
      </c>
      <c r="R297" s="72">
        <f t="shared" si="358"/>
        <v>29.456666666666667</v>
      </c>
      <c r="S297" s="72">
        <f t="shared" ref="S297" si="371">R297-P297</f>
        <v>8.48</v>
      </c>
      <c r="T297" s="72">
        <f t="shared" ref="T297" si="372">N297-S297</f>
        <v>0.76999999999999957</v>
      </c>
    </row>
    <row r="298" spans="1:20" ht="15.75" customHeight="1" x14ac:dyDescent="0.2">
      <c r="A298" s="99"/>
      <c r="B298" s="100"/>
      <c r="C298" s="101"/>
      <c r="D298" s="102"/>
      <c r="E298" s="94"/>
      <c r="F298" s="95"/>
      <c r="G298" s="96"/>
      <c r="H298" s="97"/>
      <c r="I298" s="98"/>
      <c r="J298" s="20">
        <v>21.2</v>
      </c>
      <c r="K298" s="73"/>
      <c r="L298" s="20">
        <v>30.16</v>
      </c>
      <c r="M298" s="72"/>
      <c r="N298" s="83"/>
      <c r="O298" s="20">
        <v>20.97</v>
      </c>
      <c r="P298" s="73"/>
      <c r="Q298" s="20">
        <v>29.51</v>
      </c>
      <c r="R298" s="73"/>
      <c r="S298" s="73"/>
      <c r="T298" s="73"/>
    </row>
    <row r="299" spans="1:20" ht="15.75" customHeight="1" x14ac:dyDescent="0.2">
      <c r="A299" s="99"/>
      <c r="B299" s="100"/>
      <c r="C299" s="101"/>
      <c r="D299" s="102"/>
      <c r="E299" s="94"/>
      <c r="F299" s="95"/>
      <c r="G299" s="96"/>
      <c r="H299" s="97"/>
      <c r="I299" s="98"/>
      <c r="J299" s="20">
        <v>21.17</v>
      </c>
      <c r="K299" s="73"/>
      <c r="L299" s="20">
        <v>30.78</v>
      </c>
      <c r="M299" s="72"/>
      <c r="N299" s="83"/>
      <c r="O299" s="20">
        <v>21.07</v>
      </c>
      <c r="P299" s="73"/>
      <c r="Q299" s="20">
        <v>29.77</v>
      </c>
      <c r="R299" s="73"/>
      <c r="S299" s="73"/>
      <c r="T299" s="73"/>
    </row>
    <row r="300" spans="1:20" ht="15.75" customHeight="1" x14ac:dyDescent="0.2">
      <c r="A300" s="99" t="s">
        <v>440</v>
      </c>
      <c r="B300" s="100">
        <v>1.91</v>
      </c>
      <c r="C300" s="101">
        <v>306</v>
      </c>
      <c r="D300" s="97">
        <v>16.399999999999999</v>
      </c>
      <c r="E300" s="94">
        <v>83.6</v>
      </c>
      <c r="F300" s="95">
        <v>1.96</v>
      </c>
      <c r="G300" s="96">
        <v>231</v>
      </c>
      <c r="H300" s="97">
        <v>21.6</v>
      </c>
      <c r="I300" s="98">
        <v>78.400000000000006</v>
      </c>
      <c r="J300" s="20">
        <v>21.63</v>
      </c>
      <c r="K300" s="72">
        <f t="shared" si="295"/>
        <v>21.58</v>
      </c>
      <c r="L300" s="20">
        <v>31.03</v>
      </c>
      <c r="M300" s="72">
        <f t="shared" ref="M300" si="373">AVERAGE(L300:L302)</f>
        <v>29.95</v>
      </c>
      <c r="N300" s="82">
        <f t="shared" ref="N300" si="374" xml:space="preserve"> M300-K300</f>
        <v>8.370000000000001</v>
      </c>
      <c r="O300" s="20">
        <v>21.13</v>
      </c>
      <c r="P300" s="72">
        <f t="shared" si="298"/>
        <v>21.096666666666664</v>
      </c>
      <c r="Q300" s="20">
        <v>30.33</v>
      </c>
      <c r="R300" s="72">
        <f t="shared" si="358"/>
        <v>29.706666666666667</v>
      </c>
      <c r="S300" s="72">
        <f t="shared" ref="S300" si="375">R300-P300</f>
        <v>8.610000000000003</v>
      </c>
      <c r="T300" s="72">
        <f t="shared" ref="T300" si="376">N300-S300</f>
        <v>-0.24000000000000199</v>
      </c>
    </row>
    <row r="301" spans="1:20" ht="15.75" customHeight="1" x14ac:dyDescent="0.2">
      <c r="A301" s="99"/>
      <c r="B301" s="100"/>
      <c r="C301" s="101"/>
      <c r="D301" s="97"/>
      <c r="E301" s="94"/>
      <c r="F301" s="95"/>
      <c r="G301" s="96"/>
      <c r="H301" s="97"/>
      <c r="I301" s="98"/>
      <c r="J301" s="20">
        <v>21.52</v>
      </c>
      <c r="K301" s="73"/>
      <c r="L301" s="20">
        <v>27.38</v>
      </c>
      <c r="M301" s="72"/>
      <c r="N301" s="83"/>
      <c r="O301" s="20">
        <v>20.97</v>
      </c>
      <c r="P301" s="73"/>
      <c r="Q301" s="20">
        <v>30.36</v>
      </c>
      <c r="R301" s="73"/>
      <c r="S301" s="73"/>
      <c r="T301" s="73"/>
    </row>
    <row r="302" spans="1:20" ht="15.75" customHeight="1" x14ac:dyDescent="0.2">
      <c r="A302" s="99"/>
      <c r="B302" s="100"/>
      <c r="C302" s="101"/>
      <c r="D302" s="97"/>
      <c r="E302" s="94"/>
      <c r="F302" s="95"/>
      <c r="G302" s="96"/>
      <c r="H302" s="97"/>
      <c r="I302" s="98"/>
      <c r="J302" s="20">
        <v>21.59</v>
      </c>
      <c r="K302" s="73"/>
      <c r="L302" s="20">
        <v>31.44</v>
      </c>
      <c r="M302" s="72"/>
      <c r="N302" s="83"/>
      <c r="O302" s="20">
        <v>21.19</v>
      </c>
      <c r="P302" s="73"/>
      <c r="Q302" s="20">
        <v>28.43</v>
      </c>
      <c r="R302" s="73"/>
      <c r="S302" s="73"/>
      <c r="T302" s="73"/>
    </row>
    <row r="303" spans="1:20" ht="15.75" customHeight="1" x14ac:dyDescent="0.2">
      <c r="A303" s="99" t="s">
        <v>441</v>
      </c>
      <c r="B303" s="100">
        <v>1.92</v>
      </c>
      <c r="C303" s="101">
        <v>340</v>
      </c>
      <c r="D303" s="97">
        <v>14.71</v>
      </c>
      <c r="E303" s="94">
        <v>85.29</v>
      </c>
      <c r="F303" s="95">
        <v>1.96</v>
      </c>
      <c r="G303" s="96">
        <v>372</v>
      </c>
      <c r="H303" s="97">
        <v>13.4</v>
      </c>
      <c r="I303" s="98">
        <v>86.6</v>
      </c>
      <c r="J303" s="20">
        <v>21.23</v>
      </c>
      <c r="K303" s="72">
        <f t="shared" si="295"/>
        <v>21.03</v>
      </c>
      <c r="L303" s="20">
        <v>30.34</v>
      </c>
      <c r="M303" s="72">
        <f t="shared" ref="M303" si="377">AVERAGE(L303:L305)</f>
        <v>30.03</v>
      </c>
      <c r="N303" s="82">
        <f t="shared" ref="N303" si="378" xml:space="preserve"> M303-K303</f>
        <v>9</v>
      </c>
      <c r="O303" s="20">
        <v>21</v>
      </c>
      <c r="P303" s="72">
        <f t="shared" si="298"/>
        <v>21.113333333333333</v>
      </c>
      <c r="Q303" s="20">
        <v>30.12</v>
      </c>
      <c r="R303" s="72">
        <f t="shared" si="358"/>
        <v>30.12</v>
      </c>
      <c r="S303" s="72">
        <f t="shared" ref="S303" si="379">R303-P303</f>
        <v>9.0066666666666677</v>
      </c>
      <c r="T303" s="72">
        <f t="shared" ref="T303" si="380">N303-S303</f>
        <v>-6.6666666666677088E-3</v>
      </c>
    </row>
    <row r="304" spans="1:20" ht="15.75" customHeight="1" x14ac:dyDescent="0.2">
      <c r="A304" s="99"/>
      <c r="B304" s="100"/>
      <c r="C304" s="101"/>
      <c r="D304" s="97"/>
      <c r="E304" s="94"/>
      <c r="F304" s="95"/>
      <c r="G304" s="96"/>
      <c r="H304" s="97"/>
      <c r="I304" s="98"/>
      <c r="J304" s="20">
        <v>21</v>
      </c>
      <c r="K304" s="73"/>
      <c r="L304" s="20">
        <v>30.45</v>
      </c>
      <c r="M304" s="72"/>
      <c r="N304" s="83"/>
      <c r="O304" s="20">
        <v>20.93</v>
      </c>
      <c r="P304" s="73"/>
      <c r="Q304" s="20">
        <v>30.34</v>
      </c>
      <c r="R304" s="73"/>
      <c r="S304" s="73"/>
      <c r="T304" s="73"/>
    </row>
    <row r="305" spans="1:20" ht="15.75" customHeight="1" x14ac:dyDescent="0.2">
      <c r="A305" s="99"/>
      <c r="B305" s="100"/>
      <c r="C305" s="101"/>
      <c r="D305" s="97"/>
      <c r="E305" s="94"/>
      <c r="F305" s="95"/>
      <c r="G305" s="96"/>
      <c r="H305" s="97"/>
      <c r="I305" s="98"/>
      <c r="J305" s="20">
        <v>20.86</v>
      </c>
      <c r="K305" s="73"/>
      <c r="L305" s="20">
        <v>29.3</v>
      </c>
      <c r="M305" s="72"/>
      <c r="N305" s="83"/>
      <c r="O305" s="20">
        <v>21.41</v>
      </c>
      <c r="P305" s="73"/>
      <c r="Q305" s="20">
        <v>29.9</v>
      </c>
      <c r="R305" s="73"/>
      <c r="S305" s="73"/>
      <c r="T305" s="73"/>
    </row>
    <row r="306" spans="1:20" ht="15.75" customHeight="1" x14ac:dyDescent="0.2">
      <c r="A306" s="99" t="s">
        <v>442</v>
      </c>
      <c r="B306" s="100">
        <v>1.92</v>
      </c>
      <c r="C306" s="101">
        <v>170</v>
      </c>
      <c r="D306" s="97">
        <v>29.4</v>
      </c>
      <c r="E306" s="94">
        <v>70.599999999999994</v>
      </c>
      <c r="F306" s="95">
        <v>2.0299999999999998</v>
      </c>
      <c r="G306" s="96">
        <v>337</v>
      </c>
      <c r="H306" s="97">
        <v>14.8</v>
      </c>
      <c r="I306" s="98">
        <v>85.2</v>
      </c>
      <c r="J306" s="20">
        <v>22.12</v>
      </c>
      <c r="K306" s="72">
        <f t="shared" si="295"/>
        <v>21.939999999999998</v>
      </c>
      <c r="L306" s="20">
        <v>30.6</v>
      </c>
      <c r="M306" s="72">
        <f t="shared" ref="M306" si="381">AVERAGE(L306:L308)</f>
        <v>30.723333333333333</v>
      </c>
      <c r="N306" s="82">
        <f t="shared" ref="N306" si="382" xml:space="preserve"> M306-K306</f>
        <v>8.783333333333335</v>
      </c>
      <c r="O306" s="20">
        <v>22.66</v>
      </c>
      <c r="P306" s="72">
        <f t="shared" si="298"/>
        <v>22.909999999999997</v>
      </c>
      <c r="Q306" s="20">
        <v>30.91</v>
      </c>
      <c r="R306" s="72">
        <f t="shared" si="358"/>
        <v>30.893333333333334</v>
      </c>
      <c r="S306" s="72">
        <f t="shared" ref="S306" si="383">R306-P306</f>
        <v>7.9833333333333378</v>
      </c>
      <c r="T306" s="72">
        <f t="shared" ref="T306" si="384">N306-S306</f>
        <v>0.79999999999999716</v>
      </c>
    </row>
    <row r="307" spans="1:20" ht="15.75" customHeight="1" x14ac:dyDescent="0.2">
      <c r="A307" s="99"/>
      <c r="B307" s="100"/>
      <c r="C307" s="101"/>
      <c r="D307" s="97"/>
      <c r="E307" s="94"/>
      <c r="F307" s="95"/>
      <c r="G307" s="96"/>
      <c r="H307" s="97"/>
      <c r="I307" s="98"/>
      <c r="J307" s="20">
        <v>21.82</v>
      </c>
      <c r="K307" s="73"/>
      <c r="L307" s="20">
        <v>30.74</v>
      </c>
      <c r="M307" s="72"/>
      <c r="N307" s="83"/>
      <c r="O307" s="20">
        <v>22.67</v>
      </c>
      <c r="P307" s="73"/>
      <c r="Q307" s="20">
        <v>30.84</v>
      </c>
      <c r="R307" s="73"/>
      <c r="S307" s="73"/>
      <c r="T307" s="73"/>
    </row>
    <row r="308" spans="1:20" ht="15.75" customHeight="1" x14ac:dyDescent="0.2">
      <c r="A308" s="99"/>
      <c r="B308" s="100"/>
      <c r="C308" s="101"/>
      <c r="D308" s="97"/>
      <c r="E308" s="94"/>
      <c r="F308" s="95"/>
      <c r="G308" s="96"/>
      <c r="H308" s="97"/>
      <c r="I308" s="98"/>
      <c r="J308" s="20">
        <v>21.88</v>
      </c>
      <c r="K308" s="73"/>
      <c r="L308" s="20">
        <v>30.83</v>
      </c>
      <c r="M308" s="72"/>
      <c r="N308" s="83"/>
      <c r="O308" s="20">
        <v>23.4</v>
      </c>
      <c r="P308" s="73"/>
      <c r="Q308" s="20">
        <v>30.93</v>
      </c>
      <c r="R308" s="73"/>
      <c r="S308" s="73"/>
      <c r="T308" s="73"/>
    </row>
    <row r="309" spans="1:20" ht="15.75" customHeight="1" x14ac:dyDescent="0.2">
      <c r="A309" s="99" t="s">
        <v>443</v>
      </c>
      <c r="B309" s="100">
        <v>2</v>
      </c>
      <c r="C309" s="101">
        <v>170</v>
      </c>
      <c r="D309" s="97">
        <v>29.4</v>
      </c>
      <c r="E309" s="94">
        <v>70.599999999999994</v>
      </c>
      <c r="F309" s="95">
        <v>1.97</v>
      </c>
      <c r="G309" s="96">
        <v>282</v>
      </c>
      <c r="H309" s="97">
        <v>17.7</v>
      </c>
      <c r="I309" s="98">
        <v>82.3</v>
      </c>
      <c r="J309" s="20">
        <v>22.06</v>
      </c>
      <c r="K309" s="72">
        <f t="shared" ref="K309:K372" si="385">AVERAGE(J309,J310:J311)</f>
        <v>22.009999999999998</v>
      </c>
      <c r="L309" s="20">
        <v>30.62</v>
      </c>
      <c r="M309" s="72">
        <f t="shared" ref="M309" si="386">AVERAGE(L309:L311)</f>
        <v>30.38666666666667</v>
      </c>
      <c r="N309" s="82">
        <f t="shared" ref="N309" si="387" xml:space="preserve"> M309-K309</f>
        <v>8.3766666666666723</v>
      </c>
      <c r="O309" s="20">
        <v>21.08</v>
      </c>
      <c r="P309" s="72">
        <f t="shared" ref="P309:P372" si="388">AVERAGE(O309:O311)</f>
        <v>21.26</v>
      </c>
      <c r="Q309" s="20">
        <v>30.47</v>
      </c>
      <c r="R309" s="72">
        <f t="shared" si="358"/>
        <v>30.38</v>
      </c>
      <c r="S309" s="72">
        <f t="shared" ref="S309" si="389">R309-P309</f>
        <v>9.1199999999999974</v>
      </c>
      <c r="T309" s="72">
        <f t="shared" ref="T309" si="390">N309-S309</f>
        <v>-0.74333333333332519</v>
      </c>
    </row>
    <row r="310" spans="1:20" ht="15.75" customHeight="1" x14ac:dyDescent="0.2">
      <c r="A310" s="99"/>
      <c r="B310" s="100"/>
      <c r="C310" s="101"/>
      <c r="D310" s="97"/>
      <c r="E310" s="94"/>
      <c r="F310" s="95"/>
      <c r="G310" s="96"/>
      <c r="H310" s="97"/>
      <c r="I310" s="98"/>
      <c r="J310" s="20">
        <v>21.96</v>
      </c>
      <c r="K310" s="73"/>
      <c r="L310" s="20">
        <v>30.28</v>
      </c>
      <c r="M310" s="72"/>
      <c r="N310" s="83"/>
      <c r="O310" s="20">
        <v>21.39</v>
      </c>
      <c r="P310" s="73"/>
      <c r="Q310" s="20">
        <v>30.73</v>
      </c>
      <c r="R310" s="73"/>
      <c r="S310" s="73"/>
      <c r="T310" s="73"/>
    </row>
    <row r="311" spans="1:20" ht="15.75" customHeight="1" x14ac:dyDescent="0.2">
      <c r="A311" s="99"/>
      <c r="B311" s="100"/>
      <c r="C311" s="101"/>
      <c r="D311" s="97"/>
      <c r="E311" s="94"/>
      <c r="F311" s="95"/>
      <c r="G311" s="96"/>
      <c r="H311" s="97"/>
      <c r="I311" s="98"/>
      <c r="J311" s="57" t="s">
        <v>507</v>
      </c>
      <c r="K311" s="73"/>
      <c r="L311" s="20">
        <v>30.26</v>
      </c>
      <c r="M311" s="72"/>
      <c r="N311" s="83"/>
      <c r="O311" s="20">
        <v>21.31</v>
      </c>
      <c r="P311" s="73"/>
      <c r="Q311" s="20">
        <v>29.94</v>
      </c>
      <c r="R311" s="73"/>
      <c r="S311" s="73"/>
      <c r="T311" s="73"/>
    </row>
    <row r="312" spans="1:20" ht="15.75" customHeight="1" x14ac:dyDescent="0.2">
      <c r="A312" s="99" t="s">
        <v>444</v>
      </c>
      <c r="B312" s="100">
        <v>1.95</v>
      </c>
      <c r="C312" s="101">
        <v>296</v>
      </c>
      <c r="D312" s="97">
        <v>16.899999999999999</v>
      </c>
      <c r="E312" s="94">
        <v>83.1</v>
      </c>
      <c r="F312" s="95">
        <v>2.04</v>
      </c>
      <c r="G312" s="96">
        <v>251</v>
      </c>
      <c r="H312" s="97">
        <v>19.899999999999999</v>
      </c>
      <c r="I312" s="98">
        <v>80.099999999999994</v>
      </c>
      <c r="J312" s="20">
        <v>21.4</v>
      </c>
      <c r="K312" s="72">
        <f t="shared" si="385"/>
        <v>21.336666666666662</v>
      </c>
      <c r="L312" s="20">
        <v>30.34</v>
      </c>
      <c r="M312" s="72">
        <f t="shared" ref="M312" si="391">AVERAGE(L312:L314)</f>
        <v>30.52</v>
      </c>
      <c r="N312" s="82">
        <f t="shared" ref="N312" si="392" xml:space="preserve"> M312-K312</f>
        <v>9.1833333333333371</v>
      </c>
      <c r="O312" s="20">
        <v>21.93</v>
      </c>
      <c r="P312" s="72">
        <f t="shared" si="388"/>
        <v>22.196666666666669</v>
      </c>
      <c r="Q312" s="20">
        <v>31.37</v>
      </c>
      <c r="R312" s="72">
        <f t="shared" si="358"/>
        <v>30.723333333333333</v>
      </c>
      <c r="S312" s="72">
        <f t="shared" ref="S312" si="393">R312-P312</f>
        <v>8.5266666666666637</v>
      </c>
      <c r="T312" s="72">
        <f t="shared" ref="T312" si="394">N312-S312</f>
        <v>0.65666666666667339</v>
      </c>
    </row>
    <row r="313" spans="1:20" ht="15.75" customHeight="1" x14ac:dyDescent="0.2">
      <c r="A313" s="99"/>
      <c r="B313" s="100"/>
      <c r="C313" s="101"/>
      <c r="D313" s="97"/>
      <c r="E313" s="94"/>
      <c r="F313" s="95"/>
      <c r="G313" s="96"/>
      <c r="H313" s="97"/>
      <c r="I313" s="98"/>
      <c r="J313" s="20">
        <v>21.33</v>
      </c>
      <c r="K313" s="73"/>
      <c r="L313" s="20">
        <v>30.94</v>
      </c>
      <c r="M313" s="72"/>
      <c r="N313" s="83"/>
      <c r="O313" s="20">
        <v>22.35</v>
      </c>
      <c r="P313" s="73"/>
      <c r="Q313" s="20">
        <v>30.59</v>
      </c>
      <c r="R313" s="73"/>
      <c r="S313" s="73"/>
      <c r="T313" s="73"/>
    </row>
    <row r="314" spans="1:20" ht="15.75" customHeight="1" x14ac:dyDescent="0.2">
      <c r="A314" s="99"/>
      <c r="B314" s="100"/>
      <c r="C314" s="101"/>
      <c r="D314" s="97"/>
      <c r="E314" s="94"/>
      <c r="F314" s="95"/>
      <c r="G314" s="96"/>
      <c r="H314" s="97"/>
      <c r="I314" s="98"/>
      <c r="J314" s="20">
        <v>21.28</v>
      </c>
      <c r="K314" s="73"/>
      <c r="L314" s="20">
        <v>30.28</v>
      </c>
      <c r="M314" s="72"/>
      <c r="N314" s="83"/>
      <c r="O314" s="20">
        <v>22.31</v>
      </c>
      <c r="P314" s="73"/>
      <c r="Q314" s="20">
        <v>30.21</v>
      </c>
      <c r="R314" s="73"/>
      <c r="S314" s="73"/>
      <c r="T314" s="73"/>
    </row>
    <row r="315" spans="1:20" ht="15.75" customHeight="1" x14ac:dyDescent="0.2">
      <c r="A315" s="99" t="s">
        <v>445</v>
      </c>
      <c r="B315" s="100">
        <v>1.94</v>
      </c>
      <c r="C315" s="101">
        <v>400</v>
      </c>
      <c r="D315" s="97">
        <v>12.5</v>
      </c>
      <c r="E315" s="94">
        <v>87.5</v>
      </c>
      <c r="F315" s="95">
        <v>1.93</v>
      </c>
      <c r="G315" s="96">
        <v>300</v>
      </c>
      <c r="H315" s="97">
        <v>16.7</v>
      </c>
      <c r="I315" s="98">
        <v>83.3</v>
      </c>
      <c r="J315" s="20">
        <v>21.84</v>
      </c>
      <c r="K315" s="72">
        <f t="shared" si="385"/>
        <v>21.656666666666666</v>
      </c>
      <c r="L315" s="20">
        <v>30.34</v>
      </c>
      <c r="M315" s="72">
        <f t="shared" ref="M315" si="395">AVERAGE(L315:L317)</f>
        <v>30.193333333333332</v>
      </c>
      <c r="N315" s="82">
        <f t="shared" ref="N315" si="396" xml:space="preserve"> M315-K315</f>
        <v>8.5366666666666653</v>
      </c>
      <c r="O315" s="20">
        <v>21.09</v>
      </c>
      <c r="P315" s="72">
        <f t="shared" si="388"/>
        <v>21.153333333333332</v>
      </c>
      <c r="Q315" s="20">
        <v>30.3</v>
      </c>
      <c r="R315" s="72">
        <f t="shared" si="358"/>
        <v>30.75</v>
      </c>
      <c r="S315" s="72">
        <f t="shared" ref="S315" si="397">R315-P315</f>
        <v>9.5966666666666676</v>
      </c>
      <c r="T315" s="72">
        <f t="shared" ref="T315" si="398">N315-S315</f>
        <v>-1.0600000000000023</v>
      </c>
    </row>
    <row r="316" spans="1:20" ht="15.75" customHeight="1" x14ac:dyDescent="0.2">
      <c r="A316" s="99"/>
      <c r="B316" s="100"/>
      <c r="C316" s="101"/>
      <c r="D316" s="97"/>
      <c r="E316" s="94"/>
      <c r="F316" s="95"/>
      <c r="G316" s="96"/>
      <c r="H316" s="97"/>
      <c r="I316" s="98"/>
      <c r="J316" s="20">
        <v>21.61</v>
      </c>
      <c r="K316" s="73"/>
      <c r="L316" s="20">
        <v>30.21</v>
      </c>
      <c r="M316" s="72"/>
      <c r="N316" s="83"/>
      <c r="O316" s="20">
        <v>21.33</v>
      </c>
      <c r="P316" s="73"/>
      <c r="Q316" s="20">
        <v>30.49</v>
      </c>
      <c r="R316" s="73"/>
      <c r="S316" s="73"/>
      <c r="T316" s="73"/>
    </row>
    <row r="317" spans="1:20" ht="15.75" customHeight="1" x14ac:dyDescent="0.2">
      <c r="A317" s="99"/>
      <c r="B317" s="100"/>
      <c r="C317" s="101"/>
      <c r="D317" s="97"/>
      <c r="E317" s="94"/>
      <c r="F317" s="95"/>
      <c r="G317" s="96"/>
      <c r="H317" s="97"/>
      <c r="I317" s="98"/>
      <c r="J317" s="20">
        <v>21.52</v>
      </c>
      <c r="K317" s="73"/>
      <c r="L317" s="20">
        <v>30.03</v>
      </c>
      <c r="M317" s="72"/>
      <c r="N317" s="83"/>
      <c r="O317" s="20">
        <v>21.04</v>
      </c>
      <c r="P317" s="73"/>
      <c r="Q317" s="20">
        <v>31.46</v>
      </c>
      <c r="R317" s="73"/>
      <c r="S317" s="73"/>
      <c r="T317" s="73"/>
    </row>
    <row r="318" spans="1:20" ht="15.75" customHeight="1" x14ac:dyDescent="0.2">
      <c r="A318" s="99" t="s">
        <v>446</v>
      </c>
      <c r="B318" s="100">
        <v>1.99</v>
      </c>
      <c r="C318" s="101">
        <v>244</v>
      </c>
      <c r="D318" s="97">
        <v>20.5</v>
      </c>
      <c r="E318" s="94">
        <v>79.5</v>
      </c>
      <c r="F318" s="95">
        <v>2</v>
      </c>
      <c r="G318" s="96">
        <v>166</v>
      </c>
      <c r="H318" s="97">
        <v>30.1</v>
      </c>
      <c r="I318" s="98">
        <v>69.900000000000006</v>
      </c>
      <c r="J318" s="20">
        <v>21.85</v>
      </c>
      <c r="K318" s="72">
        <f t="shared" si="385"/>
        <v>21.783333333333331</v>
      </c>
      <c r="L318" s="20">
        <v>30.31</v>
      </c>
      <c r="M318" s="72">
        <f t="shared" ref="M318" si="399">AVERAGE(L318:L320)</f>
        <v>30.403333333333336</v>
      </c>
      <c r="N318" s="82">
        <f t="shared" ref="N318" si="400" xml:space="preserve"> M318-K318</f>
        <v>8.6200000000000045</v>
      </c>
      <c r="O318" s="20">
        <v>21.69</v>
      </c>
      <c r="P318" s="72">
        <f t="shared" si="388"/>
        <v>21.67</v>
      </c>
      <c r="Q318" s="20">
        <v>30.21</v>
      </c>
      <c r="R318" s="72">
        <f t="shared" si="358"/>
        <v>30.27333333333333</v>
      </c>
      <c r="S318" s="72">
        <f t="shared" ref="S318" si="401">R318-P318</f>
        <v>8.6033333333333282</v>
      </c>
      <c r="T318" s="72">
        <f t="shared" ref="T318" si="402">N318-S318</f>
        <v>1.6666666666676377E-2</v>
      </c>
    </row>
    <row r="319" spans="1:20" ht="15.75" customHeight="1" x14ac:dyDescent="0.2">
      <c r="A319" s="99"/>
      <c r="B319" s="100"/>
      <c r="C319" s="101"/>
      <c r="D319" s="97"/>
      <c r="E319" s="94"/>
      <c r="F319" s="95"/>
      <c r="G319" s="96"/>
      <c r="H319" s="97"/>
      <c r="I319" s="98"/>
      <c r="J319" s="20">
        <v>21.78</v>
      </c>
      <c r="K319" s="73"/>
      <c r="L319" s="20">
        <v>30.36</v>
      </c>
      <c r="M319" s="72"/>
      <c r="N319" s="83"/>
      <c r="O319" s="20">
        <v>21.59</v>
      </c>
      <c r="P319" s="73"/>
      <c r="Q319" s="20">
        <v>30.08</v>
      </c>
      <c r="R319" s="73"/>
      <c r="S319" s="73"/>
      <c r="T319" s="73"/>
    </row>
    <row r="320" spans="1:20" ht="15.75" customHeight="1" x14ac:dyDescent="0.2">
      <c r="A320" s="99"/>
      <c r="B320" s="100"/>
      <c r="C320" s="101"/>
      <c r="D320" s="97"/>
      <c r="E320" s="94"/>
      <c r="F320" s="95"/>
      <c r="G320" s="96"/>
      <c r="H320" s="97"/>
      <c r="I320" s="98"/>
      <c r="J320" s="20">
        <v>21.72</v>
      </c>
      <c r="K320" s="73"/>
      <c r="L320" s="20">
        <v>30.54</v>
      </c>
      <c r="M320" s="72"/>
      <c r="N320" s="83"/>
      <c r="O320" s="20">
        <v>21.73</v>
      </c>
      <c r="P320" s="73"/>
      <c r="Q320" s="20">
        <v>30.53</v>
      </c>
      <c r="R320" s="73"/>
      <c r="S320" s="73"/>
      <c r="T320" s="73"/>
    </row>
    <row r="321" spans="1:20" ht="15.75" customHeight="1" x14ac:dyDescent="0.2">
      <c r="A321" s="99" t="s">
        <v>447</v>
      </c>
      <c r="B321" s="100">
        <v>1.99</v>
      </c>
      <c r="C321" s="101">
        <v>234</v>
      </c>
      <c r="D321" s="97">
        <v>21.4</v>
      </c>
      <c r="E321" s="94">
        <v>78.599999999999994</v>
      </c>
      <c r="F321" s="95">
        <v>2.02</v>
      </c>
      <c r="G321" s="96">
        <v>191</v>
      </c>
      <c r="H321" s="97">
        <v>26.2</v>
      </c>
      <c r="I321" s="98">
        <v>73.8</v>
      </c>
      <c r="J321" s="20">
        <v>21.48</v>
      </c>
      <c r="K321" s="72">
        <f t="shared" si="385"/>
        <v>21.326666666666668</v>
      </c>
      <c r="L321" s="20">
        <v>29.9</v>
      </c>
      <c r="M321" s="72">
        <f t="shared" ref="M321" si="403">AVERAGE(L321:L323)</f>
        <v>30.216666666666669</v>
      </c>
      <c r="N321" s="82">
        <f t="shared" ref="N321" si="404" xml:space="preserve"> M321-K321</f>
        <v>8.89</v>
      </c>
      <c r="O321" s="20">
        <v>21.68</v>
      </c>
      <c r="P321" s="72">
        <f t="shared" si="388"/>
        <v>21.743333333333329</v>
      </c>
      <c r="Q321" s="20">
        <v>30.19</v>
      </c>
      <c r="R321" s="72">
        <f t="shared" si="358"/>
        <v>30.716666666666669</v>
      </c>
      <c r="S321" s="72">
        <f t="shared" ref="S321" si="405">R321-P321</f>
        <v>8.9733333333333398</v>
      </c>
      <c r="T321" s="72">
        <f t="shared" ref="T321" si="406">N321-S321</f>
        <v>-8.3333333333339255E-2</v>
      </c>
    </row>
    <row r="322" spans="1:20" ht="15.75" customHeight="1" x14ac:dyDescent="0.2">
      <c r="A322" s="99"/>
      <c r="B322" s="100"/>
      <c r="C322" s="101"/>
      <c r="D322" s="97"/>
      <c r="E322" s="94"/>
      <c r="F322" s="95"/>
      <c r="G322" s="96"/>
      <c r="H322" s="97"/>
      <c r="I322" s="98"/>
      <c r="J322" s="20">
        <v>21.12</v>
      </c>
      <c r="K322" s="73"/>
      <c r="L322" s="20">
        <v>30.71</v>
      </c>
      <c r="M322" s="72"/>
      <c r="N322" s="83"/>
      <c r="O322" s="20">
        <v>21.65</v>
      </c>
      <c r="P322" s="73"/>
      <c r="Q322" s="20">
        <v>30.78</v>
      </c>
      <c r="R322" s="73"/>
      <c r="S322" s="73"/>
      <c r="T322" s="73"/>
    </row>
    <row r="323" spans="1:20" ht="15.75" customHeight="1" x14ac:dyDescent="0.2">
      <c r="A323" s="99"/>
      <c r="B323" s="100"/>
      <c r="C323" s="101"/>
      <c r="D323" s="97"/>
      <c r="E323" s="94"/>
      <c r="F323" s="95"/>
      <c r="G323" s="96"/>
      <c r="H323" s="97"/>
      <c r="I323" s="98"/>
      <c r="J323" s="20">
        <v>21.38</v>
      </c>
      <c r="K323" s="73"/>
      <c r="L323" s="20">
        <v>30.04</v>
      </c>
      <c r="M323" s="72"/>
      <c r="N323" s="83"/>
      <c r="O323" s="20">
        <v>21.9</v>
      </c>
      <c r="P323" s="73"/>
      <c r="Q323" s="20">
        <v>31.18</v>
      </c>
      <c r="R323" s="73"/>
      <c r="S323" s="73"/>
      <c r="T323" s="73"/>
    </row>
    <row r="324" spans="1:20" ht="15.75" customHeight="1" x14ac:dyDescent="0.2">
      <c r="A324" s="99" t="s">
        <v>448</v>
      </c>
      <c r="B324" s="100">
        <v>2</v>
      </c>
      <c r="C324" s="101">
        <v>145</v>
      </c>
      <c r="D324" s="97">
        <v>34.5</v>
      </c>
      <c r="E324" s="94">
        <v>65.5</v>
      </c>
      <c r="F324" s="95">
        <v>1.92</v>
      </c>
      <c r="G324" s="96">
        <v>204</v>
      </c>
      <c r="H324" s="97">
        <v>24.5</v>
      </c>
      <c r="I324" s="98">
        <v>75.5</v>
      </c>
      <c r="J324" s="20">
        <v>21.47</v>
      </c>
      <c r="K324" s="72">
        <f t="shared" si="385"/>
        <v>21.47</v>
      </c>
      <c r="L324" s="20">
        <v>30.42</v>
      </c>
      <c r="M324" s="72">
        <f t="shared" ref="M324" si="407">AVERAGE(L324:L326)</f>
        <v>30.393333333333331</v>
      </c>
      <c r="N324" s="82">
        <f t="shared" ref="N324" si="408" xml:space="preserve"> M324-K324</f>
        <v>8.923333333333332</v>
      </c>
      <c r="O324" s="20">
        <v>21.23</v>
      </c>
      <c r="P324" s="72">
        <f t="shared" si="388"/>
        <v>21.396666666666665</v>
      </c>
      <c r="Q324" s="20">
        <v>31.02</v>
      </c>
      <c r="R324" s="72">
        <f t="shared" si="358"/>
        <v>30.843333333333334</v>
      </c>
      <c r="S324" s="72">
        <f t="shared" ref="S324" si="409">R324-P324</f>
        <v>9.446666666666669</v>
      </c>
      <c r="T324" s="72">
        <f t="shared" ref="T324" si="410">N324-S324</f>
        <v>-0.52333333333333698</v>
      </c>
    </row>
    <row r="325" spans="1:20" ht="15.75" customHeight="1" x14ac:dyDescent="0.2">
      <c r="A325" s="99"/>
      <c r="B325" s="100"/>
      <c r="C325" s="101"/>
      <c r="D325" s="97"/>
      <c r="E325" s="94"/>
      <c r="F325" s="95"/>
      <c r="G325" s="96"/>
      <c r="H325" s="97"/>
      <c r="I325" s="98"/>
      <c r="J325" s="20">
        <v>21.41</v>
      </c>
      <c r="K325" s="73"/>
      <c r="L325" s="20">
        <v>30.27</v>
      </c>
      <c r="M325" s="72"/>
      <c r="N325" s="83"/>
      <c r="O325" s="20">
        <v>21.24</v>
      </c>
      <c r="P325" s="73"/>
      <c r="Q325" s="20">
        <v>30.71</v>
      </c>
      <c r="R325" s="73"/>
      <c r="S325" s="73"/>
      <c r="T325" s="73"/>
    </row>
    <row r="326" spans="1:20" ht="15.75" customHeight="1" x14ac:dyDescent="0.2">
      <c r="A326" s="99"/>
      <c r="B326" s="100"/>
      <c r="C326" s="101"/>
      <c r="D326" s="97"/>
      <c r="E326" s="94"/>
      <c r="F326" s="95"/>
      <c r="G326" s="96"/>
      <c r="H326" s="97"/>
      <c r="I326" s="98"/>
      <c r="J326" s="20">
        <v>21.53</v>
      </c>
      <c r="K326" s="73"/>
      <c r="L326" s="20">
        <v>30.49</v>
      </c>
      <c r="M326" s="72"/>
      <c r="N326" s="83"/>
      <c r="O326" s="20">
        <v>21.72</v>
      </c>
      <c r="P326" s="73"/>
      <c r="Q326" s="20">
        <v>30.8</v>
      </c>
      <c r="R326" s="73"/>
      <c r="S326" s="73"/>
      <c r="T326" s="73"/>
    </row>
    <row r="327" spans="1:20" ht="15.75" customHeight="1" x14ac:dyDescent="0.2">
      <c r="A327" s="99" t="s">
        <v>449</v>
      </c>
      <c r="B327" s="100">
        <v>1.98</v>
      </c>
      <c r="C327" s="101">
        <v>288</v>
      </c>
      <c r="D327" s="97">
        <v>17.399999999999999</v>
      </c>
      <c r="E327" s="94">
        <v>82.6</v>
      </c>
      <c r="F327" s="95">
        <v>1.96</v>
      </c>
      <c r="G327" s="96">
        <v>300</v>
      </c>
      <c r="H327" s="97">
        <v>16.7</v>
      </c>
      <c r="I327" s="98">
        <v>83.3</v>
      </c>
      <c r="J327" s="20">
        <v>23</v>
      </c>
      <c r="K327" s="72">
        <f t="shared" si="385"/>
        <v>22.836666666666662</v>
      </c>
      <c r="L327" s="20">
        <v>29.73</v>
      </c>
      <c r="M327" s="72">
        <f t="shared" ref="M327" si="411">AVERAGE(L327:L329)</f>
        <v>30.863333333333333</v>
      </c>
      <c r="N327" s="82">
        <f t="shared" ref="N327" si="412" xml:space="preserve"> M327-K327</f>
        <v>8.0266666666666708</v>
      </c>
      <c r="O327" s="20">
        <v>22.91</v>
      </c>
      <c r="P327" s="72">
        <f t="shared" si="388"/>
        <v>22.926666666666666</v>
      </c>
      <c r="Q327" s="20">
        <v>31.58</v>
      </c>
      <c r="R327" s="72">
        <f t="shared" si="358"/>
        <v>31.310000000000002</v>
      </c>
      <c r="S327" s="72">
        <f t="shared" ref="S327" si="413">R327-P327</f>
        <v>8.3833333333333364</v>
      </c>
      <c r="T327" s="72">
        <f t="shared" ref="T327" si="414">N327-S327</f>
        <v>-0.35666666666666558</v>
      </c>
    </row>
    <row r="328" spans="1:20" ht="15.75" customHeight="1" x14ac:dyDescent="0.2">
      <c r="A328" s="99"/>
      <c r="B328" s="100"/>
      <c r="C328" s="101"/>
      <c r="D328" s="97"/>
      <c r="E328" s="94"/>
      <c r="F328" s="95"/>
      <c r="G328" s="96"/>
      <c r="H328" s="97"/>
      <c r="I328" s="98"/>
      <c r="J328" s="20">
        <v>22.79</v>
      </c>
      <c r="K328" s="73"/>
      <c r="L328" s="20">
        <v>30.93</v>
      </c>
      <c r="M328" s="72"/>
      <c r="N328" s="83"/>
      <c r="O328" s="20">
        <v>22.9</v>
      </c>
      <c r="P328" s="73"/>
      <c r="Q328" s="20">
        <v>31.01</v>
      </c>
      <c r="R328" s="73"/>
      <c r="S328" s="73"/>
      <c r="T328" s="73"/>
    </row>
    <row r="329" spans="1:20" ht="15.75" customHeight="1" x14ac:dyDescent="0.2">
      <c r="A329" s="99"/>
      <c r="B329" s="100"/>
      <c r="C329" s="101"/>
      <c r="D329" s="97"/>
      <c r="E329" s="94"/>
      <c r="F329" s="95"/>
      <c r="G329" s="96"/>
      <c r="H329" s="97"/>
      <c r="I329" s="98"/>
      <c r="J329" s="20">
        <v>22.72</v>
      </c>
      <c r="K329" s="73"/>
      <c r="L329" s="20">
        <v>31.93</v>
      </c>
      <c r="M329" s="72"/>
      <c r="N329" s="83"/>
      <c r="O329" s="20">
        <v>22.97</v>
      </c>
      <c r="P329" s="73"/>
      <c r="Q329" s="20">
        <v>31.34</v>
      </c>
      <c r="R329" s="73"/>
      <c r="S329" s="73"/>
      <c r="T329" s="73"/>
    </row>
    <row r="330" spans="1:20" ht="15.75" customHeight="1" x14ac:dyDescent="0.2">
      <c r="A330" s="99" t="s">
        <v>450</v>
      </c>
      <c r="B330" s="100">
        <v>1.95</v>
      </c>
      <c r="C330" s="101">
        <v>467</v>
      </c>
      <c r="D330" s="97">
        <v>10.7</v>
      </c>
      <c r="E330" s="94">
        <v>89.3</v>
      </c>
      <c r="F330" s="95">
        <v>1.91</v>
      </c>
      <c r="G330" s="96">
        <v>500</v>
      </c>
      <c r="H330" s="97">
        <v>10</v>
      </c>
      <c r="I330" s="98">
        <v>90</v>
      </c>
      <c r="J330" s="20">
        <v>21.82</v>
      </c>
      <c r="K330" s="72">
        <f t="shared" si="385"/>
        <v>21.706666666666667</v>
      </c>
      <c r="L330" s="20">
        <v>29.93</v>
      </c>
      <c r="M330" s="72">
        <f t="shared" ref="M330" si="415">AVERAGE(L330:L332)</f>
        <v>29.903333333333336</v>
      </c>
      <c r="N330" s="82">
        <f t="shared" ref="N330" si="416" xml:space="preserve"> M330-K330</f>
        <v>8.196666666666669</v>
      </c>
      <c r="O330" s="20">
        <v>21.72</v>
      </c>
      <c r="P330" s="72">
        <f t="shared" si="388"/>
        <v>21.766666666666666</v>
      </c>
      <c r="Q330" s="20">
        <v>30.49</v>
      </c>
      <c r="R330" s="72">
        <f t="shared" si="358"/>
        <v>31.276666666666667</v>
      </c>
      <c r="S330" s="72">
        <f t="shared" ref="S330" si="417">R330-P330</f>
        <v>9.5100000000000016</v>
      </c>
      <c r="T330" s="72">
        <f t="shared" ref="T330" si="418">N330-S330</f>
        <v>-1.3133333333333326</v>
      </c>
    </row>
    <row r="331" spans="1:20" ht="15.75" customHeight="1" x14ac:dyDescent="0.2">
      <c r="A331" s="99"/>
      <c r="B331" s="100"/>
      <c r="C331" s="101"/>
      <c r="D331" s="97"/>
      <c r="E331" s="94"/>
      <c r="F331" s="95"/>
      <c r="G331" s="96"/>
      <c r="H331" s="97"/>
      <c r="I331" s="98"/>
      <c r="J331" s="20">
        <v>21.62</v>
      </c>
      <c r="K331" s="73"/>
      <c r="L331" s="20">
        <v>29.91</v>
      </c>
      <c r="M331" s="72"/>
      <c r="N331" s="83"/>
      <c r="O331" s="20">
        <v>21.85</v>
      </c>
      <c r="P331" s="73"/>
      <c r="Q331" s="20">
        <v>31.06</v>
      </c>
      <c r="R331" s="73"/>
      <c r="S331" s="73"/>
      <c r="T331" s="73"/>
    </row>
    <row r="332" spans="1:20" ht="15.75" customHeight="1" x14ac:dyDescent="0.2">
      <c r="A332" s="99"/>
      <c r="B332" s="100"/>
      <c r="C332" s="101"/>
      <c r="D332" s="97"/>
      <c r="E332" s="94"/>
      <c r="F332" s="95"/>
      <c r="G332" s="96"/>
      <c r="H332" s="97"/>
      <c r="I332" s="98"/>
      <c r="J332" s="20">
        <v>21.68</v>
      </c>
      <c r="K332" s="73"/>
      <c r="L332" s="20">
        <v>29.87</v>
      </c>
      <c r="M332" s="72"/>
      <c r="N332" s="83"/>
      <c r="O332" s="20">
        <v>21.73</v>
      </c>
      <c r="P332" s="73"/>
      <c r="Q332" s="20">
        <v>32.28</v>
      </c>
      <c r="R332" s="73"/>
      <c r="S332" s="73"/>
      <c r="T332" s="73"/>
    </row>
    <row r="333" spans="1:20" ht="15.75" customHeight="1" x14ac:dyDescent="0.2">
      <c r="A333" s="99" t="s">
        <v>451</v>
      </c>
      <c r="B333" s="100">
        <v>1.92</v>
      </c>
      <c r="C333" s="101">
        <v>412</v>
      </c>
      <c r="D333" s="97">
        <v>12.1</v>
      </c>
      <c r="E333" s="94">
        <v>87.9</v>
      </c>
      <c r="F333" s="95">
        <v>1.91</v>
      </c>
      <c r="G333" s="96">
        <v>451</v>
      </c>
      <c r="H333" s="97">
        <v>11.1</v>
      </c>
      <c r="I333" s="98">
        <v>88.9</v>
      </c>
      <c r="J333" s="20">
        <v>21.09</v>
      </c>
      <c r="K333" s="72">
        <f t="shared" si="385"/>
        <v>21</v>
      </c>
      <c r="L333" s="20">
        <v>30.58</v>
      </c>
      <c r="M333" s="72">
        <f t="shared" ref="M333" si="419">AVERAGE(L333:L335)</f>
        <v>30.763333333333332</v>
      </c>
      <c r="N333" s="82">
        <f t="shared" ref="N333" si="420" xml:space="preserve"> M333-K333</f>
        <v>9.7633333333333319</v>
      </c>
      <c r="O333" s="20">
        <v>20.72</v>
      </c>
      <c r="P333" s="72">
        <f t="shared" si="388"/>
        <v>20.886666666666667</v>
      </c>
      <c r="Q333" s="20">
        <v>30.46</v>
      </c>
      <c r="R333" s="72">
        <f t="shared" si="358"/>
        <v>30.88</v>
      </c>
      <c r="S333" s="72">
        <f t="shared" ref="S333" si="421">R333-P333</f>
        <v>9.9933333333333323</v>
      </c>
      <c r="T333" s="72">
        <f t="shared" ref="T333" si="422">N333-S333</f>
        <v>-0.23000000000000043</v>
      </c>
    </row>
    <row r="334" spans="1:20" ht="15.75" customHeight="1" x14ac:dyDescent="0.2">
      <c r="A334" s="99"/>
      <c r="B334" s="100"/>
      <c r="C334" s="101"/>
      <c r="D334" s="97"/>
      <c r="E334" s="94"/>
      <c r="F334" s="95"/>
      <c r="G334" s="96"/>
      <c r="H334" s="97"/>
      <c r="I334" s="98"/>
      <c r="J334" s="20">
        <v>20.94</v>
      </c>
      <c r="K334" s="73"/>
      <c r="L334" s="20">
        <v>30.91</v>
      </c>
      <c r="M334" s="72"/>
      <c r="N334" s="83"/>
      <c r="O334" s="20">
        <v>20.8</v>
      </c>
      <c r="P334" s="73"/>
      <c r="Q334" s="20">
        <v>30.49</v>
      </c>
      <c r="R334" s="73"/>
      <c r="S334" s="73"/>
      <c r="T334" s="73"/>
    </row>
    <row r="335" spans="1:20" ht="15.75" customHeight="1" x14ac:dyDescent="0.2">
      <c r="A335" s="99"/>
      <c r="B335" s="100"/>
      <c r="C335" s="101"/>
      <c r="D335" s="97"/>
      <c r="E335" s="94"/>
      <c r="F335" s="95"/>
      <c r="G335" s="96"/>
      <c r="H335" s="97"/>
      <c r="I335" s="98"/>
      <c r="J335" s="20">
        <v>20.97</v>
      </c>
      <c r="K335" s="73"/>
      <c r="L335" s="20">
        <v>30.8</v>
      </c>
      <c r="M335" s="72"/>
      <c r="N335" s="83"/>
      <c r="O335" s="20">
        <v>21.14</v>
      </c>
      <c r="P335" s="73"/>
      <c r="Q335" s="20">
        <v>31.69</v>
      </c>
      <c r="R335" s="73"/>
      <c r="S335" s="73"/>
      <c r="T335" s="73"/>
    </row>
    <row r="336" spans="1:20" ht="15.75" customHeight="1" x14ac:dyDescent="0.2">
      <c r="A336" s="99" t="s">
        <v>452</v>
      </c>
      <c r="B336" s="100">
        <v>1.94</v>
      </c>
      <c r="C336" s="101">
        <v>515</v>
      </c>
      <c r="D336" s="97">
        <v>9.6999999999999993</v>
      </c>
      <c r="E336" s="94">
        <v>90.3</v>
      </c>
      <c r="F336" s="95">
        <v>2</v>
      </c>
      <c r="G336" s="96">
        <v>300</v>
      </c>
      <c r="H336" s="97">
        <v>16.7</v>
      </c>
      <c r="I336" s="98">
        <v>83.3</v>
      </c>
      <c r="J336" s="20">
        <v>22.07</v>
      </c>
      <c r="K336" s="72">
        <f t="shared" si="385"/>
        <v>21.956666666666667</v>
      </c>
      <c r="L336" s="20">
        <v>30.8</v>
      </c>
      <c r="M336" s="72">
        <f t="shared" ref="M336" si="423">AVERAGE(L336:L338)</f>
        <v>30.543333333333333</v>
      </c>
      <c r="N336" s="82">
        <f t="shared" ref="N336" si="424" xml:space="preserve"> M336-K336</f>
        <v>8.586666666666666</v>
      </c>
      <c r="O336" s="20">
        <v>22.77</v>
      </c>
      <c r="P336" s="72">
        <f t="shared" si="388"/>
        <v>22.876666666666665</v>
      </c>
      <c r="Q336" s="20">
        <v>31.16</v>
      </c>
      <c r="R336" s="72">
        <f t="shared" si="358"/>
        <v>31.02</v>
      </c>
      <c r="S336" s="72">
        <f t="shared" ref="S336" si="425">R336-P336</f>
        <v>8.1433333333333344</v>
      </c>
      <c r="T336" s="72">
        <f t="shared" ref="T336" si="426">N336-S336</f>
        <v>0.44333333333333158</v>
      </c>
    </row>
    <row r="337" spans="1:20" ht="15.75" customHeight="1" x14ac:dyDescent="0.2">
      <c r="A337" s="99"/>
      <c r="B337" s="100"/>
      <c r="C337" s="101"/>
      <c r="D337" s="97"/>
      <c r="E337" s="94"/>
      <c r="F337" s="95"/>
      <c r="G337" s="96"/>
      <c r="H337" s="97"/>
      <c r="I337" s="98"/>
      <c r="J337" s="20">
        <v>21.93</v>
      </c>
      <c r="K337" s="73"/>
      <c r="L337" s="20">
        <v>30.63</v>
      </c>
      <c r="M337" s="72"/>
      <c r="N337" s="83"/>
      <c r="O337" s="20">
        <v>22.87</v>
      </c>
      <c r="P337" s="73"/>
      <c r="Q337" s="20">
        <v>31</v>
      </c>
      <c r="R337" s="73"/>
      <c r="S337" s="73"/>
      <c r="T337" s="73"/>
    </row>
    <row r="338" spans="1:20" ht="15.75" customHeight="1" x14ac:dyDescent="0.2">
      <c r="A338" s="99"/>
      <c r="B338" s="100"/>
      <c r="C338" s="101"/>
      <c r="D338" s="97"/>
      <c r="E338" s="94"/>
      <c r="F338" s="95"/>
      <c r="G338" s="96"/>
      <c r="H338" s="97"/>
      <c r="I338" s="98"/>
      <c r="J338" s="20">
        <v>21.87</v>
      </c>
      <c r="K338" s="73"/>
      <c r="L338" s="20">
        <v>30.2</v>
      </c>
      <c r="M338" s="72"/>
      <c r="N338" s="83"/>
      <c r="O338" s="20">
        <v>22.99</v>
      </c>
      <c r="P338" s="73"/>
      <c r="Q338" s="20">
        <v>30.9</v>
      </c>
      <c r="R338" s="73"/>
      <c r="S338" s="73"/>
      <c r="T338" s="73"/>
    </row>
    <row r="339" spans="1:20" ht="15.75" customHeight="1" x14ac:dyDescent="0.2">
      <c r="A339" s="99" t="s">
        <v>453</v>
      </c>
      <c r="B339" s="100">
        <v>2.04</v>
      </c>
      <c r="C339" s="101">
        <v>118</v>
      </c>
      <c r="D339" s="97">
        <v>42.4</v>
      </c>
      <c r="E339" s="94">
        <v>57.6</v>
      </c>
      <c r="F339" s="95">
        <v>1.93</v>
      </c>
      <c r="G339" s="96">
        <v>515</v>
      </c>
      <c r="H339" s="97">
        <v>9.6999999999999993</v>
      </c>
      <c r="I339" s="98">
        <v>90.3</v>
      </c>
      <c r="J339" s="20">
        <v>22.06</v>
      </c>
      <c r="K339" s="72">
        <f t="shared" si="385"/>
        <v>21.91</v>
      </c>
      <c r="L339" s="20">
        <v>30.58</v>
      </c>
      <c r="M339" s="72">
        <f t="shared" ref="M339" si="427">AVERAGE(L339:L341)</f>
        <v>30.330000000000002</v>
      </c>
      <c r="N339" s="82">
        <f t="shared" ref="N339" si="428" xml:space="preserve"> M339-K339</f>
        <v>8.4200000000000017</v>
      </c>
      <c r="O339" s="20">
        <v>21.58</v>
      </c>
      <c r="P339" s="72">
        <f t="shared" si="388"/>
        <v>21.48</v>
      </c>
      <c r="Q339" s="20">
        <v>30.64</v>
      </c>
      <c r="R339" s="72">
        <f t="shared" si="358"/>
        <v>30.506666666666664</v>
      </c>
      <c r="S339" s="72">
        <f t="shared" ref="S339" si="429">R339-P339</f>
        <v>9.0266666666666637</v>
      </c>
      <c r="T339" s="72">
        <f t="shared" ref="T339" si="430">N339-S339</f>
        <v>-0.60666666666666202</v>
      </c>
    </row>
    <row r="340" spans="1:20" ht="15.75" customHeight="1" x14ac:dyDescent="0.2">
      <c r="A340" s="99"/>
      <c r="B340" s="100"/>
      <c r="C340" s="101"/>
      <c r="D340" s="97"/>
      <c r="E340" s="94"/>
      <c r="F340" s="95"/>
      <c r="G340" s="96"/>
      <c r="H340" s="97"/>
      <c r="I340" s="98"/>
      <c r="J340" s="20">
        <v>21.76</v>
      </c>
      <c r="K340" s="73"/>
      <c r="L340" s="20">
        <v>29.87</v>
      </c>
      <c r="M340" s="72"/>
      <c r="N340" s="83"/>
      <c r="O340" s="20">
        <v>21.55</v>
      </c>
      <c r="P340" s="73"/>
      <c r="Q340" s="20">
        <v>30.33</v>
      </c>
      <c r="R340" s="73"/>
      <c r="S340" s="73"/>
      <c r="T340" s="73"/>
    </row>
    <row r="341" spans="1:20" ht="15.75" customHeight="1" x14ac:dyDescent="0.2">
      <c r="A341" s="99"/>
      <c r="B341" s="100"/>
      <c r="C341" s="101"/>
      <c r="D341" s="97"/>
      <c r="E341" s="94"/>
      <c r="F341" s="95"/>
      <c r="G341" s="96"/>
      <c r="H341" s="97"/>
      <c r="I341" s="98"/>
      <c r="J341" s="20">
        <v>21.91</v>
      </c>
      <c r="K341" s="73"/>
      <c r="L341" s="20">
        <v>30.54</v>
      </c>
      <c r="M341" s="72"/>
      <c r="N341" s="83"/>
      <c r="O341" s="20">
        <v>21.31</v>
      </c>
      <c r="P341" s="73"/>
      <c r="Q341" s="20">
        <v>30.55</v>
      </c>
      <c r="R341" s="73"/>
      <c r="S341" s="73"/>
      <c r="T341" s="73"/>
    </row>
    <row r="342" spans="1:20" ht="15.75" customHeight="1" x14ac:dyDescent="0.2">
      <c r="A342" s="99" t="s">
        <v>454</v>
      </c>
      <c r="B342" s="100">
        <v>1.93</v>
      </c>
      <c r="C342" s="101">
        <v>426</v>
      </c>
      <c r="D342" s="97">
        <v>11.7</v>
      </c>
      <c r="E342" s="94">
        <v>88.3</v>
      </c>
      <c r="F342" s="95">
        <v>1.91</v>
      </c>
      <c r="G342" s="96">
        <v>490</v>
      </c>
      <c r="H342" s="97">
        <v>10.199999999999999</v>
      </c>
      <c r="I342" s="98">
        <v>89.8</v>
      </c>
      <c r="J342" s="20">
        <v>21.42</v>
      </c>
      <c r="K342" s="72">
        <f t="shared" si="385"/>
        <v>21.416666666666668</v>
      </c>
      <c r="L342" s="20">
        <v>30.29</v>
      </c>
      <c r="M342" s="72">
        <f t="shared" ref="M342" si="431">AVERAGE(L342:L344)</f>
        <v>30.283333333333331</v>
      </c>
      <c r="N342" s="82">
        <f t="shared" ref="N342" si="432" xml:space="preserve"> M342-K342</f>
        <v>8.8666666666666636</v>
      </c>
      <c r="O342" s="20">
        <v>20.8</v>
      </c>
      <c r="P342" s="72">
        <f t="shared" si="388"/>
        <v>21.17</v>
      </c>
      <c r="Q342" s="20">
        <v>30.43</v>
      </c>
      <c r="R342" s="72">
        <f t="shared" si="358"/>
        <v>30.429999999999996</v>
      </c>
      <c r="S342" s="72">
        <f t="shared" ref="S342" si="433">R342-P342</f>
        <v>9.2599999999999945</v>
      </c>
      <c r="T342" s="72">
        <f t="shared" ref="T342" si="434">N342-S342</f>
        <v>-0.39333333333333087</v>
      </c>
    </row>
    <row r="343" spans="1:20" ht="15.75" customHeight="1" x14ac:dyDescent="0.2">
      <c r="A343" s="99"/>
      <c r="B343" s="100"/>
      <c r="C343" s="101"/>
      <c r="D343" s="97"/>
      <c r="E343" s="94"/>
      <c r="F343" s="95"/>
      <c r="G343" s="96"/>
      <c r="H343" s="97"/>
      <c r="I343" s="98"/>
      <c r="J343" s="20">
        <v>21.47</v>
      </c>
      <c r="K343" s="73"/>
      <c r="L343" s="20">
        <v>30.16</v>
      </c>
      <c r="M343" s="72"/>
      <c r="N343" s="83"/>
      <c r="O343" s="20">
        <v>21.09</v>
      </c>
      <c r="P343" s="73"/>
      <c r="Q343" s="20">
        <v>30.61</v>
      </c>
      <c r="R343" s="73"/>
      <c r="S343" s="73"/>
      <c r="T343" s="73"/>
    </row>
    <row r="344" spans="1:20" ht="15.75" customHeight="1" x14ac:dyDescent="0.2">
      <c r="A344" s="99"/>
      <c r="B344" s="100"/>
      <c r="C344" s="101"/>
      <c r="D344" s="97"/>
      <c r="E344" s="94"/>
      <c r="F344" s="95"/>
      <c r="G344" s="96"/>
      <c r="H344" s="97"/>
      <c r="I344" s="98"/>
      <c r="J344" s="20">
        <v>21.36</v>
      </c>
      <c r="K344" s="73"/>
      <c r="L344" s="20">
        <v>30.4</v>
      </c>
      <c r="M344" s="72"/>
      <c r="N344" s="83"/>
      <c r="O344" s="20">
        <v>21.62</v>
      </c>
      <c r="P344" s="73"/>
      <c r="Q344" s="20">
        <v>30.25</v>
      </c>
      <c r="R344" s="73"/>
      <c r="S344" s="73"/>
      <c r="T344" s="73"/>
    </row>
    <row r="345" spans="1:20" ht="15.75" customHeight="1" x14ac:dyDescent="0.2">
      <c r="A345" s="99" t="s">
        <v>455</v>
      </c>
      <c r="B345" s="100">
        <v>1.94</v>
      </c>
      <c r="C345" s="101">
        <v>322</v>
      </c>
      <c r="D345" s="97">
        <v>15.5</v>
      </c>
      <c r="E345" s="94">
        <v>84.5</v>
      </c>
      <c r="F345" s="95">
        <v>1.92</v>
      </c>
      <c r="G345" s="96">
        <v>458</v>
      </c>
      <c r="H345" s="97">
        <v>10.9</v>
      </c>
      <c r="I345" s="98">
        <v>89.1</v>
      </c>
      <c r="J345" s="20">
        <v>21.28</v>
      </c>
      <c r="K345" s="72">
        <f t="shared" si="385"/>
        <v>21.103333333333335</v>
      </c>
      <c r="L345" s="20">
        <v>30.02</v>
      </c>
      <c r="M345" s="72">
        <f t="shared" ref="M345" si="435">AVERAGE(L345:L347)</f>
        <v>29.686666666666667</v>
      </c>
      <c r="N345" s="82">
        <f t="shared" ref="N345" si="436" xml:space="preserve"> M345-K345</f>
        <v>8.5833333333333321</v>
      </c>
      <c r="O345" s="20">
        <v>21.39</v>
      </c>
      <c r="P345" s="72">
        <f t="shared" si="388"/>
        <v>21.473333333333333</v>
      </c>
      <c r="Q345" s="20">
        <v>30.06</v>
      </c>
      <c r="R345" s="72">
        <f t="shared" si="358"/>
        <v>30.546666666666667</v>
      </c>
      <c r="S345" s="72">
        <f t="shared" ref="S345" si="437">R345-P345</f>
        <v>9.0733333333333341</v>
      </c>
      <c r="T345" s="72">
        <f t="shared" ref="T345" si="438">N345-S345</f>
        <v>-0.49000000000000199</v>
      </c>
    </row>
    <row r="346" spans="1:20" ht="15.75" customHeight="1" x14ac:dyDescent="0.2">
      <c r="A346" s="99"/>
      <c r="B346" s="100"/>
      <c r="C346" s="101"/>
      <c r="D346" s="97"/>
      <c r="E346" s="94"/>
      <c r="F346" s="95"/>
      <c r="G346" s="96"/>
      <c r="H346" s="97"/>
      <c r="I346" s="98"/>
      <c r="J346" s="20">
        <v>20.98</v>
      </c>
      <c r="K346" s="73"/>
      <c r="L346" s="20">
        <v>29.32</v>
      </c>
      <c r="M346" s="72"/>
      <c r="N346" s="83"/>
      <c r="O346" s="20">
        <v>21.42</v>
      </c>
      <c r="P346" s="73"/>
      <c r="Q346" s="20">
        <v>30.45</v>
      </c>
      <c r="R346" s="73"/>
      <c r="S346" s="73"/>
      <c r="T346" s="73"/>
    </row>
    <row r="347" spans="1:20" ht="15.75" customHeight="1" x14ac:dyDescent="0.2">
      <c r="A347" s="99"/>
      <c r="B347" s="100"/>
      <c r="C347" s="101"/>
      <c r="D347" s="97"/>
      <c r="E347" s="94"/>
      <c r="F347" s="95"/>
      <c r="G347" s="96"/>
      <c r="H347" s="97"/>
      <c r="I347" s="98"/>
      <c r="J347" s="20">
        <v>21.05</v>
      </c>
      <c r="K347" s="73"/>
      <c r="L347" s="20">
        <v>29.72</v>
      </c>
      <c r="M347" s="72"/>
      <c r="N347" s="83"/>
      <c r="O347" s="20">
        <v>21.61</v>
      </c>
      <c r="P347" s="73"/>
      <c r="Q347" s="20">
        <v>31.13</v>
      </c>
      <c r="R347" s="73"/>
      <c r="S347" s="73"/>
      <c r="T347" s="73"/>
    </row>
    <row r="348" spans="1:20" ht="15.75" customHeight="1" x14ac:dyDescent="0.2">
      <c r="A348" s="99" t="s">
        <v>456</v>
      </c>
      <c r="B348" s="100">
        <v>1.84</v>
      </c>
      <c r="C348" s="101">
        <v>453</v>
      </c>
      <c r="D348" s="97">
        <v>11</v>
      </c>
      <c r="E348" s="94">
        <v>89</v>
      </c>
      <c r="F348" s="95">
        <v>1.94</v>
      </c>
      <c r="G348" s="96">
        <v>285</v>
      </c>
      <c r="H348" s="97">
        <v>17.5</v>
      </c>
      <c r="I348" s="98">
        <v>82.5</v>
      </c>
      <c r="J348" s="20">
        <v>21.33</v>
      </c>
      <c r="K348" s="72">
        <f t="shared" si="385"/>
        <v>21.226666666666663</v>
      </c>
      <c r="L348" s="20">
        <v>30.22</v>
      </c>
      <c r="M348" s="72">
        <f t="shared" ref="M348" si="439">AVERAGE(L348:L350)</f>
        <v>30.046666666666667</v>
      </c>
      <c r="N348" s="82">
        <f t="shared" ref="N348" si="440" xml:space="preserve"> M348-K348</f>
        <v>8.8200000000000038</v>
      </c>
      <c r="O348" s="20">
        <v>21.49</v>
      </c>
      <c r="P348" s="72">
        <f t="shared" si="388"/>
        <v>22.206666666666667</v>
      </c>
      <c r="Q348" s="20">
        <v>30.13</v>
      </c>
      <c r="R348" s="72">
        <f t="shared" si="358"/>
        <v>30.493333333333336</v>
      </c>
      <c r="S348" s="72">
        <f t="shared" ref="S348" si="441">R348-P348</f>
        <v>8.2866666666666688</v>
      </c>
      <c r="T348" s="72">
        <f t="shared" ref="T348" si="442">N348-S348</f>
        <v>0.53333333333333499</v>
      </c>
    </row>
    <row r="349" spans="1:20" ht="15.75" customHeight="1" x14ac:dyDescent="0.2">
      <c r="A349" s="99"/>
      <c r="B349" s="100"/>
      <c r="C349" s="101"/>
      <c r="D349" s="97"/>
      <c r="E349" s="94"/>
      <c r="F349" s="95"/>
      <c r="G349" s="96"/>
      <c r="H349" s="97"/>
      <c r="I349" s="98"/>
      <c r="J349" s="20">
        <v>21.19</v>
      </c>
      <c r="K349" s="73"/>
      <c r="L349" s="20">
        <v>30.21</v>
      </c>
      <c r="M349" s="72"/>
      <c r="N349" s="83"/>
      <c r="O349" s="20">
        <v>23.43</v>
      </c>
      <c r="P349" s="73"/>
      <c r="Q349" s="20">
        <v>30.76</v>
      </c>
      <c r="R349" s="73"/>
      <c r="S349" s="73"/>
      <c r="T349" s="73"/>
    </row>
    <row r="350" spans="1:20" ht="15.75" customHeight="1" x14ac:dyDescent="0.2">
      <c r="A350" s="99"/>
      <c r="B350" s="100"/>
      <c r="C350" s="101"/>
      <c r="D350" s="97"/>
      <c r="E350" s="94"/>
      <c r="F350" s="95"/>
      <c r="G350" s="96"/>
      <c r="H350" s="97"/>
      <c r="I350" s="98"/>
      <c r="J350" s="20">
        <v>21.16</v>
      </c>
      <c r="K350" s="73"/>
      <c r="L350" s="20">
        <v>29.71</v>
      </c>
      <c r="M350" s="72"/>
      <c r="N350" s="83"/>
      <c r="O350" s="20">
        <v>21.7</v>
      </c>
      <c r="P350" s="73"/>
      <c r="Q350" s="20">
        <v>30.59</v>
      </c>
      <c r="R350" s="73"/>
      <c r="S350" s="73"/>
      <c r="T350" s="73"/>
    </row>
    <row r="351" spans="1:20" ht="15.75" customHeight="1" x14ac:dyDescent="0.2">
      <c r="A351" s="99" t="s">
        <v>457</v>
      </c>
      <c r="B351" s="100">
        <v>1.94</v>
      </c>
      <c r="C351" s="101">
        <v>176</v>
      </c>
      <c r="D351" s="97">
        <v>28.4</v>
      </c>
      <c r="E351" s="94">
        <v>71.599999999999994</v>
      </c>
      <c r="F351" s="95">
        <v>1.93</v>
      </c>
      <c r="G351" s="96">
        <v>364</v>
      </c>
      <c r="H351" s="97">
        <v>13.7</v>
      </c>
      <c r="I351" s="98">
        <v>86.3</v>
      </c>
      <c r="J351" s="20">
        <v>21.38</v>
      </c>
      <c r="K351" s="72">
        <f t="shared" si="385"/>
        <v>21.353333333333335</v>
      </c>
      <c r="L351" s="20">
        <v>29.85</v>
      </c>
      <c r="M351" s="72">
        <f t="shared" ref="M351" si="443">AVERAGE(L351:L353)</f>
        <v>30.016666666666669</v>
      </c>
      <c r="N351" s="82">
        <f t="shared" ref="N351" si="444" xml:space="preserve"> M351-K351</f>
        <v>8.663333333333334</v>
      </c>
      <c r="O351" s="20">
        <v>21.38</v>
      </c>
      <c r="P351" s="72">
        <f t="shared" si="388"/>
        <v>21.340000000000003</v>
      </c>
      <c r="Q351" s="20">
        <v>30.75</v>
      </c>
      <c r="R351" s="72">
        <f t="shared" ref="R351:R414" si="445">AVERAGE(Q351:Q353)</f>
        <v>30.52</v>
      </c>
      <c r="S351" s="72">
        <f t="shared" ref="S351" si="446">R351-P351</f>
        <v>9.1799999999999962</v>
      </c>
      <c r="T351" s="72">
        <f t="shared" ref="T351" si="447">N351-S351</f>
        <v>-0.51666666666666217</v>
      </c>
    </row>
    <row r="352" spans="1:20" ht="15.75" customHeight="1" x14ac:dyDescent="0.2">
      <c r="A352" s="99"/>
      <c r="B352" s="100"/>
      <c r="C352" s="101"/>
      <c r="D352" s="97"/>
      <c r="E352" s="94"/>
      <c r="F352" s="95"/>
      <c r="G352" s="96"/>
      <c r="H352" s="97"/>
      <c r="I352" s="98"/>
      <c r="J352" s="20">
        <v>21.42</v>
      </c>
      <c r="K352" s="73"/>
      <c r="L352" s="20">
        <v>30.38</v>
      </c>
      <c r="M352" s="72"/>
      <c r="N352" s="83"/>
      <c r="O352" s="20">
        <v>21.35</v>
      </c>
      <c r="P352" s="73"/>
      <c r="Q352" s="20">
        <v>30.36</v>
      </c>
      <c r="R352" s="73"/>
      <c r="S352" s="73"/>
      <c r="T352" s="73"/>
    </row>
    <row r="353" spans="1:20" ht="15.75" customHeight="1" x14ac:dyDescent="0.2">
      <c r="A353" s="99"/>
      <c r="B353" s="100"/>
      <c r="C353" s="101"/>
      <c r="D353" s="97"/>
      <c r="E353" s="94"/>
      <c r="F353" s="95"/>
      <c r="G353" s="96"/>
      <c r="H353" s="97"/>
      <c r="I353" s="98"/>
      <c r="J353" s="20">
        <v>21.26</v>
      </c>
      <c r="K353" s="73"/>
      <c r="L353" s="20">
        <v>29.82</v>
      </c>
      <c r="M353" s="72"/>
      <c r="N353" s="83"/>
      <c r="O353" s="20">
        <v>21.29</v>
      </c>
      <c r="P353" s="73"/>
      <c r="Q353" s="20">
        <v>30.45</v>
      </c>
      <c r="R353" s="73"/>
      <c r="S353" s="73"/>
      <c r="T353" s="73"/>
    </row>
    <row r="354" spans="1:20" ht="15.75" customHeight="1" x14ac:dyDescent="0.2">
      <c r="A354" s="99" t="s">
        <v>458</v>
      </c>
      <c r="B354" s="100">
        <v>1.91</v>
      </c>
      <c r="C354" s="101">
        <v>161</v>
      </c>
      <c r="D354" s="97">
        <v>31.1</v>
      </c>
      <c r="E354" s="94">
        <v>68.900000000000006</v>
      </c>
      <c r="F354" s="95">
        <v>1.96</v>
      </c>
      <c r="G354" s="96">
        <v>225</v>
      </c>
      <c r="H354" s="97">
        <v>22.2</v>
      </c>
      <c r="I354" s="98">
        <v>77.8</v>
      </c>
      <c r="J354" s="20">
        <v>21.83</v>
      </c>
      <c r="K354" s="72">
        <f t="shared" si="385"/>
        <v>21.76</v>
      </c>
      <c r="L354" s="20">
        <v>30.85</v>
      </c>
      <c r="M354" s="72">
        <f t="shared" ref="M354" si="448">AVERAGE(L354:L356)</f>
        <v>30.776666666666667</v>
      </c>
      <c r="N354" s="82">
        <f t="shared" ref="N354" si="449" xml:space="preserve"> M354-K354</f>
        <v>9.0166666666666657</v>
      </c>
      <c r="O354" s="20">
        <v>21.68</v>
      </c>
      <c r="P354" s="72">
        <f t="shared" si="388"/>
        <v>21.886666666666667</v>
      </c>
      <c r="Q354" s="20">
        <v>30.47</v>
      </c>
      <c r="R354" s="72">
        <f t="shared" si="445"/>
        <v>30.513333333333332</v>
      </c>
      <c r="S354" s="72">
        <f t="shared" ref="S354" si="450">R354-P354</f>
        <v>8.6266666666666652</v>
      </c>
      <c r="T354" s="72">
        <f t="shared" ref="T354" si="451">N354-S354</f>
        <v>0.39000000000000057</v>
      </c>
    </row>
    <row r="355" spans="1:20" ht="15.75" customHeight="1" x14ac:dyDescent="0.2">
      <c r="A355" s="99"/>
      <c r="B355" s="100"/>
      <c r="C355" s="101"/>
      <c r="D355" s="97"/>
      <c r="E355" s="94"/>
      <c r="F355" s="95"/>
      <c r="G355" s="96"/>
      <c r="H355" s="97"/>
      <c r="I355" s="98"/>
      <c r="J355" s="20">
        <v>21.7</v>
      </c>
      <c r="K355" s="73"/>
      <c r="L355" s="20">
        <v>30.7</v>
      </c>
      <c r="M355" s="72"/>
      <c r="N355" s="83"/>
      <c r="O355" s="20">
        <v>21.92</v>
      </c>
      <c r="P355" s="73"/>
      <c r="Q355" s="20">
        <v>30.52</v>
      </c>
      <c r="R355" s="73"/>
      <c r="S355" s="73"/>
      <c r="T355" s="73"/>
    </row>
    <row r="356" spans="1:20" ht="15.75" customHeight="1" x14ac:dyDescent="0.2">
      <c r="A356" s="99"/>
      <c r="B356" s="100"/>
      <c r="C356" s="101"/>
      <c r="D356" s="97"/>
      <c r="E356" s="94"/>
      <c r="F356" s="95"/>
      <c r="G356" s="96"/>
      <c r="H356" s="97"/>
      <c r="I356" s="98"/>
      <c r="J356" s="20">
        <v>21.75</v>
      </c>
      <c r="K356" s="73"/>
      <c r="L356" s="20">
        <v>30.78</v>
      </c>
      <c r="M356" s="72"/>
      <c r="N356" s="83"/>
      <c r="O356" s="20">
        <v>22.06</v>
      </c>
      <c r="P356" s="73"/>
      <c r="Q356" s="20">
        <v>30.55</v>
      </c>
      <c r="R356" s="73"/>
      <c r="S356" s="73"/>
      <c r="T356" s="73"/>
    </row>
    <row r="357" spans="1:20" ht="15.75" customHeight="1" x14ac:dyDescent="0.2">
      <c r="A357" s="99" t="s">
        <v>459</v>
      </c>
      <c r="B357" s="100">
        <v>1.88</v>
      </c>
      <c r="C357" s="101">
        <v>344</v>
      </c>
      <c r="D357" s="97">
        <v>14.53</v>
      </c>
      <c r="E357" s="94">
        <v>85.47</v>
      </c>
      <c r="F357" s="95">
        <v>2.04</v>
      </c>
      <c r="G357" s="96">
        <v>177</v>
      </c>
      <c r="H357" s="97">
        <v>28.2</v>
      </c>
      <c r="I357" s="98">
        <v>71.8</v>
      </c>
      <c r="J357" s="20">
        <v>21.03</v>
      </c>
      <c r="K357" s="72">
        <f t="shared" si="385"/>
        <v>20.886666666666667</v>
      </c>
      <c r="L357" s="20">
        <v>28.75</v>
      </c>
      <c r="M357" s="72">
        <f t="shared" ref="M357" si="452">AVERAGE(L357:L359)</f>
        <v>28.73</v>
      </c>
      <c r="N357" s="82">
        <f t="shared" ref="N357" si="453" xml:space="preserve"> M357-K357</f>
        <v>7.8433333333333337</v>
      </c>
      <c r="O357" s="20">
        <v>22.4</v>
      </c>
      <c r="P357" s="72">
        <f t="shared" si="388"/>
        <v>21.973333333333333</v>
      </c>
      <c r="Q357" s="20">
        <v>30.29</v>
      </c>
      <c r="R357" s="72">
        <f t="shared" si="445"/>
        <v>30.78</v>
      </c>
      <c r="S357" s="72">
        <f t="shared" ref="S357" si="454">R357-P357</f>
        <v>8.8066666666666684</v>
      </c>
      <c r="T357" s="72">
        <f t="shared" ref="T357" si="455">N357-S357</f>
        <v>-0.96333333333333471</v>
      </c>
    </row>
    <row r="358" spans="1:20" ht="15.75" customHeight="1" x14ac:dyDescent="0.2">
      <c r="A358" s="99"/>
      <c r="B358" s="100"/>
      <c r="C358" s="101"/>
      <c r="D358" s="97"/>
      <c r="E358" s="94"/>
      <c r="F358" s="95"/>
      <c r="G358" s="96"/>
      <c r="H358" s="97"/>
      <c r="I358" s="98"/>
      <c r="J358" s="20">
        <v>20.91</v>
      </c>
      <c r="K358" s="73"/>
      <c r="L358" s="20">
        <v>28.63</v>
      </c>
      <c r="M358" s="72"/>
      <c r="N358" s="83"/>
      <c r="O358" s="20">
        <v>22.27</v>
      </c>
      <c r="P358" s="73"/>
      <c r="Q358" s="20">
        <v>31.19</v>
      </c>
      <c r="R358" s="73"/>
      <c r="S358" s="73"/>
      <c r="T358" s="73"/>
    </row>
    <row r="359" spans="1:20" ht="15.75" customHeight="1" x14ac:dyDescent="0.2">
      <c r="A359" s="99"/>
      <c r="B359" s="100"/>
      <c r="C359" s="101"/>
      <c r="D359" s="97"/>
      <c r="E359" s="94"/>
      <c r="F359" s="95"/>
      <c r="G359" s="96"/>
      <c r="H359" s="97"/>
      <c r="I359" s="98"/>
      <c r="J359" s="20">
        <v>20.72</v>
      </c>
      <c r="K359" s="73"/>
      <c r="L359" s="20">
        <v>28.81</v>
      </c>
      <c r="M359" s="72"/>
      <c r="N359" s="83"/>
      <c r="O359" s="20">
        <v>21.25</v>
      </c>
      <c r="P359" s="73"/>
      <c r="Q359" s="20">
        <v>30.86</v>
      </c>
      <c r="R359" s="73"/>
      <c r="S359" s="73"/>
      <c r="T359" s="73"/>
    </row>
    <row r="360" spans="1:20" ht="15.75" customHeight="1" x14ac:dyDescent="0.2">
      <c r="A360" s="103" t="s">
        <v>460</v>
      </c>
      <c r="B360" s="100">
        <v>2.02</v>
      </c>
      <c r="C360" s="101">
        <v>211</v>
      </c>
      <c r="D360" s="97">
        <v>23.7</v>
      </c>
      <c r="E360" s="94">
        <v>76.3</v>
      </c>
      <c r="F360" s="95">
        <v>1.93</v>
      </c>
      <c r="G360" s="96">
        <v>656</v>
      </c>
      <c r="H360" s="97">
        <v>15.2</v>
      </c>
      <c r="I360" s="98">
        <v>184.8</v>
      </c>
      <c r="J360" s="51">
        <v>22.13</v>
      </c>
      <c r="K360" s="74">
        <f t="shared" si="385"/>
        <v>22.126666666666665</v>
      </c>
      <c r="L360" s="51">
        <v>24.22</v>
      </c>
      <c r="M360" s="74">
        <f t="shared" ref="M360" si="456">AVERAGE(L360:L362)</f>
        <v>24.38</v>
      </c>
      <c r="N360" s="84">
        <f t="shared" ref="N360" si="457" xml:space="preserve"> M360-K360</f>
        <v>2.2533333333333339</v>
      </c>
      <c r="O360" s="20">
        <v>21.24</v>
      </c>
      <c r="P360" s="72">
        <f t="shared" si="388"/>
        <v>21.37</v>
      </c>
      <c r="Q360" s="20">
        <v>30.66</v>
      </c>
      <c r="R360" s="72">
        <f t="shared" si="445"/>
        <v>30.343333333333334</v>
      </c>
      <c r="S360" s="72">
        <f t="shared" ref="S360" si="458">R360-P360</f>
        <v>8.9733333333333327</v>
      </c>
      <c r="T360" s="72">
        <f t="shared" ref="T360" si="459">N360-S360</f>
        <v>-6.7199999999999989</v>
      </c>
    </row>
    <row r="361" spans="1:20" ht="15.75" customHeight="1" x14ac:dyDescent="0.2">
      <c r="A361" s="103"/>
      <c r="B361" s="100"/>
      <c r="C361" s="101"/>
      <c r="D361" s="97"/>
      <c r="E361" s="94"/>
      <c r="F361" s="95"/>
      <c r="G361" s="96"/>
      <c r="H361" s="97"/>
      <c r="I361" s="98"/>
      <c r="J361" s="51">
        <v>22.13</v>
      </c>
      <c r="K361" s="75"/>
      <c r="L361" s="51">
        <v>24.59</v>
      </c>
      <c r="M361" s="74"/>
      <c r="N361" s="85"/>
      <c r="O361" s="20">
        <v>21.51</v>
      </c>
      <c r="P361" s="73"/>
      <c r="Q361" s="20">
        <v>31.01</v>
      </c>
      <c r="R361" s="73"/>
      <c r="S361" s="73"/>
      <c r="T361" s="73"/>
    </row>
    <row r="362" spans="1:20" ht="15.75" customHeight="1" x14ac:dyDescent="0.2">
      <c r="A362" s="103"/>
      <c r="B362" s="100"/>
      <c r="C362" s="101"/>
      <c r="D362" s="97"/>
      <c r="E362" s="94"/>
      <c r="F362" s="95"/>
      <c r="G362" s="96"/>
      <c r="H362" s="97"/>
      <c r="I362" s="98"/>
      <c r="J362" s="51">
        <v>22.12</v>
      </c>
      <c r="K362" s="75"/>
      <c r="L362" s="51">
        <v>24.33</v>
      </c>
      <c r="M362" s="74"/>
      <c r="N362" s="85"/>
      <c r="O362" s="20">
        <v>21.36</v>
      </c>
      <c r="P362" s="73"/>
      <c r="Q362" s="20">
        <v>29.36</v>
      </c>
      <c r="R362" s="73"/>
      <c r="S362" s="73"/>
      <c r="T362" s="73"/>
    </row>
    <row r="363" spans="1:20" ht="15.75" customHeight="1" x14ac:dyDescent="0.2">
      <c r="A363" s="99" t="s">
        <v>461</v>
      </c>
      <c r="B363" s="100">
        <v>1.94</v>
      </c>
      <c r="C363" s="101">
        <v>300</v>
      </c>
      <c r="D363" s="97">
        <v>16.7</v>
      </c>
      <c r="E363" s="94">
        <v>83.3</v>
      </c>
      <c r="F363" s="95">
        <v>1.94</v>
      </c>
      <c r="G363" s="96">
        <v>314</v>
      </c>
      <c r="H363" s="97">
        <v>15.9</v>
      </c>
      <c r="I363" s="98">
        <v>84.1</v>
      </c>
      <c r="J363" s="20">
        <v>21.46</v>
      </c>
      <c r="K363" s="72">
        <f t="shared" si="385"/>
        <v>21.226666666666667</v>
      </c>
      <c r="L363" s="20">
        <v>29.76</v>
      </c>
      <c r="M363" s="72">
        <f t="shared" ref="M363" si="460">AVERAGE(L363:L365)</f>
        <v>29.436666666666667</v>
      </c>
      <c r="N363" s="82">
        <f t="shared" ref="N363" si="461" xml:space="preserve"> M363-K363</f>
        <v>8.2100000000000009</v>
      </c>
      <c r="O363" s="20">
        <v>21.15</v>
      </c>
      <c r="P363" s="72">
        <f t="shared" si="388"/>
        <v>21.326666666666664</v>
      </c>
      <c r="Q363" s="20">
        <v>31.4</v>
      </c>
      <c r="R363" s="72">
        <f t="shared" si="445"/>
        <v>31.173333333333336</v>
      </c>
      <c r="S363" s="72">
        <f t="shared" ref="S363" si="462">R363-P363</f>
        <v>9.8466666666666711</v>
      </c>
      <c r="T363" s="72">
        <f t="shared" ref="T363" si="463">N363-S363</f>
        <v>-1.6366666666666703</v>
      </c>
    </row>
    <row r="364" spans="1:20" ht="15.75" customHeight="1" x14ac:dyDescent="0.2">
      <c r="A364" s="99"/>
      <c r="B364" s="100"/>
      <c r="C364" s="101"/>
      <c r="D364" s="97"/>
      <c r="E364" s="94"/>
      <c r="F364" s="95"/>
      <c r="G364" s="96"/>
      <c r="H364" s="97"/>
      <c r="I364" s="98"/>
      <c r="J364" s="20">
        <v>21</v>
      </c>
      <c r="K364" s="73"/>
      <c r="L364" s="20">
        <v>29.52</v>
      </c>
      <c r="M364" s="72"/>
      <c r="N364" s="83"/>
      <c r="O364" s="20">
        <v>21.37</v>
      </c>
      <c r="P364" s="73"/>
      <c r="Q364" s="20">
        <v>30.3</v>
      </c>
      <c r="R364" s="73"/>
      <c r="S364" s="73"/>
      <c r="T364" s="73"/>
    </row>
    <row r="365" spans="1:20" ht="15.75" customHeight="1" x14ac:dyDescent="0.2">
      <c r="A365" s="99"/>
      <c r="B365" s="100"/>
      <c r="C365" s="101"/>
      <c r="D365" s="97"/>
      <c r="E365" s="94"/>
      <c r="F365" s="95"/>
      <c r="G365" s="96"/>
      <c r="H365" s="97"/>
      <c r="I365" s="98"/>
      <c r="J365" s="20">
        <v>21.22</v>
      </c>
      <c r="K365" s="73"/>
      <c r="L365" s="20">
        <v>29.03</v>
      </c>
      <c r="M365" s="72"/>
      <c r="N365" s="83"/>
      <c r="O365" s="20">
        <v>21.46</v>
      </c>
      <c r="P365" s="73"/>
      <c r="Q365" s="20">
        <v>31.82</v>
      </c>
      <c r="R365" s="73"/>
      <c r="S365" s="73"/>
      <c r="T365" s="73"/>
    </row>
    <row r="366" spans="1:20" ht="15.75" customHeight="1" x14ac:dyDescent="0.2">
      <c r="A366" s="103" t="s">
        <v>462</v>
      </c>
      <c r="B366" s="100">
        <v>1.99</v>
      </c>
      <c r="C366" s="101">
        <v>498</v>
      </c>
      <c r="D366" s="97">
        <v>10</v>
      </c>
      <c r="E366" s="94">
        <v>90</v>
      </c>
      <c r="F366" s="95">
        <v>1.99</v>
      </c>
      <c r="G366" s="96">
        <v>383</v>
      </c>
      <c r="H366" s="97">
        <v>13.1</v>
      </c>
      <c r="I366" s="98">
        <v>86.9</v>
      </c>
      <c r="J366" s="51">
        <v>22.05</v>
      </c>
      <c r="K366" s="74">
        <f t="shared" si="385"/>
        <v>21.983333333333331</v>
      </c>
      <c r="L366" s="51">
        <v>26.85</v>
      </c>
      <c r="M366" s="74">
        <f t="shared" ref="M366" si="464">AVERAGE(L366:L368)</f>
        <v>26.669999999999998</v>
      </c>
      <c r="N366" s="84">
        <f t="shared" ref="N366" si="465" xml:space="preserve"> M366-K366</f>
        <v>4.6866666666666674</v>
      </c>
      <c r="O366" s="20">
        <v>21.81</v>
      </c>
      <c r="P366" s="72">
        <f t="shared" si="388"/>
        <v>22.083333333333332</v>
      </c>
      <c r="Q366" s="20">
        <v>30.49</v>
      </c>
      <c r="R366" s="72">
        <f t="shared" si="445"/>
        <v>30.803333333333331</v>
      </c>
      <c r="S366" s="72">
        <f t="shared" ref="S366" si="466">R366-P366</f>
        <v>8.7199999999999989</v>
      </c>
      <c r="T366" s="72">
        <f t="shared" ref="T366" si="467">N366-S366</f>
        <v>-4.0333333333333314</v>
      </c>
    </row>
    <row r="367" spans="1:20" ht="15.75" customHeight="1" x14ac:dyDescent="0.2">
      <c r="A367" s="103"/>
      <c r="B367" s="100"/>
      <c r="C367" s="101"/>
      <c r="D367" s="97"/>
      <c r="E367" s="94"/>
      <c r="F367" s="95"/>
      <c r="G367" s="96"/>
      <c r="H367" s="97"/>
      <c r="I367" s="98"/>
      <c r="J367" s="51">
        <v>21.97</v>
      </c>
      <c r="K367" s="75"/>
      <c r="L367" s="51">
        <v>26.45</v>
      </c>
      <c r="M367" s="74"/>
      <c r="N367" s="85"/>
      <c r="O367" s="20">
        <v>22.13</v>
      </c>
      <c r="P367" s="73"/>
      <c r="Q367" s="20">
        <v>30.48</v>
      </c>
      <c r="R367" s="73"/>
      <c r="S367" s="73"/>
      <c r="T367" s="73"/>
    </row>
    <row r="368" spans="1:20" ht="15.75" customHeight="1" x14ac:dyDescent="0.2">
      <c r="A368" s="103"/>
      <c r="B368" s="100"/>
      <c r="C368" s="101"/>
      <c r="D368" s="97"/>
      <c r="E368" s="94"/>
      <c r="F368" s="95"/>
      <c r="G368" s="96"/>
      <c r="H368" s="97"/>
      <c r="I368" s="98"/>
      <c r="J368" s="51">
        <v>21.93</v>
      </c>
      <c r="K368" s="75"/>
      <c r="L368" s="51">
        <v>26.71</v>
      </c>
      <c r="M368" s="74"/>
      <c r="N368" s="85"/>
      <c r="O368" s="20">
        <v>22.31</v>
      </c>
      <c r="P368" s="73"/>
      <c r="Q368" s="20">
        <v>31.44</v>
      </c>
      <c r="R368" s="73"/>
      <c r="S368" s="73"/>
      <c r="T368" s="73"/>
    </row>
    <row r="369" spans="1:20" ht="15.75" customHeight="1" x14ac:dyDescent="0.2">
      <c r="A369" s="103" t="s">
        <v>463</v>
      </c>
      <c r="B369" s="100">
        <v>1.98</v>
      </c>
      <c r="C369" s="101">
        <v>201</v>
      </c>
      <c r="D369" s="97">
        <v>24.9</v>
      </c>
      <c r="E369" s="94">
        <v>75.099999999999994</v>
      </c>
      <c r="F369" s="95">
        <v>1.98</v>
      </c>
      <c r="G369" s="96">
        <v>112</v>
      </c>
      <c r="H369" s="97">
        <v>44.6</v>
      </c>
      <c r="I369" s="98">
        <v>55.4</v>
      </c>
      <c r="J369" s="51">
        <v>21.85</v>
      </c>
      <c r="K369" s="74">
        <f t="shared" si="385"/>
        <v>21.540000000000003</v>
      </c>
      <c r="L369" s="51">
        <v>24.89</v>
      </c>
      <c r="M369" s="74">
        <f t="shared" ref="M369" si="468">AVERAGE(L369:L371)</f>
        <v>24.889999999999997</v>
      </c>
      <c r="N369" s="84">
        <f t="shared" ref="N369" si="469" xml:space="preserve"> M369-K369</f>
        <v>3.3499999999999943</v>
      </c>
      <c r="O369" s="20">
        <v>21.49</v>
      </c>
      <c r="P369" s="72">
        <f t="shared" si="388"/>
        <v>21.599999999999998</v>
      </c>
      <c r="Q369" s="20">
        <v>29.52</v>
      </c>
      <c r="R369" s="72">
        <f t="shared" si="445"/>
        <v>30.156666666666666</v>
      </c>
      <c r="S369" s="72">
        <f t="shared" ref="S369" si="470">R369-P369</f>
        <v>8.5566666666666684</v>
      </c>
      <c r="T369" s="72">
        <f t="shared" ref="T369" si="471">N369-S369</f>
        <v>-5.2066666666666741</v>
      </c>
    </row>
    <row r="370" spans="1:20" ht="15.75" customHeight="1" x14ac:dyDescent="0.2">
      <c r="A370" s="103"/>
      <c r="B370" s="100"/>
      <c r="C370" s="101"/>
      <c r="D370" s="97"/>
      <c r="E370" s="94"/>
      <c r="F370" s="95"/>
      <c r="G370" s="96"/>
      <c r="H370" s="97"/>
      <c r="I370" s="98"/>
      <c r="J370" s="51">
        <v>21.31</v>
      </c>
      <c r="K370" s="75"/>
      <c r="L370" s="51">
        <v>24.88</v>
      </c>
      <c r="M370" s="74"/>
      <c r="N370" s="85"/>
      <c r="O370" s="20">
        <v>21.47</v>
      </c>
      <c r="P370" s="73"/>
      <c r="Q370" s="20">
        <v>30.86</v>
      </c>
      <c r="R370" s="73"/>
      <c r="S370" s="73"/>
      <c r="T370" s="73"/>
    </row>
    <row r="371" spans="1:20" ht="15.75" customHeight="1" x14ac:dyDescent="0.2">
      <c r="A371" s="103"/>
      <c r="B371" s="100"/>
      <c r="C371" s="101"/>
      <c r="D371" s="97"/>
      <c r="E371" s="94"/>
      <c r="F371" s="95"/>
      <c r="G371" s="96"/>
      <c r="H371" s="97"/>
      <c r="I371" s="98"/>
      <c r="J371" s="51">
        <v>21.46</v>
      </c>
      <c r="K371" s="75"/>
      <c r="L371" s="51">
        <v>24.9</v>
      </c>
      <c r="M371" s="74"/>
      <c r="N371" s="85"/>
      <c r="O371" s="20">
        <v>21.84</v>
      </c>
      <c r="P371" s="73"/>
      <c r="Q371" s="20">
        <v>30.09</v>
      </c>
      <c r="R371" s="73"/>
      <c r="S371" s="73"/>
      <c r="T371" s="73"/>
    </row>
    <row r="372" spans="1:20" ht="15.75" customHeight="1" x14ac:dyDescent="0.2">
      <c r="A372" s="103" t="s">
        <v>464</v>
      </c>
      <c r="B372" s="100">
        <v>1.93</v>
      </c>
      <c r="C372" s="101">
        <v>369</v>
      </c>
      <c r="D372" s="97">
        <v>13.6</v>
      </c>
      <c r="E372" s="94">
        <v>86.4</v>
      </c>
      <c r="F372" s="95">
        <v>1.98</v>
      </c>
      <c r="G372" s="96">
        <v>877</v>
      </c>
      <c r="H372" s="97">
        <v>11.4</v>
      </c>
      <c r="I372" s="98">
        <v>188.6</v>
      </c>
      <c r="J372" s="51">
        <v>21.69</v>
      </c>
      <c r="K372" s="74">
        <f t="shared" si="385"/>
        <v>21.61</v>
      </c>
      <c r="L372" s="51">
        <v>26.35</v>
      </c>
      <c r="M372" s="74">
        <f t="shared" ref="M372" si="472">AVERAGE(L372:L374)</f>
        <v>26.443333333333332</v>
      </c>
      <c r="N372" s="84">
        <f t="shared" ref="N372" si="473" xml:space="preserve"> M372-K372</f>
        <v>4.8333333333333321</v>
      </c>
      <c r="O372" s="20">
        <v>22.09</v>
      </c>
      <c r="P372" s="72">
        <f t="shared" si="388"/>
        <v>22.113333333333333</v>
      </c>
      <c r="Q372" s="20">
        <v>30.43</v>
      </c>
      <c r="R372" s="72">
        <f t="shared" si="445"/>
        <v>30.353333333333335</v>
      </c>
      <c r="S372" s="72">
        <f t="shared" ref="S372" si="474">R372-P372</f>
        <v>8.240000000000002</v>
      </c>
      <c r="T372" s="72">
        <f t="shared" ref="T372" si="475">N372-S372</f>
        <v>-3.4066666666666698</v>
      </c>
    </row>
    <row r="373" spans="1:20" ht="15.75" customHeight="1" x14ac:dyDescent="0.2">
      <c r="A373" s="103"/>
      <c r="B373" s="100"/>
      <c r="C373" s="101"/>
      <c r="D373" s="97"/>
      <c r="E373" s="94"/>
      <c r="F373" s="95"/>
      <c r="G373" s="96"/>
      <c r="H373" s="97"/>
      <c r="I373" s="98"/>
      <c r="J373" s="51">
        <v>21.56</v>
      </c>
      <c r="K373" s="75"/>
      <c r="L373" s="51">
        <v>26.72</v>
      </c>
      <c r="M373" s="74"/>
      <c r="N373" s="85"/>
      <c r="O373" s="20">
        <v>22.01</v>
      </c>
      <c r="P373" s="73"/>
      <c r="Q373" s="20">
        <v>30.04</v>
      </c>
      <c r="R373" s="73"/>
      <c r="S373" s="73"/>
      <c r="T373" s="73"/>
    </row>
    <row r="374" spans="1:20" ht="15.75" customHeight="1" x14ac:dyDescent="0.2">
      <c r="A374" s="103"/>
      <c r="B374" s="100"/>
      <c r="C374" s="101"/>
      <c r="D374" s="97"/>
      <c r="E374" s="94"/>
      <c r="F374" s="95"/>
      <c r="G374" s="96"/>
      <c r="H374" s="97"/>
      <c r="I374" s="98"/>
      <c r="J374" s="51">
        <v>21.58</v>
      </c>
      <c r="K374" s="75"/>
      <c r="L374" s="51">
        <v>26.26</v>
      </c>
      <c r="M374" s="74"/>
      <c r="N374" s="85"/>
      <c r="O374" s="20">
        <v>22.24</v>
      </c>
      <c r="P374" s="73"/>
      <c r="Q374" s="20">
        <v>30.59</v>
      </c>
      <c r="R374" s="73"/>
      <c r="S374" s="73"/>
      <c r="T374" s="73"/>
    </row>
    <row r="375" spans="1:20" ht="15.75" customHeight="1" x14ac:dyDescent="0.2">
      <c r="A375" s="99" t="s">
        <v>465</v>
      </c>
      <c r="B375" s="100">
        <v>1.96</v>
      </c>
      <c r="C375" s="101">
        <v>440</v>
      </c>
      <c r="D375" s="97">
        <v>11.4</v>
      </c>
      <c r="E375" s="94">
        <v>88.6</v>
      </c>
      <c r="F375" s="95">
        <v>2.02</v>
      </c>
      <c r="G375" s="96">
        <v>343</v>
      </c>
      <c r="H375" s="97">
        <v>14.6</v>
      </c>
      <c r="I375" s="98">
        <v>85.4</v>
      </c>
      <c r="J375" s="20">
        <v>21.64</v>
      </c>
      <c r="K375" s="72">
        <f t="shared" ref="K375:K438" si="476">AVERAGE(J375,J376:J377)</f>
        <v>21.58</v>
      </c>
      <c r="L375" s="20">
        <v>30.52</v>
      </c>
      <c r="M375" s="72">
        <f t="shared" ref="M375" si="477">AVERAGE(L375:L377)</f>
        <v>30.47666666666667</v>
      </c>
      <c r="N375" s="82">
        <f t="shared" ref="N375" si="478" xml:space="preserve"> M375-K375</f>
        <v>8.8966666666666718</v>
      </c>
      <c r="O375" s="20">
        <v>22.27</v>
      </c>
      <c r="P375" s="72">
        <f t="shared" ref="P375:P438" si="479">AVERAGE(O375:O377)</f>
        <v>22.243333333333329</v>
      </c>
      <c r="Q375" s="20">
        <v>31.11</v>
      </c>
      <c r="R375" s="72">
        <f t="shared" si="445"/>
        <v>30.926666666666666</v>
      </c>
      <c r="S375" s="72">
        <f t="shared" ref="S375" si="480">R375-P375</f>
        <v>8.6833333333333371</v>
      </c>
      <c r="T375" s="72">
        <f t="shared" ref="T375" si="481">N375-S375</f>
        <v>0.21333333333333471</v>
      </c>
    </row>
    <row r="376" spans="1:20" ht="15.75" customHeight="1" x14ac:dyDescent="0.2">
      <c r="A376" s="99"/>
      <c r="B376" s="100"/>
      <c r="C376" s="101"/>
      <c r="D376" s="97"/>
      <c r="E376" s="94"/>
      <c r="F376" s="95"/>
      <c r="G376" s="96"/>
      <c r="H376" s="97"/>
      <c r="I376" s="98"/>
      <c r="J376" s="20">
        <v>21.65</v>
      </c>
      <c r="K376" s="73"/>
      <c r="L376" s="20">
        <v>30.95</v>
      </c>
      <c r="M376" s="72"/>
      <c r="N376" s="83"/>
      <c r="O376" s="20">
        <v>22.11</v>
      </c>
      <c r="P376" s="73"/>
      <c r="Q376" s="20">
        <v>30.99</v>
      </c>
      <c r="R376" s="73"/>
      <c r="S376" s="73"/>
      <c r="T376" s="73"/>
    </row>
    <row r="377" spans="1:20" ht="15.75" customHeight="1" x14ac:dyDescent="0.2">
      <c r="A377" s="99"/>
      <c r="B377" s="100"/>
      <c r="C377" s="101"/>
      <c r="D377" s="97"/>
      <c r="E377" s="94"/>
      <c r="F377" s="95"/>
      <c r="G377" s="96"/>
      <c r="H377" s="97"/>
      <c r="I377" s="98"/>
      <c r="J377" s="20">
        <v>21.45</v>
      </c>
      <c r="K377" s="73"/>
      <c r="L377" s="20">
        <v>29.96</v>
      </c>
      <c r="M377" s="72"/>
      <c r="N377" s="83"/>
      <c r="O377" s="20">
        <v>22.35</v>
      </c>
      <c r="P377" s="73"/>
      <c r="Q377" s="20">
        <v>30.68</v>
      </c>
      <c r="R377" s="73"/>
      <c r="S377" s="73"/>
      <c r="T377" s="73"/>
    </row>
    <row r="378" spans="1:20" ht="15.75" customHeight="1" x14ac:dyDescent="0.2">
      <c r="A378" s="99" t="s">
        <v>466</v>
      </c>
      <c r="B378" s="100">
        <v>1.93</v>
      </c>
      <c r="C378" s="101">
        <v>440</v>
      </c>
      <c r="D378" s="97">
        <v>11.4</v>
      </c>
      <c r="E378" s="94">
        <v>88.6</v>
      </c>
      <c r="F378" s="95">
        <v>1.97</v>
      </c>
      <c r="G378" s="96">
        <v>691</v>
      </c>
      <c r="H378" s="97">
        <v>14.5</v>
      </c>
      <c r="I378" s="98">
        <v>185.5</v>
      </c>
      <c r="J378" s="20">
        <v>21.24</v>
      </c>
      <c r="K378" s="72">
        <f t="shared" si="476"/>
        <v>21.246666666666666</v>
      </c>
      <c r="L378" s="20">
        <v>30.36</v>
      </c>
      <c r="M378" s="72">
        <f t="shared" ref="M378" si="482">AVERAGE(L378:L380)</f>
        <v>30.346666666666664</v>
      </c>
      <c r="N378" s="82">
        <f t="shared" ref="N378" si="483" xml:space="preserve"> M378-K378</f>
        <v>9.0999999999999979</v>
      </c>
      <c r="O378" s="20">
        <v>21.91</v>
      </c>
      <c r="P378" s="72">
        <f t="shared" si="479"/>
        <v>21.953333333333333</v>
      </c>
      <c r="Q378" s="20">
        <v>30.35</v>
      </c>
      <c r="R378" s="72">
        <f t="shared" si="445"/>
        <v>30.689999999999998</v>
      </c>
      <c r="S378" s="72">
        <f t="shared" ref="S378" si="484">R378-P378</f>
        <v>8.7366666666666646</v>
      </c>
      <c r="T378" s="72">
        <f t="shared" ref="T378" si="485">N378-S378</f>
        <v>0.36333333333333329</v>
      </c>
    </row>
    <row r="379" spans="1:20" ht="15.75" customHeight="1" x14ac:dyDescent="0.2">
      <c r="A379" s="99"/>
      <c r="B379" s="100"/>
      <c r="C379" s="101"/>
      <c r="D379" s="97"/>
      <c r="E379" s="94"/>
      <c r="F379" s="95"/>
      <c r="G379" s="96"/>
      <c r="H379" s="97"/>
      <c r="I379" s="98"/>
      <c r="J379" s="20">
        <v>21.24</v>
      </c>
      <c r="K379" s="73"/>
      <c r="L379" s="20">
        <v>30.36</v>
      </c>
      <c r="M379" s="72"/>
      <c r="N379" s="83"/>
      <c r="O379" s="20">
        <v>22.05</v>
      </c>
      <c r="P379" s="73"/>
      <c r="Q379" s="20">
        <v>30.82</v>
      </c>
      <c r="R379" s="73"/>
      <c r="S379" s="73"/>
      <c r="T379" s="73"/>
    </row>
    <row r="380" spans="1:20" ht="15.75" customHeight="1" x14ac:dyDescent="0.2">
      <c r="A380" s="99"/>
      <c r="B380" s="100"/>
      <c r="C380" s="101"/>
      <c r="D380" s="97"/>
      <c r="E380" s="94"/>
      <c r="F380" s="95"/>
      <c r="G380" s="96"/>
      <c r="H380" s="97"/>
      <c r="I380" s="98"/>
      <c r="J380" s="20">
        <v>21.26</v>
      </c>
      <c r="K380" s="73"/>
      <c r="L380" s="20">
        <v>30.32</v>
      </c>
      <c r="M380" s="72"/>
      <c r="N380" s="83"/>
      <c r="O380" s="20">
        <v>21.9</v>
      </c>
      <c r="P380" s="73"/>
      <c r="Q380" s="20">
        <v>30.9</v>
      </c>
      <c r="R380" s="73"/>
      <c r="S380" s="73"/>
      <c r="T380" s="73"/>
    </row>
    <row r="381" spans="1:20" ht="15.75" customHeight="1" x14ac:dyDescent="0.2">
      <c r="A381" s="99" t="s">
        <v>467</v>
      </c>
      <c r="B381" s="100">
        <v>2.0099999999999998</v>
      </c>
      <c r="C381" s="101">
        <v>238</v>
      </c>
      <c r="D381" s="97">
        <v>21</v>
      </c>
      <c r="E381" s="94">
        <v>79</v>
      </c>
      <c r="F381" s="95">
        <v>1.96</v>
      </c>
      <c r="G381" s="96">
        <v>1328</v>
      </c>
      <c r="H381" s="97">
        <v>7.5</v>
      </c>
      <c r="I381" s="98">
        <v>192.5</v>
      </c>
      <c r="J381" s="20">
        <v>22.57</v>
      </c>
      <c r="K381" s="72">
        <f t="shared" si="476"/>
        <v>22.423333333333332</v>
      </c>
      <c r="L381" s="20">
        <v>30.93</v>
      </c>
      <c r="M381" s="72">
        <f t="shared" ref="M381" si="486">AVERAGE(L381:L383)</f>
        <v>30.556666666666668</v>
      </c>
      <c r="N381" s="82">
        <f t="shared" ref="N381" si="487" xml:space="preserve"> M381-K381</f>
        <v>8.1333333333333364</v>
      </c>
      <c r="O381" s="20">
        <v>20.89</v>
      </c>
      <c r="P381" s="72">
        <f t="shared" si="479"/>
        <v>21.423333333333332</v>
      </c>
      <c r="Q381" s="20">
        <v>30.58</v>
      </c>
      <c r="R381" s="72">
        <f t="shared" si="445"/>
        <v>30.686666666666667</v>
      </c>
      <c r="S381" s="72">
        <f t="shared" ref="S381" si="488">R381-P381</f>
        <v>9.2633333333333354</v>
      </c>
      <c r="T381" s="72">
        <f t="shared" ref="T381" si="489">N381-S381</f>
        <v>-1.129999999999999</v>
      </c>
    </row>
    <row r="382" spans="1:20" ht="15.75" customHeight="1" x14ac:dyDescent="0.2">
      <c r="A382" s="99"/>
      <c r="B382" s="100"/>
      <c r="C382" s="101"/>
      <c r="D382" s="97"/>
      <c r="E382" s="94"/>
      <c r="F382" s="95"/>
      <c r="G382" s="96"/>
      <c r="H382" s="97"/>
      <c r="I382" s="98"/>
      <c r="J382" s="20">
        <v>22.36</v>
      </c>
      <c r="K382" s="73"/>
      <c r="L382" s="20">
        <v>30.36</v>
      </c>
      <c r="M382" s="72"/>
      <c r="N382" s="83"/>
      <c r="O382" s="20">
        <v>21.9</v>
      </c>
      <c r="P382" s="73"/>
      <c r="Q382" s="20">
        <v>30.35</v>
      </c>
      <c r="R382" s="73"/>
      <c r="S382" s="73"/>
      <c r="T382" s="73"/>
    </row>
    <row r="383" spans="1:20" ht="15.75" customHeight="1" x14ac:dyDescent="0.2">
      <c r="A383" s="99"/>
      <c r="B383" s="100"/>
      <c r="C383" s="101"/>
      <c r="D383" s="97"/>
      <c r="E383" s="94"/>
      <c r="F383" s="95"/>
      <c r="G383" s="96"/>
      <c r="H383" s="97"/>
      <c r="I383" s="98"/>
      <c r="J383" s="20">
        <v>22.34</v>
      </c>
      <c r="K383" s="73"/>
      <c r="L383" s="20">
        <v>30.38</v>
      </c>
      <c r="M383" s="72"/>
      <c r="N383" s="83"/>
      <c r="O383" s="20">
        <v>21.48</v>
      </c>
      <c r="P383" s="73"/>
      <c r="Q383" s="20">
        <v>31.13</v>
      </c>
      <c r="R383" s="73"/>
      <c r="S383" s="73"/>
      <c r="T383" s="73"/>
    </row>
    <row r="384" spans="1:20" ht="15.75" customHeight="1" x14ac:dyDescent="0.2">
      <c r="A384" s="103" t="s">
        <v>468</v>
      </c>
      <c r="B384" s="100">
        <v>1.98</v>
      </c>
      <c r="C384" s="101">
        <v>362</v>
      </c>
      <c r="D384" s="97">
        <v>13.8</v>
      </c>
      <c r="E384" s="94">
        <v>86.2</v>
      </c>
      <c r="F384" s="95">
        <v>1.98</v>
      </c>
      <c r="G384" s="96">
        <v>1278</v>
      </c>
      <c r="H384" s="97">
        <v>7.8</v>
      </c>
      <c r="I384" s="98">
        <v>192.2</v>
      </c>
      <c r="J384" s="51">
        <v>21.75</v>
      </c>
      <c r="K384" s="74">
        <f t="shared" si="476"/>
        <v>21.709999999999997</v>
      </c>
      <c r="L384" s="51">
        <v>20.65</v>
      </c>
      <c r="M384" s="74">
        <f t="shared" ref="M384" si="490">AVERAGE(L384:L386)</f>
        <v>20.580000000000002</v>
      </c>
      <c r="N384" s="84">
        <f t="shared" ref="N384" si="491" xml:space="preserve"> M384-K384</f>
        <v>-1.1299999999999955</v>
      </c>
      <c r="O384" s="55">
        <v>22.75</v>
      </c>
      <c r="P384" s="76">
        <f t="shared" si="479"/>
        <v>22.83</v>
      </c>
      <c r="Q384" s="55">
        <v>30.95</v>
      </c>
      <c r="R384" s="76">
        <f t="shared" si="445"/>
        <v>31.09</v>
      </c>
      <c r="S384" s="76">
        <f t="shared" ref="S384" si="492">R384-P384</f>
        <v>8.2600000000000016</v>
      </c>
      <c r="T384" s="72">
        <f t="shared" ref="T384" si="493">N384-S384</f>
        <v>-9.389999999999997</v>
      </c>
    </row>
    <row r="385" spans="1:20" ht="15.75" customHeight="1" x14ac:dyDescent="0.2">
      <c r="A385" s="103"/>
      <c r="B385" s="100"/>
      <c r="C385" s="101"/>
      <c r="D385" s="97"/>
      <c r="E385" s="94"/>
      <c r="F385" s="95"/>
      <c r="G385" s="96"/>
      <c r="H385" s="97"/>
      <c r="I385" s="98"/>
      <c r="J385" s="51">
        <v>21.67</v>
      </c>
      <c r="K385" s="75"/>
      <c r="L385" s="51">
        <v>20.38</v>
      </c>
      <c r="M385" s="74"/>
      <c r="N385" s="85"/>
      <c r="O385" s="55">
        <v>22.83</v>
      </c>
      <c r="P385" s="77"/>
      <c r="Q385" s="55">
        <v>30.98</v>
      </c>
      <c r="R385" s="77"/>
      <c r="S385" s="77"/>
      <c r="T385" s="73"/>
    </row>
    <row r="386" spans="1:20" ht="15.75" customHeight="1" x14ac:dyDescent="0.2">
      <c r="A386" s="103"/>
      <c r="B386" s="100"/>
      <c r="C386" s="101"/>
      <c r="D386" s="97"/>
      <c r="E386" s="94"/>
      <c r="F386" s="95"/>
      <c r="G386" s="96"/>
      <c r="H386" s="97"/>
      <c r="I386" s="98"/>
      <c r="J386" s="51">
        <v>21.71</v>
      </c>
      <c r="K386" s="75"/>
      <c r="L386" s="51">
        <v>20.71</v>
      </c>
      <c r="M386" s="74"/>
      <c r="N386" s="85"/>
      <c r="O386" s="55">
        <v>22.91</v>
      </c>
      <c r="P386" s="77"/>
      <c r="Q386" s="55">
        <v>31.34</v>
      </c>
      <c r="R386" s="77"/>
      <c r="S386" s="77"/>
      <c r="T386" s="73"/>
    </row>
    <row r="387" spans="1:20" ht="15.75" customHeight="1" x14ac:dyDescent="0.2">
      <c r="A387" s="99" t="s">
        <v>469</v>
      </c>
      <c r="B387" s="100">
        <v>2.0299999999999998</v>
      </c>
      <c r="C387" s="101">
        <v>182</v>
      </c>
      <c r="D387" s="97">
        <v>29</v>
      </c>
      <c r="E387" s="94">
        <v>71</v>
      </c>
      <c r="F387" s="95">
        <v>2.0499999999999998</v>
      </c>
      <c r="G387" s="96">
        <v>536</v>
      </c>
      <c r="H387" s="97">
        <v>18.7</v>
      </c>
      <c r="I387" s="98">
        <v>181.3</v>
      </c>
      <c r="J387" s="20">
        <v>21.77</v>
      </c>
      <c r="K387" s="72">
        <f t="shared" si="476"/>
        <v>21.726666666666663</v>
      </c>
      <c r="L387" s="20">
        <v>29.6</v>
      </c>
      <c r="M387" s="72">
        <f t="shared" ref="M387" si="494">AVERAGE(L387:L389)</f>
        <v>29.243333333333336</v>
      </c>
      <c r="N387" s="82">
        <f t="shared" ref="N387" si="495" xml:space="preserve"> M387-K387</f>
        <v>7.5166666666666728</v>
      </c>
      <c r="O387" s="20">
        <v>23.42</v>
      </c>
      <c r="P387" s="72">
        <f t="shared" si="479"/>
        <v>23.503333333333334</v>
      </c>
      <c r="Q387" s="20">
        <v>30.75</v>
      </c>
      <c r="R387" s="72">
        <f t="shared" si="445"/>
        <v>30.939999999999998</v>
      </c>
      <c r="S387" s="72">
        <f t="shared" ref="S387" si="496">R387-P387</f>
        <v>7.4366666666666639</v>
      </c>
      <c r="T387" s="72">
        <f t="shared" ref="T387" si="497">N387-S387</f>
        <v>8.0000000000008953E-2</v>
      </c>
    </row>
    <row r="388" spans="1:20" ht="15.75" customHeight="1" x14ac:dyDescent="0.2">
      <c r="A388" s="99"/>
      <c r="B388" s="100"/>
      <c r="C388" s="101"/>
      <c r="D388" s="97"/>
      <c r="E388" s="94"/>
      <c r="F388" s="95"/>
      <c r="G388" s="96"/>
      <c r="H388" s="97"/>
      <c r="I388" s="98"/>
      <c r="J388" s="20">
        <v>21.72</v>
      </c>
      <c r="K388" s="73"/>
      <c r="L388" s="20">
        <v>29.77</v>
      </c>
      <c r="M388" s="72"/>
      <c r="N388" s="83"/>
      <c r="O388" s="20">
        <v>23.51</v>
      </c>
      <c r="P388" s="73"/>
      <c r="Q388" s="20">
        <v>30.75</v>
      </c>
      <c r="R388" s="73"/>
      <c r="S388" s="73"/>
      <c r="T388" s="73"/>
    </row>
    <row r="389" spans="1:20" ht="15.75" customHeight="1" x14ac:dyDescent="0.2">
      <c r="A389" s="99"/>
      <c r="B389" s="100"/>
      <c r="C389" s="101"/>
      <c r="D389" s="97"/>
      <c r="E389" s="94"/>
      <c r="F389" s="95"/>
      <c r="G389" s="96"/>
      <c r="H389" s="97"/>
      <c r="I389" s="98"/>
      <c r="J389" s="20">
        <v>21.69</v>
      </c>
      <c r="K389" s="73"/>
      <c r="L389" s="20">
        <v>28.36</v>
      </c>
      <c r="M389" s="72"/>
      <c r="N389" s="83"/>
      <c r="O389" s="20">
        <v>23.58</v>
      </c>
      <c r="P389" s="73"/>
      <c r="Q389" s="20">
        <v>31.32</v>
      </c>
      <c r="R389" s="73"/>
      <c r="S389" s="73"/>
      <c r="T389" s="73"/>
    </row>
    <row r="390" spans="1:20" ht="15.75" customHeight="1" x14ac:dyDescent="0.2">
      <c r="A390" s="103" t="s">
        <v>470</v>
      </c>
      <c r="B390" s="100">
        <v>2.0499999999999998</v>
      </c>
      <c r="C390" s="101">
        <v>110</v>
      </c>
      <c r="D390" s="97">
        <v>45.5</v>
      </c>
      <c r="E390" s="94">
        <v>54.5</v>
      </c>
      <c r="F390" s="95">
        <v>2.0499999999999998</v>
      </c>
      <c r="G390" s="96">
        <v>292</v>
      </c>
      <c r="H390" s="97">
        <v>17.100000000000001</v>
      </c>
      <c r="I390" s="98">
        <v>82.9</v>
      </c>
      <c r="J390" s="51">
        <v>22.07</v>
      </c>
      <c r="K390" s="74">
        <f t="shared" si="476"/>
        <v>22.216666666666669</v>
      </c>
      <c r="L390" s="51">
        <v>25.15</v>
      </c>
      <c r="M390" s="74">
        <f t="shared" ref="M390" si="498">AVERAGE(L390:L392)</f>
        <v>25.113333333333333</v>
      </c>
      <c r="N390" s="84">
        <f t="shared" ref="N390" si="499" xml:space="preserve"> M390-K390</f>
        <v>2.8966666666666647</v>
      </c>
      <c r="O390" s="20">
        <v>22.31</v>
      </c>
      <c r="P390" s="72">
        <f t="shared" si="479"/>
        <v>22.42</v>
      </c>
      <c r="Q390" s="20">
        <v>30.88</v>
      </c>
      <c r="R390" s="72">
        <f t="shared" si="445"/>
        <v>30.98</v>
      </c>
      <c r="S390" s="72">
        <f t="shared" ref="S390" si="500">R390-P390</f>
        <v>8.5599999999999987</v>
      </c>
      <c r="T390" s="72">
        <f t="shared" ref="T390" si="501">N390-S390</f>
        <v>-5.663333333333334</v>
      </c>
    </row>
    <row r="391" spans="1:20" ht="15.75" customHeight="1" x14ac:dyDescent="0.2">
      <c r="A391" s="103"/>
      <c r="B391" s="100"/>
      <c r="C391" s="101"/>
      <c r="D391" s="97"/>
      <c r="E391" s="94"/>
      <c r="F391" s="95"/>
      <c r="G391" s="96"/>
      <c r="H391" s="97"/>
      <c r="I391" s="98"/>
      <c r="J391" s="51">
        <v>22.04</v>
      </c>
      <c r="K391" s="75"/>
      <c r="L391" s="51">
        <v>25.21</v>
      </c>
      <c r="M391" s="74"/>
      <c r="N391" s="85"/>
      <c r="O391" s="20">
        <v>22.25</v>
      </c>
      <c r="P391" s="73"/>
      <c r="Q391" s="20">
        <v>31.59</v>
      </c>
      <c r="R391" s="73"/>
      <c r="S391" s="73"/>
      <c r="T391" s="73"/>
    </row>
    <row r="392" spans="1:20" ht="15.75" customHeight="1" x14ac:dyDescent="0.2">
      <c r="A392" s="103"/>
      <c r="B392" s="100"/>
      <c r="C392" s="101"/>
      <c r="D392" s="97"/>
      <c r="E392" s="94"/>
      <c r="F392" s="95"/>
      <c r="G392" s="96"/>
      <c r="H392" s="97"/>
      <c r="I392" s="98"/>
      <c r="J392" s="51">
        <v>22.54</v>
      </c>
      <c r="K392" s="75"/>
      <c r="L392" s="51">
        <v>24.98</v>
      </c>
      <c r="M392" s="74"/>
      <c r="N392" s="85"/>
      <c r="O392" s="20">
        <v>22.7</v>
      </c>
      <c r="P392" s="73"/>
      <c r="Q392" s="20">
        <v>30.47</v>
      </c>
      <c r="R392" s="73"/>
      <c r="S392" s="73"/>
      <c r="T392" s="73"/>
    </row>
    <row r="393" spans="1:20" ht="15.75" customHeight="1" x14ac:dyDescent="0.2">
      <c r="A393" s="103" t="s">
        <v>471</v>
      </c>
      <c r="B393" s="100">
        <v>2</v>
      </c>
      <c r="C393" s="101">
        <v>483</v>
      </c>
      <c r="D393" s="97">
        <v>10.4</v>
      </c>
      <c r="E393" s="94">
        <v>89.6</v>
      </c>
      <c r="F393" s="95">
        <v>2</v>
      </c>
      <c r="G393" s="96">
        <v>501</v>
      </c>
      <c r="H393" s="97">
        <v>10</v>
      </c>
      <c r="I393" s="98">
        <v>90</v>
      </c>
      <c r="J393" s="51">
        <v>22.17</v>
      </c>
      <c r="K393" s="74">
        <f t="shared" si="476"/>
        <v>22.126666666666665</v>
      </c>
      <c r="L393" s="51">
        <v>26.76</v>
      </c>
      <c r="M393" s="74">
        <f t="shared" ref="M393" si="502">AVERAGE(L393:L395)</f>
        <v>26.900000000000002</v>
      </c>
      <c r="N393" s="84">
        <f t="shared" ref="N393" si="503" xml:space="preserve"> M393-K393</f>
        <v>4.773333333333337</v>
      </c>
      <c r="O393" s="20">
        <v>21.34</v>
      </c>
      <c r="P393" s="72">
        <f t="shared" si="479"/>
        <v>21.743333333333336</v>
      </c>
      <c r="Q393" s="20">
        <v>30.67</v>
      </c>
      <c r="R393" s="72">
        <f t="shared" si="445"/>
        <v>30.616666666666664</v>
      </c>
      <c r="S393" s="72">
        <f t="shared" ref="S393" si="504">R393-P393</f>
        <v>8.8733333333333277</v>
      </c>
      <c r="T393" s="72">
        <f t="shared" ref="T393" si="505">N393-S393</f>
        <v>-4.0999999999999908</v>
      </c>
    </row>
    <row r="394" spans="1:20" ht="15.75" customHeight="1" x14ac:dyDescent="0.2">
      <c r="A394" s="103"/>
      <c r="B394" s="100"/>
      <c r="C394" s="101"/>
      <c r="D394" s="97"/>
      <c r="E394" s="94"/>
      <c r="F394" s="95"/>
      <c r="G394" s="96"/>
      <c r="H394" s="97"/>
      <c r="I394" s="98"/>
      <c r="J394" s="51">
        <v>21.97</v>
      </c>
      <c r="K394" s="75"/>
      <c r="L394" s="51">
        <v>27</v>
      </c>
      <c r="M394" s="74"/>
      <c r="N394" s="85"/>
      <c r="O394" s="20">
        <v>22.05</v>
      </c>
      <c r="P394" s="73"/>
      <c r="Q394" s="20">
        <v>30.44</v>
      </c>
      <c r="R394" s="73"/>
      <c r="S394" s="73"/>
      <c r="T394" s="73"/>
    </row>
    <row r="395" spans="1:20" ht="15.75" customHeight="1" x14ac:dyDescent="0.2">
      <c r="A395" s="103"/>
      <c r="B395" s="100"/>
      <c r="C395" s="101"/>
      <c r="D395" s="97"/>
      <c r="E395" s="94"/>
      <c r="F395" s="95"/>
      <c r="G395" s="96"/>
      <c r="H395" s="97"/>
      <c r="I395" s="98"/>
      <c r="J395" s="51">
        <v>22.24</v>
      </c>
      <c r="K395" s="75"/>
      <c r="L395" s="51">
        <v>26.94</v>
      </c>
      <c r="M395" s="74"/>
      <c r="N395" s="85"/>
      <c r="O395" s="20">
        <v>21.84</v>
      </c>
      <c r="P395" s="73"/>
      <c r="Q395" s="20">
        <v>30.74</v>
      </c>
      <c r="R395" s="73"/>
      <c r="S395" s="73"/>
      <c r="T395" s="73"/>
    </row>
    <row r="396" spans="1:20" ht="15.75" customHeight="1" x14ac:dyDescent="0.2">
      <c r="A396" s="99" t="s">
        <v>472</v>
      </c>
      <c r="B396" s="100">
        <v>2.0499999999999998</v>
      </c>
      <c r="C396" s="101">
        <v>163</v>
      </c>
      <c r="D396" s="97">
        <v>30.7</v>
      </c>
      <c r="E396" s="94">
        <v>69.3</v>
      </c>
      <c r="F396" s="95">
        <v>2</v>
      </c>
      <c r="G396" s="96">
        <v>355</v>
      </c>
      <c r="H396" s="97">
        <v>14.1</v>
      </c>
      <c r="I396" s="98">
        <v>85.9</v>
      </c>
      <c r="J396" s="20">
        <v>22.28</v>
      </c>
      <c r="K396" s="72">
        <f t="shared" si="476"/>
        <v>22.103333333333335</v>
      </c>
      <c r="L396" s="20">
        <v>30.65</v>
      </c>
      <c r="M396" s="72">
        <f t="shared" ref="M396" si="506">AVERAGE(L396:L398)</f>
        <v>30.393333333333334</v>
      </c>
      <c r="N396" s="82">
        <f t="shared" ref="N396" si="507" xml:space="preserve"> M396-K396</f>
        <v>8.2899999999999991</v>
      </c>
      <c r="O396" s="20">
        <v>21.21</v>
      </c>
      <c r="P396" s="72">
        <f t="shared" si="479"/>
        <v>21.186666666666667</v>
      </c>
      <c r="Q396" s="20">
        <v>30.36</v>
      </c>
      <c r="R396" s="72">
        <f t="shared" si="445"/>
        <v>30.403333333333332</v>
      </c>
      <c r="S396" s="72">
        <f t="shared" ref="S396" si="508">R396-P396</f>
        <v>9.216666666666665</v>
      </c>
      <c r="T396" s="72">
        <f t="shared" ref="T396" si="509">N396-S396</f>
        <v>-0.92666666666666586</v>
      </c>
    </row>
    <row r="397" spans="1:20" ht="15.75" customHeight="1" x14ac:dyDescent="0.2">
      <c r="A397" s="99"/>
      <c r="B397" s="100"/>
      <c r="C397" s="101"/>
      <c r="D397" s="97"/>
      <c r="E397" s="94"/>
      <c r="F397" s="95"/>
      <c r="G397" s="96"/>
      <c r="H397" s="97"/>
      <c r="I397" s="98"/>
      <c r="J397" s="20">
        <v>21.82</v>
      </c>
      <c r="K397" s="73"/>
      <c r="L397" s="20">
        <v>30.39</v>
      </c>
      <c r="M397" s="72"/>
      <c r="N397" s="83"/>
      <c r="O397" s="20">
        <v>21.16</v>
      </c>
      <c r="P397" s="73"/>
      <c r="Q397" s="20">
        <v>30.61</v>
      </c>
      <c r="R397" s="73"/>
      <c r="S397" s="73"/>
      <c r="T397" s="73"/>
    </row>
    <row r="398" spans="1:20" ht="15.75" customHeight="1" x14ac:dyDescent="0.2">
      <c r="A398" s="99"/>
      <c r="B398" s="100"/>
      <c r="C398" s="101"/>
      <c r="D398" s="97"/>
      <c r="E398" s="94"/>
      <c r="F398" s="95"/>
      <c r="G398" s="96"/>
      <c r="H398" s="97"/>
      <c r="I398" s="98"/>
      <c r="J398" s="20">
        <v>22.21</v>
      </c>
      <c r="K398" s="73"/>
      <c r="L398" s="20">
        <v>30.14</v>
      </c>
      <c r="M398" s="72"/>
      <c r="N398" s="83"/>
      <c r="O398" s="20">
        <v>21.19</v>
      </c>
      <c r="P398" s="73"/>
      <c r="Q398" s="20">
        <v>30.24</v>
      </c>
      <c r="R398" s="73"/>
      <c r="S398" s="73"/>
      <c r="T398" s="73"/>
    </row>
    <row r="399" spans="1:20" ht="15.75" customHeight="1" x14ac:dyDescent="0.2">
      <c r="A399" s="99" t="s">
        <v>473</v>
      </c>
      <c r="B399" s="100">
        <v>1.98</v>
      </c>
      <c r="C399" s="101">
        <v>424</v>
      </c>
      <c r="D399" s="97">
        <v>11.8</v>
      </c>
      <c r="E399" s="94">
        <v>88.2</v>
      </c>
      <c r="F399" s="95">
        <v>2</v>
      </c>
      <c r="G399" s="96">
        <v>489</v>
      </c>
      <c r="H399" s="97">
        <v>10.199999999999999</v>
      </c>
      <c r="I399" s="98">
        <v>89.8</v>
      </c>
      <c r="J399" s="20">
        <v>22.29</v>
      </c>
      <c r="K399" s="72">
        <f t="shared" si="476"/>
        <v>22.163333333333338</v>
      </c>
      <c r="L399" s="20">
        <v>31.02</v>
      </c>
      <c r="M399" s="72">
        <f t="shared" ref="M399" si="510">AVERAGE(L399:L401)</f>
        <v>30.789999999999996</v>
      </c>
      <c r="N399" s="82">
        <f t="shared" ref="N399" si="511" xml:space="preserve"> M399-K399</f>
        <v>8.626666666666658</v>
      </c>
      <c r="O399" s="20">
        <v>22.47</v>
      </c>
      <c r="P399" s="72">
        <f t="shared" si="479"/>
        <v>22.64</v>
      </c>
      <c r="Q399" s="20">
        <v>29.22</v>
      </c>
      <c r="R399" s="72">
        <f t="shared" si="445"/>
        <v>30.72666666666667</v>
      </c>
      <c r="S399" s="72">
        <f t="shared" ref="S399" si="512">R399-P399</f>
        <v>8.0866666666666696</v>
      </c>
      <c r="T399" s="72">
        <f t="shared" ref="T399" si="513">N399-S399</f>
        <v>0.53999999999998849</v>
      </c>
    </row>
    <row r="400" spans="1:20" ht="15.75" customHeight="1" x14ac:dyDescent="0.2">
      <c r="A400" s="99"/>
      <c r="B400" s="100"/>
      <c r="C400" s="101"/>
      <c r="D400" s="97"/>
      <c r="E400" s="94"/>
      <c r="F400" s="95"/>
      <c r="G400" s="96"/>
      <c r="H400" s="97"/>
      <c r="I400" s="98"/>
      <c r="J400" s="20">
        <v>22.17</v>
      </c>
      <c r="K400" s="73"/>
      <c r="L400" s="20">
        <v>30.58</v>
      </c>
      <c r="M400" s="72"/>
      <c r="N400" s="83"/>
      <c r="O400" s="20">
        <v>22.57</v>
      </c>
      <c r="P400" s="73"/>
      <c r="Q400" s="20">
        <v>31.64</v>
      </c>
      <c r="R400" s="73"/>
      <c r="S400" s="73"/>
      <c r="T400" s="73"/>
    </row>
    <row r="401" spans="1:20" ht="15.75" customHeight="1" x14ac:dyDescent="0.2">
      <c r="A401" s="99"/>
      <c r="B401" s="100"/>
      <c r="C401" s="101"/>
      <c r="D401" s="97"/>
      <c r="E401" s="94"/>
      <c r="F401" s="95"/>
      <c r="G401" s="96"/>
      <c r="H401" s="97"/>
      <c r="I401" s="98"/>
      <c r="J401" s="20">
        <v>22.03</v>
      </c>
      <c r="K401" s="73"/>
      <c r="L401" s="20">
        <v>30.77</v>
      </c>
      <c r="M401" s="72"/>
      <c r="N401" s="83"/>
      <c r="O401" s="20">
        <v>22.88</v>
      </c>
      <c r="P401" s="73"/>
      <c r="Q401" s="20">
        <v>31.32</v>
      </c>
      <c r="R401" s="73"/>
      <c r="S401" s="73"/>
      <c r="T401" s="73"/>
    </row>
    <row r="402" spans="1:20" ht="15.75" customHeight="1" x14ac:dyDescent="0.2">
      <c r="A402" s="99" t="s">
        <v>474</v>
      </c>
      <c r="B402" s="100">
        <v>2</v>
      </c>
      <c r="C402" s="101">
        <v>416</v>
      </c>
      <c r="D402" s="97">
        <v>12</v>
      </c>
      <c r="E402" s="94">
        <v>88</v>
      </c>
      <c r="F402" s="95">
        <v>2</v>
      </c>
      <c r="G402" s="96">
        <v>455</v>
      </c>
      <c r="H402" s="97">
        <v>11</v>
      </c>
      <c r="I402" s="98">
        <v>89</v>
      </c>
      <c r="J402" s="20">
        <v>22.88</v>
      </c>
      <c r="K402" s="72">
        <f t="shared" si="476"/>
        <v>22.636666666666667</v>
      </c>
      <c r="L402" s="20">
        <v>29.03</v>
      </c>
      <c r="M402" s="72">
        <f t="shared" ref="M402" si="514">AVERAGE(L402:L404)</f>
        <v>28.833333333333332</v>
      </c>
      <c r="N402" s="82">
        <f t="shared" ref="N402" si="515" xml:space="preserve"> M402-K402</f>
        <v>6.1966666666666654</v>
      </c>
      <c r="O402" s="20">
        <v>21.83</v>
      </c>
      <c r="P402" s="72">
        <f t="shared" si="479"/>
        <v>21.916666666666668</v>
      </c>
      <c r="Q402" s="20">
        <v>30.57</v>
      </c>
      <c r="R402" s="72">
        <f t="shared" si="445"/>
        <v>31.090000000000003</v>
      </c>
      <c r="S402" s="72">
        <f t="shared" ref="S402" si="516">R402-P402</f>
        <v>9.1733333333333356</v>
      </c>
      <c r="T402" s="72">
        <f t="shared" ref="T402" si="517">N402-S402</f>
        <v>-2.9766666666666701</v>
      </c>
    </row>
    <row r="403" spans="1:20" ht="15.75" customHeight="1" x14ac:dyDescent="0.2">
      <c r="A403" s="99"/>
      <c r="B403" s="100"/>
      <c r="C403" s="101"/>
      <c r="D403" s="97"/>
      <c r="E403" s="94"/>
      <c r="F403" s="95"/>
      <c r="G403" s="96"/>
      <c r="H403" s="97"/>
      <c r="I403" s="98"/>
      <c r="J403" s="20">
        <v>22.56</v>
      </c>
      <c r="K403" s="73"/>
      <c r="L403" s="20">
        <v>28.62</v>
      </c>
      <c r="M403" s="72"/>
      <c r="N403" s="83"/>
      <c r="O403" s="20">
        <v>22.03</v>
      </c>
      <c r="P403" s="73"/>
      <c r="Q403" s="20">
        <v>31.66</v>
      </c>
      <c r="R403" s="73"/>
      <c r="S403" s="73"/>
      <c r="T403" s="73"/>
    </row>
    <row r="404" spans="1:20" ht="15.75" customHeight="1" x14ac:dyDescent="0.2">
      <c r="A404" s="99"/>
      <c r="B404" s="100"/>
      <c r="C404" s="101"/>
      <c r="D404" s="97"/>
      <c r="E404" s="94"/>
      <c r="F404" s="95"/>
      <c r="G404" s="96"/>
      <c r="H404" s="97"/>
      <c r="I404" s="98"/>
      <c r="J404" s="20">
        <v>22.47</v>
      </c>
      <c r="K404" s="73"/>
      <c r="L404" s="20">
        <v>28.85</v>
      </c>
      <c r="M404" s="72"/>
      <c r="N404" s="83"/>
      <c r="O404" s="20">
        <v>21.89</v>
      </c>
      <c r="P404" s="73"/>
      <c r="Q404" s="20">
        <v>31.04</v>
      </c>
      <c r="R404" s="73"/>
      <c r="S404" s="73"/>
      <c r="T404" s="73"/>
    </row>
    <row r="405" spans="1:20" ht="15.75" customHeight="1" x14ac:dyDescent="0.2">
      <c r="A405" s="99" t="s">
        <v>475</v>
      </c>
      <c r="B405" s="100">
        <v>1.85</v>
      </c>
      <c r="C405" s="101">
        <v>622</v>
      </c>
      <c r="D405" s="102">
        <v>8.0399999999999991</v>
      </c>
      <c r="E405" s="94">
        <v>91.96</v>
      </c>
      <c r="F405" s="95">
        <v>1.98</v>
      </c>
      <c r="G405" s="96">
        <v>951</v>
      </c>
      <c r="H405" s="97">
        <v>10.5</v>
      </c>
      <c r="I405" s="98">
        <v>189.5</v>
      </c>
      <c r="J405" s="20">
        <v>21.22</v>
      </c>
      <c r="K405" s="72">
        <f t="shared" si="476"/>
        <v>20.98</v>
      </c>
      <c r="L405" s="20">
        <v>30.55</v>
      </c>
      <c r="M405" s="72">
        <f t="shared" ref="M405" si="518">AVERAGE(L405:L407)</f>
        <v>30.41</v>
      </c>
      <c r="N405" s="82">
        <f t="shared" ref="N405" si="519" xml:space="preserve"> M405-K405</f>
        <v>9.43</v>
      </c>
      <c r="O405" s="20">
        <v>23.42</v>
      </c>
      <c r="P405" s="72">
        <f t="shared" si="479"/>
        <v>23.356666666666669</v>
      </c>
      <c r="Q405" s="20">
        <v>31.67</v>
      </c>
      <c r="R405" s="72">
        <f t="shared" si="445"/>
        <v>31.183333333333337</v>
      </c>
      <c r="S405" s="72">
        <f t="shared" ref="S405" si="520">R405-P405</f>
        <v>7.826666666666668</v>
      </c>
      <c r="T405" s="72">
        <f t="shared" ref="T405" si="521">N405-S405</f>
        <v>1.6033333333333317</v>
      </c>
    </row>
    <row r="406" spans="1:20" ht="15.75" customHeight="1" x14ac:dyDescent="0.2">
      <c r="A406" s="99"/>
      <c r="B406" s="100"/>
      <c r="C406" s="101"/>
      <c r="D406" s="102"/>
      <c r="E406" s="94"/>
      <c r="F406" s="95"/>
      <c r="G406" s="96"/>
      <c r="H406" s="97"/>
      <c r="I406" s="98"/>
      <c r="J406" s="20">
        <v>20.75</v>
      </c>
      <c r="K406" s="73"/>
      <c r="L406" s="20">
        <v>30.4</v>
      </c>
      <c r="M406" s="72"/>
      <c r="N406" s="83"/>
      <c r="O406" s="20">
        <v>23.37</v>
      </c>
      <c r="P406" s="73"/>
      <c r="Q406" s="20">
        <v>30.87</v>
      </c>
      <c r="R406" s="73"/>
      <c r="S406" s="73"/>
      <c r="T406" s="73"/>
    </row>
    <row r="407" spans="1:20" ht="15.75" customHeight="1" x14ac:dyDescent="0.2">
      <c r="A407" s="99"/>
      <c r="B407" s="100"/>
      <c r="C407" s="101"/>
      <c r="D407" s="102"/>
      <c r="E407" s="94"/>
      <c r="F407" s="95"/>
      <c r="G407" s="96"/>
      <c r="H407" s="97"/>
      <c r="I407" s="98"/>
      <c r="J407" s="20">
        <v>20.97</v>
      </c>
      <c r="K407" s="73"/>
      <c r="L407" s="20">
        <v>30.28</v>
      </c>
      <c r="M407" s="72"/>
      <c r="N407" s="83"/>
      <c r="O407" s="20">
        <v>23.28</v>
      </c>
      <c r="P407" s="73"/>
      <c r="Q407" s="20">
        <v>31.01</v>
      </c>
      <c r="R407" s="73"/>
      <c r="S407" s="73"/>
      <c r="T407" s="73"/>
    </row>
    <row r="408" spans="1:20" ht="15.75" customHeight="1" x14ac:dyDescent="0.2">
      <c r="A408" s="99" t="s">
        <v>476</v>
      </c>
      <c r="B408" s="100">
        <v>1.95</v>
      </c>
      <c r="C408" s="101">
        <v>494</v>
      </c>
      <c r="D408" s="97">
        <v>10.1</v>
      </c>
      <c r="E408" s="94">
        <v>89.9</v>
      </c>
      <c r="F408" s="95">
        <v>1.95</v>
      </c>
      <c r="G408" s="96">
        <v>492</v>
      </c>
      <c r="H408" s="97">
        <v>10.199999999999999</v>
      </c>
      <c r="I408" s="98">
        <v>89.8</v>
      </c>
      <c r="J408" s="20">
        <v>21.94</v>
      </c>
      <c r="K408" s="72">
        <f t="shared" si="476"/>
        <v>21.806666666666661</v>
      </c>
      <c r="L408" s="20">
        <v>30.53</v>
      </c>
      <c r="M408" s="72">
        <f t="shared" ref="M408" si="522">AVERAGE(L408:L410)</f>
        <v>30.656666666666666</v>
      </c>
      <c r="N408" s="82">
        <f t="shared" ref="N408" si="523" xml:space="preserve"> M408-K408</f>
        <v>8.850000000000005</v>
      </c>
      <c r="O408" s="20">
        <v>21.31</v>
      </c>
      <c r="P408" s="72">
        <f t="shared" si="479"/>
        <v>21.456666666666667</v>
      </c>
      <c r="Q408" s="20">
        <v>30.51</v>
      </c>
      <c r="R408" s="72">
        <f t="shared" si="445"/>
        <v>30.643333333333334</v>
      </c>
      <c r="S408" s="72">
        <f t="shared" ref="S408" si="524">R408-P408</f>
        <v>9.1866666666666674</v>
      </c>
      <c r="T408" s="72">
        <f t="shared" ref="T408" si="525">N408-S408</f>
        <v>-0.33666666666666245</v>
      </c>
    </row>
    <row r="409" spans="1:20" ht="15.75" customHeight="1" x14ac:dyDescent="0.2">
      <c r="A409" s="99"/>
      <c r="B409" s="100"/>
      <c r="C409" s="101"/>
      <c r="D409" s="97"/>
      <c r="E409" s="94"/>
      <c r="F409" s="95"/>
      <c r="G409" s="96"/>
      <c r="H409" s="97"/>
      <c r="I409" s="98"/>
      <c r="J409" s="20">
        <v>21.83</v>
      </c>
      <c r="K409" s="73"/>
      <c r="L409" s="20">
        <v>30.65</v>
      </c>
      <c r="M409" s="72"/>
      <c r="N409" s="83"/>
      <c r="O409" s="20">
        <v>21.31</v>
      </c>
      <c r="P409" s="73"/>
      <c r="Q409" s="20">
        <v>30.47</v>
      </c>
      <c r="R409" s="73"/>
      <c r="S409" s="73"/>
      <c r="T409" s="73"/>
    </row>
    <row r="410" spans="1:20" ht="15.75" customHeight="1" x14ac:dyDescent="0.2">
      <c r="A410" s="99"/>
      <c r="B410" s="100"/>
      <c r="C410" s="101"/>
      <c r="D410" s="97"/>
      <c r="E410" s="94"/>
      <c r="F410" s="95"/>
      <c r="G410" s="96"/>
      <c r="H410" s="97"/>
      <c r="I410" s="98"/>
      <c r="J410" s="20">
        <v>21.65</v>
      </c>
      <c r="K410" s="73"/>
      <c r="L410" s="20">
        <v>30.79</v>
      </c>
      <c r="M410" s="72"/>
      <c r="N410" s="83"/>
      <c r="O410" s="20">
        <v>21.75</v>
      </c>
      <c r="P410" s="73"/>
      <c r="Q410" s="20">
        <v>30.95</v>
      </c>
      <c r="R410" s="73"/>
      <c r="S410" s="73"/>
      <c r="T410" s="73"/>
    </row>
    <row r="411" spans="1:20" ht="15.75" customHeight="1" x14ac:dyDescent="0.2">
      <c r="A411" s="99" t="s">
        <v>477</v>
      </c>
      <c r="B411" s="100">
        <v>2.0499999999999998</v>
      </c>
      <c r="C411" s="101">
        <v>50</v>
      </c>
      <c r="D411" s="97">
        <v>100</v>
      </c>
      <c r="E411" s="94">
        <v>0</v>
      </c>
      <c r="F411" s="95">
        <v>2.0499999999999998</v>
      </c>
      <c r="G411" s="96">
        <v>148</v>
      </c>
      <c r="H411" s="97">
        <v>33.799999999999997</v>
      </c>
      <c r="I411" s="98">
        <v>66.2</v>
      </c>
      <c r="J411" s="20">
        <v>21.74</v>
      </c>
      <c r="K411" s="72">
        <f t="shared" si="476"/>
        <v>21.886666666666667</v>
      </c>
      <c r="L411" s="20">
        <v>30.98</v>
      </c>
      <c r="M411" s="72">
        <f t="shared" ref="M411" si="526">AVERAGE(L411:L413)</f>
        <v>30.923333333333336</v>
      </c>
      <c r="N411" s="82">
        <f t="shared" ref="N411" si="527" xml:space="preserve"> M411-K411</f>
        <v>9.0366666666666688</v>
      </c>
      <c r="O411" s="20">
        <v>21.53</v>
      </c>
      <c r="P411" s="72">
        <f t="shared" si="479"/>
        <v>21.513333333333332</v>
      </c>
      <c r="Q411" s="20">
        <v>30.88</v>
      </c>
      <c r="R411" s="72">
        <f>AVERAGE(Q411:Q413)</f>
        <v>30.766666666666666</v>
      </c>
      <c r="S411" s="72">
        <f t="shared" ref="S411" si="528">R411-P411</f>
        <v>9.2533333333333339</v>
      </c>
      <c r="T411" s="72">
        <f t="shared" ref="T411" si="529">N411-S411</f>
        <v>-0.21666666666666501</v>
      </c>
    </row>
    <row r="412" spans="1:20" ht="15.75" customHeight="1" x14ac:dyDescent="0.2">
      <c r="A412" s="99"/>
      <c r="B412" s="100"/>
      <c r="C412" s="101"/>
      <c r="D412" s="97"/>
      <c r="E412" s="94"/>
      <c r="F412" s="95"/>
      <c r="G412" s="96"/>
      <c r="H412" s="97"/>
      <c r="I412" s="98"/>
      <c r="J412" s="20">
        <v>22.24</v>
      </c>
      <c r="K412" s="73"/>
      <c r="L412" s="20">
        <v>30.76</v>
      </c>
      <c r="M412" s="72"/>
      <c r="N412" s="83"/>
      <c r="O412" s="20">
        <v>21.38</v>
      </c>
      <c r="P412" s="73"/>
      <c r="Q412" s="20">
        <v>30.56</v>
      </c>
      <c r="R412" s="73"/>
      <c r="S412" s="73"/>
      <c r="T412" s="73"/>
    </row>
    <row r="413" spans="1:20" ht="15.75" customHeight="1" x14ac:dyDescent="0.2">
      <c r="A413" s="99"/>
      <c r="B413" s="100"/>
      <c r="C413" s="101"/>
      <c r="D413" s="97"/>
      <c r="E413" s="94"/>
      <c r="F413" s="95"/>
      <c r="G413" s="96"/>
      <c r="H413" s="97"/>
      <c r="I413" s="98"/>
      <c r="J413" s="20">
        <v>21.68</v>
      </c>
      <c r="K413" s="73"/>
      <c r="L413" s="20">
        <v>31.03</v>
      </c>
      <c r="M413" s="72"/>
      <c r="N413" s="83"/>
      <c r="O413" s="20">
        <v>21.63</v>
      </c>
      <c r="P413" s="73"/>
      <c r="Q413" s="20">
        <v>30.86</v>
      </c>
      <c r="R413" s="73"/>
      <c r="S413" s="73"/>
      <c r="T413" s="73"/>
    </row>
    <row r="414" spans="1:20" ht="15.75" customHeight="1" x14ac:dyDescent="0.2">
      <c r="A414" s="99" t="s">
        <v>478</v>
      </c>
      <c r="B414" s="100">
        <v>1.93</v>
      </c>
      <c r="C414" s="101">
        <v>394</v>
      </c>
      <c r="D414" s="97">
        <v>12.7</v>
      </c>
      <c r="E414" s="94">
        <v>87.3</v>
      </c>
      <c r="F414" s="95">
        <v>1.93</v>
      </c>
      <c r="G414" s="96">
        <v>608</v>
      </c>
      <c r="H414" s="97">
        <v>16.399999999999999</v>
      </c>
      <c r="I414" s="98">
        <v>183.6</v>
      </c>
      <c r="J414" s="20">
        <v>21.76</v>
      </c>
      <c r="K414" s="72">
        <f t="shared" si="476"/>
        <v>21.643333333333334</v>
      </c>
      <c r="L414" s="20">
        <v>30.58</v>
      </c>
      <c r="M414" s="72">
        <f t="shared" ref="M414" si="530">AVERAGE(L414:L416)</f>
        <v>30.599999999999998</v>
      </c>
      <c r="N414" s="82">
        <f t="shared" ref="N414" si="531" xml:space="preserve"> M414-K414</f>
        <v>8.9566666666666634</v>
      </c>
      <c r="O414" s="20">
        <v>20.96</v>
      </c>
      <c r="P414" s="72">
        <f t="shared" si="479"/>
        <v>20.89</v>
      </c>
      <c r="Q414" s="20">
        <v>30.93</v>
      </c>
      <c r="R414" s="72">
        <f t="shared" si="445"/>
        <v>31.02333333333333</v>
      </c>
      <c r="S414" s="72">
        <f t="shared" ref="S414" si="532">R414-P414</f>
        <v>10.133333333333329</v>
      </c>
      <c r="T414" s="72">
        <f t="shared" ref="T414" si="533">N414-S414</f>
        <v>-1.1766666666666659</v>
      </c>
    </row>
    <row r="415" spans="1:20" ht="15.75" customHeight="1" x14ac:dyDescent="0.2">
      <c r="A415" s="99"/>
      <c r="B415" s="100"/>
      <c r="C415" s="101"/>
      <c r="D415" s="97"/>
      <c r="E415" s="94"/>
      <c r="F415" s="95"/>
      <c r="G415" s="96"/>
      <c r="H415" s="97"/>
      <c r="I415" s="98"/>
      <c r="J415" s="20">
        <v>21.62</v>
      </c>
      <c r="K415" s="73"/>
      <c r="L415" s="20">
        <v>30.57</v>
      </c>
      <c r="M415" s="72"/>
      <c r="N415" s="83"/>
      <c r="O415" s="20">
        <v>21.3</v>
      </c>
      <c r="P415" s="73"/>
      <c r="Q415" s="20">
        <v>30.83</v>
      </c>
      <c r="R415" s="73"/>
      <c r="S415" s="73"/>
      <c r="T415" s="73"/>
    </row>
    <row r="416" spans="1:20" ht="15.75" customHeight="1" x14ac:dyDescent="0.2">
      <c r="A416" s="99"/>
      <c r="B416" s="100"/>
      <c r="C416" s="101"/>
      <c r="D416" s="97"/>
      <c r="E416" s="94"/>
      <c r="F416" s="95"/>
      <c r="G416" s="96"/>
      <c r="H416" s="97"/>
      <c r="I416" s="98"/>
      <c r="J416" s="20">
        <v>21.55</v>
      </c>
      <c r="K416" s="73"/>
      <c r="L416" s="20">
        <v>30.65</v>
      </c>
      <c r="M416" s="72"/>
      <c r="N416" s="83"/>
      <c r="O416" s="20">
        <v>20.41</v>
      </c>
      <c r="P416" s="73"/>
      <c r="Q416" s="20">
        <v>31.31</v>
      </c>
      <c r="R416" s="73"/>
      <c r="S416" s="73"/>
      <c r="T416" s="73"/>
    </row>
    <row r="417" spans="1:20" ht="15.75" customHeight="1" x14ac:dyDescent="0.2">
      <c r="A417" s="99" t="s">
        <v>479</v>
      </c>
      <c r="B417" s="100">
        <v>2.0299999999999998</v>
      </c>
      <c r="C417" s="101">
        <v>350</v>
      </c>
      <c r="D417" s="97">
        <v>14.3</v>
      </c>
      <c r="E417" s="94">
        <v>85.7</v>
      </c>
      <c r="F417" s="95">
        <v>2.0499999999999998</v>
      </c>
      <c r="G417" s="96">
        <v>103</v>
      </c>
      <c r="H417" s="97">
        <v>48.5</v>
      </c>
      <c r="I417" s="98">
        <v>51.5</v>
      </c>
      <c r="J417" s="58">
        <v>25.4</v>
      </c>
      <c r="K417" s="92">
        <f t="shared" si="476"/>
        <v>25.2</v>
      </c>
      <c r="L417" s="20">
        <v>31.36</v>
      </c>
      <c r="M417" s="72">
        <f t="shared" ref="M417" si="534">AVERAGE(L417:L419)</f>
        <v>31.273333333333337</v>
      </c>
      <c r="N417" s="82">
        <f t="shared" ref="N417" si="535" xml:space="preserve"> M417-K417</f>
        <v>6.0733333333333377</v>
      </c>
      <c r="O417" s="20">
        <v>21.71</v>
      </c>
      <c r="P417" s="72">
        <f t="shared" si="479"/>
        <v>21.813333333333333</v>
      </c>
      <c r="Q417" s="20">
        <v>31.32</v>
      </c>
      <c r="R417" s="72">
        <f t="shared" ref="R417:R480" si="536">AVERAGE(Q417:Q419)</f>
        <v>31.26</v>
      </c>
      <c r="S417" s="72">
        <f t="shared" ref="S417" si="537">R417-P417</f>
        <v>9.446666666666669</v>
      </c>
      <c r="T417" s="72">
        <f t="shared" ref="T417" si="538">N417-S417</f>
        <v>-3.3733333333333313</v>
      </c>
    </row>
    <row r="418" spans="1:20" ht="15.75" customHeight="1" x14ac:dyDescent="0.2">
      <c r="A418" s="99"/>
      <c r="B418" s="100"/>
      <c r="C418" s="101"/>
      <c r="D418" s="97"/>
      <c r="E418" s="94"/>
      <c r="F418" s="95"/>
      <c r="G418" s="96"/>
      <c r="H418" s="97"/>
      <c r="I418" s="98"/>
      <c r="J418" s="58">
        <v>25.09</v>
      </c>
      <c r="K418" s="93"/>
      <c r="L418" s="20">
        <v>30.84</v>
      </c>
      <c r="M418" s="72"/>
      <c r="N418" s="83"/>
      <c r="O418" s="20">
        <v>21.73</v>
      </c>
      <c r="P418" s="73"/>
      <c r="Q418" s="20">
        <v>31.87</v>
      </c>
      <c r="R418" s="73"/>
      <c r="S418" s="73"/>
      <c r="T418" s="73"/>
    </row>
    <row r="419" spans="1:20" ht="15.75" customHeight="1" x14ac:dyDescent="0.2">
      <c r="A419" s="99"/>
      <c r="B419" s="100"/>
      <c r="C419" s="101"/>
      <c r="D419" s="97"/>
      <c r="E419" s="94"/>
      <c r="F419" s="95"/>
      <c r="G419" s="96"/>
      <c r="H419" s="97"/>
      <c r="I419" s="98"/>
      <c r="J419" s="58">
        <v>25.11</v>
      </c>
      <c r="K419" s="93"/>
      <c r="L419" s="20">
        <v>31.62</v>
      </c>
      <c r="M419" s="72"/>
      <c r="N419" s="83"/>
      <c r="O419" s="20">
        <v>22</v>
      </c>
      <c r="P419" s="73"/>
      <c r="Q419" s="20">
        <v>30.59</v>
      </c>
      <c r="R419" s="73"/>
      <c r="S419" s="73"/>
      <c r="T419" s="73"/>
    </row>
    <row r="420" spans="1:20" ht="15.75" customHeight="1" x14ac:dyDescent="0.2">
      <c r="A420" s="99" t="s">
        <v>480</v>
      </c>
      <c r="B420" s="100">
        <v>1.98</v>
      </c>
      <c r="C420" s="101">
        <v>324</v>
      </c>
      <c r="D420" s="97">
        <v>20.7</v>
      </c>
      <c r="E420" s="94">
        <v>79.3</v>
      </c>
      <c r="F420" s="95">
        <v>1.97</v>
      </c>
      <c r="G420" s="96">
        <v>982</v>
      </c>
      <c r="H420" s="97">
        <v>11.5</v>
      </c>
      <c r="I420" s="98">
        <v>188.5</v>
      </c>
      <c r="J420" s="20">
        <v>21.42</v>
      </c>
      <c r="K420" s="72">
        <f t="shared" si="476"/>
        <v>21.473333333333333</v>
      </c>
      <c r="L420" s="20">
        <v>30.65</v>
      </c>
      <c r="M420" s="72">
        <f t="shared" ref="M420" si="539">AVERAGE(L420:L422)</f>
        <v>30.439999999999998</v>
      </c>
      <c r="N420" s="82">
        <f t="shared" ref="N420" si="540" xml:space="preserve"> M420-K420</f>
        <v>8.966666666666665</v>
      </c>
      <c r="O420" s="20">
        <v>21.51</v>
      </c>
      <c r="P420" s="72">
        <f t="shared" si="479"/>
        <v>21.61</v>
      </c>
      <c r="Q420" s="20">
        <v>30.26</v>
      </c>
      <c r="R420" s="72">
        <f t="shared" si="536"/>
        <v>30.356666666666669</v>
      </c>
      <c r="S420" s="72">
        <f t="shared" ref="S420" si="541">R420-P420</f>
        <v>8.7466666666666697</v>
      </c>
      <c r="T420" s="72">
        <f t="shared" ref="T420" si="542">N420-S420</f>
        <v>0.21999999999999531</v>
      </c>
    </row>
    <row r="421" spans="1:20" ht="15.75" customHeight="1" x14ac:dyDescent="0.2">
      <c r="A421" s="99"/>
      <c r="B421" s="100"/>
      <c r="C421" s="101"/>
      <c r="D421" s="97"/>
      <c r="E421" s="94"/>
      <c r="F421" s="95"/>
      <c r="G421" s="96"/>
      <c r="H421" s="97"/>
      <c r="I421" s="98"/>
      <c r="J421" s="20">
        <v>21.53</v>
      </c>
      <c r="K421" s="73"/>
      <c r="L421" s="20">
        <v>30.49</v>
      </c>
      <c r="M421" s="72"/>
      <c r="N421" s="83"/>
      <c r="O421" s="20">
        <v>21.55</v>
      </c>
      <c r="P421" s="73"/>
      <c r="Q421" s="20">
        <v>30.72</v>
      </c>
      <c r="R421" s="73"/>
      <c r="S421" s="73"/>
      <c r="T421" s="73"/>
    </row>
    <row r="422" spans="1:20" ht="15.75" customHeight="1" x14ac:dyDescent="0.2">
      <c r="A422" s="99"/>
      <c r="B422" s="100"/>
      <c r="C422" s="101"/>
      <c r="D422" s="97"/>
      <c r="E422" s="94"/>
      <c r="F422" s="95"/>
      <c r="G422" s="96"/>
      <c r="H422" s="97"/>
      <c r="I422" s="98"/>
      <c r="J422" s="20">
        <v>21.47</v>
      </c>
      <c r="K422" s="73"/>
      <c r="L422" s="20">
        <v>30.18</v>
      </c>
      <c r="M422" s="72"/>
      <c r="N422" s="83"/>
      <c r="O422" s="20">
        <v>21.77</v>
      </c>
      <c r="P422" s="73"/>
      <c r="Q422" s="20">
        <v>30.09</v>
      </c>
      <c r="R422" s="73"/>
      <c r="S422" s="73"/>
      <c r="T422" s="73"/>
    </row>
    <row r="423" spans="1:20" ht="15.75" customHeight="1" x14ac:dyDescent="0.2">
      <c r="A423" s="99" t="s">
        <v>481</v>
      </c>
      <c r="B423" s="100">
        <v>2.06</v>
      </c>
      <c r="C423" s="101">
        <v>293</v>
      </c>
      <c r="D423" s="97">
        <v>17.100000000000001</v>
      </c>
      <c r="E423" s="94">
        <v>82.9</v>
      </c>
      <c r="F423" s="95">
        <v>2</v>
      </c>
      <c r="G423" s="96">
        <v>1251</v>
      </c>
      <c r="H423" s="97">
        <v>8</v>
      </c>
      <c r="I423" s="98">
        <v>192</v>
      </c>
      <c r="J423" s="20">
        <v>23.24</v>
      </c>
      <c r="K423" s="72">
        <f t="shared" si="476"/>
        <v>23.216666666666669</v>
      </c>
      <c r="L423" s="20">
        <v>31.08</v>
      </c>
      <c r="M423" s="72">
        <f t="shared" ref="M423" si="543">AVERAGE(L423:L425)</f>
        <v>31.036666666666665</v>
      </c>
      <c r="N423" s="82">
        <f t="shared" ref="N423" si="544" xml:space="preserve"> M423-K423</f>
        <v>7.8199999999999967</v>
      </c>
      <c r="O423" s="20">
        <v>22.78</v>
      </c>
      <c r="P423" s="72">
        <f t="shared" si="479"/>
        <v>22.736666666666668</v>
      </c>
      <c r="Q423" s="20">
        <v>30.6</v>
      </c>
      <c r="R423" s="72">
        <f t="shared" si="536"/>
        <v>31.14</v>
      </c>
      <c r="S423" s="72">
        <f t="shared" ref="S423" si="545">R423-P423</f>
        <v>8.4033333333333324</v>
      </c>
      <c r="T423" s="72">
        <f t="shared" ref="T423" si="546">N423-S423</f>
        <v>-0.5833333333333357</v>
      </c>
    </row>
    <row r="424" spans="1:20" ht="15.75" customHeight="1" x14ac:dyDescent="0.2">
      <c r="A424" s="99"/>
      <c r="B424" s="100"/>
      <c r="C424" s="101"/>
      <c r="D424" s="97"/>
      <c r="E424" s="94"/>
      <c r="F424" s="95"/>
      <c r="G424" s="96"/>
      <c r="H424" s="97"/>
      <c r="I424" s="98"/>
      <c r="J424" s="20">
        <v>23.16</v>
      </c>
      <c r="K424" s="73"/>
      <c r="L424" s="20">
        <v>30.95</v>
      </c>
      <c r="M424" s="72"/>
      <c r="N424" s="83"/>
      <c r="O424" s="20">
        <v>22.73</v>
      </c>
      <c r="P424" s="73"/>
      <c r="Q424" s="20">
        <v>31.88</v>
      </c>
      <c r="R424" s="73"/>
      <c r="S424" s="73"/>
      <c r="T424" s="73"/>
    </row>
    <row r="425" spans="1:20" ht="15.75" customHeight="1" x14ac:dyDescent="0.2">
      <c r="A425" s="99"/>
      <c r="B425" s="100"/>
      <c r="C425" s="101"/>
      <c r="D425" s="97"/>
      <c r="E425" s="94"/>
      <c r="F425" s="95"/>
      <c r="G425" s="96"/>
      <c r="H425" s="97"/>
      <c r="I425" s="98"/>
      <c r="J425" s="20">
        <v>23.25</v>
      </c>
      <c r="K425" s="73"/>
      <c r="L425" s="20">
        <v>31.08</v>
      </c>
      <c r="M425" s="72"/>
      <c r="N425" s="83"/>
      <c r="O425" s="20">
        <v>22.7</v>
      </c>
      <c r="P425" s="73"/>
      <c r="Q425" s="20">
        <v>30.94</v>
      </c>
      <c r="R425" s="73"/>
      <c r="S425" s="73"/>
      <c r="T425" s="73"/>
    </row>
    <row r="426" spans="1:20" ht="15.75" customHeight="1" x14ac:dyDescent="0.2">
      <c r="A426" s="99" t="s">
        <v>482</v>
      </c>
      <c r="B426" s="100">
        <v>2.0099999999999998</v>
      </c>
      <c r="C426" s="101">
        <v>304</v>
      </c>
      <c r="D426" s="97">
        <v>16.399999999999999</v>
      </c>
      <c r="E426" s="94">
        <v>83.6</v>
      </c>
      <c r="F426" s="95">
        <v>1.94</v>
      </c>
      <c r="G426" s="96">
        <v>1299</v>
      </c>
      <c r="H426" s="97">
        <v>7.7</v>
      </c>
      <c r="I426" s="98">
        <v>192.3</v>
      </c>
      <c r="J426" s="20">
        <v>22.42</v>
      </c>
      <c r="K426" s="72">
        <f t="shared" si="476"/>
        <v>22.3</v>
      </c>
      <c r="L426" s="20">
        <v>31.23</v>
      </c>
      <c r="M426" s="72">
        <f>AVERAGE(L426,L428)</f>
        <v>31.05</v>
      </c>
      <c r="N426" s="82">
        <f t="shared" ref="N426" si="547" xml:space="preserve"> M426-K426</f>
        <v>8.75</v>
      </c>
      <c r="O426" s="20">
        <v>21.81</v>
      </c>
      <c r="P426" s="72">
        <f t="shared" si="479"/>
        <v>21.789999999999996</v>
      </c>
      <c r="Q426" s="20">
        <v>30.9</v>
      </c>
      <c r="R426" s="72">
        <f t="shared" si="536"/>
        <v>30.929999999999996</v>
      </c>
      <c r="S426" s="72">
        <f t="shared" ref="S426" si="548">R426-P426</f>
        <v>9.14</v>
      </c>
      <c r="T426" s="72">
        <f t="shared" ref="T426" si="549">N426-S426</f>
        <v>-0.39000000000000057</v>
      </c>
    </row>
    <row r="427" spans="1:20" ht="15.75" customHeight="1" x14ac:dyDescent="0.2">
      <c r="A427" s="99"/>
      <c r="B427" s="100"/>
      <c r="C427" s="101"/>
      <c r="D427" s="97"/>
      <c r="E427" s="94"/>
      <c r="F427" s="95"/>
      <c r="G427" s="96"/>
      <c r="H427" s="97"/>
      <c r="I427" s="98"/>
      <c r="J427" s="20">
        <v>22.16</v>
      </c>
      <c r="K427" s="73"/>
      <c r="L427" s="58">
        <v>28.66</v>
      </c>
      <c r="M427" s="72"/>
      <c r="N427" s="83"/>
      <c r="O427" s="20">
        <v>21.65</v>
      </c>
      <c r="P427" s="73"/>
      <c r="Q427" s="20">
        <v>31.04</v>
      </c>
      <c r="R427" s="73"/>
      <c r="S427" s="73"/>
      <c r="T427" s="73"/>
    </row>
    <row r="428" spans="1:20" ht="15.75" customHeight="1" x14ac:dyDescent="0.2">
      <c r="A428" s="99"/>
      <c r="B428" s="100"/>
      <c r="C428" s="101"/>
      <c r="D428" s="97"/>
      <c r="E428" s="94"/>
      <c r="F428" s="95"/>
      <c r="G428" s="96"/>
      <c r="H428" s="97"/>
      <c r="I428" s="98"/>
      <c r="J428" s="20">
        <v>22.32</v>
      </c>
      <c r="K428" s="73"/>
      <c r="L428" s="20">
        <v>30.87</v>
      </c>
      <c r="M428" s="72"/>
      <c r="N428" s="83"/>
      <c r="O428" s="20">
        <v>21.91</v>
      </c>
      <c r="P428" s="73"/>
      <c r="Q428" s="20">
        <v>30.85</v>
      </c>
      <c r="R428" s="73"/>
      <c r="S428" s="73"/>
      <c r="T428" s="73"/>
    </row>
    <row r="429" spans="1:20" ht="15.75" customHeight="1" x14ac:dyDescent="0.2">
      <c r="A429" s="99" t="s">
        <v>483</v>
      </c>
      <c r="B429" s="100">
        <v>1.96</v>
      </c>
      <c r="C429" s="101">
        <v>412</v>
      </c>
      <c r="D429" s="97">
        <v>12.1</v>
      </c>
      <c r="E429" s="94">
        <v>87.9</v>
      </c>
      <c r="F429" s="95">
        <v>1.99</v>
      </c>
      <c r="G429" s="96">
        <v>371</v>
      </c>
      <c r="H429" s="97">
        <v>13.5</v>
      </c>
      <c r="I429" s="98">
        <v>86.5</v>
      </c>
      <c r="J429" s="20">
        <v>22.12</v>
      </c>
      <c r="K429" s="72">
        <f t="shared" si="476"/>
        <v>22</v>
      </c>
      <c r="L429" s="20">
        <v>29.15</v>
      </c>
      <c r="M429" s="72">
        <f t="shared" ref="M429" si="550">AVERAGE(L429:L431)</f>
        <v>30.013333333333332</v>
      </c>
      <c r="N429" s="82">
        <f t="shared" ref="N429" si="551" xml:space="preserve"> M429-K429</f>
        <v>8.0133333333333319</v>
      </c>
      <c r="O429" s="20">
        <v>21.99</v>
      </c>
      <c r="P429" s="72">
        <f t="shared" si="479"/>
        <v>21.836666666666662</v>
      </c>
      <c r="Q429" s="20">
        <v>30.63</v>
      </c>
      <c r="R429" s="72">
        <f t="shared" si="536"/>
        <v>30.653333333333332</v>
      </c>
      <c r="S429" s="72">
        <f t="shared" ref="S429" si="552">R429-P429</f>
        <v>8.81666666666667</v>
      </c>
      <c r="T429" s="72">
        <f t="shared" ref="T429" si="553">N429-S429</f>
        <v>-0.80333333333333812</v>
      </c>
    </row>
    <row r="430" spans="1:20" ht="15.75" customHeight="1" x14ac:dyDescent="0.2">
      <c r="A430" s="99"/>
      <c r="B430" s="100"/>
      <c r="C430" s="101"/>
      <c r="D430" s="97"/>
      <c r="E430" s="94"/>
      <c r="F430" s="95"/>
      <c r="G430" s="96"/>
      <c r="H430" s="97"/>
      <c r="I430" s="98"/>
      <c r="J430" s="20">
        <v>21.87</v>
      </c>
      <c r="K430" s="73"/>
      <c r="L430" s="20">
        <v>30.43</v>
      </c>
      <c r="M430" s="72"/>
      <c r="N430" s="83"/>
      <c r="O430" s="20">
        <v>21.72</v>
      </c>
      <c r="P430" s="73"/>
      <c r="Q430" s="20">
        <v>30.59</v>
      </c>
      <c r="R430" s="73"/>
      <c r="S430" s="73"/>
      <c r="T430" s="73"/>
    </row>
    <row r="431" spans="1:20" ht="15.75" customHeight="1" x14ac:dyDescent="0.2">
      <c r="A431" s="99"/>
      <c r="B431" s="100"/>
      <c r="C431" s="101"/>
      <c r="D431" s="97"/>
      <c r="E431" s="94"/>
      <c r="F431" s="95"/>
      <c r="G431" s="96"/>
      <c r="H431" s="97"/>
      <c r="I431" s="98"/>
      <c r="J431" s="20">
        <v>22.01</v>
      </c>
      <c r="K431" s="73"/>
      <c r="L431" s="20">
        <v>30.46</v>
      </c>
      <c r="M431" s="72"/>
      <c r="N431" s="83"/>
      <c r="O431" s="20">
        <v>21.8</v>
      </c>
      <c r="P431" s="73"/>
      <c r="Q431" s="20">
        <v>30.74</v>
      </c>
      <c r="R431" s="73"/>
      <c r="S431" s="73"/>
      <c r="T431" s="73"/>
    </row>
    <row r="432" spans="1:20" ht="15.75" customHeight="1" x14ac:dyDescent="0.2">
      <c r="A432" s="99" t="s">
        <v>484</v>
      </c>
      <c r="B432" s="100">
        <v>2.02</v>
      </c>
      <c r="C432" s="101">
        <v>422</v>
      </c>
      <c r="D432" s="97">
        <v>11.8</v>
      </c>
      <c r="E432" s="94">
        <v>88.2</v>
      </c>
      <c r="F432" s="95">
        <v>1.97</v>
      </c>
      <c r="G432" s="96">
        <v>557</v>
      </c>
      <c r="H432" s="97">
        <v>18</v>
      </c>
      <c r="I432" s="98">
        <v>182</v>
      </c>
      <c r="J432" s="20">
        <v>23.6</v>
      </c>
      <c r="K432" s="72">
        <f t="shared" si="476"/>
        <v>23.526666666666667</v>
      </c>
      <c r="L432" s="20">
        <v>31.51</v>
      </c>
      <c r="M432" s="72">
        <f t="shared" ref="M432" si="554">AVERAGE(L432:L434)</f>
        <v>31.06</v>
      </c>
      <c r="N432" s="82">
        <f t="shared" ref="N432" si="555" xml:space="preserve"> M432-K432</f>
        <v>7.5333333333333314</v>
      </c>
      <c r="O432" s="20">
        <v>21.62</v>
      </c>
      <c r="P432" s="72">
        <f t="shared" si="479"/>
        <v>21.643333333333334</v>
      </c>
      <c r="Q432" s="20">
        <v>31.43</v>
      </c>
      <c r="R432" s="72">
        <f t="shared" si="536"/>
        <v>31.026666666666667</v>
      </c>
      <c r="S432" s="72">
        <f t="shared" ref="S432" si="556">R432-P432</f>
        <v>9.3833333333333329</v>
      </c>
      <c r="T432" s="72">
        <f t="shared" ref="T432" si="557">N432-S432</f>
        <v>-1.8500000000000014</v>
      </c>
    </row>
    <row r="433" spans="1:20" ht="15.75" customHeight="1" x14ac:dyDescent="0.2">
      <c r="A433" s="99"/>
      <c r="B433" s="100"/>
      <c r="C433" s="101"/>
      <c r="D433" s="97"/>
      <c r="E433" s="94"/>
      <c r="F433" s="95"/>
      <c r="G433" s="96"/>
      <c r="H433" s="97"/>
      <c r="I433" s="98"/>
      <c r="J433" s="20">
        <v>23.46</v>
      </c>
      <c r="K433" s="73"/>
      <c r="L433" s="20">
        <v>31.15</v>
      </c>
      <c r="M433" s="72"/>
      <c r="N433" s="83"/>
      <c r="O433" s="20">
        <v>21.59</v>
      </c>
      <c r="P433" s="73"/>
      <c r="Q433" s="20">
        <v>30.7</v>
      </c>
      <c r="R433" s="73"/>
      <c r="S433" s="73"/>
      <c r="T433" s="73"/>
    </row>
    <row r="434" spans="1:20" ht="15.75" customHeight="1" x14ac:dyDescent="0.2">
      <c r="A434" s="99"/>
      <c r="B434" s="100"/>
      <c r="C434" s="101"/>
      <c r="D434" s="97"/>
      <c r="E434" s="94"/>
      <c r="F434" s="95"/>
      <c r="G434" s="96"/>
      <c r="H434" s="97"/>
      <c r="I434" s="98"/>
      <c r="J434" s="20">
        <v>23.52</v>
      </c>
      <c r="K434" s="73"/>
      <c r="L434" s="20">
        <v>30.52</v>
      </c>
      <c r="M434" s="72"/>
      <c r="N434" s="83"/>
      <c r="O434" s="20">
        <v>21.72</v>
      </c>
      <c r="P434" s="73"/>
      <c r="Q434" s="20">
        <v>30.95</v>
      </c>
      <c r="R434" s="73"/>
      <c r="S434" s="73"/>
      <c r="T434" s="73"/>
    </row>
    <row r="435" spans="1:20" ht="15.75" customHeight="1" x14ac:dyDescent="0.2">
      <c r="A435" s="103" t="s">
        <v>485</v>
      </c>
      <c r="B435" s="100">
        <v>1.87</v>
      </c>
      <c r="C435" s="101">
        <v>700</v>
      </c>
      <c r="D435" s="97">
        <v>7.1</v>
      </c>
      <c r="E435" s="94">
        <v>92.9</v>
      </c>
      <c r="F435" s="95">
        <v>2.02</v>
      </c>
      <c r="G435" s="96">
        <v>463</v>
      </c>
      <c r="H435" s="97">
        <v>10.8</v>
      </c>
      <c r="I435" s="98">
        <v>89.2</v>
      </c>
      <c r="J435" s="51">
        <v>21.13</v>
      </c>
      <c r="K435" s="74">
        <f t="shared" si="476"/>
        <v>21.12</v>
      </c>
      <c r="L435" s="51">
        <v>24.18</v>
      </c>
      <c r="M435" s="74">
        <f t="shared" ref="M435" si="558">AVERAGE(L435:L437)</f>
        <v>24.196666666666669</v>
      </c>
      <c r="N435" s="84">
        <f t="shared" ref="N435" si="559" xml:space="preserve"> M435-K435</f>
        <v>3.076666666666668</v>
      </c>
      <c r="O435" s="20">
        <v>23.06</v>
      </c>
      <c r="P435" s="72">
        <f t="shared" si="479"/>
        <v>23.22</v>
      </c>
      <c r="Q435" s="20">
        <v>31.81</v>
      </c>
      <c r="R435" s="72">
        <f t="shared" si="536"/>
        <v>31.693333333333332</v>
      </c>
      <c r="S435" s="72">
        <f t="shared" ref="S435" si="560">R435-P435</f>
        <v>8.4733333333333327</v>
      </c>
      <c r="T435" s="72">
        <f t="shared" ref="T435" si="561">N435-S435</f>
        <v>-5.3966666666666647</v>
      </c>
    </row>
    <row r="436" spans="1:20" ht="15.75" customHeight="1" x14ac:dyDescent="0.2">
      <c r="A436" s="103"/>
      <c r="B436" s="100"/>
      <c r="C436" s="101"/>
      <c r="D436" s="97"/>
      <c r="E436" s="94"/>
      <c r="F436" s="95"/>
      <c r="G436" s="96"/>
      <c r="H436" s="97"/>
      <c r="I436" s="98"/>
      <c r="J436" s="51">
        <v>21.16</v>
      </c>
      <c r="K436" s="75"/>
      <c r="L436" s="51">
        <v>24.22</v>
      </c>
      <c r="M436" s="74"/>
      <c r="N436" s="85"/>
      <c r="O436" s="20">
        <v>23.28</v>
      </c>
      <c r="P436" s="73"/>
      <c r="Q436" s="20">
        <v>31.53</v>
      </c>
      <c r="R436" s="73"/>
      <c r="S436" s="73"/>
      <c r="T436" s="73"/>
    </row>
    <row r="437" spans="1:20" ht="15.75" customHeight="1" x14ac:dyDescent="0.2">
      <c r="A437" s="103"/>
      <c r="B437" s="100"/>
      <c r="C437" s="101"/>
      <c r="D437" s="97"/>
      <c r="E437" s="94"/>
      <c r="F437" s="95"/>
      <c r="G437" s="96"/>
      <c r="H437" s="97"/>
      <c r="I437" s="98"/>
      <c r="J437" s="51">
        <v>21.07</v>
      </c>
      <c r="K437" s="75"/>
      <c r="L437" s="51">
        <v>24.19</v>
      </c>
      <c r="M437" s="74"/>
      <c r="N437" s="85"/>
      <c r="O437" s="20">
        <v>23.32</v>
      </c>
      <c r="P437" s="73"/>
      <c r="Q437" s="20">
        <v>31.74</v>
      </c>
      <c r="R437" s="73"/>
      <c r="S437" s="73"/>
      <c r="T437" s="73"/>
    </row>
    <row r="438" spans="1:20" ht="15.75" customHeight="1" x14ac:dyDescent="0.2">
      <c r="A438" s="99" t="s">
        <v>486</v>
      </c>
      <c r="B438" s="100">
        <v>2.0499999999999998</v>
      </c>
      <c r="C438" s="101">
        <v>232</v>
      </c>
      <c r="D438" s="97">
        <v>21.6</v>
      </c>
      <c r="E438" s="94">
        <v>78.400000000000006</v>
      </c>
      <c r="F438" s="95">
        <v>1.93</v>
      </c>
      <c r="G438" s="96">
        <v>712</v>
      </c>
      <c r="H438" s="97">
        <v>14</v>
      </c>
      <c r="I438" s="98">
        <v>186</v>
      </c>
      <c r="J438" s="20">
        <v>23.24</v>
      </c>
      <c r="K438" s="72">
        <f t="shared" si="476"/>
        <v>23.19</v>
      </c>
      <c r="L438" s="20">
        <v>31.49</v>
      </c>
      <c r="M438" s="72">
        <f t="shared" ref="M438" si="562">AVERAGE(L438:L440)</f>
        <v>31.543333333333333</v>
      </c>
      <c r="N438" s="82">
        <f t="shared" ref="N438" si="563" xml:space="preserve"> M438-K438</f>
        <v>8.3533333333333317</v>
      </c>
      <c r="O438" s="20">
        <v>21.96</v>
      </c>
      <c r="P438" s="72">
        <f t="shared" si="479"/>
        <v>22.24</v>
      </c>
      <c r="Q438" s="20">
        <v>31.7</v>
      </c>
      <c r="R438" s="72">
        <f t="shared" si="536"/>
        <v>31.076666666666664</v>
      </c>
      <c r="S438" s="72">
        <f t="shared" ref="S438" si="564">R438-P438</f>
        <v>8.836666666666666</v>
      </c>
      <c r="T438" s="72">
        <f t="shared" ref="T438" si="565">N438-S438</f>
        <v>-0.48333333333333428</v>
      </c>
    </row>
    <row r="439" spans="1:20" ht="15.75" customHeight="1" x14ac:dyDescent="0.2">
      <c r="A439" s="99"/>
      <c r="B439" s="100"/>
      <c r="C439" s="101"/>
      <c r="D439" s="97"/>
      <c r="E439" s="94"/>
      <c r="F439" s="95"/>
      <c r="G439" s="96"/>
      <c r="H439" s="97"/>
      <c r="I439" s="98"/>
      <c r="J439" s="20">
        <v>23.21</v>
      </c>
      <c r="K439" s="73"/>
      <c r="L439" s="20">
        <v>31.72</v>
      </c>
      <c r="M439" s="72"/>
      <c r="N439" s="83"/>
      <c r="O439" s="20">
        <v>22.68</v>
      </c>
      <c r="P439" s="73"/>
      <c r="Q439" s="20">
        <v>30.68</v>
      </c>
      <c r="R439" s="73"/>
      <c r="S439" s="73"/>
      <c r="T439" s="73"/>
    </row>
    <row r="440" spans="1:20" ht="15.75" customHeight="1" x14ac:dyDescent="0.2">
      <c r="A440" s="99"/>
      <c r="B440" s="100"/>
      <c r="C440" s="101"/>
      <c r="D440" s="97"/>
      <c r="E440" s="94"/>
      <c r="F440" s="95"/>
      <c r="G440" s="96"/>
      <c r="H440" s="97"/>
      <c r="I440" s="98"/>
      <c r="J440" s="20">
        <v>23.12</v>
      </c>
      <c r="K440" s="73"/>
      <c r="L440" s="20">
        <v>31.42</v>
      </c>
      <c r="M440" s="72"/>
      <c r="N440" s="83"/>
      <c r="O440" s="20">
        <v>22.08</v>
      </c>
      <c r="P440" s="73"/>
      <c r="Q440" s="20">
        <v>30.85</v>
      </c>
      <c r="R440" s="73"/>
      <c r="S440" s="73"/>
      <c r="T440" s="73"/>
    </row>
    <row r="441" spans="1:20" ht="15.75" customHeight="1" x14ac:dyDescent="0.2">
      <c r="A441" s="99" t="s">
        <v>487</v>
      </c>
      <c r="B441" s="100">
        <v>2.0299999999999998</v>
      </c>
      <c r="C441" s="101">
        <v>315</v>
      </c>
      <c r="D441" s="97">
        <v>15.9</v>
      </c>
      <c r="E441" s="94">
        <v>84.1</v>
      </c>
      <c r="F441" s="95">
        <v>1.98</v>
      </c>
      <c r="G441" s="96">
        <v>417</v>
      </c>
      <c r="H441" s="97">
        <v>12</v>
      </c>
      <c r="I441" s="98">
        <v>88</v>
      </c>
      <c r="J441" s="20">
        <v>23.15</v>
      </c>
      <c r="K441" s="72">
        <f t="shared" ref="K441:K498" si="566">AVERAGE(J441,J442:J443)</f>
        <v>23.246666666666666</v>
      </c>
      <c r="L441" s="58">
        <v>32.08</v>
      </c>
      <c r="M441" s="72">
        <f>AVERAGE(L442:L443)</f>
        <v>30.67</v>
      </c>
      <c r="N441" s="82">
        <f t="shared" ref="N441" si="567" xml:space="preserve"> M441-K441</f>
        <v>7.4233333333333356</v>
      </c>
      <c r="O441" s="20">
        <v>21.54</v>
      </c>
      <c r="P441" s="72">
        <f t="shared" ref="P441:P498" si="568">AVERAGE(O441:O443)</f>
        <v>21.459999999999997</v>
      </c>
      <c r="Q441" s="20">
        <v>29.63</v>
      </c>
      <c r="R441" s="72">
        <f t="shared" si="536"/>
        <v>29.666666666666668</v>
      </c>
      <c r="S441" s="72">
        <f t="shared" ref="S441" si="569">R441-P441</f>
        <v>8.2066666666666706</v>
      </c>
      <c r="T441" s="72">
        <f t="shared" ref="T441" si="570">N441-S441</f>
        <v>-0.78333333333333499</v>
      </c>
    </row>
    <row r="442" spans="1:20" ht="15.75" customHeight="1" x14ac:dyDescent="0.2">
      <c r="A442" s="99"/>
      <c r="B442" s="100"/>
      <c r="C442" s="101"/>
      <c r="D442" s="97"/>
      <c r="E442" s="94"/>
      <c r="F442" s="95"/>
      <c r="G442" s="96"/>
      <c r="H442" s="97"/>
      <c r="I442" s="98"/>
      <c r="J442" s="20">
        <v>23.29</v>
      </c>
      <c r="K442" s="73"/>
      <c r="L442" s="20">
        <v>30.59</v>
      </c>
      <c r="M442" s="72"/>
      <c r="N442" s="83"/>
      <c r="O442" s="20">
        <v>21.39</v>
      </c>
      <c r="P442" s="73"/>
      <c r="Q442" s="20">
        <v>28.21</v>
      </c>
      <c r="R442" s="73"/>
      <c r="S442" s="73"/>
      <c r="T442" s="73"/>
    </row>
    <row r="443" spans="1:20" ht="15.75" customHeight="1" x14ac:dyDescent="0.2">
      <c r="A443" s="99"/>
      <c r="B443" s="100"/>
      <c r="C443" s="101"/>
      <c r="D443" s="97"/>
      <c r="E443" s="94"/>
      <c r="F443" s="95"/>
      <c r="G443" s="96"/>
      <c r="H443" s="97"/>
      <c r="I443" s="98"/>
      <c r="J443" s="20">
        <v>23.3</v>
      </c>
      <c r="K443" s="73"/>
      <c r="L443" s="20">
        <v>30.75</v>
      </c>
      <c r="M443" s="72"/>
      <c r="N443" s="83"/>
      <c r="O443" s="20">
        <v>21.45</v>
      </c>
      <c r="P443" s="73"/>
      <c r="Q443" s="20">
        <v>31.16</v>
      </c>
      <c r="R443" s="73"/>
      <c r="S443" s="73"/>
      <c r="T443" s="73"/>
    </row>
    <row r="444" spans="1:20" ht="15.75" customHeight="1" x14ac:dyDescent="0.2">
      <c r="A444" s="99" t="s">
        <v>488</v>
      </c>
      <c r="B444" s="100">
        <v>1.97</v>
      </c>
      <c r="C444" s="101">
        <v>217</v>
      </c>
      <c r="D444" s="97">
        <v>23</v>
      </c>
      <c r="E444" s="94">
        <v>77</v>
      </c>
      <c r="F444" s="95">
        <v>1.95</v>
      </c>
      <c r="G444" s="96">
        <v>621</v>
      </c>
      <c r="H444" s="97">
        <v>16.100000000000001</v>
      </c>
      <c r="I444" s="98">
        <v>183.9</v>
      </c>
      <c r="J444" s="20">
        <v>21.08</v>
      </c>
      <c r="K444" s="72">
        <f t="shared" si="566"/>
        <v>21.139999999999997</v>
      </c>
      <c r="L444" s="20">
        <v>30.08</v>
      </c>
      <c r="M444" s="72">
        <f t="shared" ref="M444" si="571">AVERAGE(L444:L446)</f>
        <v>29.586666666666662</v>
      </c>
      <c r="N444" s="82">
        <f t="shared" ref="N444" si="572" xml:space="preserve"> M444-K444</f>
        <v>8.4466666666666654</v>
      </c>
      <c r="O444" s="20">
        <v>21.68</v>
      </c>
      <c r="P444" s="72">
        <f t="shared" si="568"/>
        <v>21.563333333333333</v>
      </c>
      <c r="Q444" s="20">
        <v>30.54</v>
      </c>
      <c r="R444" s="72">
        <f t="shared" si="536"/>
        <v>30.87</v>
      </c>
      <c r="S444" s="72">
        <f t="shared" ref="S444" si="573">R444-P444</f>
        <v>9.3066666666666684</v>
      </c>
      <c r="T444" s="72">
        <f t="shared" ref="T444" si="574">N444-S444</f>
        <v>-0.86000000000000298</v>
      </c>
    </row>
    <row r="445" spans="1:20" ht="15.75" customHeight="1" x14ac:dyDescent="0.2">
      <c r="A445" s="99"/>
      <c r="B445" s="100"/>
      <c r="C445" s="101"/>
      <c r="D445" s="97"/>
      <c r="E445" s="94"/>
      <c r="F445" s="95"/>
      <c r="G445" s="96"/>
      <c r="H445" s="97"/>
      <c r="I445" s="98"/>
      <c r="J445" s="20">
        <v>21.24</v>
      </c>
      <c r="K445" s="73"/>
      <c r="L445" s="20">
        <v>28.57</v>
      </c>
      <c r="M445" s="72"/>
      <c r="N445" s="83"/>
      <c r="O445" s="20">
        <v>21.45</v>
      </c>
      <c r="P445" s="73"/>
      <c r="Q445" s="20">
        <v>30.94</v>
      </c>
      <c r="R445" s="73"/>
      <c r="S445" s="73"/>
      <c r="T445" s="73"/>
    </row>
    <row r="446" spans="1:20" ht="15.75" customHeight="1" x14ac:dyDescent="0.2">
      <c r="A446" s="99"/>
      <c r="B446" s="100"/>
      <c r="C446" s="101"/>
      <c r="D446" s="97"/>
      <c r="E446" s="94"/>
      <c r="F446" s="95"/>
      <c r="G446" s="96"/>
      <c r="H446" s="97"/>
      <c r="I446" s="98"/>
      <c r="J446" s="20">
        <v>21.1</v>
      </c>
      <c r="K446" s="73"/>
      <c r="L446" s="20">
        <v>30.11</v>
      </c>
      <c r="M446" s="72"/>
      <c r="N446" s="83"/>
      <c r="O446" s="20">
        <v>21.56</v>
      </c>
      <c r="P446" s="73"/>
      <c r="Q446" s="20">
        <v>31.13</v>
      </c>
      <c r="R446" s="73"/>
      <c r="S446" s="73"/>
      <c r="T446" s="73"/>
    </row>
    <row r="447" spans="1:20" ht="15.75" customHeight="1" x14ac:dyDescent="0.2">
      <c r="A447" s="99" t="s">
        <v>489</v>
      </c>
      <c r="B447" s="100">
        <v>2.0299999999999998</v>
      </c>
      <c r="C447" s="101">
        <v>220</v>
      </c>
      <c r="D447" s="97">
        <v>22.7</v>
      </c>
      <c r="E447" s="94">
        <v>77.3</v>
      </c>
      <c r="F447" s="95">
        <v>2.0299999999999998</v>
      </c>
      <c r="G447" s="96">
        <v>190</v>
      </c>
      <c r="H447" s="97">
        <v>26.3</v>
      </c>
      <c r="I447" s="98">
        <v>73.7</v>
      </c>
      <c r="J447" s="20">
        <v>22.9</v>
      </c>
      <c r="K447" s="72">
        <f t="shared" si="566"/>
        <v>22.813333333333333</v>
      </c>
      <c r="L447" s="20">
        <v>30.76</v>
      </c>
      <c r="M447" s="72">
        <f t="shared" ref="M447" si="575">AVERAGE(L447:L449)</f>
        <v>30.596666666666668</v>
      </c>
      <c r="N447" s="82">
        <f t="shared" ref="N447" si="576" xml:space="preserve"> M447-K447</f>
        <v>7.783333333333335</v>
      </c>
      <c r="O447" s="20">
        <v>22.73</v>
      </c>
      <c r="P447" s="72">
        <f t="shared" si="568"/>
        <v>22.723333333333333</v>
      </c>
      <c r="Q447" s="20">
        <v>30.44</v>
      </c>
      <c r="R447" s="72">
        <f t="shared" si="536"/>
        <v>30.806666666666668</v>
      </c>
      <c r="S447" s="72">
        <f t="shared" ref="S447" si="577">R447-P447</f>
        <v>8.0833333333333357</v>
      </c>
      <c r="T447" s="72">
        <f t="shared" ref="T447" si="578">N447-S447</f>
        <v>-0.30000000000000071</v>
      </c>
    </row>
    <row r="448" spans="1:20" ht="15.75" customHeight="1" x14ac:dyDescent="0.2">
      <c r="A448" s="99"/>
      <c r="B448" s="100"/>
      <c r="C448" s="101"/>
      <c r="D448" s="97"/>
      <c r="E448" s="94"/>
      <c r="F448" s="95"/>
      <c r="G448" s="96"/>
      <c r="H448" s="97"/>
      <c r="I448" s="98"/>
      <c r="J448" s="20">
        <v>22.74</v>
      </c>
      <c r="K448" s="73"/>
      <c r="L448" s="20">
        <v>31.16</v>
      </c>
      <c r="M448" s="72"/>
      <c r="N448" s="83"/>
      <c r="O448" s="20">
        <v>22.74</v>
      </c>
      <c r="P448" s="73"/>
      <c r="Q448" s="20">
        <v>31.15</v>
      </c>
      <c r="R448" s="73"/>
      <c r="S448" s="73"/>
      <c r="T448" s="73"/>
    </row>
    <row r="449" spans="1:20" ht="15.75" customHeight="1" x14ac:dyDescent="0.2">
      <c r="A449" s="99"/>
      <c r="B449" s="100"/>
      <c r="C449" s="101"/>
      <c r="D449" s="97"/>
      <c r="E449" s="94"/>
      <c r="F449" s="95"/>
      <c r="G449" s="96"/>
      <c r="H449" s="97"/>
      <c r="I449" s="98"/>
      <c r="J449" s="20">
        <v>22.8</v>
      </c>
      <c r="K449" s="73"/>
      <c r="L449" s="20">
        <v>29.87</v>
      </c>
      <c r="M449" s="72"/>
      <c r="N449" s="83"/>
      <c r="O449" s="20">
        <v>22.7</v>
      </c>
      <c r="P449" s="73"/>
      <c r="Q449" s="20">
        <v>30.83</v>
      </c>
      <c r="R449" s="73"/>
      <c r="S449" s="73"/>
      <c r="T449" s="73"/>
    </row>
    <row r="450" spans="1:20" ht="15.75" customHeight="1" x14ac:dyDescent="0.2">
      <c r="A450" s="99" t="s">
        <v>490</v>
      </c>
      <c r="B450" s="100">
        <v>2.0499999999999998</v>
      </c>
      <c r="C450" s="101">
        <v>190</v>
      </c>
      <c r="D450" s="97">
        <v>26.3</v>
      </c>
      <c r="E450" s="94">
        <v>73.7</v>
      </c>
      <c r="F450" s="95">
        <v>1.95</v>
      </c>
      <c r="G450" s="96">
        <v>407</v>
      </c>
      <c r="H450" s="97">
        <v>12.3</v>
      </c>
      <c r="I450" s="98">
        <v>87.7</v>
      </c>
      <c r="J450" s="20">
        <v>23.64</v>
      </c>
      <c r="K450" s="72">
        <f t="shared" si="566"/>
        <v>23.673333333333332</v>
      </c>
      <c r="L450" s="58">
        <v>26.39</v>
      </c>
      <c r="M450" s="72">
        <f>AVERAGE(L451:L452)</f>
        <v>30.274999999999999</v>
      </c>
      <c r="N450" s="82">
        <f t="shared" ref="N450" si="579" xml:space="preserve"> M450-K450</f>
        <v>6.6016666666666666</v>
      </c>
      <c r="O450" s="20">
        <v>21.91</v>
      </c>
      <c r="P450" s="72">
        <f t="shared" si="568"/>
        <v>21.650000000000002</v>
      </c>
      <c r="Q450" s="20">
        <v>30.54</v>
      </c>
      <c r="R450" s="72">
        <f t="shared" si="536"/>
        <v>30.626666666666665</v>
      </c>
      <c r="S450" s="72">
        <f t="shared" ref="S450" si="580">R450-P450</f>
        <v>8.976666666666663</v>
      </c>
      <c r="T450" s="72">
        <f t="shared" ref="T450" si="581">N450-S450</f>
        <v>-2.3749999999999964</v>
      </c>
    </row>
    <row r="451" spans="1:20" ht="15.75" customHeight="1" x14ac:dyDescent="0.2">
      <c r="A451" s="99"/>
      <c r="B451" s="100"/>
      <c r="C451" s="101"/>
      <c r="D451" s="97"/>
      <c r="E451" s="94"/>
      <c r="F451" s="95"/>
      <c r="G451" s="96"/>
      <c r="H451" s="97"/>
      <c r="I451" s="98"/>
      <c r="J451" s="20">
        <v>23.66</v>
      </c>
      <c r="K451" s="73"/>
      <c r="L451" s="20">
        <v>30.16</v>
      </c>
      <c r="M451" s="72"/>
      <c r="N451" s="83"/>
      <c r="O451" s="20">
        <v>21.88</v>
      </c>
      <c r="P451" s="73"/>
      <c r="Q451" s="20">
        <v>30.57</v>
      </c>
      <c r="R451" s="73"/>
      <c r="S451" s="73"/>
      <c r="T451" s="73"/>
    </row>
    <row r="452" spans="1:20" ht="15.75" customHeight="1" x14ac:dyDescent="0.2">
      <c r="A452" s="99"/>
      <c r="B452" s="100"/>
      <c r="C452" s="101"/>
      <c r="D452" s="97"/>
      <c r="E452" s="94"/>
      <c r="F452" s="95"/>
      <c r="G452" s="96"/>
      <c r="H452" s="97"/>
      <c r="I452" s="98"/>
      <c r="J452" s="20">
        <v>23.72</v>
      </c>
      <c r="K452" s="73"/>
      <c r="L452" s="20">
        <v>30.39</v>
      </c>
      <c r="M452" s="72"/>
      <c r="N452" s="83"/>
      <c r="O452" s="20">
        <v>21.16</v>
      </c>
      <c r="P452" s="73"/>
      <c r="Q452" s="20">
        <v>30.77</v>
      </c>
      <c r="R452" s="73"/>
      <c r="S452" s="73"/>
      <c r="T452" s="73"/>
    </row>
    <row r="453" spans="1:20" ht="15.75" customHeight="1" x14ac:dyDescent="0.2">
      <c r="A453" s="99" t="s">
        <v>491</v>
      </c>
      <c r="B453" s="100">
        <v>2.0499999999999998</v>
      </c>
      <c r="C453" s="101">
        <v>1141</v>
      </c>
      <c r="D453" s="97">
        <v>8.76</v>
      </c>
      <c r="E453" s="94">
        <v>191.24</v>
      </c>
      <c r="F453" s="95">
        <v>1.98</v>
      </c>
      <c r="G453" s="96">
        <v>900</v>
      </c>
      <c r="H453" s="97">
        <v>11.1</v>
      </c>
      <c r="I453" s="98">
        <v>188.9</v>
      </c>
      <c r="J453" s="20">
        <v>24.95</v>
      </c>
      <c r="K453" s="72">
        <f t="shared" si="566"/>
        <v>24.856666666666666</v>
      </c>
      <c r="L453" s="20">
        <v>31.27</v>
      </c>
      <c r="M453" s="72">
        <f t="shared" ref="M453" si="582">AVERAGE(L453:L455)</f>
        <v>31.03</v>
      </c>
      <c r="N453" s="82">
        <f t="shared" ref="N453" si="583" xml:space="preserve"> M453-K453</f>
        <v>6.1733333333333356</v>
      </c>
      <c r="O453" s="58">
        <v>24.46</v>
      </c>
      <c r="P453" s="72">
        <f>AVERAGE(O454:O455)</f>
        <v>21.63</v>
      </c>
      <c r="Q453" s="20">
        <v>30.43</v>
      </c>
      <c r="R453" s="72">
        <f t="shared" si="536"/>
        <v>30.416666666666668</v>
      </c>
      <c r="S453" s="72">
        <f t="shared" ref="S453" si="584">R453-P453</f>
        <v>8.7866666666666688</v>
      </c>
      <c r="T453" s="72">
        <f t="shared" ref="T453" si="585">N453-S453</f>
        <v>-2.6133333333333333</v>
      </c>
    </row>
    <row r="454" spans="1:20" ht="15.75" customHeight="1" x14ac:dyDescent="0.2">
      <c r="A454" s="99"/>
      <c r="B454" s="100"/>
      <c r="C454" s="101"/>
      <c r="D454" s="97"/>
      <c r="E454" s="94"/>
      <c r="F454" s="95"/>
      <c r="G454" s="96"/>
      <c r="H454" s="97"/>
      <c r="I454" s="98"/>
      <c r="J454" s="20">
        <v>24.79</v>
      </c>
      <c r="K454" s="73"/>
      <c r="L454" s="20">
        <v>31.01</v>
      </c>
      <c r="M454" s="72"/>
      <c r="N454" s="83"/>
      <c r="O454" s="20">
        <v>21.63</v>
      </c>
      <c r="P454" s="73"/>
      <c r="Q454" s="20">
        <v>30.5</v>
      </c>
      <c r="R454" s="73"/>
      <c r="S454" s="73"/>
      <c r="T454" s="73"/>
    </row>
    <row r="455" spans="1:20" ht="15.75" customHeight="1" x14ac:dyDescent="0.2">
      <c r="A455" s="99"/>
      <c r="B455" s="100"/>
      <c r="C455" s="101"/>
      <c r="D455" s="97"/>
      <c r="E455" s="94"/>
      <c r="F455" s="95"/>
      <c r="G455" s="96"/>
      <c r="H455" s="97"/>
      <c r="I455" s="98"/>
      <c r="J455" s="20">
        <v>24.83</v>
      </c>
      <c r="K455" s="73"/>
      <c r="L455" s="20">
        <v>30.81</v>
      </c>
      <c r="M455" s="72"/>
      <c r="N455" s="83"/>
      <c r="O455" s="20">
        <v>21.63</v>
      </c>
      <c r="P455" s="73"/>
      <c r="Q455" s="20">
        <v>30.32</v>
      </c>
      <c r="R455" s="73"/>
      <c r="S455" s="73"/>
      <c r="T455" s="73"/>
    </row>
    <row r="456" spans="1:20" ht="15.75" customHeight="1" x14ac:dyDescent="0.2">
      <c r="A456" s="99" t="s">
        <v>492</v>
      </c>
      <c r="B456" s="100">
        <v>1.92</v>
      </c>
      <c r="C456" s="101">
        <v>485</v>
      </c>
      <c r="D456" s="97">
        <v>10.3</v>
      </c>
      <c r="E456" s="94">
        <v>89.7</v>
      </c>
      <c r="F456" s="95">
        <v>1.96</v>
      </c>
      <c r="G456" s="96">
        <v>706</v>
      </c>
      <c r="H456" s="97">
        <v>14.2</v>
      </c>
      <c r="I456" s="98">
        <v>185.8</v>
      </c>
      <c r="J456" s="20">
        <v>22.14</v>
      </c>
      <c r="K456" s="72">
        <f t="shared" si="566"/>
        <v>22.099999999999998</v>
      </c>
      <c r="L456" s="20">
        <v>30.15</v>
      </c>
      <c r="M456" s="72">
        <f t="shared" ref="M456" si="586">AVERAGE(L456:L458)</f>
        <v>30.813333333333333</v>
      </c>
      <c r="N456" s="82">
        <f t="shared" ref="N456" si="587" xml:space="preserve"> M456-K456</f>
        <v>8.7133333333333347</v>
      </c>
      <c r="O456" s="20">
        <v>22.21</v>
      </c>
      <c r="P456" s="72">
        <f t="shared" si="568"/>
        <v>22.153333333333332</v>
      </c>
      <c r="Q456" s="20">
        <v>30.13</v>
      </c>
      <c r="R456" s="72">
        <f t="shared" si="536"/>
        <v>30.650000000000002</v>
      </c>
      <c r="S456" s="72">
        <f t="shared" ref="S456" si="588">R456-P456</f>
        <v>8.4966666666666697</v>
      </c>
      <c r="T456" s="72">
        <f t="shared" ref="T456" si="589">N456-S456</f>
        <v>0.21666666666666501</v>
      </c>
    </row>
    <row r="457" spans="1:20" ht="15.75" customHeight="1" x14ac:dyDescent="0.2">
      <c r="A457" s="99"/>
      <c r="B457" s="100"/>
      <c r="C457" s="101"/>
      <c r="D457" s="97"/>
      <c r="E457" s="94"/>
      <c r="F457" s="95"/>
      <c r="G457" s="96"/>
      <c r="H457" s="97"/>
      <c r="I457" s="98"/>
      <c r="J457" s="20">
        <v>22</v>
      </c>
      <c r="K457" s="73"/>
      <c r="L457" s="20">
        <v>30.61</v>
      </c>
      <c r="M457" s="72"/>
      <c r="N457" s="83"/>
      <c r="O457" s="20">
        <v>22.09</v>
      </c>
      <c r="P457" s="73"/>
      <c r="Q457" s="20">
        <v>30.51</v>
      </c>
      <c r="R457" s="73"/>
      <c r="S457" s="73"/>
      <c r="T457" s="73"/>
    </row>
    <row r="458" spans="1:20" ht="15.75" customHeight="1" x14ac:dyDescent="0.2">
      <c r="A458" s="99"/>
      <c r="B458" s="100"/>
      <c r="C458" s="101"/>
      <c r="D458" s="97"/>
      <c r="E458" s="94"/>
      <c r="F458" s="95"/>
      <c r="G458" s="96"/>
      <c r="H458" s="97"/>
      <c r="I458" s="98"/>
      <c r="J458" s="20">
        <v>22.16</v>
      </c>
      <c r="K458" s="73"/>
      <c r="L458" s="20">
        <v>31.68</v>
      </c>
      <c r="M458" s="72"/>
      <c r="N458" s="83"/>
      <c r="O458" s="20">
        <v>22.16</v>
      </c>
      <c r="P458" s="73"/>
      <c r="Q458" s="20">
        <v>31.31</v>
      </c>
      <c r="R458" s="73"/>
      <c r="S458" s="73"/>
      <c r="T458" s="73"/>
    </row>
    <row r="459" spans="1:20" ht="15.75" customHeight="1" x14ac:dyDescent="0.2">
      <c r="A459" s="99" t="s">
        <v>493</v>
      </c>
      <c r="B459" s="100">
        <v>2.0499999999999998</v>
      </c>
      <c r="C459" s="101">
        <v>371</v>
      </c>
      <c r="D459" s="97">
        <v>13.5</v>
      </c>
      <c r="E459" s="94">
        <v>86.5</v>
      </c>
      <c r="F459" s="95">
        <v>1.99</v>
      </c>
      <c r="G459" s="96">
        <v>247</v>
      </c>
      <c r="H459" s="97">
        <v>22</v>
      </c>
      <c r="I459" s="98">
        <v>78</v>
      </c>
      <c r="J459" s="20">
        <v>22.46</v>
      </c>
      <c r="K459" s="72">
        <f t="shared" si="566"/>
        <v>22.436666666666667</v>
      </c>
      <c r="L459" s="20">
        <v>30.5</v>
      </c>
      <c r="M459" s="72">
        <f t="shared" ref="M459" si="590">AVERAGE(L459:L461)</f>
        <v>30.556666666666668</v>
      </c>
      <c r="N459" s="82">
        <f t="shared" ref="N459" si="591" xml:space="preserve"> M459-K459</f>
        <v>8.120000000000001</v>
      </c>
      <c r="O459" s="20">
        <v>21.58</v>
      </c>
      <c r="P459" s="72">
        <f t="shared" si="568"/>
        <v>21.546666666666667</v>
      </c>
      <c r="Q459" s="20">
        <v>30.46</v>
      </c>
      <c r="R459" s="72">
        <f t="shared" si="536"/>
        <v>30.656666666666666</v>
      </c>
      <c r="S459" s="72">
        <f t="shared" ref="S459" si="592">R459-P459</f>
        <v>9.11</v>
      </c>
      <c r="T459" s="72">
        <f t="shared" ref="T459" si="593">N459-S459</f>
        <v>-0.98999999999999844</v>
      </c>
    </row>
    <row r="460" spans="1:20" ht="15.75" customHeight="1" x14ac:dyDescent="0.2">
      <c r="A460" s="99"/>
      <c r="B460" s="100"/>
      <c r="C460" s="101"/>
      <c r="D460" s="97"/>
      <c r="E460" s="94"/>
      <c r="F460" s="95"/>
      <c r="G460" s="96"/>
      <c r="H460" s="97"/>
      <c r="I460" s="98"/>
      <c r="J460" s="20">
        <v>22.47</v>
      </c>
      <c r="K460" s="73"/>
      <c r="L460" s="20">
        <v>30.69</v>
      </c>
      <c r="M460" s="72"/>
      <c r="N460" s="83"/>
      <c r="O460" s="20">
        <v>21.48</v>
      </c>
      <c r="P460" s="73"/>
      <c r="Q460" s="20">
        <v>30.77</v>
      </c>
      <c r="R460" s="73"/>
      <c r="S460" s="73"/>
      <c r="T460" s="73"/>
    </row>
    <row r="461" spans="1:20" ht="15.75" customHeight="1" x14ac:dyDescent="0.2">
      <c r="A461" s="99"/>
      <c r="B461" s="100"/>
      <c r="C461" s="101"/>
      <c r="D461" s="97"/>
      <c r="E461" s="94"/>
      <c r="F461" s="95"/>
      <c r="G461" s="96"/>
      <c r="H461" s="97"/>
      <c r="I461" s="98"/>
      <c r="J461" s="20">
        <v>22.38</v>
      </c>
      <c r="K461" s="73"/>
      <c r="L461" s="20">
        <v>30.48</v>
      </c>
      <c r="M461" s="72"/>
      <c r="N461" s="83"/>
      <c r="O461" s="20">
        <v>21.58</v>
      </c>
      <c r="P461" s="73"/>
      <c r="Q461" s="20">
        <v>30.74</v>
      </c>
      <c r="R461" s="73"/>
      <c r="S461" s="73"/>
      <c r="T461" s="73"/>
    </row>
    <row r="462" spans="1:20" ht="15.75" customHeight="1" x14ac:dyDescent="0.2">
      <c r="A462" s="99" t="s">
        <v>494</v>
      </c>
      <c r="B462" s="100">
        <v>1.92</v>
      </c>
      <c r="C462" s="101">
        <v>250</v>
      </c>
      <c r="D462" s="97">
        <v>19.5</v>
      </c>
      <c r="E462" s="94">
        <v>80.5</v>
      </c>
      <c r="F462" s="95">
        <v>1.96</v>
      </c>
      <c r="G462" s="96">
        <v>437</v>
      </c>
      <c r="H462" s="97">
        <v>11.4</v>
      </c>
      <c r="I462" s="98">
        <v>88.6</v>
      </c>
      <c r="J462" s="20">
        <v>21.32</v>
      </c>
      <c r="K462" s="72">
        <f t="shared" si="566"/>
        <v>21.143333333333334</v>
      </c>
      <c r="L462" s="20">
        <v>29.47</v>
      </c>
      <c r="M462" s="72">
        <f t="shared" ref="M462" si="594">AVERAGE(L462:L464)</f>
        <v>29.566666666666666</v>
      </c>
      <c r="N462" s="82">
        <f t="shared" ref="N462" si="595" xml:space="preserve"> M462-K462</f>
        <v>8.423333333333332</v>
      </c>
      <c r="O462" s="20">
        <v>21.66</v>
      </c>
      <c r="P462" s="72">
        <f t="shared" si="568"/>
        <v>21.656666666666666</v>
      </c>
      <c r="Q462" s="20">
        <v>30.63</v>
      </c>
      <c r="R462" s="72">
        <f t="shared" si="536"/>
        <v>30.75</v>
      </c>
      <c r="S462" s="72">
        <f t="shared" ref="S462" si="596">R462-P462</f>
        <v>9.0933333333333337</v>
      </c>
      <c r="T462" s="72">
        <f t="shared" ref="T462" si="597">N462-S462</f>
        <v>-0.67000000000000171</v>
      </c>
    </row>
    <row r="463" spans="1:20" ht="15.75" customHeight="1" x14ac:dyDescent="0.2">
      <c r="A463" s="99"/>
      <c r="B463" s="100"/>
      <c r="C463" s="101"/>
      <c r="D463" s="97"/>
      <c r="E463" s="94"/>
      <c r="F463" s="95"/>
      <c r="G463" s="96"/>
      <c r="H463" s="97"/>
      <c r="I463" s="98"/>
      <c r="J463" s="20">
        <v>21.05</v>
      </c>
      <c r="K463" s="73"/>
      <c r="L463" s="20">
        <v>29.48</v>
      </c>
      <c r="M463" s="72"/>
      <c r="N463" s="83"/>
      <c r="O463" s="20">
        <v>21.58</v>
      </c>
      <c r="P463" s="73"/>
      <c r="Q463" s="20">
        <v>30.82</v>
      </c>
      <c r="R463" s="73"/>
      <c r="S463" s="73"/>
      <c r="T463" s="73"/>
    </row>
    <row r="464" spans="1:20" ht="15.75" customHeight="1" x14ac:dyDescent="0.2">
      <c r="A464" s="99"/>
      <c r="B464" s="100"/>
      <c r="C464" s="101"/>
      <c r="D464" s="97"/>
      <c r="E464" s="94"/>
      <c r="F464" s="95"/>
      <c r="G464" s="96"/>
      <c r="H464" s="97"/>
      <c r="I464" s="98"/>
      <c r="J464" s="20">
        <v>21.06</v>
      </c>
      <c r="K464" s="73"/>
      <c r="L464" s="20">
        <v>29.75</v>
      </c>
      <c r="M464" s="72"/>
      <c r="N464" s="83"/>
      <c r="O464" s="20">
        <v>21.73</v>
      </c>
      <c r="P464" s="73"/>
      <c r="Q464" s="20">
        <v>30.8</v>
      </c>
      <c r="R464" s="73"/>
      <c r="S464" s="73"/>
      <c r="T464" s="73"/>
    </row>
    <row r="465" spans="1:20" ht="15.75" customHeight="1" x14ac:dyDescent="0.2">
      <c r="A465" s="99" t="s">
        <v>495</v>
      </c>
      <c r="B465" s="100">
        <v>2.02</v>
      </c>
      <c r="C465" s="101">
        <v>640</v>
      </c>
      <c r="D465" s="102">
        <v>7.81</v>
      </c>
      <c r="E465" s="94">
        <v>92.19</v>
      </c>
      <c r="F465" s="95">
        <v>2.0099999999999998</v>
      </c>
      <c r="G465" s="96">
        <v>600</v>
      </c>
      <c r="H465" s="97">
        <v>16.7</v>
      </c>
      <c r="I465" s="98">
        <v>183.3</v>
      </c>
      <c r="J465" s="20">
        <v>23.47</v>
      </c>
      <c r="K465" s="72">
        <f t="shared" si="566"/>
        <v>23.436666666666667</v>
      </c>
      <c r="L465" s="20">
        <v>30.01</v>
      </c>
      <c r="M465" s="72">
        <f t="shared" ref="M465" si="598">AVERAGE(L465:L467)</f>
        <v>30.516666666666669</v>
      </c>
      <c r="N465" s="82">
        <f t="shared" ref="N465" si="599" xml:space="preserve"> M465-K465</f>
        <v>7.0800000000000018</v>
      </c>
      <c r="O465" s="20">
        <v>22.89</v>
      </c>
      <c r="P465" s="72">
        <f t="shared" si="568"/>
        <v>22.973333333333333</v>
      </c>
      <c r="Q465" s="20">
        <v>30.87</v>
      </c>
      <c r="R465" s="72">
        <f t="shared" si="536"/>
        <v>31.033333333333335</v>
      </c>
      <c r="S465" s="72">
        <f t="shared" ref="S465" si="600">R465-P465</f>
        <v>8.0600000000000023</v>
      </c>
      <c r="T465" s="72">
        <f t="shared" ref="T465" si="601">N465-S465</f>
        <v>-0.98000000000000043</v>
      </c>
    </row>
    <row r="466" spans="1:20" ht="15.75" customHeight="1" x14ac:dyDescent="0.2">
      <c r="A466" s="99"/>
      <c r="B466" s="100"/>
      <c r="C466" s="101"/>
      <c r="D466" s="102"/>
      <c r="E466" s="94"/>
      <c r="F466" s="95"/>
      <c r="G466" s="96"/>
      <c r="H466" s="97"/>
      <c r="I466" s="98"/>
      <c r="J466" s="20">
        <v>23.37</v>
      </c>
      <c r="K466" s="73"/>
      <c r="L466" s="20">
        <v>30.67</v>
      </c>
      <c r="M466" s="72"/>
      <c r="N466" s="83"/>
      <c r="O466" s="20">
        <v>23.06</v>
      </c>
      <c r="P466" s="73"/>
      <c r="Q466" s="20">
        <v>31.14</v>
      </c>
      <c r="R466" s="73"/>
      <c r="S466" s="73"/>
      <c r="T466" s="73"/>
    </row>
    <row r="467" spans="1:20" ht="15.75" customHeight="1" x14ac:dyDescent="0.2">
      <c r="A467" s="99"/>
      <c r="B467" s="100"/>
      <c r="C467" s="101"/>
      <c r="D467" s="102"/>
      <c r="E467" s="94"/>
      <c r="F467" s="95"/>
      <c r="G467" s="96"/>
      <c r="H467" s="97"/>
      <c r="I467" s="98"/>
      <c r="J467" s="20">
        <v>23.47</v>
      </c>
      <c r="K467" s="73"/>
      <c r="L467" s="20">
        <v>30.87</v>
      </c>
      <c r="M467" s="72"/>
      <c r="N467" s="83"/>
      <c r="O467" s="20">
        <v>22.97</v>
      </c>
      <c r="P467" s="73"/>
      <c r="Q467" s="20">
        <v>31.09</v>
      </c>
      <c r="R467" s="73"/>
      <c r="S467" s="73"/>
      <c r="T467" s="73"/>
    </row>
    <row r="468" spans="1:20" ht="15.75" customHeight="1" x14ac:dyDescent="0.2">
      <c r="A468" s="99" t="s">
        <v>496</v>
      </c>
      <c r="B468" s="100">
        <v>2.0099999999999998</v>
      </c>
      <c r="C468" s="101">
        <v>394</v>
      </c>
      <c r="D468" s="97">
        <v>12.7</v>
      </c>
      <c r="E468" s="94">
        <v>87.3</v>
      </c>
      <c r="F468" s="95">
        <v>2.0099999999999998</v>
      </c>
      <c r="G468" s="96">
        <v>403</v>
      </c>
      <c r="H468" s="97">
        <v>12.4</v>
      </c>
      <c r="I468" s="98">
        <v>87.6</v>
      </c>
      <c r="J468" s="20">
        <v>21.76</v>
      </c>
      <c r="K468" s="72">
        <f t="shared" si="566"/>
        <v>21.599999999999998</v>
      </c>
      <c r="L468" s="20">
        <v>31.18</v>
      </c>
      <c r="M468" s="72">
        <f>AVERAGE(L468,L470)</f>
        <v>30.22</v>
      </c>
      <c r="N468" s="82">
        <f t="shared" ref="N468" si="602" xml:space="preserve"> M468-K468</f>
        <v>8.620000000000001</v>
      </c>
      <c r="O468" s="20">
        <v>22.04</v>
      </c>
      <c r="P468" s="72">
        <f t="shared" si="568"/>
        <v>22.246666666666666</v>
      </c>
      <c r="Q468" s="20">
        <v>30.71</v>
      </c>
      <c r="R468" s="72">
        <f t="shared" si="536"/>
        <v>30.776666666666671</v>
      </c>
      <c r="S468" s="72">
        <f t="shared" ref="S468" si="603">R468-P468</f>
        <v>8.5300000000000047</v>
      </c>
      <c r="T468" s="72">
        <f t="shared" ref="T468" si="604">N468-S468</f>
        <v>8.9999999999996305E-2</v>
      </c>
    </row>
    <row r="469" spans="1:20" ht="15.75" customHeight="1" x14ac:dyDescent="0.2">
      <c r="A469" s="99"/>
      <c r="B469" s="100"/>
      <c r="C469" s="101"/>
      <c r="D469" s="97"/>
      <c r="E469" s="94"/>
      <c r="F469" s="95"/>
      <c r="G469" s="96"/>
      <c r="H469" s="97"/>
      <c r="I469" s="98"/>
      <c r="J469" s="20">
        <v>21.54</v>
      </c>
      <c r="K469" s="73"/>
      <c r="L469" s="58">
        <v>21.85</v>
      </c>
      <c r="M469" s="72"/>
      <c r="N469" s="83"/>
      <c r="O469" s="20">
        <v>22.39</v>
      </c>
      <c r="P469" s="73"/>
      <c r="Q469" s="20">
        <v>31.05</v>
      </c>
      <c r="R469" s="73"/>
      <c r="S469" s="73"/>
      <c r="T469" s="73"/>
    </row>
    <row r="470" spans="1:20" ht="15.75" customHeight="1" x14ac:dyDescent="0.2">
      <c r="A470" s="99"/>
      <c r="B470" s="100"/>
      <c r="C470" s="101"/>
      <c r="D470" s="97"/>
      <c r="E470" s="94"/>
      <c r="F470" s="95"/>
      <c r="G470" s="96"/>
      <c r="H470" s="97"/>
      <c r="I470" s="98"/>
      <c r="J470" s="20">
        <v>21.5</v>
      </c>
      <c r="K470" s="73"/>
      <c r="L470" s="20">
        <v>29.26</v>
      </c>
      <c r="M470" s="72"/>
      <c r="N470" s="83"/>
      <c r="O470" s="20">
        <v>22.31</v>
      </c>
      <c r="P470" s="73"/>
      <c r="Q470" s="20">
        <v>30.57</v>
      </c>
      <c r="R470" s="73"/>
      <c r="S470" s="73"/>
      <c r="T470" s="73"/>
    </row>
    <row r="471" spans="1:20" ht="15.75" customHeight="1" x14ac:dyDescent="0.2">
      <c r="A471" s="99" t="s">
        <v>497</v>
      </c>
      <c r="B471" s="100">
        <v>2</v>
      </c>
      <c r="C471" s="101">
        <v>552</v>
      </c>
      <c r="D471" s="97">
        <v>9.1</v>
      </c>
      <c r="E471" s="94">
        <v>90.9</v>
      </c>
      <c r="F471" s="95">
        <v>1.99</v>
      </c>
      <c r="G471" s="96">
        <v>442</v>
      </c>
      <c r="H471" s="97">
        <v>11.3</v>
      </c>
      <c r="I471" s="98">
        <v>88.7</v>
      </c>
      <c r="J471" s="20">
        <v>21.75</v>
      </c>
      <c r="K471" s="72">
        <f t="shared" si="566"/>
        <v>21.863333333333333</v>
      </c>
      <c r="L471" s="20">
        <v>30.4</v>
      </c>
      <c r="M471" s="72">
        <f>AVERAGE(L471:L473)</f>
        <v>30.346666666666664</v>
      </c>
      <c r="N471" s="82">
        <f t="shared" ref="N471" si="605" xml:space="preserve"> M471-K471</f>
        <v>8.4833333333333307</v>
      </c>
      <c r="O471" s="20">
        <v>22.28</v>
      </c>
      <c r="P471" s="72">
        <f t="shared" si="568"/>
        <v>22.363333333333333</v>
      </c>
      <c r="Q471" s="20">
        <v>30.03</v>
      </c>
      <c r="R471" s="72">
        <f t="shared" si="536"/>
        <v>30.393333333333334</v>
      </c>
      <c r="S471" s="72">
        <f t="shared" ref="S471" si="606">R471-P471</f>
        <v>8.0300000000000011</v>
      </c>
      <c r="T471" s="72">
        <f t="shared" ref="T471" si="607">N471-S471</f>
        <v>0.45333333333332959</v>
      </c>
    </row>
    <row r="472" spans="1:20" ht="15.75" customHeight="1" x14ac:dyDescent="0.2">
      <c r="A472" s="99"/>
      <c r="B472" s="100"/>
      <c r="C472" s="101"/>
      <c r="D472" s="97"/>
      <c r="E472" s="94"/>
      <c r="F472" s="95"/>
      <c r="G472" s="96"/>
      <c r="H472" s="97"/>
      <c r="I472" s="98"/>
      <c r="J472" s="20">
        <v>21.9</v>
      </c>
      <c r="K472" s="73"/>
      <c r="L472" s="20">
        <v>30.42</v>
      </c>
      <c r="M472" s="72"/>
      <c r="N472" s="83"/>
      <c r="O472" s="20">
        <v>22.24</v>
      </c>
      <c r="P472" s="73"/>
      <c r="Q472" s="20">
        <v>30.15</v>
      </c>
      <c r="R472" s="73"/>
      <c r="S472" s="73"/>
      <c r="T472" s="73"/>
    </row>
    <row r="473" spans="1:20" ht="15.75" customHeight="1" x14ac:dyDescent="0.2">
      <c r="A473" s="99"/>
      <c r="B473" s="100"/>
      <c r="C473" s="101"/>
      <c r="D473" s="97"/>
      <c r="E473" s="94"/>
      <c r="F473" s="95"/>
      <c r="G473" s="96"/>
      <c r="H473" s="97"/>
      <c r="I473" s="98"/>
      <c r="J473" s="20">
        <v>21.94</v>
      </c>
      <c r="K473" s="73"/>
      <c r="L473" s="20">
        <v>30.22</v>
      </c>
      <c r="M473" s="72"/>
      <c r="N473" s="83"/>
      <c r="O473" s="20">
        <v>22.57</v>
      </c>
      <c r="P473" s="73"/>
      <c r="Q473" s="20">
        <v>31</v>
      </c>
      <c r="R473" s="73"/>
      <c r="S473" s="73"/>
      <c r="T473" s="73"/>
    </row>
    <row r="474" spans="1:20" ht="15.75" customHeight="1" x14ac:dyDescent="0.2">
      <c r="A474" s="99" t="s">
        <v>498</v>
      </c>
      <c r="B474" s="100">
        <v>1.93</v>
      </c>
      <c r="C474" s="101">
        <v>387</v>
      </c>
      <c r="D474" s="97">
        <v>12.9</v>
      </c>
      <c r="E474" s="94">
        <v>87.1</v>
      </c>
      <c r="F474" s="95">
        <v>1.99</v>
      </c>
      <c r="G474" s="96">
        <v>515</v>
      </c>
      <c r="H474" s="97">
        <v>9.6999999999999993</v>
      </c>
      <c r="I474" s="98">
        <v>90.3</v>
      </c>
      <c r="J474" s="20">
        <v>21.25</v>
      </c>
      <c r="K474" s="72">
        <f t="shared" si="566"/>
        <v>21.3</v>
      </c>
      <c r="L474" s="20">
        <v>29.98</v>
      </c>
      <c r="M474" s="72">
        <f t="shared" ref="M474" si="608">AVERAGE(L474:L476)</f>
        <v>30.043333333333333</v>
      </c>
      <c r="N474" s="82">
        <f t="shared" ref="N474" si="609" xml:space="preserve"> M474-K474</f>
        <v>8.7433333333333323</v>
      </c>
      <c r="O474" s="20">
        <v>21.31</v>
      </c>
      <c r="P474" s="72">
        <f t="shared" si="568"/>
        <v>21.566666666666663</v>
      </c>
      <c r="Q474" s="20">
        <v>30.17</v>
      </c>
      <c r="R474" s="72">
        <f t="shared" si="536"/>
        <v>30.400000000000002</v>
      </c>
      <c r="S474" s="72">
        <f t="shared" ref="S474" si="610">R474-P474</f>
        <v>8.8333333333333393</v>
      </c>
      <c r="T474" s="72">
        <f t="shared" ref="T474" si="611">N474-S474</f>
        <v>-9.0000000000006963E-2</v>
      </c>
    </row>
    <row r="475" spans="1:20" ht="15.75" customHeight="1" x14ac:dyDescent="0.2">
      <c r="A475" s="99"/>
      <c r="B475" s="100"/>
      <c r="C475" s="101"/>
      <c r="D475" s="97"/>
      <c r="E475" s="94"/>
      <c r="F475" s="95"/>
      <c r="G475" s="96"/>
      <c r="H475" s="97"/>
      <c r="I475" s="98"/>
      <c r="J475" s="20">
        <v>21.23</v>
      </c>
      <c r="K475" s="73"/>
      <c r="L475" s="20">
        <v>30.05</v>
      </c>
      <c r="M475" s="72"/>
      <c r="N475" s="83"/>
      <c r="O475" s="20">
        <v>21.6</v>
      </c>
      <c r="P475" s="73"/>
      <c r="Q475" s="20">
        <v>30.62</v>
      </c>
      <c r="R475" s="73"/>
      <c r="S475" s="73"/>
      <c r="T475" s="73"/>
    </row>
    <row r="476" spans="1:20" ht="15.75" customHeight="1" x14ac:dyDescent="0.2">
      <c r="A476" s="99"/>
      <c r="B476" s="100"/>
      <c r="C476" s="101"/>
      <c r="D476" s="97"/>
      <c r="E476" s="94"/>
      <c r="F476" s="95"/>
      <c r="G476" s="96"/>
      <c r="H476" s="97"/>
      <c r="I476" s="98"/>
      <c r="J476" s="20">
        <v>21.42</v>
      </c>
      <c r="K476" s="73"/>
      <c r="L476" s="20">
        <v>30.1</v>
      </c>
      <c r="M476" s="72"/>
      <c r="N476" s="83"/>
      <c r="O476" s="20">
        <v>21.79</v>
      </c>
      <c r="P476" s="73"/>
      <c r="Q476" s="20">
        <v>30.41</v>
      </c>
      <c r="R476" s="73"/>
      <c r="S476" s="73"/>
      <c r="T476" s="73"/>
    </row>
    <row r="477" spans="1:20" ht="15.75" customHeight="1" x14ac:dyDescent="0.2">
      <c r="A477" s="103" t="s">
        <v>499</v>
      </c>
      <c r="B477" s="100">
        <v>1.92</v>
      </c>
      <c r="C477" s="101">
        <v>390</v>
      </c>
      <c r="D477" s="97">
        <v>12.8</v>
      </c>
      <c r="E477" s="94">
        <v>87.2</v>
      </c>
      <c r="F477" s="95">
        <v>1.96</v>
      </c>
      <c r="G477" s="96">
        <v>523</v>
      </c>
      <c r="H477" s="97">
        <v>9.6</v>
      </c>
      <c r="I477" s="98">
        <v>90.4</v>
      </c>
      <c r="J477" s="20">
        <v>21.46</v>
      </c>
      <c r="K477" s="72">
        <f t="shared" si="566"/>
        <v>21.546666666666667</v>
      </c>
      <c r="L477" s="20">
        <v>29.92</v>
      </c>
      <c r="M477" s="72">
        <f t="shared" ref="M477" si="612">AVERAGE(L477:L479)</f>
        <v>29.860000000000003</v>
      </c>
      <c r="N477" s="82">
        <f t="shared" ref="N477" si="613" xml:space="preserve"> M477-K477</f>
        <v>8.3133333333333361</v>
      </c>
      <c r="O477" s="51">
        <v>21.43</v>
      </c>
      <c r="P477" s="74">
        <f t="shared" si="568"/>
        <v>21.433333333333334</v>
      </c>
      <c r="Q477" s="51">
        <v>17.98</v>
      </c>
      <c r="R477" s="74">
        <f t="shared" si="536"/>
        <v>18.116666666666664</v>
      </c>
      <c r="S477" s="74">
        <f t="shared" ref="S477" si="614">R477-P477</f>
        <v>-3.31666666666667</v>
      </c>
      <c r="T477" s="72">
        <f t="shared" ref="T477" si="615">N477-S477</f>
        <v>11.630000000000006</v>
      </c>
    </row>
    <row r="478" spans="1:20" ht="15.75" customHeight="1" x14ac:dyDescent="0.2">
      <c r="A478" s="103"/>
      <c r="B478" s="100"/>
      <c r="C478" s="101"/>
      <c r="D478" s="97"/>
      <c r="E478" s="94"/>
      <c r="F478" s="95"/>
      <c r="G478" s="96"/>
      <c r="H478" s="97"/>
      <c r="I478" s="98"/>
      <c r="J478" s="20">
        <v>21.57</v>
      </c>
      <c r="K478" s="73"/>
      <c r="L478" s="20">
        <v>29.31</v>
      </c>
      <c r="M478" s="72"/>
      <c r="N478" s="83"/>
      <c r="O478" s="51">
        <v>21.48</v>
      </c>
      <c r="P478" s="75"/>
      <c r="Q478" s="51">
        <v>18.18</v>
      </c>
      <c r="R478" s="75"/>
      <c r="S478" s="75"/>
      <c r="T478" s="73"/>
    </row>
    <row r="479" spans="1:20" ht="15.75" customHeight="1" x14ac:dyDescent="0.2">
      <c r="A479" s="103"/>
      <c r="B479" s="100"/>
      <c r="C479" s="101"/>
      <c r="D479" s="97"/>
      <c r="E479" s="94"/>
      <c r="F479" s="95"/>
      <c r="G479" s="96"/>
      <c r="H479" s="97"/>
      <c r="I479" s="98"/>
      <c r="J479" s="20">
        <v>21.61</v>
      </c>
      <c r="K479" s="73"/>
      <c r="L479" s="20">
        <v>30.35</v>
      </c>
      <c r="M479" s="72"/>
      <c r="N479" s="83"/>
      <c r="O479" s="51">
        <v>21.39</v>
      </c>
      <c r="P479" s="75"/>
      <c r="Q479" s="51">
        <v>18.190000000000001</v>
      </c>
      <c r="R479" s="75"/>
      <c r="S479" s="75"/>
      <c r="T479" s="73"/>
    </row>
    <row r="480" spans="1:20" ht="15.75" customHeight="1" x14ac:dyDescent="0.2">
      <c r="A480" s="99" t="s">
        <v>500</v>
      </c>
      <c r="B480" s="100">
        <v>1.95</v>
      </c>
      <c r="C480" s="101">
        <v>216</v>
      </c>
      <c r="D480" s="97">
        <v>23.1</v>
      </c>
      <c r="E480" s="94">
        <v>76.900000000000006</v>
      </c>
      <c r="F480" s="95">
        <v>1.99</v>
      </c>
      <c r="G480" s="96">
        <v>540</v>
      </c>
      <c r="H480" s="97">
        <v>9.3000000000000007</v>
      </c>
      <c r="I480" s="98">
        <v>90.7</v>
      </c>
      <c r="J480" s="20">
        <v>21.32</v>
      </c>
      <c r="K480" s="72">
        <f t="shared" si="566"/>
        <v>21.349999999999998</v>
      </c>
      <c r="L480" s="20">
        <v>30.44</v>
      </c>
      <c r="M480" s="72">
        <f t="shared" ref="M480" si="616">AVERAGE(L480:L482)</f>
        <v>30.330000000000002</v>
      </c>
      <c r="N480" s="82">
        <f t="shared" ref="N480" si="617" xml:space="preserve"> M480-K480</f>
        <v>8.980000000000004</v>
      </c>
      <c r="O480" s="20">
        <v>21.91</v>
      </c>
      <c r="P480" s="72">
        <f t="shared" si="568"/>
        <v>21.863333333333333</v>
      </c>
      <c r="Q480" s="20">
        <v>30.85</v>
      </c>
      <c r="R480" s="72">
        <f t="shared" si="536"/>
        <v>30.776666666666667</v>
      </c>
      <c r="S480" s="72">
        <f t="shared" ref="S480" si="618">R480-P480</f>
        <v>8.913333333333334</v>
      </c>
      <c r="T480" s="72">
        <f t="shared" ref="T480" si="619">N480-S480</f>
        <v>6.6666666666669983E-2</v>
      </c>
    </row>
    <row r="481" spans="1:20" ht="15.75" customHeight="1" x14ac:dyDescent="0.2">
      <c r="A481" s="99"/>
      <c r="B481" s="100"/>
      <c r="C481" s="101"/>
      <c r="D481" s="97"/>
      <c r="E481" s="94"/>
      <c r="F481" s="95"/>
      <c r="G481" s="96"/>
      <c r="H481" s="97"/>
      <c r="I481" s="98"/>
      <c r="J481" s="20">
        <v>21.34</v>
      </c>
      <c r="K481" s="73"/>
      <c r="L481" s="20">
        <v>30.1</v>
      </c>
      <c r="M481" s="72"/>
      <c r="N481" s="83"/>
      <c r="O481" s="20">
        <v>21.79</v>
      </c>
      <c r="P481" s="73"/>
      <c r="Q481" s="20">
        <v>30.89</v>
      </c>
      <c r="R481" s="73"/>
      <c r="S481" s="73"/>
      <c r="T481" s="73"/>
    </row>
    <row r="482" spans="1:20" ht="15.75" customHeight="1" x14ac:dyDescent="0.2">
      <c r="A482" s="99"/>
      <c r="B482" s="100"/>
      <c r="C482" s="101"/>
      <c r="D482" s="97"/>
      <c r="E482" s="94"/>
      <c r="F482" s="95"/>
      <c r="G482" s="96"/>
      <c r="H482" s="97"/>
      <c r="I482" s="98"/>
      <c r="J482" s="20">
        <v>21.39</v>
      </c>
      <c r="K482" s="73"/>
      <c r="L482" s="20">
        <v>30.45</v>
      </c>
      <c r="M482" s="72"/>
      <c r="N482" s="83"/>
      <c r="O482" s="20">
        <v>21.89</v>
      </c>
      <c r="P482" s="73"/>
      <c r="Q482" s="20">
        <v>30.59</v>
      </c>
      <c r="R482" s="73"/>
      <c r="S482" s="73"/>
      <c r="T482" s="73"/>
    </row>
    <row r="483" spans="1:20" ht="15.75" customHeight="1" x14ac:dyDescent="0.2">
      <c r="A483" s="99" t="s">
        <v>501</v>
      </c>
      <c r="B483" s="100">
        <v>2.0299999999999998</v>
      </c>
      <c r="C483" s="101">
        <v>951</v>
      </c>
      <c r="D483" s="97">
        <v>10.5</v>
      </c>
      <c r="E483" s="94">
        <v>189.5</v>
      </c>
      <c r="F483" s="95">
        <v>1.99</v>
      </c>
      <c r="G483" s="96">
        <v>288</v>
      </c>
      <c r="H483" s="97">
        <v>17.399999999999999</v>
      </c>
      <c r="I483" s="98">
        <v>82.6</v>
      </c>
      <c r="J483" s="20">
        <v>22.52</v>
      </c>
      <c r="K483" s="72">
        <f t="shared" si="566"/>
        <v>22.453333333333333</v>
      </c>
      <c r="L483" s="20">
        <v>30.49</v>
      </c>
      <c r="M483" s="72">
        <f t="shared" ref="M483" si="620">AVERAGE(L483:L485)</f>
        <v>30.136666666666667</v>
      </c>
      <c r="N483" s="82">
        <f t="shared" ref="N483" si="621" xml:space="preserve"> M483-K483</f>
        <v>7.6833333333333336</v>
      </c>
      <c r="O483" s="20">
        <v>21.75</v>
      </c>
      <c r="P483" s="72">
        <f t="shared" si="568"/>
        <v>21.853333333333335</v>
      </c>
      <c r="Q483" s="20">
        <v>30.53</v>
      </c>
      <c r="R483" s="72">
        <f t="shared" ref="R483:R498" si="622">AVERAGE(Q483:Q485)</f>
        <v>30.613333333333333</v>
      </c>
      <c r="S483" s="72">
        <f t="shared" ref="S483" si="623">R483-P483</f>
        <v>8.759999999999998</v>
      </c>
      <c r="T483" s="72">
        <f t="shared" ref="T483" si="624">N483-S483</f>
        <v>-1.0766666666666644</v>
      </c>
    </row>
    <row r="484" spans="1:20" ht="15.75" customHeight="1" x14ac:dyDescent="0.2">
      <c r="A484" s="99"/>
      <c r="B484" s="100"/>
      <c r="C484" s="101"/>
      <c r="D484" s="97"/>
      <c r="E484" s="94"/>
      <c r="F484" s="95"/>
      <c r="G484" s="96"/>
      <c r="H484" s="97"/>
      <c r="I484" s="98"/>
      <c r="J484" s="20">
        <v>22.42</v>
      </c>
      <c r="K484" s="73"/>
      <c r="L484" s="20">
        <v>29.95</v>
      </c>
      <c r="M484" s="72"/>
      <c r="N484" s="83"/>
      <c r="O484" s="20">
        <v>21.81</v>
      </c>
      <c r="P484" s="73"/>
      <c r="Q484" s="20">
        <v>30.5</v>
      </c>
      <c r="R484" s="73"/>
      <c r="S484" s="73"/>
      <c r="T484" s="73"/>
    </row>
    <row r="485" spans="1:20" ht="15.75" customHeight="1" x14ac:dyDescent="0.2">
      <c r="A485" s="99"/>
      <c r="B485" s="100"/>
      <c r="C485" s="101"/>
      <c r="D485" s="97"/>
      <c r="E485" s="94"/>
      <c r="F485" s="95"/>
      <c r="G485" s="96"/>
      <c r="H485" s="97"/>
      <c r="I485" s="98"/>
      <c r="J485" s="20">
        <v>22.42</v>
      </c>
      <c r="K485" s="73"/>
      <c r="L485" s="20">
        <v>29.97</v>
      </c>
      <c r="M485" s="72"/>
      <c r="N485" s="83"/>
      <c r="O485" s="20">
        <v>22</v>
      </c>
      <c r="P485" s="73"/>
      <c r="Q485" s="20">
        <v>30.81</v>
      </c>
      <c r="R485" s="73"/>
      <c r="S485" s="73"/>
      <c r="T485" s="73"/>
    </row>
    <row r="486" spans="1:20" ht="15.75" customHeight="1" x14ac:dyDescent="0.2">
      <c r="A486" s="99" t="s">
        <v>502</v>
      </c>
      <c r="B486" s="100">
        <v>1.96</v>
      </c>
      <c r="C486" s="101">
        <v>460</v>
      </c>
      <c r="D486" s="97">
        <v>10.9</v>
      </c>
      <c r="E486" s="94">
        <v>89.1</v>
      </c>
      <c r="F486" s="95">
        <v>1.93</v>
      </c>
      <c r="G486" s="96">
        <v>630</v>
      </c>
      <c r="H486" s="97">
        <v>15.9</v>
      </c>
      <c r="I486" s="98">
        <v>184.1</v>
      </c>
      <c r="J486" s="20">
        <v>21.68</v>
      </c>
      <c r="K486" s="72">
        <f t="shared" si="566"/>
        <v>21.586666666666662</v>
      </c>
      <c r="L486" s="20">
        <v>30.44</v>
      </c>
      <c r="M486" s="72">
        <f t="shared" ref="M486" si="625">AVERAGE(L486:L488)</f>
        <v>30.276666666666667</v>
      </c>
      <c r="N486" s="82">
        <f t="shared" ref="N486" si="626" xml:space="preserve"> M486-K486</f>
        <v>8.6900000000000048</v>
      </c>
      <c r="O486" s="20">
        <v>21.43</v>
      </c>
      <c r="P486" s="72">
        <f t="shared" si="568"/>
        <v>21.409999999999997</v>
      </c>
      <c r="Q486" s="20">
        <v>30.56</v>
      </c>
      <c r="R486" s="72">
        <f t="shared" si="622"/>
        <v>30.653333333333332</v>
      </c>
      <c r="S486" s="72">
        <f t="shared" ref="S486" si="627">R486-P486</f>
        <v>9.2433333333333358</v>
      </c>
      <c r="T486" s="72">
        <f t="shared" ref="T486" si="628">N486-S486</f>
        <v>-0.55333333333333101</v>
      </c>
    </row>
    <row r="487" spans="1:20" ht="15.75" customHeight="1" x14ac:dyDescent="0.2">
      <c r="A487" s="99"/>
      <c r="B487" s="100"/>
      <c r="C487" s="101"/>
      <c r="D487" s="97"/>
      <c r="E487" s="94"/>
      <c r="F487" s="95"/>
      <c r="G487" s="96"/>
      <c r="H487" s="97"/>
      <c r="I487" s="98"/>
      <c r="J487" s="20">
        <v>21.48</v>
      </c>
      <c r="K487" s="73"/>
      <c r="L487" s="20">
        <v>30.14</v>
      </c>
      <c r="M487" s="72"/>
      <c r="N487" s="83"/>
      <c r="O487" s="20">
        <v>21.26</v>
      </c>
      <c r="P487" s="73"/>
      <c r="Q487" s="20">
        <v>30.54</v>
      </c>
      <c r="R487" s="73"/>
      <c r="S487" s="73"/>
      <c r="T487" s="73"/>
    </row>
    <row r="488" spans="1:20" ht="15.75" customHeight="1" x14ac:dyDescent="0.2">
      <c r="A488" s="99"/>
      <c r="B488" s="100"/>
      <c r="C488" s="101"/>
      <c r="D488" s="97"/>
      <c r="E488" s="94"/>
      <c r="F488" s="95"/>
      <c r="G488" s="96"/>
      <c r="H488" s="97"/>
      <c r="I488" s="98"/>
      <c r="J488" s="20">
        <v>21.6</v>
      </c>
      <c r="K488" s="73"/>
      <c r="L488" s="20">
        <v>30.25</v>
      </c>
      <c r="M488" s="72"/>
      <c r="N488" s="83"/>
      <c r="O488" s="20">
        <v>21.54</v>
      </c>
      <c r="P488" s="73"/>
      <c r="Q488" s="20">
        <v>30.86</v>
      </c>
      <c r="R488" s="73"/>
      <c r="S488" s="73"/>
      <c r="T488" s="73"/>
    </row>
    <row r="489" spans="1:20" ht="15.75" customHeight="1" x14ac:dyDescent="0.2">
      <c r="A489" s="99" t="s">
        <v>503</v>
      </c>
      <c r="B489" s="100">
        <v>1.96</v>
      </c>
      <c r="C489" s="101">
        <v>270</v>
      </c>
      <c r="D489" s="97">
        <v>18.5</v>
      </c>
      <c r="E489" s="94">
        <v>81.5</v>
      </c>
      <c r="F489" s="95">
        <v>1.95</v>
      </c>
      <c r="G489" s="96">
        <v>417</v>
      </c>
      <c r="H489" s="97">
        <v>12</v>
      </c>
      <c r="I489" s="98">
        <v>88</v>
      </c>
      <c r="J489" s="20">
        <v>21.96</v>
      </c>
      <c r="K489" s="72">
        <f t="shared" si="566"/>
        <v>21.806666666666668</v>
      </c>
      <c r="L489" s="20">
        <v>30.69</v>
      </c>
      <c r="M489" s="72">
        <f t="shared" ref="M489" si="629">AVERAGE(L489:L491)</f>
        <v>30.209999999999997</v>
      </c>
      <c r="N489" s="82">
        <f t="shared" ref="N489" si="630" xml:space="preserve"> M489-K489</f>
        <v>8.4033333333333289</v>
      </c>
      <c r="O489" s="20">
        <v>21.18</v>
      </c>
      <c r="P489" s="72">
        <f t="shared" si="568"/>
        <v>21.290000000000003</v>
      </c>
      <c r="Q489" s="20">
        <v>30.62</v>
      </c>
      <c r="R489" s="72">
        <f t="shared" si="622"/>
        <v>30.546666666666667</v>
      </c>
      <c r="S489" s="72">
        <f t="shared" ref="S489" si="631">R489-P489</f>
        <v>9.2566666666666642</v>
      </c>
      <c r="T489" s="72">
        <f t="shared" ref="T489" si="632">N489-S489</f>
        <v>-0.85333333333333528</v>
      </c>
    </row>
    <row r="490" spans="1:20" ht="15.75" customHeight="1" x14ac:dyDescent="0.2">
      <c r="A490" s="99"/>
      <c r="B490" s="100"/>
      <c r="C490" s="101"/>
      <c r="D490" s="97"/>
      <c r="E490" s="94"/>
      <c r="F490" s="95"/>
      <c r="G490" s="96"/>
      <c r="H490" s="97"/>
      <c r="I490" s="98"/>
      <c r="J490" s="20">
        <v>21.68</v>
      </c>
      <c r="K490" s="73"/>
      <c r="L490" s="20">
        <v>28.78</v>
      </c>
      <c r="M490" s="72"/>
      <c r="N490" s="83"/>
      <c r="O490" s="20">
        <v>21.18</v>
      </c>
      <c r="P490" s="73"/>
      <c r="Q490" s="20">
        <v>30.61</v>
      </c>
      <c r="R490" s="73"/>
      <c r="S490" s="73"/>
      <c r="T490" s="73"/>
    </row>
    <row r="491" spans="1:20" ht="15.75" customHeight="1" x14ac:dyDescent="0.2">
      <c r="A491" s="99"/>
      <c r="B491" s="100"/>
      <c r="C491" s="101"/>
      <c r="D491" s="97"/>
      <c r="E491" s="94"/>
      <c r="F491" s="95"/>
      <c r="G491" s="96"/>
      <c r="H491" s="97"/>
      <c r="I491" s="98"/>
      <c r="J491" s="20">
        <v>21.78</v>
      </c>
      <c r="K491" s="73"/>
      <c r="L491" s="20">
        <v>31.16</v>
      </c>
      <c r="M491" s="72"/>
      <c r="N491" s="83"/>
      <c r="O491" s="20">
        <v>21.51</v>
      </c>
      <c r="P491" s="73"/>
      <c r="Q491" s="20">
        <v>30.41</v>
      </c>
      <c r="R491" s="73"/>
      <c r="S491" s="73"/>
      <c r="T491" s="73"/>
    </row>
    <row r="492" spans="1:20" ht="15.75" customHeight="1" x14ac:dyDescent="0.2">
      <c r="A492" s="99" t="s">
        <v>504</v>
      </c>
      <c r="B492" s="100">
        <v>1.99</v>
      </c>
      <c r="C492" s="101">
        <v>185</v>
      </c>
      <c r="D492" s="97">
        <v>27</v>
      </c>
      <c r="E492" s="94">
        <v>73</v>
      </c>
      <c r="F492" s="95">
        <v>2.0099999999999998</v>
      </c>
      <c r="G492" s="96">
        <v>1144</v>
      </c>
      <c r="H492" s="97">
        <v>8.6999999999999993</v>
      </c>
      <c r="I492" s="98">
        <v>191.3</v>
      </c>
      <c r="J492" s="20">
        <v>22.74</v>
      </c>
      <c r="K492" s="72">
        <f t="shared" si="566"/>
        <v>22.643333333333331</v>
      </c>
      <c r="L492" s="20">
        <v>30.29</v>
      </c>
      <c r="M492" s="72">
        <f t="shared" ref="M492" si="633">AVERAGE(L492:L494)</f>
        <v>30.106666666666666</v>
      </c>
      <c r="N492" s="82">
        <f t="shared" ref="N492" si="634" xml:space="preserve"> M492-K492</f>
        <v>7.4633333333333347</v>
      </c>
      <c r="O492" s="20">
        <v>22.57</v>
      </c>
      <c r="P492" s="72">
        <f t="shared" si="568"/>
        <v>22.55</v>
      </c>
      <c r="Q492" s="20">
        <v>30.66</v>
      </c>
      <c r="R492" s="72">
        <f t="shared" si="622"/>
        <v>30.516666666666666</v>
      </c>
      <c r="S492" s="72">
        <f t="shared" ref="S492" si="635">R492-P492</f>
        <v>7.966666666666665</v>
      </c>
      <c r="T492" s="72">
        <f t="shared" ref="T492" si="636">N492-S492</f>
        <v>-0.5033333333333303</v>
      </c>
    </row>
    <row r="493" spans="1:20" ht="15.75" customHeight="1" x14ac:dyDescent="0.2">
      <c r="A493" s="99"/>
      <c r="B493" s="100"/>
      <c r="C493" s="101"/>
      <c r="D493" s="97"/>
      <c r="E493" s="94"/>
      <c r="F493" s="95"/>
      <c r="G493" s="96"/>
      <c r="H493" s="97"/>
      <c r="I493" s="98"/>
      <c r="J493" s="20">
        <v>22.58</v>
      </c>
      <c r="K493" s="73"/>
      <c r="L493" s="20">
        <v>29.93</v>
      </c>
      <c r="M493" s="72"/>
      <c r="N493" s="83"/>
      <c r="O493" s="20">
        <v>22.38</v>
      </c>
      <c r="P493" s="73"/>
      <c r="Q493" s="20">
        <v>30.64</v>
      </c>
      <c r="R493" s="73"/>
      <c r="S493" s="73"/>
      <c r="T493" s="73"/>
    </row>
    <row r="494" spans="1:20" ht="15.75" customHeight="1" x14ac:dyDescent="0.2">
      <c r="A494" s="99"/>
      <c r="B494" s="100"/>
      <c r="C494" s="101"/>
      <c r="D494" s="97"/>
      <c r="E494" s="94"/>
      <c r="F494" s="95"/>
      <c r="G494" s="96"/>
      <c r="H494" s="97"/>
      <c r="I494" s="98"/>
      <c r="J494" s="20">
        <v>22.61</v>
      </c>
      <c r="K494" s="73"/>
      <c r="L494" s="20">
        <v>30.1</v>
      </c>
      <c r="M494" s="72"/>
      <c r="N494" s="83"/>
      <c r="O494" s="20">
        <v>22.7</v>
      </c>
      <c r="P494" s="73"/>
      <c r="Q494" s="20">
        <v>30.25</v>
      </c>
      <c r="R494" s="73"/>
      <c r="S494" s="73"/>
      <c r="T494" s="73"/>
    </row>
    <row r="495" spans="1:20" ht="15.75" customHeight="1" x14ac:dyDescent="0.2">
      <c r="A495" s="99" t="s">
        <v>505</v>
      </c>
      <c r="B495" s="100">
        <v>1.95</v>
      </c>
      <c r="C495" s="101">
        <v>427</v>
      </c>
      <c r="D495" s="102">
        <v>11.71</v>
      </c>
      <c r="E495" s="94">
        <v>88.29</v>
      </c>
      <c r="F495" s="95">
        <v>2</v>
      </c>
      <c r="G495" s="96">
        <v>258</v>
      </c>
      <c r="H495" s="97">
        <v>19.399999999999999</v>
      </c>
      <c r="I495" s="98">
        <v>80.599999999999994</v>
      </c>
      <c r="J495" s="20">
        <v>21.95</v>
      </c>
      <c r="K495" s="72">
        <f t="shared" si="566"/>
        <v>21.896666666666665</v>
      </c>
      <c r="L495" s="20">
        <v>29.95</v>
      </c>
      <c r="M495" s="72">
        <f t="shared" ref="M495" si="637">AVERAGE(L495:L497)</f>
        <v>30.24666666666667</v>
      </c>
      <c r="N495" s="82">
        <f t="shared" ref="N495" si="638" xml:space="preserve"> M495-K495</f>
        <v>8.350000000000005</v>
      </c>
      <c r="O495" s="20">
        <v>21.44</v>
      </c>
      <c r="P495" s="72">
        <f t="shared" si="568"/>
        <v>21.546666666666667</v>
      </c>
      <c r="Q495" s="20">
        <v>30.49</v>
      </c>
      <c r="R495" s="72">
        <f t="shared" si="622"/>
        <v>30.426666666666666</v>
      </c>
      <c r="S495" s="72">
        <f t="shared" ref="S495" si="639">R495-P495</f>
        <v>8.879999999999999</v>
      </c>
      <c r="T495" s="72">
        <f t="shared" ref="T495" si="640">N495-S495</f>
        <v>-0.52999999999999403</v>
      </c>
    </row>
    <row r="496" spans="1:20" ht="15.75" customHeight="1" x14ac:dyDescent="0.2">
      <c r="A496" s="99"/>
      <c r="B496" s="100"/>
      <c r="C496" s="101"/>
      <c r="D496" s="102"/>
      <c r="E496" s="94"/>
      <c r="F496" s="95"/>
      <c r="G496" s="96"/>
      <c r="H496" s="97"/>
      <c r="I496" s="98"/>
      <c r="J496" s="20">
        <v>21.87</v>
      </c>
      <c r="K496" s="73"/>
      <c r="L496" s="20">
        <v>30.01</v>
      </c>
      <c r="M496" s="72"/>
      <c r="N496" s="83"/>
      <c r="O496" s="20">
        <v>21.65</v>
      </c>
      <c r="P496" s="73"/>
      <c r="Q496" s="20">
        <v>30.38</v>
      </c>
      <c r="R496" s="73"/>
      <c r="S496" s="73"/>
      <c r="T496" s="73"/>
    </row>
    <row r="497" spans="1:20" ht="15.75" customHeight="1" x14ac:dyDescent="0.2">
      <c r="A497" s="99"/>
      <c r="B497" s="100"/>
      <c r="C497" s="101"/>
      <c r="D497" s="102"/>
      <c r="E497" s="94"/>
      <c r="F497" s="95"/>
      <c r="G497" s="96"/>
      <c r="H497" s="97"/>
      <c r="I497" s="98"/>
      <c r="J497" s="20">
        <v>21.87</v>
      </c>
      <c r="K497" s="73"/>
      <c r="L497" s="20">
        <v>30.78</v>
      </c>
      <c r="M497" s="72"/>
      <c r="N497" s="83"/>
      <c r="O497" s="20">
        <v>21.55</v>
      </c>
      <c r="P497" s="73"/>
      <c r="Q497" s="20">
        <v>30.41</v>
      </c>
      <c r="R497" s="73"/>
      <c r="S497" s="73"/>
      <c r="T497" s="73"/>
    </row>
    <row r="498" spans="1:20" ht="15.75" customHeight="1" x14ac:dyDescent="0.2">
      <c r="A498" s="99" t="s">
        <v>506</v>
      </c>
      <c r="B498" s="100">
        <v>1.94</v>
      </c>
      <c r="C498" s="101">
        <v>254</v>
      </c>
      <c r="D498" s="97">
        <v>19.7</v>
      </c>
      <c r="E498" s="94">
        <v>80.3</v>
      </c>
      <c r="F498" s="95">
        <v>2</v>
      </c>
      <c r="G498" s="96">
        <v>275</v>
      </c>
      <c r="H498" s="97">
        <v>18.2</v>
      </c>
      <c r="I498" s="98">
        <v>81.8</v>
      </c>
      <c r="J498" s="20">
        <v>21.88</v>
      </c>
      <c r="K498" s="72">
        <f t="shared" si="566"/>
        <v>21.723333333333329</v>
      </c>
      <c r="L498" s="20">
        <v>30.31</v>
      </c>
      <c r="M498" s="72">
        <f t="shared" ref="M498" si="641">AVERAGE(L498:L500)</f>
        <v>30.47666666666667</v>
      </c>
      <c r="N498" s="82">
        <f t="shared" ref="N498" si="642" xml:space="preserve"> M498-K498</f>
        <v>8.753333333333341</v>
      </c>
      <c r="O498" s="20">
        <v>21.91</v>
      </c>
      <c r="P498" s="72">
        <f t="shared" si="568"/>
        <v>21.956666666666667</v>
      </c>
      <c r="Q498" s="20">
        <v>30.68</v>
      </c>
      <c r="R498" s="72">
        <f t="shared" si="622"/>
        <v>30.556666666666668</v>
      </c>
      <c r="S498" s="72">
        <f t="shared" ref="S498" si="643">R498-P498</f>
        <v>8.6000000000000014</v>
      </c>
      <c r="T498" s="72">
        <f t="shared" ref="T498" si="644">N498-S498</f>
        <v>0.15333333333333954</v>
      </c>
    </row>
    <row r="499" spans="1:20" ht="15.75" customHeight="1" x14ac:dyDescent="0.2">
      <c r="A499" s="99"/>
      <c r="B499" s="100"/>
      <c r="C499" s="101"/>
      <c r="D499" s="97"/>
      <c r="E499" s="94"/>
      <c r="F499" s="95"/>
      <c r="G499" s="96"/>
      <c r="H499" s="97"/>
      <c r="I499" s="98"/>
      <c r="J499" s="20">
        <v>21.64</v>
      </c>
      <c r="K499" s="73"/>
      <c r="L499" s="20">
        <v>30.7</v>
      </c>
      <c r="M499" s="72"/>
      <c r="N499" s="83"/>
      <c r="O499" s="20">
        <v>22.03</v>
      </c>
      <c r="P499" s="73"/>
      <c r="Q499" s="20">
        <v>30.68</v>
      </c>
      <c r="R499" s="73"/>
      <c r="S499" s="73"/>
      <c r="T499" s="73"/>
    </row>
    <row r="500" spans="1:20" ht="15.75" customHeight="1" x14ac:dyDescent="0.2">
      <c r="A500" s="99"/>
      <c r="B500" s="100"/>
      <c r="C500" s="101"/>
      <c r="D500" s="97"/>
      <c r="E500" s="94"/>
      <c r="F500" s="95"/>
      <c r="G500" s="96"/>
      <c r="H500" s="97"/>
      <c r="I500" s="98"/>
      <c r="J500" s="20">
        <v>21.65</v>
      </c>
      <c r="K500" s="73"/>
      <c r="L500" s="20">
        <v>30.42</v>
      </c>
      <c r="M500" s="72"/>
      <c r="N500" s="83"/>
      <c r="O500" s="20">
        <v>21.93</v>
      </c>
      <c r="P500" s="73"/>
      <c r="Q500" s="20">
        <v>30.31</v>
      </c>
      <c r="R500" s="73"/>
      <c r="S500" s="73"/>
      <c r="T500" s="73"/>
    </row>
    <row r="501" spans="1:20" x14ac:dyDescent="0.2">
      <c r="J501" s="48"/>
    </row>
    <row r="502" spans="1:20" x14ac:dyDescent="0.2">
      <c r="J502" s="48"/>
    </row>
    <row r="503" spans="1:20" x14ac:dyDescent="0.2">
      <c r="J503" s="48"/>
    </row>
  </sheetData>
  <mergeCells count="2658">
    <mergeCell ref="T498:T500"/>
    <mergeCell ref="T447:T449"/>
    <mergeCell ref="T450:T452"/>
    <mergeCell ref="T453:T455"/>
    <mergeCell ref="T456:T458"/>
    <mergeCell ref="T459:T461"/>
    <mergeCell ref="T462:T464"/>
    <mergeCell ref="T465:T467"/>
    <mergeCell ref="T468:T470"/>
    <mergeCell ref="T471:T473"/>
    <mergeCell ref="T474:T476"/>
    <mergeCell ref="T477:T479"/>
    <mergeCell ref="T480:T482"/>
    <mergeCell ref="T483:T485"/>
    <mergeCell ref="T486:T488"/>
    <mergeCell ref="T489:T491"/>
    <mergeCell ref="T492:T494"/>
    <mergeCell ref="T495:T497"/>
    <mergeCell ref="T396:T398"/>
    <mergeCell ref="T399:T401"/>
    <mergeCell ref="T402:T404"/>
    <mergeCell ref="T405:T407"/>
    <mergeCell ref="T408:T410"/>
    <mergeCell ref="T411:T413"/>
    <mergeCell ref="T414:T416"/>
    <mergeCell ref="T417:T419"/>
    <mergeCell ref="T420:T422"/>
    <mergeCell ref="T423:T425"/>
    <mergeCell ref="T426:T428"/>
    <mergeCell ref="T429:T431"/>
    <mergeCell ref="T432:T434"/>
    <mergeCell ref="T435:T437"/>
    <mergeCell ref="T438:T440"/>
    <mergeCell ref="T441:T443"/>
    <mergeCell ref="T444:T446"/>
    <mergeCell ref="T345:T347"/>
    <mergeCell ref="T348:T350"/>
    <mergeCell ref="T351:T353"/>
    <mergeCell ref="T354:T356"/>
    <mergeCell ref="T357:T359"/>
    <mergeCell ref="T360:T362"/>
    <mergeCell ref="T363:T365"/>
    <mergeCell ref="T366:T368"/>
    <mergeCell ref="T369:T371"/>
    <mergeCell ref="T372:T374"/>
    <mergeCell ref="T375:T377"/>
    <mergeCell ref="T378:T380"/>
    <mergeCell ref="T381:T383"/>
    <mergeCell ref="T384:T386"/>
    <mergeCell ref="T387:T389"/>
    <mergeCell ref="T390:T392"/>
    <mergeCell ref="T393:T395"/>
    <mergeCell ref="T294:T296"/>
    <mergeCell ref="T297:T299"/>
    <mergeCell ref="T300:T302"/>
    <mergeCell ref="T303:T305"/>
    <mergeCell ref="T306:T308"/>
    <mergeCell ref="T309:T311"/>
    <mergeCell ref="T312:T314"/>
    <mergeCell ref="T315:T317"/>
    <mergeCell ref="T318:T320"/>
    <mergeCell ref="T321:T323"/>
    <mergeCell ref="T324:T326"/>
    <mergeCell ref="T327:T329"/>
    <mergeCell ref="T330:T332"/>
    <mergeCell ref="T333:T335"/>
    <mergeCell ref="T336:T338"/>
    <mergeCell ref="T339:T341"/>
    <mergeCell ref="T342:T344"/>
    <mergeCell ref="T243:T245"/>
    <mergeCell ref="T246:T248"/>
    <mergeCell ref="T249:T251"/>
    <mergeCell ref="T252:T254"/>
    <mergeCell ref="T255:T257"/>
    <mergeCell ref="T258:T260"/>
    <mergeCell ref="T261:T263"/>
    <mergeCell ref="T264:T266"/>
    <mergeCell ref="T267:T269"/>
    <mergeCell ref="T270:T272"/>
    <mergeCell ref="T273:T275"/>
    <mergeCell ref="T276:T278"/>
    <mergeCell ref="T279:T281"/>
    <mergeCell ref="T282:T284"/>
    <mergeCell ref="T285:T287"/>
    <mergeCell ref="T288:T290"/>
    <mergeCell ref="T291:T293"/>
    <mergeCell ref="T192:T194"/>
    <mergeCell ref="T195:T197"/>
    <mergeCell ref="T198:T200"/>
    <mergeCell ref="T201:T203"/>
    <mergeCell ref="T204:T206"/>
    <mergeCell ref="T207:T209"/>
    <mergeCell ref="T210:T212"/>
    <mergeCell ref="T213:T215"/>
    <mergeCell ref="T216:T218"/>
    <mergeCell ref="T219:T221"/>
    <mergeCell ref="T222:T224"/>
    <mergeCell ref="T225:T227"/>
    <mergeCell ref="T228:T230"/>
    <mergeCell ref="T231:T233"/>
    <mergeCell ref="T234:T236"/>
    <mergeCell ref="T237:T239"/>
    <mergeCell ref="T240:T242"/>
    <mergeCell ref="T141:T143"/>
    <mergeCell ref="T144:T146"/>
    <mergeCell ref="T147:T149"/>
    <mergeCell ref="T150:T152"/>
    <mergeCell ref="T153:T155"/>
    <mergeCell ref="T156:T158"/>
    <mergeCell ref="T159:T161"/>
    <mergeCell ref="T162:T164"/>
    <mergeCell ref="T165:T167"/>
    <mergeCell ref="T168:T170"/>
    <mergeCell ref="T171:T173"/>
    <mergeCell ref="T174:T176"/>
    <mergeCell ref="T177:T179"/>
    <mergeCell ref="T180:T182"/>
    <mergeCell ref="T183:T185"/>
    <mergeCell ref="T186:T188"/>
    <mergeCell ref="T189:T191"/>
    <mergeCell ref="T90:T92"/>
    <mergeCell ref="T93:T95"/>
    <mergeCell ref="T96:T98"/>
    <mergeCell ref="T99:T101"/>
    <mergeCell ref="T102:T104"/>
    <mergeCell ref="T105:T107"/>
    <mergeCell ref="T108:T110"/>
    <mergeCell ref="T111:T113"/>
    <mergeCell ref="T114:T116"/>
    <mergeCell ref="T117:T119"/>
    <mergeCell ref="T120:T122"/>
    <mergeCell ref="T123:T125"/>
    <mergeCell ref="T126:T128"/>
    <mergeCell ref="T129:T131"/>
    <mergeCell ref="T132:T134"/>
    <mergeCell ref="T135:T137"/>
    <mergeCell ref="T138:T140"/>
    <mergeCell ref="T39:T41"/>
    <mergeCell ref="T42:T44"/>
    <mergeCell ref="T45:T47"/>
    <mergeCell ref="T48:T50"/>
    <mergeCell ref="T51:T53"/>
    <mergeCell ref="T54:T56"/>
    <mergeCell ref="T57:T59"/>
    <mergeCell ref="T60:T62"/>
    <mergeCell ref="T63:T65"/>
    <mergeCell ref="T66:T68"/>
    <mergeCell ref="T69:T71"/>
    <mergeCell ref="T72:T74"/>
    <mergeCell ref="T75:T77"/>
    <mergeCell ref="T78:T80"/>
    <mergeCell ref="T81:T83"/>
    <mergeCell ref="T84:T86"/>
    <mergeCell ref="T87:T89"/>
    <mergeCell ref="H33:H35"/>
    <mergeCell ref="I33:I35"/>
    <mergeCell ref="A30:A32"/>
    <mergeCell ref="B30:B32"/>
    <mergeCell ref="C30:C32"/>
    <mergeCell ref="D30:D32"/>
    <mergeCell ref="E30:E32"/>
    <mergeCell ref="F36:F38"/>
    <mergeCell ref="G36:G38"/>
    <mergeCell ref="T3:T4"/>
    <mergeCell ref="T9:T11"/>
    <mergeCell ref="T12:T14"/>
    <mergeCell ref="T15:T17"/>
    <mergeCell ref="T18:T20"/>
    <mergeCell ref="T21:T23"/>
    <mergeCell ref="T24:T26"/>
    <mergeCell ref="T27:T29"/>
    <mergeCell ref="T30:T32"/>
    <mergeCell ref="T33:T35"/>
    <mergeCell ref="T36:T38"/>
    <mergeCell ref="A18:A20"/>
    <mergeCell ref="B18:B20"/>
    <mergeCell ref="C18:C20"/>
    <mergeCell ref="D18:D20"/>
    <mergeCell ref="E18:E20"/>
    <mergeCell ref="A21:A23"/>
    <mergeCell ref="B21:B23"/>
    <mergeCell ref="C21:C23"/>
    <mergeCell ref="D21:D23"/>
    <mergeCell ref="E21:E23"/>
    <mergeCell ref="H21:H23"/>
    <mergeCell ref="I21:I23"/>
    <mergeCell ref="B27:B29"/>
    <mergeCell ref="C27:C29"/>
    <mergeCell ref="D27:D29"/>
    <mergeCell ref="A24:A26"/>
    <mergeCell ref="A27:A29"/>
    <mergeCell ref="B24:B26"/>
    <mergeCell ref="A12:A14"/>
    <mergeCell ref="B12:B14"/>
    <mergeCell ref="C12:C14"/>
    <mergeCell ref="D12:D14"/>
    <mergeCell ref="E12:E14"/>
    <mergeCell ref="F12:F14"/>
    <mergeCell ref="G12:G14"/>
    <mergeCell ref="H12:H14"/>
    <mergeCell ref="I12:I14"/>
    <mergeCell ref="M12:M14"/>
    <mergeCell ref="K36:K38"/>
    <mergeCell ref="K39:K41"/>
    <mergeCell ref="K42:K44"/>
    <mergeCell ref="M36:M38"/>
    <mergeCell ref="M39:M41"/>
    <mergeCell ref="M42:M44"/>
    <mergeCell ref="N36:N38"/>
    <mergeCell ref="N39:N41"/>
    <mergeCell ref="N42:N44"/>
    <mergeCell ref="C24:C26"/>
    <mergeCell ref="D24:D26"/>
    <mergeCell ref="F30:F32"/>
    <mergeCell ref="G30:G32"/>
    <mergeCell ref="H30:H32"/>
    <mergeCell ref="I30:I32"/>
    <mergeCell ref="A33:A35"/>
    <mergeCell ref="B33:B35"/>
    <mergeCell ref="C33:C35"/>
    <mergeCell ref="D33:D35"/>
    <mergeCell ref="E33:E35"/>
    <mergeCell ref="F33:F35"/>
    <mergeCell ref="G33:G35"/>
    <mergeCell ref="A9:A11"/>
    <mergeCell ref="B9:B11"/>
    <mergeCell ref="C9:C11"/>
    <mergeCell ref="A15:A17"/>
    <mergeCell ref="B15:B17"/>
    <mergeCell ref="C15:C17"/>
    <mergeCell ref="D15:D17"/>
    <mergeCell ref="E15:E17"/>
    <mergeCell ref="G21:G23"/>
    <mergeCell ref="B1:I1"/>
    <mergeCell ref="J1:R1"/>
    <mergeCell ref="J2:M2"/>
    <mergeCell ref="O2:R2"/>
    <mergeCell ref="J3:K3"/>
    <mergeCell ref="L3:M3"/>
    <mergeCell ref="O3:P3"/>
    <mergeCell ref="Q3:R3"/>
    <mergeCell ref="I9:I11"/>
    <mergeCell ref="D3:E3"/>
    <mergeCell ref="B2:E2"/>
    <mergeCell ref="H3:I3"/>
    <mergeCell ref="F2:I2"/>
    <mergeCell ref="F15:F17"/>
    <mergeCell ref="G15:G17"/>
    <mergeCell ref="H15:H17"/>
    <mergeCell ref="I15:I17"/>
    <mergeCell ref="F18:F20"/>
    <mergeCell ref="G18:G20"/>
    <mergeCell ref="H18:H20"/>
    <mergeCell ref="I18:I20"/>
    <mergeCell ref="F21:F23"/>
    <mergeCell ref="D9:D11"/>
    <mergeCell ref="E9:E11"/>
    <mergeCell ref="F9:F11"/>
    <mergeCell ref="G9:G11"/>
    <mergeCell ref="H9:H11"/>
    <mergeCell ref="P9:P11"/>
    <mergeCell ref="R9:R11"/>
    <mergeCell ref="N3:N4"/>
    <mergeCell ref="N9:N11"/>
    <mergeCell ref="F24:F26"/>
    <mergeCell ref="G24:G26"/>
    <mergeCell ref="H24:H26"/>
    <mergeCell ref="I24:I26"/>
    <mergeCell ref="F27:F29"/>
    <mergeCell ref="G27:G29"/>
    <mergeCell ref="H27:H29"/>
    <mergeCell ref="I27:I29"/>
    <mergeCell ref="E24:E26"/>
    <mergeCell ref="N12:N14"/>
    <mergeCell ref="N18:N20"/>
    <mergeCell ref="N21:N23"/>
    <mergeCell ref="N15:N17"/>
    <mergeCell ref="M9:M11"/>
    <mergeCell ref="K9:K11"/>
    <mergeCell ref="E27:E29"/>
    <mergeCell ref="K12:K14"/>
    <mergeCell ref="K15:K17"/>
    <mergeCell ref="K18:K20"/>
    <mergeCell ref="K21:K23"/>
    <mergeCell ref="M15:M17"/>
    <mergeCell ref="M18:M20"/>
    <mergeCell ref="M21:M23"/>
    <mergeCell ref="M27:M29"/>
    <mergeCell ref="A42:A44"/>
    <mergeCell ref="B42:B44"/>
    <mergeCell ref="C42:C44"/>
    <mergeCell ref="D42:D44"/>
    <mergeCell ref="E42:E44"/>
    <mergeCell ref="F48:F50"/>
    <mergeCell ref="G48:G50"/>
    <mergeCell ref="H48:H50"/>
    <mergeCell ref="I48:I50"/>
    <mergeCell ref="H36:H38"/>
    <mergeCell ref="I36:I38"/>
    <mergeCell ref="A39:A41"/>
    <mergeCell ref="B39:B41"/>
    <mergeCell ref="C39:C41"/>
    <mergeCell ref="D39:D41"/>
    <mergeCell ref="E39:E41"/>
    <mergeCell ref="F39:F41"/>
    <mergeCell ref="G39:G41"/>
    <mergeCell ref="H39:H41"/>
    <mergeCell ref="I39:I41"/>
    <mergeCell ref="A36:A38"/>
    <mergeCell ref="B36:B38"/>
    <mergeCell ref="C36:C38"/>
    <mergeCell ref="D36:D38"/>
    <mergeCell ref="E36:E38"/>
    <mergeCell ref="F42:F44"/>
    <mergeCell ref="G42:G44"/>
    <mergeCell ref="H42:H44"/>
    <mergeCell ref="I42:I44"/>
    <mergeCell ref="A48:A50"/>
    <mergeCell ref="B48:B50"/>
    <mergeCell ref="C48:C50"/>
    <mergeCell ref="D48:D50"/>
    <mergeCell ref="E48:E50"/>
    <mergeCell ref="F54:F56"/>
    <mergeCell ref="G54:G56"/>
    <mergeCell ref="H54:H56"/>
    <mergeCell ref="I54:I56"/>
    <mergeCell ref="A45:A47"/>
    <mergeCell ref="B45:B47"/>
    <mergeCell ref="C45:C47"/>
    <mergeCell ref="D45:D47"/>
    <mergeCell ref="E45:E47"/>
    <mergeCell ref="F45:F47"/>
    <mergeCell ref="G45:G47"/>
    <mergeCell ref="H45:H47"/>
    <mergeCell ref="I45:I47"/>
    <mergeCell ref="A54:A56"/>
    <mergeCell ref="B54:B56"/>
    <mergeCell ref="C54:C56"/>
    <mergeCell ref="D54:D56"/>
    <mergeCell ref="E54:E56"/>
    <mergeCell ref="F60:F62"/>
    <mergeCell ref="G60:G62"/>
    <mergeCell ref="H60:H62"/>
    <mergeCell ref="I60:I62"/>
    <mergeCell ref="A51:A53"/>
    <mergeCell ref="B51:B53"/>
    <mergeCell ref="C51:C53"/>
    <mergeCell ref="D51:D53"/>
    <mergeCell ref="E51:E53"/>
    <mergeCell ref="F51:F53"/>
    <mergeCell ref="G51:G53"/>
    <mergeCell ref="H51:H53"/>
    <mergeCell ref="I51:I53"/>
    <mergeCell ref="A60:A62"/>
    <mergeCell ref="B60:B62"/>
    <mergeCell ref="C60:C62"/>
    <mergeCell ref="D60:D62"/>
    <mergeCell ref="E60:E62"/>
    <mergeCell ref="F66:F68"/>
    <mergeCell ref="G66:G68"/>
    <mergeCell ref="H66:H68"/>
    <mergeCell ref="I66:I68"/>
    <mergeCell ref="A57:A59"/>
    <mergeCell ref="B57:B59"/>
    <mergeCell ref="C57:C59"/>
    <mergeCell ref="D57:D59"/>
    <mergeCell ref="E57:E59"/>
    <mergeCell ref="F57:F59"/>
    <mergeCell ref="G57:G59"/>
    <mergeCell ref="H57:H59"/>
    <mergeCell ref="I57:I59"/>
    <mergeCell ref="A66:A68"/>
    <mergeCell ref="B66:B68"/>
    <mergeCell ref="C66:C68"/>
    <mergeCell ref="D66:D68"/>
    <mergeCell ref="E66:E68"/>
    <mergeCell ref="F72:F74"/>
    <mergeCell ref="G72:G74"/>
    <mergeCell ref="H72:H74"/>
    <mergeCell ref="I72:I74"/>
    <mergeCell ref="A63:A65"/>
    <mergeCell ref="B63:B65"/>
    <mergeCell ref="C63:C65"/>
    <mergeCell ref="D63:D65"/>
    <mergeCell ref="E63:E65"/>
    <mergeCell ref="F63:F65"/>
    <mergeCell ref="G63:G65"/>
    <mergeCell ref="H63:H65"/>
    <mergeCell ref="I63:I65"/>
    <mergeCell ref="A72:A74"/>
    <mergeCell ref="B72:B74"/>
    <mergeCell ref="C72:C74"/>
    <mergeCell ref="D72:D74"/>
    <mergeCell ref="E72:E74"/>
    <mergeCell ref="F78:F80"/>
    <mergeCell ref="G78:G80"/>
    <mergeCell ref="H78:H80"/>
    <mergeCell ref="I78:I80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A78:A80"/>
    <mergeCell ref="B78:B80"/>
    <mergeCell ref="C78:C80"/>
    <mergeCell ref="D78:D80"/>
    <mergeCell ref="E78:E80"/>
    <mergeCell ref="F84:F86"/>
    <mergeCell ref="G84:G86"/>
    <mergeCell ref="H84:H86"/>
    <mergeCell ref="I84:I86"/>
    <mergeCell ref="A75:A77"/>
    <mergeCell ref="B75:B77"/>
    <mergeCell ref="C75:C77"/>
    <mergeCell ref="D75:D77"/>
    <mergeCell ref="E75:E77"/>
    <mergeCell ref="F75:F77"/>
    <mergeCell ref="G75:G77"/>
    <mergeCell ref="H75:H77"/>
    <mergeCell ref="I75:I77"/>
    <mergeCell ref="A84:A86"/>
    <mergeCell ref="B84:B86"/>
    <mergeCell ref="C84:C86"/>
    <mergeCell ref="D84:D86"/>
    <mergeCell ref="E84:E86"/>
    <mergeCell ref="F90:F92"/>
    <mergeCell ref="G90:G92"/>
    <mergeCell ref="H90:H92"/>
    <mergeCell ref="I90:I92"/>
    <mergeCell ref="A81:A83"/>
    <mergeCell ref="B81:B83"/>
    <mergeCell ref="C81:C83"/>
    <mergeCell ref="D81:D83"/>
    <mergeCell ref="E81:E83"/>
    <mergeCell ref="F81:F83"/>
    <mergeCell ref="G81:G83"/>
    <mergeCell ref="H81:H83"/>
    <mergeCell ref="I81:I83"/>
    <mergeCell ref="A90:A92"/>
    <mergeCell ref="B90:B92"/>
    <mergeCell ref="C90:C92"/>
    <mergeCell ref="D90:D92"/>
    <mergeCell ref="E90:E92"/>
    <mergeCell ref="F96:F98"/>
    <mergeCell ref="G96:G98"/>
    <mergeCell ref="H96:H98"/>
    <mergeCell ref="I96:I98"/>
    <mergeCell ref="A87:A89"/>
    <mergeCell ref="B87:B89"/>
    <mergeCell ref="C87:C89"/>
    <mergeCell ref="D87:D89"/>
    <mergeCell ref="E87:E89"/>
    <mergeCell ref="F87:F89"/>
    <mergeCell ref="G87:G89"/>
    <mergeCell ref="H87:H89"/>
    <mergeCell ref="I87:I89"/>
    <mergeCell ref="A96:A98"/>
    <mergeCell ref="B96:B98"/>
    <mergeCell ref="C96:C98"/>
    <mergeCell ref="D96:D98"/>
    <mergeCell ref="E96:E98"/>
    <mergeCell ref="F102:F104"/>
    <mergeCell ref="G102:G104"/>
    <mergeCell ref="H102:H104"/>
    <mergeCell ref="I102:I104"/>
    <mergeCell ref="A93:A95"/>
    <mergeCell ref="B93:B95"/>
    <mergeCell ref="C93:C95"/>
    <mergeCell ref="D93:D95"/>
    <mergeCell ref="E93:E95"/>
    <mergeCell ref="F93:F95"/>
    <mergeCell ref="G93:G95"/>
    <mergeCell ref="H93:H95"/>
    <mergeCell ref="I93:I95"/>
    <mergeCell ref="A102:A104"/>
    <mergeCell ref="B102:B104"/>
    <mergeCell ref="C102:C104"/>
    <mergeCell ref="D102:D104"/>
    <mergeCell ref="E102:E104"/>
    <mergeCell ref="F108:F110"/>
    <mergeCell ref="G108:G110"/>
    <mergeCell ref="H108:H110"/>
    <mergeCell ref="I108:I110"/>
    <mergeCell ref="A99:A101"/>
    <mergeCell ref="B99:B101"/>
    <mergeCell ref="C99:C101"/>
    <mergeCell ref="D99:D101"/>
    <mergeCell ref="E99:E101"/>
    <mergeCell ref="F99:F101"/>
    <mergeCell ref="G99:G101"/>
    <mergeCell ref="H99:H101"/>
    <mergeCell ref="I99:I101"/>
    <mergeCell ref="A108:A110"/>
    <mergeCell ref="B108:B110"/>
    <mergeCell ref="C108:C110"/>
    <mergeCell ref="D108:D110"/>
    <mergeCell ref="E108:E110"/>
    <mergeCell ref="F114:F116"/>
    <mergeCell ref="G114:G116"/>
    <mergeCell ref="H114:H116"/>
    <mergeCell ref="I114:I116"/>
    <mergeCell ref="A105:A107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A114:A116"/>
    <mergeCell ref="B114:B116"/>
    <mergeCell ref="C114:C116"/>
    <mergeCell ref="D114:D116"/>
    <mergeCell ref="E114:E116"/>
    <mergeCell ref="F120:F122"/>
    <mergeCell ref="G120:G122"/>
    <mergeCell ref="H120:H122"/>
    <mergeCell ref="I120:I122"/>
    <mergeCell ref="A111:A113"/>
    <mergeCell ref="B111:B113"/>
    <mergeCell ref="C111:C113"/>
    <mergeCell ref="D111:D113"/>
    <mergeCell ref="E111:E113"/>
    <mergeCell ref="F111:F113"/>
    <mergeCell ref="G111:G113"/>
    <mergeCell ref="H111:H113"/>
    <mergeCell ref="I111:I113"/>
    <mergeCell ref="A120:A122"/>
    <mergeCell ref="B120:B122"/>
    <mergeCell ref="C120:C122"/>
    <mergeCell ref="D120:D122"/>
    <mergeCell ref="E120:E122"/>
    <mergeCell ref="F126:F128"/>
    <mergeCell ref="G126:G128"/>
    <mergeCell ref="H126:H128"/>
    <mergeCell ref="I126:I128"/>
    <mergeCell ref="A117:A119"/>
    <mergeCell ref="B117:B119"/>
    <mergeCell ref="C117:C119"/>
    <mergeCell ref="D117:D119"/>
    <mergeCell ref="E117:E119"/>
    <mergeCell ref="F117:F119"/>
    <mergeCell ref="G117:G119"/>
    <mergeCell ref="H117:H119"/>
    <mergeCell ref="I117:I119"/>
    <mergeCell ref="A126:A128"/>
    <mergeCell ref="B126:B128"/>
    <mergeCell ref="C126:C128"/>
    <mergeCell ref="D126:D128"/>
    <mergeCell ref="E126:E128"/>
    <mergeCell ref="F132:F134"/>
    <mergeCell ref="G132:G134"/>
    <mergeCell ref="H132:H134"/>
    <mergeCell ref="I132:I134"/>
    <mergeCell ref="A123:A125"/>
    <mergeCell ref="B123:B125"/>
    <mergeCell ref="C123:C125"/>
    <mergeCell ref="D123:D125"/>
    <mergeCell ref="E123:E125"/>
    <mergeCell ref="F123:F125"/>
    <mergeCell ref="G123:G125"/>
    <mergeCell ref="H123:H125"/>
    <mergeCell ref="I123:I125"/>
    <mergeCell ref="A132:A134"/>
    <mergeCell ref="B132:B134"/>
    <mergeCell ref="C132:C134"/>
    <mergeCell ref="D132:D134"/>
    <mergeCell ref="E132:E134"/>
    <mergeCell ref="F138:F140"/>
    <mergeCell ref="G138:G140"/>
    <mergeCell ref="H138:H140"/>
    <mergeCell ref="I138:I140"/>
    <mergeCell ref="A129:A131"/>
    <mergeCell ref="B129:B131"/>
    <mergeCell ref="C129:C131"/>
    <mergeCell ref="D129:D131"/>
    <mergeCell ref="E129:E131"/>
    <mergeCell ref="F129:F131"/>
    <mergeCell ref="G129:G131"/>
    <mergeCell ref="H129:H131"/>
    <mergeCell ref="I129:I131"/>
    <mergeCell ref="A138:A140"/>
    <mergeCell ref="B138:B140"/>
    <mergeCell ref="C138:C140"/>
    <mergeCell ref="D138:D140"/>
    <mergeCell ref="E138:E140"/>
    <mergeCell ref="F144:F146"/>
    <mergeCell ref="G144:G146"/>
    <mergeCell ref="H144:H146"/>
    <mergeCell ref="I144:I146"/>
    <mergeCell ref="A135:A137"/>
    <mergeCell ref="B135:B137"/>
    <mergeCell ref="C135:C137"/>
    <mergeCell ref="D135:D137"/>
    <mergeCell ref="E135:E137"/>
    <mergeCell ref="F135:F137"/>
    <mergeCell ref="G135:G137"/>
    <mergeCell ref="H135:H137"/>
    <mergeCell ref="I135:I137"/>
    <mergeCell ref="A144:A146"/>
    <mergeCell ref="B144:B146"/>
    <mergeCell ref="C144:C146"/>
    <mergeCell ref="D144:D146"/>
    <mergeCell ref="E144:E146"/>
    <mergeCell ref="F150:F152"/>
    <mergeCell ref="G150:G152"/>
    <mergeCell ref="H150:H152"/>
    <mergeCell ref="I150:I152"/>
    <mergeCell ref="A141:A143"/>
    <mergeCell ref="B141:B143"/>
    <mergeCell ref="C141:C143"/>
    <mergeCell ref="D141:D143"/>
    <mergeCell ref="E141:E143"/>
    <mergeCell ref="F141:F143"/>
    <mergeCell ref="G141:G143"/>
    <mergeCell ref="H141:H143"/>
    <mergeCell ref="I141:I143"/>
    <mergeCell ref="A150:A152"/>
    <mergeCell ref="B150:B152"/>
    <mergeCell ref="C150:C152"/>
    <mergeCell ref="D150:D152"/>
    <mergeCell ref="E150:E152"/>
    <mergeCell ref="F156:F158"/>
    <mergeCell ref="G156:G158"/>
    <mergeCell ref="H156:H158"/>
    <mergeCell ref="I156:I158"/>
    <mergeCell ref="A147:A149"/>
    <mergeCell ref="B147:B149"/>
    <mergeCell ref="C147:C149"/>
    <mergeCell ref="D147:D149"/>
    <mergeCell ref="E147:E149"/>
    <mergeCell ref="F147:F149"/>
    <mergeCell ref="G147:G149"/>
    <mergeCell ref="H147:H149"/>
    <mergeCell ref="I147:I149"/>
    <mergeCell ref="A156:A158"/>
    <mergeCell ref="B156:B158"/>
    <mergeCell ref="C156:C158"/>
    <mergeCell ref="D156:D158"/>
    <mergeCell ref="E156:E158"/>
    <mergeCell ref="F162:F164"/>
    <mergeCell ref="G162:G164"/>
    <mergeCell ref="H162:H164"/>
    <mergeCell ref="I162:I164"/>
    <mergeCell ref="A153:A155"/>
    <mergeCell ref="B153:B155"/>
    <mergeCell ref="C153:C155"/>
    <mergeCell ref="D153:D155"/>
    <mergeCell ref="E153:E155"/>
    <mergeCell ref="F153:F155"/>
    <mergeCell ref="G153:G155"/>
    <mergeCell ref="H153:H155"/>
    <mergeCell ref="I153:I155"/>
    <mergeCell ref="A162:A164"/>
    <mergeCell ref="B162:B164"/>
    <mergeCell ref="C162:C164"/>
    <mergeCell ref="D162:D164"/>
    <mergeCell ref="E162:E164"/>
    <mergeCell ref="F168:F170"/>
    <mergeCell ref="G168:G170"/>
    <mergeCell ref="H168:H170"/>
    <mergeCell ref="I168:I170"/>
    <mergeCell ref="A159:A161"/>
    <mergeCell ref="B159:B161"/>
    <mergeCell ref="C159:C161"/>
    <mergeCell ref="D159:D161"/>
    <mergeCell ref="E159:E161"/>
    <mergeCell ref="F159:F161"/>
    <mergeCell ref="G159:G161"/>
    <mergeCell ref="H159:H161"/>
    <mergeCell ref="I159:I161"/>
    <mergeCell ref="A168:A170"/>
    <mergeCell ref="B168:B170"/>
    <mergeCell ref="C168:C170"/>
    <mergeCell ref="D168:D170"/>
    <mergeCell ref="E168:E170"/>
    <mergeCell ref="F174:F176"/>
    <mergeCell ref="G174:G176"/>
    <mergeCell ref="H174:H176"/>
    <mergeCell ref="I174:I176"/>
    <mergeCell ref="A165:A167"/>
    <mergeCell ref="B165:B167"/>
    <mergeCell ref="C165:C167"/>
    <mergeCell ref="D165:D167"/>
    <mergeCell ref="E165:E167"/>
    <mergeCell ref="F165:F167"/>
    <mergeCell ref="G165:G167"/>
    <mergeCell ref="H165:H167"/>
    <mergeCell ref="I165:I167"/>
    <mergeCell ref="A174:A176"/>
    <mergeCell ref="B174:B176"/>
    <mergeCell ref="C174:C176"/>
    <mergeCell ref="D174:D176"/>
    <mergeCell ref="E174:E176"/>
    <mergeCell ref="F180:F182"/>
    <mergeCell ref="G180:G182"/>
    <mergeCell ref="H180:H182"/>
    <mergeCell ref="I180:I182"/>
    <mergeCell ref="A171:A173"/>
    <mergeCell ref="B171:B173"/>
    <mergeCell ref="C171:C173"/>
    <mergeCell ref="D171:D173"/>
    <mergeCell ref="E171:E173"/>
    <mergeCell ref="F171:F173"/>
    <mergeCell ref="G171:G173"/>
    <mergeCell ref="H171:H173"/>
    <mergeCell ref="I171:I173"/>
    <mergeCell ref="A180:A182"/>
    <mergeCell ref="B180:B182"/>
    <mergeCell ref="C180:C182"/>
    <mergeCell ref="D180:D182"/>
    <mergeCell ref="E180:E182"/>
    <mergeCell ref="F186:F188"/>
    <mergeCell ref="G186:G188"/>
    <mergeCell ref="H186:H188"/>
    <mergeCell ref="I186:I188"/>
    <mergeCell ref="A177:A179"/>
    <mergeCell ref="B177:B179"/>
    <mergeCell ref="C177:C179"/>
    <mergeCell ref="D177:D179"/>
    <mergeCell ref="E177:E179"/>
    <mergeCell ref="F177:F179"/>
    <mergeCell ref="G177:G179"/>
    <mergeCell ref="H177:H179"/>
    <mergeCell ref="I177:I179"/>
    <mergeCell ref="A186:A188"/>
    <mergeCell ref="B186:B188"/>
    <mergeCell ref="C186:C188"/>
    <mergeCell ref="D186:D188"/>
    <mergeCell ref="E186:E188"/>
    <mergeCell ref="F192:F194"/>
    <mergeCell ref="G192:G194"/>
    <mergeCell ref="H192:H194"/>
    <mergeCell ref="I192:I194"/>
    <mergeCell ref="A183:A185"/>
    <mergeCell ref="B183:B185"/>
    <mergeCell ref="C183:C185"/>
    <mergeCell ref="D183:D185"/>
    <mergeCell ref="E183:E185"/>
    <mergeCell ref="F183:F185"/>
    <mergeCell ref="G183:G185"/>
    <mergeCell ref="H183:H185"/>
    <mergeCell ref="I183:I185"/>
    <mergeCell ref="A192:A194"/>
    <mergeCell ref="B192:B194"/>
    <mergeCell ref="C192:C194"/>
    <mergeCell ref="D192:D194"/>
    <mergeCell ref="E192:E194"/>
    <mergeCell ref="F198:F200"/>
    <mergeCell ref="G198:G200"/>
    <mergeCell ref="H198:H200"/>
    <mergeCell ref="I198:I200"/>
    <mergeCell ref="A189:A191"/>
    <mergeCell ref="B189:B191"/>
    <mergeCell ref="C189:C191"/>
    <mergeCell ref="D189:D191"/>
    <mergeCell ref="E189:E191"/>
    <mergeCell ref="F189:F191"/>
    <mergeCell ref="G189:G191"/>
    <mergeCell ref="H189:H191"/>
    <mergeCell ref="I189:I191"/>
    <mergeCell ref="A198:A200"/>
    <mergeCell ref="B198:B200"/>
    <mergeCell ref="C198:C200"/>
    <mergeCell ref="D198:D200"/>
    <mergeCell ref="E198:E200"/>
    <mergeCell ref="F204:F206"/>
    <mergeCell ref="G204:G206"/>
    <mergeCell ref="H204:H206"/>
    <mergeCell ref="I204:I206"/>
    <mergeCell ref="A195:A197"/>
    <mergeCell ref="B195:B197"/>
    <mergeCell ref="C195:C197"/>
    <mergeCell ref="D195:D197"/>
    <mergeCell ref="E195:E197"/>
    <mergeCell ref="F195:F197"/>
    <mergeCell ref="G195:G197"/>
    <mergeCell ref="H195:H197"/>
    <mergeCell ref="I195:I197"/>
    <mergeCell ref="A204:A206"/>
    <mergeCell ref="B204:B206"/>
    <mergeCell ref="C204:C206"/>
    <mergeCell ref="D204:D206"/>
    <mergeCell ref="E204:E206"/>
    <mergeCell ref="F210:F212"/>
    <mergeCell ref="G210:G212"/>
    <mergeCell ref="H210:H212"/>
    <mergeCell ref="I210:I212"/>
    <mergeCell ref="A201:A203"/>
    <mergeCell ref="B201:B203"/>
    <mergeCell ref="C201:C203"/>
    <mergeCell ref="D201:D203"/>
    <mergeCell ref="E201:E203"/>
    <mergeCell ref="F201:F203"/>
    <mergeCell ref="G201:G203"/>
    <mergeCell ref="H201:H203"/>
    <mergeCell ref="I201:I203"/>
    <mergeCell ref="A210:A212"/>
    <mergeCell ref="B210:B212"/>
    <mergeCell ref="C210:C212"/>
    <mergeCell ref="D210:D212"/>
    <mergeCell ref="E210:E212"/>
    <mergeCell ref="F216:F218"/>
    <mergeCell ref="G216:G218"/>
    <mergeCell ref="H216:H218"/>
    <mergeCell ref="I216:I218"/>
    <mergeCell ref="A207:A209"/>
    <mergeCell ref="B207:B209"/>
    <mergeCell ref="C207:C209"/>
    <mergeCell ref="D207:D209"/>
    <mergeCell ref="E207:E209"/>
    <mergeCell ref="F207:F209"/>
    <mergeCell ref="G207:G209"/>
    <mergeCell ref="H207:H209"/>
    <mergeCell ref="I207:I209"/>
    <mergeCell ref="A216:A218"/>
    <mergeCell ref="B216:B218"/>
    <mergeCell ref="C216:C218"/>
    <mergeCell ref="D216:D218"/>
    <mergeCell ref="E216:E218"/>
    <mergeCell ref="F222:F224"/>
    <mergeCell ref="G222:G224"/>
    <mergeCell ref="H222:H224"/>
    <mergeCell ref="I222:I224"/>
    <mergeCell ref="A213:A215"/>
    <mergeCell ref="B213:B215"/>
    <mergeCell ref="C213:C215"/>
    <mergeCell ref="D213:D215"/>
    <mergeCell ref="E213:E215"/>
    <mergeCell ref="F213:F215"/>
    <mergeCell ref="G213:G215"/>
    <mergeCell ref="H213:H215"/>
    <mergeCell ref="I213:I215"/>
    <mergeCell ref="A222:A224"/>
    <mergeCell ref="B222:B224"/>
    <mergeCell ref="C222:C224"/>
    <mergeCell ref="D222:D224"/>
    <mergeCell ref="E222:E224"/>
    <mergeCell ref="F228:F230"/>
    <mergeCell ref="G228:G230"/>
    <mergeCell ref="H228:H230"/>
    <mergeCell ref="I228:I230"/>
    <mergeCell ref="A219:A221"/>
    <mergeCell ref="B219:B221"/>
    <mergeCell ref="C219:C221"/>
    <mergeCell ref="D219:D221"/>
    <mergeCell ref="E219:E221"/>
    <mergeCell ref="F219:F221"/>
    <mergeCell ref="G219:G221"/>
    <mergeCell ref="H219:H221"/>
    <mergeCell ref="I219:I221"/>
    <mergeCell ref="A228:A230"/>
    <mergeCell ref="B228:B230"/>
    <mergeCell ref="C228:C230"/>
    <mergeCell ref="D228:D230"/>
    <mergeCell ref="E228:E230"/>
    <mergeCell ref="F234:F236"/>
    <mergeCell ref="G234:G236"/>
    <mergeCell ref="H234:H236"/>
    <mergeCell ref="I234:I236"/>
    <mergeCell ref="A225:A227"/>
    <mergeCell ref="B225:B227"/>
    <mergeCell ref="C225:C227"/>
    <mergeCell ref="D225:D227"/>
    <mergeCell ref="E225:E227"/>
    <mergeCell ref="F225:F227"/>
    <mergeCell ref="G225:G227"/>
    <mergeCell ref="H225:H227"/>
    <mergeCell ref="I225:I227"/>
    <mergeCell ref="A234:A236"/>
    <mergeCell ref="B234:B236"/>
    <mergeCell ref="C234:C236"/>
    <mergeCell ref="D234:D236"/>
    <mergeCell ref="E234:E236"/>
    <mergeCell ref="F240:F242"/>
    <mergeCell ref="G240:G242"/>
    <mergeCell ref="H240:H242"/>
    <mergeCell ref="I240:I242"/>
    <mergeCell ref="A231:A233"/>
    <mergeCell ref="B231:B233"/>
    <mergeCell ref="C231:C233"/>
    <mergeCell ref="D231:D233"/>
    <mergeCell ref="E231:E233"/>
    <mergeCell ref="F231:F233"/>
    <mergeCell ref="G231:G233"/>
    <mergeCell ref="H231:H233"/>
    <mergeCell ref="I231:I233"/>
    <mergeCell ref="A240:A242"/>
    <mergeCell ref="B240:B242"/>
    <mergeCell ref="C240:C242"/>
    <mergeCell ref="D240:D242"/>
    <mergeCell ref="E240:E242"/>
    <mergeCell ref="F246:F248"/>
    <mergeCell ref="G246:G248"/>
    <mergeCell ref="H246:H248"/>
    <mergeCell ref="I246:I248"/>
    <mergeCell ref="A237:A239"/>
    <mergeCell ref="B237:B239"/>
    <mergeCell ref="C237:C239"/>
    <mergeCell ref="D237:D239"/>
    <mergeCell ref="E237:E239"/>
    <mergeCell ref="F237:F239"/>
    <mergeCell ref="G237:G239"/>
    <mergeCell ref="H237:H239"/>
    <mergeCell ref="I237:I239"/>
    <mergeCell ref="A246:A248"/>
    <mergeCell ref="B246:B248"/>
    <mergeCell ref="C246:C248"/>
    <mergeCell ref="D246:D248"/>
    <mergeCell ref="E246:E248"/>
    <mergeCell ref="F252:F254"/>
    <mergeCell ref="G252:G254"/>
    <mergeCell ref="H252:H254"/>
    <mergeCell ref="I252:I254"/>
    <mergeCell ref="A243:A245"/>
    <mergeCell ref="B243:B245"/>
    <mergeCell ref="C243:C245"/>
    <mergeCell ref="D243:D245"/>
    <mergeCell ref="E243:E245"/>
    <mergeCell ref="F243:F245"/>
    <mergeCell ref="G243:G245"/>
    <mergeCell ref="H243:H245"/>
    <mergeCell ref="I243:I245"/>
    <mergeCell ref="A252:A254"/>
    <mergeCell ref="B252:B254"/>
    <mergeCell ref="C252:C254"/>
    <mergeCell ref="D252:D254"/>
    <mergeCell ref="E252:E254"/>
    <mergeCell ref="F258:F260"/>
    <mergeCell ref="G258:G260"/>
    <mergeCell ref="H258:H260"/>
    <mergeCell ref="I258:I260"/>
    <mergeCell ref="A249:A251"/>
    <mergeCell ref="B249:B251"/>
    <mergeCell ref="C249:C251"/>
    <mergeCell ref="D249:D251"/>
    <mergeCell ref="E249:E251"/>
    <mergeCell ref="F249:F251"/>
    <mergeCell ref="G249:G251"/>
    <mergeCell ref="H249:H251"/>
    <mergeCell ref="I249:I251"/>
    <mergeCell ref="A258:A260"/>
    <mergeCell ref="B258:B260"/>
    <mergeCell ref="C258:C260"/>
    <mergeCell ref="D258:D260"/>
    <mergeCell ref="E258:E260"/>
    <mergeCell ref="F264:F266"/>
    <mergeCell ref="G264:G266"/>
    <mergeCell ref="H264:H266"/>
    <mergeCell ref="I264:I266"/>
    <mergeCell ref="A255:A257"/>
    <mergeCell ref="B255:B257"/>
    <mergeCell ref="C255:C257"/>
    <mergeCell ref="D255:D257"/>
    <mergeCell ref="E255:E257"/>
    <mergeCell ref="F255:F257"/>
    <mergeCell ref="G255:G257"/>
    <mergeCell ref="H255:H257"/>
    <mergeCell ref="I255:I257"/>
    <mergeCell ref="A264:A266"/>
    <mergeCell ref="B264:B266"/>
    <mergeCell ref="C264:C266"/>
    <mergeCell ref="D264:D266"/>
    <mergeCell ref="E264:E266"/>
    <mergeCell ref="F270:F272"/>
    <mergeCell ref="G270:G272"/>
    <mergeCell ref="H270:H272"/>
    <mergeCell ref="I270:I272"/>
    <mergeCell ref="A261:A263"/>
    <mergeCell ref="B261:B263"/>
    <mergeCell ref="C261:C263"/>
    <mergeCell ref="D261:D263"/>
    <mergeCell ref="E261:E263"/>
    <mergeCell ref="F261:F263"/>
    <mergeCell ref="G261:G263"/>
    <mergeCell ref="H261:H263"/>
    <mergeCell ref="I261:I263"/>
    <mergeCell ref="A270:A272"/>
    <mergeCell ref="B270:B272"/>
    <mergeCell ref="C270:C272"/>
    <mergeCell ref="D270:D272"/>
    <mergeCell ref="E270:E272"/>
    <mergeCell ref="F276:F278"/>
    <mergeCell ref="G276:G278"/>
    <mergeCell ref="H276:H278"/>
    <mergeCell ref="I276:I278"/>
    <mergeCell ref="A267:A269"/>
    <mergeCell ref="B267:B269"/>
    <mergeCell ref="C267:C269"/>
    <mergeCell ref="D267:D269"/>
    <mergeCell ref="E267:E269"/>
    <mergeCell ref="F267:F269"/>
    <mergeCell ref="G267:G269"/>
    <mergeCell ref="H267:H269"/>
    <mergeCell ref="I267:I269"/>
    <mergeCell ref="A276:A278"/>
    <mergeCell ref="B276:B278"/>
    <mergeCell ref="C276:C278"/>
    <mergeCell ref="D276:D278"/>
    <mergeCell ref="E276:E278"/>
    <mergeCell ref="F282:F284"/>
    <mergeCell ref="G282:G284"/>
    <mergeCell ref="H282:H284"/>
    <mergeCell ref="I282:I284"/>
    <mergeCell ref="A273:A275"/>
    <mergeCell ref="B273:B275"/>
    <mergeCell ref="C273:C275"/>
    <mergeCell ref="D273:D275"/>
    <mergeCell ref="E273:E275"/>
    <mergeCell ref="F273:F275"/>
    <mergeCell ref="G273:G275"/>
    <mergeCell ref="H273:H275"/>
    <mergeCell ref="I273:I275"/>
    <mergeCell ref="A282:A284"/>
    <mergeCell ref="B282:B284"/>
    <mergeCell ref="C282:C284"/>
    <mergeCell ref="D282:D284"/>
    <mergeCell ref="E282:E284"/>
    <mergeCell ref="F288:F290"/>
    <mergeCell ref="G288:G290"/>
    <mergeCell ref="H288:H290"/>
    <mergeCell ref="I288:I290"/>
    <mergeCell ref="A279:A281"/>
    <mergeCell ref="B279:B281"/>
    <mergeCell ref="C279:C281"/>
    <mergeCell ref="D279:D281"/>
    <mergeCell ref="E279:E281"/>
    <mergeCell ref="F279:F281"/>
    <mergeCell ref="G279:G281"/>
    <mergeCell ref="H279:H281"/>
    <mergeCell ref="I279:I281"/>
    <mergeCell ref="A288:A290"/>
    <mergeCell ref="B288:B290"/>
    <mergeCell ref="C288:C290"/>
    <mergeCell ref="D288:D290"/>
    <mergeCell ref="E288:E290"/>
    <mergeCell ref="F294:F296"/>
    <mergeCell ref="G294:G296"/>
    <mergeCell ref="H294:H296"/>
    <mergeCell ref="I294:I296"/>
    <mergeCell ref="A285:A287"/>
    <mergeCell ref="B285:B287"/>
    <mergeCell ref="C285:C287"/>
    <mergeCell ref="D285:D287"/>
    <mergeCell ref="E285:E287"/>
    <mergeCell ref="F285:F287"/>
    <mergeCell ref="G285:G287"/>
    <mergeCell ref="H285:H287"/>
    <mergeCell ref="I285:I287"/>
    <mergeCell ref="A294:A296"/>
    <mergeCell ref="B294:B296"/>
    <mergeCell ref="C294:C296"/>
    <mergeCell ref="D294:D296"/>
    <mergeCell ref="E294:E296"/>
    <mergeCell ref="F300:F302"/>
    <mergeCell ref="G300:G302"/>
    <mergeCell ref="H300:H302"/>
    <mergeCell ref="I300:I302"/>
    <mergeCell ref="A291:A293"/>
    <mergeCell ref="B291:B293"/>
    <mergeCell ref="C291:C293"/>
    <mergeCell ref="D291:D293"/>
    <mergeCell ref="E291:E293"/>
    <mergeCell ref="F291:F293"/>
    <mergeCell ref="G291:G293"/>
    <mergeCell ref="H291:H293"/>
    <mergeCell ref="I291:I293"/>
    <mergeCell ref="A300:A302"/>
    <mergeCell ref="B300:B302"/>
    <mergeCell ref="C300:C302"/>
    <mergeCell ref="D300:D302"/>
    <mergeCell ref="E300:E302"/>
    <mergeCell ref="F306:F308"/>
    <mergeCell ref="G306:G308"/>
    <mergeCell ref="H306:H308"/>
    <mergeCell ref="I306:I308"/>
    <mergeCell ref="A297:A299"/>
    <mergeCell ref="B297:B299"/>
    <mergeCell ref="C297:C299"/>
    <mergeCell ref="D297:D299"/>
    <mergeCell ref="E297:E299"/>
    <mergeCell ref="F297:F299"/>
    <mergeCell ref="G297:G299"/>
    <mergeCell ref="H297:H299"/>
    <mergeCell ref="I297:I299"/>
    <mergeCell ref="A306:A308"/>
    <mergeCell ref="B306:B308"/>
    <mergeCell ref="C306:C308"/>
    <mergeCell ref="D306:D308"/>
    <mergeCell ref="E306:E308"/>
    <mergeCell ref="F312:F314"/>
    <mergeCell ref="G312:G314"/>
    <mergeCell ref="H312:H314"/>
    <mergeCell ref="I312:I314"/>
    <mergeCell ref="A303:A305"/>
    <mergeCell ref="B303:B305"/>
    <mergeCell ref="C303:C305"/>
    <mergeCell ref="D303:D305"/>
    <mergeCell ref="E303:E305"/>
    <mergeCell ref="F303:F305"/>
    <mergeCell ref="G303:G305"/>
    <mergeCell ref="H303:H305"/>
    <mergeCell ref="I303:I305"/>
    <mergeCell ref="A312:A314"/>
    <mergeCell ref="B312:B314"/>
    <mergeCell ref="C312:C314"/>
    <mergeCell ref="D312:D314"/>
    <mergeCell ref="E312:E314"/>
    <mergeCell ref="F318:F320"/>
    <mergeCell ref="G318:G320"/>
    <mergeCell ref="H318:H320"/>
    <mergeCell ref="I318:I320"/>
    <mergeCell ref="A309:A311"/>
    <mergeCell ref="B309:B311"/>
    <mergeCell ref="C309:C311"/>
    <mergeCell ref="D309:D311"/>
    <mergeCell ref="E309:E311"/>
    <mergeCell ref="F309:F311"/>
    <mergeCell ref="G309:G311"/>
    <mergeCell ref="H309:H311"/>
    <mergeCell ref="I309:I311"/>
    <mergeCell ref="A318:A320"/>
    <mergeCell ref="B318:B320"/>
    <mergeCell ref="C318:C320"/>
    <mergeCell ref="D318:D320"/>
    <mergeCell ref="E318:E320"/>
    <mergeCell ref="F324:F326"/>
    <mergeCell ref="G324:G326"/>
    <mergeCell ref="H324:H326"/>
    <mergeCell ref="I324:I326"/>
    <mergeCell ref="A315:A317"/>
    <mergeCell ref="B315:B317"/>
    <mergeCell ref="C315:C317"/>
    <mergeCell ref="D315:D317"/>
    <mergeCell ref="E315:E317"/>
    <mergeCell ref="F315:F317"/>
    <mergeCell ref="G315:G317"/>
    <mergeCell ref="H315:H317"/>
    <mergeCell ref="I315:I317"/>
    <mergeCell ref="A324:A326"/>
    <mergeCell ref="B324:B326"/>
    <mergeCell ref="C324:C326"/>
    <mergeCell ref="D324:D326"/>
    <mergeCell ref="E324:E326"/>
    <mergeCell ref="F330:F332"/>
    <mergeCell ref="G330:G332"/>
    <mergeCell ref="H330:H332"/>
    <mergeCell ref="I330:I332"/>
    <mergeCell ref="A321:A323"/>
    <mergeCell ref="B321:B323"/>
    <mergeCell ref="C321:C323"/>
    <mergeCell ref="D321:D323"/>
    <mergeCell ref="E321:E323"/>
    <mergeCell ref="F321:F323"/>
    <mergeCell ref="G321:G323"/>
    <mergeCell ref="H321:H323"/>
    <mergeCell ref="I321:I323"/>
    <mergeCell ref="A330:A332"/>
    <mergeCell ref="B330:B332"/>
    <mergeCell ref="C330:C332"/>
    <mergeCell ref="D330:D332"/>
    <mergeCell ref="E330:E332"/>
    <mergeCell ref="F336:F338"/>
    <mergeCell ref="G336:G338"/>
    <mergeCell ref="H336:H338"/>
    <mergeCell ref="I336:I338"/>
    <mergeCell ref="A327:A329"/>
    <mergeCell ref="B327:B329"/>
    <mergeCell ref="C327:C329"/>
    <mergeCell ref="D327:D329"/>
    <mergeCell ref="E327:E329"/>
    <mergeCell ref="F327:F329"/>
    <mergeCell ref="G327:G329"/>
    <mergeCell ref="H327:H329"/>
    <mergeCell ref="I327:I329"/>
    <mergeCell ref="A336:A338"/>
    <mergeCell ref="B336:B338"/>
    <mergeCell ref="C336:C338"/>
    <mergeCell ref="D336:D338"/>
    <mergeCell ref="E336:E338"/>
    <mergeCell ref="F342:F344"/>
    <mergeCell ref="G342:G344"/>
    <mergeCell ref="H342:H344"/>
    <mergeCell ref="I342:I344"/>
    <mergeCell ref="A333:A335"/>
    <mergeCell ref="B333:B335"/>
    <mergeCell ref="C333:C335"/>
    <mergeCell ref="D333:D335"/>
    <mergeCell ref="E333:E335"/>
    <mergeCell ref="F333:F335"/>
    <mergeCell ref="G333:G335"/>
    <mergeCell ref="H333:H335"/>
    <mergeCell ref="I333:I335"/>
    <mergeCell ref="A342:A344"/>
    <mergeCell ref="B342:B344"/>
    <mergeCell ref="C342:C344"/>
    <mergeCell ref="D342:D344"/>
    <mergeCell ref="E342:E344"/>
    <mergeCell ref="F348:F350"/>
    <mergeCell ref="G348:G350"/>
    <mergeCell ref="H348:H350"/>
    <mergeCell ref="I348:I350"/>
    <mergeCell ref="A339:A341"/>
    <mergeCell ref="B339:B341"/>
    <mergeCell ref="C339:C341"/>
    <mergeCell ref="D339:D341"/>
    <mergeCell ref="E339:E341"/>
    <mergeCell ref="F339:F341"/>
    <mergeCell ref="G339:G341"/>
    <mergeCell ref="H339:H341"/>
    <mergeCell ref="I339:I341"/>
    <mergeCell ref="A348:A350"/>
    <mergeCell ref="B348:B350"/>
    <mergeCell ref="C348:C350"/>
    <mergeCell ref="D348:D350"/>
    <mergeCell ref="E348:E350"/>
    <mergeCell ref="F354:F356"/>
    <mergeCell ref="G354:G356"/>
    <mergeCell ref="H354:H356"/>
    <mergeCell ref="I354:I356"/>
    <mergeCell ref="A345:A347"/>
    <mergeCell ref="B345:B347"/>
    <mergeCell ref="C345:C347"/>
    <mergeCell ref="D345:D347"/>
    <mergeCell ref="E345:E347"/>
    <mergeCell ref="F345:F347"/>
    <mergeCell ref="G345:G347"/>
    <mergeCell ref="H345:H347"/>
    <mergeCell ref="I345:I347"/>
    <mergeCell ref="A354:A356"/>
    <mergeCell ref="B354:B356"/>
    <mergeCell ref="C354:C356"/>
    <mergeCell ref="D354:D356"/>
    <mergeCell ref="E354:E356"/>
    <mergeCell ref="F360:F362"/>
    <mergeCell ref="G360:G362"/>
    <mergeCell ref="H360:H362"/>
    <mergeCell ref="I360:I362"/>
    <mergeCell ref="A351:A353"/>
    <mergeCell ref="B351:B353"/>
    <mergeCell ref="C351:C353"/>
    <mergeCell ref="D351:D353"/>
    <mergeCell ref="E351:E353"/>
    <mergeCell ref="F351:F353"/>
    <mergeCell ref="G351:G353"/>
    <mergeCell ref="H351:H353"/>
    <mergeCell ref="I351:I353"/>
    <mergeCell ref="A360:A362"/>
    <mergeCell ref="B360:B362"/>
    <mergeCell ref="C360:C362"/>
    <mergeCell ref="D360:D362"/>
    <mergeCell ref="E360:E362"/>
    <mergeCell ref="F366:F368"/>
    <mergeCell ref="G366:G368"/>
    <mergeCell ref="H366:H368"/>
    <mergeCell ref="I366:I368"/>
    <mergeCell ref="A357:A359"/>
    <mergeCell ref="B357:B359"/>
    <mergeCell ref="C357:C359"/>
    <mergeCell ref="D357:D359"/>
    <mergeCell ref="E357:E359"/>
    <mergeCell ref="F357:F359"/>
    <mergeCell ref="G357:G359"/>
    <mergeCell ref="H357:H359"/>
    <mergeCell ref="I357:I359"/>
    <mergeCell ref="A366:A368"/>
    <mergeCell ref="B366:B368"/>
    <mergeCell ref="C366:C368"/>
    <mergeCell ref="D366:D368"/>
    <mergeCell ref="E366:E368"/>
    <mergeCell ref="F372:F374"/>
    <mergeCell ref="G372:G374"/>
    <mergeCell ref="H372:H374"/>
    <mergeCell ref="I372:I374"/>
    <mergeCell ref="A363:A365"/>
    <mergeCell ref="B363:B365"/>
    <mergeCell ref="C363:C365"/>
    <mergeCell ref="D363:D365"/>
    <mergeCell ref="E363:E365"/>
    <mergeCell ref="F363:F365"/>
    <mergeCell ref="G363:G365"/>
    <mergeCell ref="H363:H365"/>
    <mergeCell ref="I363:I365"/>
    <mergeCell ref="A372:A374"/>
    <mergeCell ref="B372:B374"/>
    <mergeCell ref="C372:C374"/>
    <mergeCell ref="D372:D374"/>
    <mergeCell ref="E372:E374"/>
    <mergeCell ref="F378:F380"/>
    <mergeCell ref="G378:G380"/>
    <mergeCell ref="H378:H380"/>
    <mergeCell ref="I378:I380"/>
    <mergeCell ref="A369:A371"/>
    <mergeCell ref="B369:B371"/>
    <mergeCell ref="C369:C371"/>
    <mergeCell ref="D369:D371"/>
    <mergeCell ref="E369:E371"/>
    <mergeCell ref="F369:F371"/>
    <mergeCell ref="G369:G371"/>
    <mergeCell ref="H369:H371"/>
    <mergeCell ref="I369:I371"/>
    <mergeCell ref="A378:A380"/>
    <mergeCell ref="B378:B380"/>
    <mergeCell ref="C378:C380"/>
    <mergeCell ref="D378:D380"/>
    <mergeCell ref="E378:E380"/>
    <mergeCell ref="F384:F386"/>
    <mergeCell ref="G384:G386"/>
    <mergeCell ref="H384:H386"/>
    <mergeCell ref="I384:I386"/>
    <mergeCell ref="A375:A377"/>
    <mergeCell ref="B375:B377"/>
    <mergeCell ref="C375:C377"/>
    <mergeCell ref="D375:D377"/>
    <mergeCell ref="E375:E377"/>
    <mergeCell ref="F375:F377"/>
    <mergeCell ref="G375:G377"/>
    <mergeCell ref="H375:H377"/>
    <mergeCell ref="I375:I377"/>
    <mergeCell ref="A384:A386"/>
    <mergeCell ref="B384:B386"/>
    <mergeCell ref="C384:C386"/>
    <mergeCell ref="D384:D386"/>
    <mergeCell ref="E384:E386"/>
    <mergeCell ref="F390:F392"/>
    <mergeCell ref="G390:G392"/>
    <mergeCell ref="H390:H392"/>
    <mergeCell ref="I390:I392"/>
    <mergeCell ref="A381:A383"/>
    <mergeCell ref="B381:B383"/>
    <mergeCell ref="C381:C383"/>
    <mergeCell ref="D381:D383"/>
    <mergeCell ref="E381:E383"/>
    <mergeCell ref="F381:F383"/>
    <mergeCell ref="G381:G383"/>
    <mergeCell ref="H381:H383"/>
    <mergeCell ref="I381:I383"/>
    <mergeCell ref="A390:A392"/>
    <mergeCell ref="B390:B392"/>
    <mergeCell ref="C390:C392"/>
    <mergeCell ref="D390:D392"/>
    <mergeCell ref="E390:E392"/>
    <mergeCell ref="F396:F398"/>
    <mergeCell ref="G396:G398"/>
    <mergeCell ref="H396:H398"/>
    <mergeCell ref="I396:I398"/>
    <mergeCell ref="A387:A389"/>
    <mergeCell ref="B387:B389"/>
    <mergeCell ref="C387:C389"/>
    <mergeCell ref="D387:D389"/>
    <mergeCell ref="E387:E389"/>
    <mergeCell ref="F387:F389"/>
    <mergeCell ref="G387:G389"/>
    <mergeCell ref="H387:H389"/>
    <mergeCell ref="I387:I389"/>
    <mergeCell ref="A396:A398"/>
    <mergeCell ref="B396:B398"/>
    <mergeCell ref="C396:C398"/>
    <mergeCell ref="D396:D398"/>
    <mergeCell ref="E396:E398"/>
    <mergeCell ref="F402:F404"/>
    <mergeCell ref="G402:G404"/>
    <mergeCell ref="H402:H404"/>
    <mergeCell ref="I402:I404"/>
    <mergeCell ref="A393:A395"/>
    <mergeCell ref="B393:B395"/>
    <mergeCell ref="C393:C395"/>
    <mergeCell ref="D393:D395"/>
    <mergeCell ref="E393:E395"/>
    <mergeCell ref="F393:F395"/>
    <mergeCell ref="G393:G395"/>
    <mergeCell ref="H393:H395"/>
    <mergeCell ref="I393:I395"/>
    <mergeCell ref="A402:A404"/>
    <mergeCell ref="B402:B404"/>
    <mergeCell ref="C402:C404"/>
    <mergeCell ref="D402:D404"/>
    <mergeCell ref="E402:E404"/>
    <mergeCell ref="F408:F410"/>
    <mergeCell ref="G408:G410"/>
    <mergeCell ref="H408:H410"/>
    <mergeCell ref="I408:I410"/>
    <mergeCell ref="A399:A401"/>
    <mergeCell ref="B399:B401"/>
    <mergeCell ref="C399:C401"/>
    <mergeCell ref="D399:D401"/>
    <mergeCell ref="E399:E401"/>
    <mergeCell ref="F399:F401"/>
    <mergeCell ref="G399:G401"/>
    <mergeCell ref="H399:H401"/>
    <mergeCell ref="I399:I401"/>
    <mergeCell ref="A408:A410"/>
    <mergeCell ref="B408:B410"/>
    <mergeCell ref="C408:C410"/>
    <mergeCell ref="D408:D410"/>
    <mergeCell ref="E408:E410"/>
    <mergeCell ref="F414:F416"/>
    <mergeCell ref="G414:G416"/>
    <mergeCell ref="H414:H416"/>
    <mergeCell ref="I414:I416"/>
    <mergeCell ref="A405:A407"/>
    <mergeCell ref="B405:B407"/>
    <mergeCell ref="C405:C407"/>
    <mergeCell ref="D405:D407"/>
    <mergeCell ref="E405:E407"/>
    <mergeCell ref="F405:F407"/>
    <mergeCell ref="G405:G407"/>
    <mergeCell ref="H405:H407"/>
    <mergeCell ref="I405:I407"/>
    <mergeCell ref="A414:A416"/>
    <mergeCell ref="B414:B416"/>
    <mergeCell ref="C414:C416"/>
    <mergeCell ref="D414:D416"/>
    <mergeCell ref="E414:E416"/>
    <mergeCell ref="F420:F422"/>
    <mergeCell ref="G420:G422"/>
    <mergeCell ref="H420:H422"/>
    <mergeCell ref="I420:I422"/>
    <mergeCell ref="A411:A413"/>
    <mergeCell ref="B411:B413"/>
    <mergeCell ref="C411:C413"/>
    <mergeCell ref="D411:D413"/>
    <mergeCell ref="E411:E413"/>
    <mergeCell ref="F411:F413"/>
    <mergeCell ref="G411:G413"/>
    <mergeCell ref="H411:H413"/>
    <mergeCell ref="I411:I413"/>
    <mergeCell ref="A420:A422"/>
    <mergeCell ref="B420:B422"/>
    <mergeCell ref="C420:C422"/>
    <mergeCell ref="D420:D422"/>
    <mergeCell ref="E420:E422"/>
    <mergeCell ref="F426:F428"/>
    <mergeCell ref="G426:G428"/>
    <mergeCell ref="H426:H428"/>
    <mergeCell ref="I426:I428"/>
    <mergeCell ref="A417:A419"/>
    <mergeCell ref="B417:B419"/>
    <mergeCell ref="C417:C419"/>
    <mergeCell ref="D417:D419"/>
    <mergeCell ref="E417:E419"/>
    <mergeCell ref="F417:F419"/>
    <mergeCell ref="G417:G419"/>
    <mergeCell ref="H417:H419"/>
    <mergeCell ref="I417:I419"/>
    <mergeCell ref="A426:A428"/>
    <mergeCell ref="B426:B428"/>
    <mergeCell ref="C426:C428"/>
    <mergeCell ref="D426:D428"/>
    <mergeCell ref="E426:E428"/>
    <mergeCell ref="F432:F434"/>
    <mergeCell ref="G432:G434"/>
    <mergeCell ref="H432:H434"/>
    <mergeCell ref="I432:I434"/>
    <mergeCell ref="A423:A425"/>
    <mergeCell ref="B423:B425"/>
    <mergeCell ref="C423:C425"/>
    <mergeCell ref="D423:D425"/>
    <mergeCell ref="E423:E425"/>
    <mergeCell ref="F423:F425"/>
    <mergeCell ref="G423:G425"/>
    <mergeCell ref="H423:H425"/>
    <mergeCell ref="I423:I425"/>
    <mergeCell ref="A432:A434"/>
    <mergeCell ref="B432:B434"/>
    <mergeCell ref="C432:C434"/>
    <mergeCell ref="D432:D434"/>
    <mergeCell ref="E432:E434"/>
    <mergeCell ref="F438:F440"/>
    <mergeCell ref="G438:G440"/>
    <mergeCell ref="H438:H440"/>
    <mergeCell ref="I438:I440"/>
    <mergeCell ref="A429:A431"/>
    <mergeCell ref="B429:B431"/>
    <mergeCell ref="C429:C431"/>
    <mergeCell ref="D429:D431"/>
    <mergeCell ref="E429:E431"/>
    <mergeCell ref="F429:F431"/>
    <mergeCell ref="G429:G431"/>
    <mergeCell ref="H429:H431"/>
    <mergeCell ref="I429:I431"/>
    <mergeCell ref="A438:A440"/>
    <mergeCell ref="B438:B440"/>
    <mergeCell ref="C438:C440"/>
    <mergeCell ref="D438:D440"/>
    <mergeCell ref="E438:E440"/>
    <mergeCell ref="F444:F446"/>
    <mergeCell ref="G444:G446"/>
    <mergeCell ref="H444:H446"/>
    <mergeCell ref="I444:I446"/>
    <mergeCell ref="A435:A437"/>
    <mergeCell ref="B435:B437"/>
    <mergeCell ref="C435:C437"/>
    <mergeCell ref="D435:D437"/>
    <mergeCell ref="E435:E437"/>
    <mergeCell ref="F435:F437"/>
    <mergeCell ref="G435:G437"/>
    <mergeCell ref="H435:H437"/>
    <mergeCell ref="I435:I437"/>
    <mergeCell ref="A444:A446"/>
    <mergeCell ref="B444:B446"/>
    <mergeCell ref="C444:C446"/>
    <mergeCell ref="D444:D446"/>
    <mergeCell ref="E444:E446"/>
    <mergeCell ref="F450:F452"/>
    <mergeCell ref="G450:G452"/>
    <mergeCell ref="H450:H452"/>
    <mergeCell ref="I450:I452"/>
    <mergeCell ref="A441:A443"/>
    <mergeCell ref="B441:B443"/>
    <mergeCell ref="C441:C443"/>
    <mergeCell ref="D441:D443"/>
    <mergeCell ref="E441:E443"/>
    <mergeCell ref="F441:F443"/>
    <mergeCell ref="G441:G443"/>
    <mergeCell ref="H441:H443"/>
    <mergeCell ref="I441:I443"/>
    <mergeCell ref="A450:A452"/>
    <mergeCell ref="B450:B452"/>
    <mergeCell ref="C450:C452"/>
    <mergeCell ref="D450:D452"/>
    <mergeCell ref="E450:E452"/>
    <mergeCell ref="F456:F458"/>
    <mergeCell ref="G456:G458"/>
    <mergeCell ref="H456:H458"/>
    <mergeCell ref="I456:I458"/>
    <mergeCell ref="A447:A449"/>
    <mergeCell ref="B447:B449"/>
    <mergeCell ref="C447:C449"/>
    <mergeCell ref="D447:D449"/>
    <mergeCell ref="E447:E449"/>
    <mergeCell ref="F447:F449"/>
    <mergeCell ref="G447:G449"/>
    <mergeCell ref="H447:H449"/>
    <mergeCell ref="I447:I449"/>
    <mergeCell ref="A456:A458"/>
    <mergeCell ref="B456:B458"/>
    <mergeCell ref="C456:C458"/>
    <mergeCell ref="D456:D458"/>
    <mergeCell ref="E456:E458"/>
    <mergeCell ref="F462:F464"/>
    <mergeCell ref="G462:G464"/>
    <mergeCell ref="H462:H464"/>
    <mergeCell ref="I462:I464"/>
    <mergeCell ref="A453:A455"/>
    <mergeCell ref="B453:B455"/>
    <mergeCell ref="C453:C455"/>
    <mergeCell ref="D453:D455"/>
    <mergeCell ref="E453:E455"/>
    <mergeCell ref="F453:F455"/>
    <mergeCell ref="G453:G455"/>
    <mergeCell ref="H453:H455"/>
    <mergeCell ref="I453:I455"/>
    <mergeCell ref="A462:A464"/>
    <mergeCell ref="B462:B464"/>
    <mergeCell ref="C462:C464"/>
    <mergeCell ref="D462:D464"/>
    <mergeCell ref="E462:E464"/>
    <mergeCell ref="F468:F470"/>
    <mergeCell ref="G468:G470"/>
    <mergeCell ref="H468:H470"/>
    <mergeCell ref="I468:I470"/>
    <mergeCell ref="A459:A461"/>
    <mergeCell ref="B459:B461"/>
    <mergeCell ref="C459:C461"/>
    <mergeCell ref="D459:D461"/>
    <mergeCell ref="E459:E461"/>
    <mergeCell ref="F459:F461"/>
    <mergeCell ref="G459:G461"/>
    <mergeCell ref="H459:H461"/>
    <mergeCell ref="I459:I461"/>
    <mergeCell ref="A468:A470"/>
    <mergeCell ref="B468:B470"/>
    <mergeCell ref="C468:C470"/>
    <mergeCell ref="D468:D470"/>
    <mergeCell ref="E468:E470"/>
    <mergeCell ref="F474:F476"/>
    <mergeCell ref="G474:G476"/>
    <mergeCell ref="H474:H476"/>
    <mergeCell ref="I474:I476"/>
    <mergeCell ref="B474:B476"/>
    <mergeCell ref="C474:C476"/>
    <mergeCell ref="D474:D476"/>
    <mergeCell ref="E474:E476"/>
    <mergeCell ref="A465:A467"/>
    <mergeCell ref="B465:B467"/>
    <mergeCell ref="C465:C467"/>
    <mergeCell ref="D465:D467"/>
    <mergeCell ref="E465:E467"/>
    <mergeCell ref="F465:F467"/>
    <mergeCell ref="G465:G467"/>
    <mergeCell ref="H465:H467"/>
    <mergeCell ref="I465:I467"/>
    <mergeCell ref="A486:A488"/>
    <mergeCell ref="B486:B488"/>
    <mergeCell ref="C486:C488"/>
    <mergeCell ref="D486:D488"/>
    <mergeCell ref="E486:E488"/>
    <mergeCell ref="F480:F482"/>
    <mergeCell ref="G480:G482"/>
    <mergeCell ref="H480:H482"/>
    <mergeCell ref="I480:I482"/>
    <mergeCell ref="B480:B482"/>
    <mergeCell ref="C480:C482"/>
    <mergeCell ref="D480:D482"/>
    <mergeCell ref="E480:E482"/>
    <mergeCell ref="A480:A482"/>
    <mergeCell ref="A471:A473"/>
    <mergeCell ref="B471:B473"/>
    <mergeCell ref="C471:C473"/>
    <mergeCell ref="D471:D473"/>
    <mergeCell ref="E471:E473"/>
    <mergeCell ref="F471:F473"/>
    <mergeCell ref="G471:G473"/>
    <mergeCell ref="H471:H473"/>
    <mergeCell ref="I471:I473"/>
    <mergeCell ref="S3:S4"/>
    <mergeCell ref="F498:F500"/>
    <mergeCell ref="G498:G500"/>
    <mergeCell ref="H498:H500"/>
    <mergeCell ref="I498:I500"/>
    <mergeCell ref="A498:A500"/>
    <mergeCell ref="B498:B500"/>
    <mergeCell ref="C498:C500"/>
    <mergeCell ref="D498:D500"/>
    <mergeCell ref="E498:E500"/>
    <mergeCell ref="F492:F494"/>
    <mergeCell ref="G492:G494"/>
    <mergeCell ref="H492:H494"/>
    <mergeCell ref="I492:I494"/>
    <mergeCell ref="A495:A497"/>
    <mergeCell ref="B495:B497"/>
    <mergeCell ref="C495:C497"/>
    <mergeCell ref="D495:D497"/>
    <mergeCell ref="A477:A479"/>
    <mergeCell ref="B477:B479"/>
    <mergeCell ref="C477:C479"/>
    <mergeCell ref="D477:D479"/>
    <mergeCell ref="E477:E479"/>
    <mergeCell ref="F477:F479"/>
    <mergeCell ref="G477:G479"/>
    <mergeCell ref="H477:H479"/>
    <mergeCell ref="I477:I479"/>
    <mergeCell ref="A474:A476"/>
    <mergeCell ref="S9:S11"/>
    <mergeCell ref="P12:P14"/>
    <mergeCell ref="P15:P17"/>
    <mergeCell ref="P18:P20"/>
    <mergeCell ref="P21:P23"/>
    <mergeCell ref="R12:R14"/>
    <mergeCell ref="R15:R17"/>
    <mergeCell ref="R18:R20"/>
    <mergeCell ref="R21:R23"/>
    <mergeCell ref="S12:S14"/>
    <mergeCell ref="S15:S17"/>
    <mergeCell ref="S18:S20"/>
    <mergeCell ref="S21:S23"/>
    <mergeCell ref="K24:K26"/>
    <mergeCell ref="K27:K29"/>
    <mergeCell ref="K30:K32"/>
    <mergeCell ref="K33:K35"/>
    <mergeCell ref="M24:M26"/>
    <mergeCell ref="P42:P44"/>
    <mergeCell ref="R24:R26"/>
    <mergeCell ref="R27:R29"/>
    <mergeCell ref="R30:R32"/>
    <mergeCell ref="R33:R35"/>
    <mergeCell ref="R36:R38"/>
    <mergeCell ref="R39:R41"/>
    <mergeCell ref="R42:R44"/>
    <mergeCell ref="S24:S26"/>
    <mergeCell ref="S27:S29"/>
    <mergeCell ref="S30:S32"/>
    <mergeCell ref="S33:S35"/>
    <mergeCell ref="S36:S38"/>
    <mergeCell ref="S39:S41"/>
    <mergeCell ref="S42:S44"/>
    <mergeCell ref="E495:E497"/>
    <mergeCell ref="F495:F497"/>
    <mergeCell ref="G495:G497"/>
    <mergeCell ref="H495:H497"/>
    <mergeCell ref="I495:I497"/>
    <mergeCell ref="A492:A494"/>
    <mergeCell ref="B492:B494"/>
    <mergeCell ref="C492:C494"/>
    <mergeCell ref="D492:D494"/>
    <mergeCell ref="E492:E494"/>
    <mergeCell ref="F486:F488"/>
    <mergeCell ref="G486:G488"/>
    <mergeCell ref="H486:H488"/>
    <mergeCell ref="I486:I488"/>
    <mergeCell ref="A483:A485"/>
    <mergeCell ref="B483:B485"/>
    <mergeCell ref="C483:C485"/>
    <mergeCell ref="D483:D485"/>
    <mergeCell ref="E483:E485"/>
    <mergeCell ref="F483:F485"/>
    <mergeCell ref="G483:G485"/>
    <mergeCell ref="H483:H485"/>
    <mergeCell ref="I483:I485"/>
    <mergeCell ref="A489:A491"/>
    <mergeCell ref="B489:B491"/>
    <mergeCell ref="C489:C491"/>
    <mergeCell ref="D489:D491"/>
    <mergeCell ref="E489:E491"/>
    <mergeCell ref="F489:F491"/>
    <mergeCell ref="G489:G491"/>
    <mergeCell ref="H489:H491"/>
    <mergeCell ref="I489:I491"/>
    <mergeCell ref="K60:K62"/>
    <mergeCell ref="K63:K65"/>
    <mergeCell ref="K66:K68"/>
    <mergeCell ref="K69:K71"/>
    <mergeCell ref="K72:K74"/>
    <mergeCell ref="K75:K77"/>
    <mergeCell ref="K78:K80"/>
    <mergeCell ref="K81:K83"/>
    <mergeCell ref="K84:K86"/>
    <mergeCell ref="K87:K89"/>
    <mergeCell ref="S84:S86"/>
    <mergeCell ref="R87:R89"/>
    <mergeCell ref="S87:S89"/>
    <mergeCell ref="M30:M32"/>
    <mergeCell ref="M33:M35"/>
    <mergeCell ref="N24:N26"/>
    <mergeCell ref="N27:N29"/>
    <mergeCell ref="N30:N32"/>
    <mergeCell ref="N33:N35"/>
    <mergeCell ref="P24:P26"/>
    <mergeCell ref="P27:P29"/>
    <mergeCell ref="P30:P32"/>
    <mergeCell ref="P33:P35"/>
    <mergeCell ref="P36:P38"/>
    <mergeCell ref="P39:P41"/>
    <mergeCell ref="K45:K47"/>
    <mergeCell ref="K48:K50"/>
    <mergeCell ref="K51:K53"/>
    <mergeCell ref="K54:K56"/>
    <mergeCell ref="K57:K59"/>
    <mergeCell ref="K90:K92"/>
    <mergeCell ref="K93:K95"/>
    <mergeCell ref="K96:K98"/>
    <mergeCell ref="K99:K101"/>
    <mergeCell ref="K102:K104"/>
    <mergeCell ref="K105:K107"/>
    <mergeCell ref="K108:K110"/>
    <mergeCell ref="K111:K113"/>
    <mergeCell ref="K114:K116"/>
    <mergeCell ref="K117:K119"/>
    <mergeCell ref="K120:K122"/>
    <mergeCell ref="K123:K125"/>
    <mergeCell ref="K126:K128"/>
    <mergeCell ref="K129:K131"/>
    <mergeCell ref="K132:K134"/>
    <mergeCell ref="K135:K137"/>
    <mergeCell ref="K138:K140"/>
    <mergeCell ref="K141:K143"/>
    <mergeCell ref="K144:K146"/>
    <mergeCell ref="K147:K149"/>
    <mergeCell ref="K150:K152"/>
    <mergeCell ref="K153:K155"/>
    <mergeCell ref="K156:K158"/>
    <mergeCell ref="K159:K161"/>
    <mergeCell ref="K162:K164"/>
    <mergeCell ref="K165:K167"/>
    <mergeCell ref="K168:K170"/>
    <mergeCell ref="K171:K173"/>
    <mergeCell ref="K174:K176"/>
    <mergeCell ref="K177:K179"/>
    <mergeCell ref="K180:K182"/>
    <mergeCell ref="K183:K185"/>
    <mergeCell ref="K186:K188"/>
    <mergeCell ref="K189:K191"/>
    <mergeCell ref="K192:K194"/>
    <mergeCell ref="K195:K197"/>
    <mergeCell ref="K198:K200"/>
    <mergeCell ref="K201:K203"/>
    <mergeCell ref="K204:K206"/>
    <mergeCell ref="K207:K209"/>
    <mergeCell ref="K210:K212"/>
    <mergeCell ref="K213:K215"/>
    <mergeCell ref="K216:K218"/>
    <mergeCell ref="K219:K221"/>
    <mergeCell ref="K222:K224"/>
    <mergeCell ref="K225:K227"/>
    <mergeCell ref="K228:K230"/>
    <mergeCell ref="K231:K233"/>
    <mergeCell ref="K234:K236"/>
    <mergeCell ref="K237:K239"/>
    <mergeCell ref="K240:K242"/>
    <mergeCell ref="K243:K245"/>
    <mergeCell ref="K246:K248"/>
    <mergeCell ref="K249:K251"/>
    <mergeCell ref="K252:K254"/>
    <mergeCell ref="K255:K257"/>
    <mergeCell ref="K258:K260"/>
    <mergeCell ref="K261:K263"/>
    <mergeCell ref="K264:K266"/>
    <mergeCell ref="K267:K269"/>
    <mergeCell ref="K270:K272"/>
    <mergeCell ref="K273:K275"/>
    <mergeCell ref="K276:K278"/>
    <mergeCell ref="K279:K281"/>
    <mergeCell ref="K282:K284"/>
    <mergeCell ref="K285:K287"/>
    <mergeCell ref="K288:K290"/>
    <mergeCell ref="K291:K293"/>
    <mergeCell ref="K294:K296"/>
    <mergeCell ref="K297:K299"/>
    <mergeCell ref="K300:K302"/>
    <mergeCell ref="K303:K305"/>
    <mergeCell ref="K306:K308"/>
    <mergeCell ref="K309:K311"/>
    <mergeCell ref="K312:K314"/>
    <mergeCell ref="K315:K317"/>
    <mergeCell ref="K318:K320"/>
    <mergeCell ref="K321:K323"/>
    <mergeCell ref="K324:K326"/>
    <mergeCell ref="K327:K329"/>
    <mergeCell ref="K330:K332"/>
    <mergeCell ref="K333:K335"/>
    <mergeCell ref="K336:K338"/>
    <mergeCell ref="K339:K341"/>
    <mergeCell ref="K342:K344"/>
    <mergeCell ref="K345:K347"/>
    <mergeCell ref="K348:K350"/>
    <mergeCell ref="K351:K353"/>
    <mergeCell ref="K354:K356"/>
    <mergeCell ref="K357:K359"/>
    <mergeCell ref="K360:K362"/>
    <mergeCell ref="K363:K365"/>
    <mergeCell ref="K366:K368"/>
    <mergeCell ref="K369:K371"/>
    <mergeCell ref="K372:K374"/>
    <mergeCell ref="K375:K377"/>
    <mergeCell ref="K378:K380"/>
    <mergeCell ref="K381:K383"/>
    <mergeCell ref="K384:K386"/>
    <mergeCell ref="K387:K389"/>
    <mergeCell ref="K390:K392"/>
    <mergeCell ref="K393:K395"/>
    <mergeCell ref="K396:K398"/>
    <mergeCell ref="K399:K401"/>
    <mergeCell ref="K402:K404"/>
    <mergeCell ref="K405:K407"/>
    <mergeCell ref="K408:K410"/>
    <mergeCell ref="K411:K413"/>
    <mergeCell ref="K414:K416"/>
    <mergeCell ref="K417:K419"/>
    <mergeCell ref="K420:K422"/>
    <mergeCell ref="K423:K425"/>
    <mergeCell ref="K426:K428"/>
    <mergeCell ref="K429:K431"/>
    <mergeCell ref="K432:K434"/>
    <mergeCell ref="K435:K437"/>
    <mergeCell ref="K438:K440"/>
    <mergeCell ref="K441:K443"/>
    <mergeCell ref="K444:K446"/>
    <mergeCell ref="K447:K449"/>
    <mergeCell ref="K450:K452"/>
    <mergeCell ref="K453:K455"/>
    <mergeCell ref="K456:K458"/>
    <mergeCell ref="K459:K461"/>
    <mergeCell ref="K462:K464"/>
    <mergeCell ref="K465:K467"/>
    <mergeCell ref="K468:K470"/>
    <mergeCell ref="K471:K473"/>
    <mergeCell ref="K474:K476"/>
    <mergeCell ref="K477:K479"/>
    <mergeCell ref="K480:K482"/>
    <mergeCell ref="K483:K485"/>
    <mergeCell ref="K486:K488"/>
    <mergeCell ref="K489:K491"/>
    <mergeCell ref="K492:K494"/>
    <mergeCell ref="K495:K497"/>
    <mergeCell ref="K498:K500"/>
    <mergeCell ref="M45:M47"/>
    <mergeCell ref="N45:N47"/>
    <mergeCell ref="M48:M50"/>
    <mergeCell ref="N48:N50"/>
    <mergeCell ref="M51:M53"/>
    <mergeCell ref="N51:N53"/>
    <mergeCell ref="M54:M56"/>
    <mergeCell ref="N54:N56"/>
    <mergeCell ref="M57:M59"/>
    <mergeCell ref="N57:N59"/>
    <mergeCell ref="M60:M62"/>
    <mergeCell ref="N60:N62"/>
    <mergeCell ref="M63:M65"/>
    <mergeCell ref="N63:N65"/>
    <mergeCell ref="M66:M68"/>
    <mergeCell ref="N66:N68"/>
    <mergeCell ref="M69:M71"/>
    <mergeCell ref="N69:N71"/>
    <mergeCell ref="M72:M74"/>
    <mergeCell ref="N72:N74"/>
    <mergeCell ref="M75:M77"/>
    <mergeCell ref="N75:N77"/>
    <mergeCell ref="M78:M80"/>
    <mergeCell ref="N78:N80"/>
    <mergeCell ref="M81:M83"/>
    <mergeCell ref="N81:N83"/>
    <mergeCell ref="M84:M86"/>
    <mergeCell ref="N84:N86"/>
    <mergeCell ref="M87:M89"/>
    <mergeCell ref="N87:N89"/>
    <mergeCell ref="M90:M92"/>
    <mergeCell ref="N90:N92"/>
    <mergeCell ref="M93:M95"/>
    <mergeCell ref="N93:N95"/>
    <mergeCell ref="M96:M98"/>
    <mergeCell ref="N96:N98"/>
    <mergeCell ref="M99:M101"/>
    <mergeCell ref="N99:N101"/>
    <mergeCell ref="M102:M104"/>
    <mergeCell ref="N102:N104"/>
    <mergeCell ref="M105:M107"/>
    <mergeCell ref="N105:N107"/>
    <mergeCell ref="M108:M110"/>
    <mergeCell ref="N108:N110"/>
    <mergeCell ref="M111:M113"/>
    <mergeCell ref="N111:N113"/>
    <mergeCell ref="M114:M116"/>
    <mergeCell ref="N114:N116"/>
    <mergeCell ref="M117:M119"/>
    <mergeCell ref="N117:N119"/>
    <mergeCell ref="M120:M122"/>
    <mergeCell ref="N120:N122"/>
    <mergeCell ref="M123:M125"/>
    <mergeCell ref="N123:N125"/>
    <mergeCell ref="M126:M128"/>
    <mergeCell ref="N126:N128"/>
    <mergeCell ref="M129:M131"/>
    <mergeCell ref="N129:N131"/>
    <mergeCell ref="M132:M134"/>
    <mergeCell ref="N132:N134"/>
    <mergeCell ref="M135:M137"/>
    <mergeCell ref="N135:N137"/>
    <mergeCell ref="M138:M140"/>
    <mergeCell ref="N138:N140"/>
    <mergeCell ref="M141:M143"/>
    <mergeCell ref="N141:N143"/>
    <mergeCell ref="M144:M146"/>
    <mergeCell ref="N144:N146"/>
    <mergeCell ref="M147:M149"/>
    <mergeCell ref="N147:N149"/>
    <mergeCell ref="M150:M152"/>
    <mergeCell ref="N150:N152"/>
    <mergeCell ref="M153:M155"/>
    <mergeCell ref="N153:N155"/>
    <mergeCell ref="M156:M158"/>
    <mergeCell ref="N156:N158"/>
    <mergeCell ref="M159:M161"/>
    <mergeCell ref="N159:N161"/>
    <mergeCell ref="M162:M164"/>
    <mergeCell ref="N162:N164"/>
    <mergeCell ref="M165:M167"/>
    <mergeCell ref="N165:N167"/>
    <mergeCell ref="M168:M170"/>
    <mergeCell ref="N168:N170"/>
    <mergeCell ref="M171:M173"/>
    <mergeCell ref="N171:N173"/>
    <mergeCell ref="M174:M176"/>
    <mergeCell ref="N174:N176"/>
    <mergeCell ref="M177:M179"/>
    <mergeCell ref="N177:N179"/>
    <mergeCell ref="M180:M182"/>
    <mergeCell ref="N180:N182"/>
    <mergeCell ref="M183:M185"/>
    <mergeCell ref="N183:N185"/>
    <mergeCell ref="M186:M188"/>
    <mergeCell ref="N186:N188"/>
    <mergeCell ref="M189:M191"/>
    <mergeCell ref="N189:N191"/>
    <mergeCell ref="M192:M194"/>
    <mergeCell ref="N192:N194"/>
    <mergeCell ref="M195:M197"/>
    <mergeCell ref="N195:N197"/>
    <mergeCell ref="M198:M200"/>
    <mergeCell ref="N198:N200"/>
    <mergeCell ref="M201:M203"/>
    <mergeCell ref="N201:N203"/>
    <mergeCell ref="M204:M206"/>
    <mergeCell ref="N204:N206"/>
    <mergeCell ref="M207:M209"/>
    <mergeCell ref="N207:N209"/>
    <mergeCell ref="M210:M212"/>
    <mergeCell ref="N210:N212"/>
    <mergeCell ref="M213:M215"/>
    <mergeCell ref="N213:N215"/>
    <mergeCell ref="M216:M218"/>
    <mergeCell ref="N216:N218"/>
    <mergeCell ref="M219:M221"/>
    <mergeCell ref="N219:N221"/>
    <mergeCell ref="M222:M224"/>
    <mergeCell ref="N222:N224"/>
    <mergeCell ref="M225:M227"/>
    <mergeCell ref="N225:N227"/>
    <mergeCell ref="M228:M230"/>
    <mergeCell ref="N228:N230"/>
    <mergeCell ref="M231:M233"/>
    <mergeCell ref="N231:N233"/>
    <mergeCell ref="M234:M236"/>
    <mergeCell ref="N234:N236"/>
    <mergeCell ref="M237:M239"/>
    <mergeCell ref="N237:N239"/>
    <mergeCell ref="M240:M242"/>
    <mergeCell ref="N240:N242"/>
    <mergeCell ref="M243:M245"/>
    <mergeCell ref="N243:N245"/>
    <mergeCell ref="M246:M248"/>
    <mergeCell ref="N246:N248"/>
    <mergeCell ref="M249:M251"/>
    <mergeCell ref="N249:N251"/>
    <mergeCell ref="M252:M254"/>
    <mergeCell ref="N252:N254"/>
    <mergeCell ref="M255:M257"/>
    <mergeCell ref="N255:N257"/>
    <mergeCell ref="M258:M260"/>
    <mergeCell ref="N258:N260"/>
    <mergeCell ref="M261:M263"/>
    <mergeCell ref="N261:N263"/>
    <mergeCell ref="M264:M266"/>
    <mergeCell ref="N264:N266"/>
    <mergeCell ref="M267:M269"/>
    <mergeCell ref="N267:N269"/>
    <mergeCell ref="M270:M272"/>
    <mergeCell ref="N270:N272"/>
    <mergeCell ref="M273:M275"/>
    <mergeCell ref="N273:N275"/>
    <mergeCell ref="M276:M278"/>
    <mergeCell ref="N276:N278"/>
    <mergeCell ref="M279:M281"/>
    <mergeCell ref="N279:N281"/>
    <mergeCell ref="M282:M284"/>
    <mergeCell ref="N282:N284"/>
    <mergeCell ref="M285:M287"/>
    <mergeCell ref="N285:N287"/>
    <mergeCell ref="M288:M290"/>
    <mergeCell ref="N288:N290"/>
    <mergeCell ref="M291:M293"/>
    <mergeCell ref="N291:N293"/>
    <mergeCell ref="M294:M296"/>
    <mergeCell ref="N294:N296"/>
    <mergeCell ref="M297:M299"/>
    <mergeCell ref="N297:N299"/>
    <mergeCell ref="M300:M302"/>
    <mergeCell ref="N300:N302"/>
    <mergeCell ref="M303:M305"/>
    <mergeCell ref="N303:N305"/>
    <mergeCell ref="M306:M308"/>
    <mergeCell ref="N306:N308"/>
    <mergeCell ref="M309:M311"/>
    <mergeCell ref="N309:N311"/>
    <mergeCell ref="M312:M314"/>
    <mergeCell ref="N312:N314"/>
    <mergeCell ref="M315:M317"/>
    <mergeCell ref="N315:N317"/>
    <mergeCell ref="M318:M320"/>
    <mergeCell ref="N318:N320"/>
    <mergeCell ref="M321:M323"/>
    <mergeCell ref="N321:N323"/>
    <mergeCell ref="M324:M326"/>
    <mergeCell ref="N324:N326"/>
    <mergeCell ref="M327:M329"/>
    <mergeCell ref="N327:N329"/>
    <mergeCell ref="M330:M332"/>
    <mergeCell ref="N330:N332"/>
    <mergeCell ref="M333:M335"/>
    <mergeCell ref="N333:N335"/>
    <mergeCell ref="M336:M338"/>
    <mergeCell ref="N336:N338"/>
    <mergeCell ref="M339:M341"/>
    <mergeCell ref="N339:N341"/>
    <mergeCell ref="M342:M344"/>
    <mergeCell ref="N342:N344"/>
    <mergeCell ref="M345:M347"/>
    <mergeCell ref="N345:N347"/>
    <mergeCell ref="M348:M350"/>
    <mergeCell ref="N348:N350"/>
    <mergeCell ref="M351:M353"/>
    <mergeCell ref="N351:N353"/>
    <mergeCell ref="M354:M356"/>
    <mergeCell ref="N354:N356"/>
    <mergeCell ref="M357:M359"/>
    <mergeCell ref="N357:N359"/>
    <mergeCell ref="M360:M362"/>
    <mergeCell ref="N360:N362"/>
    <mergeCell ref="M363:M365"/>
    <mergeCell ref="N363:N365"/>
    <mergeCell ref="M366:M368"/>
    <mergeCell ref="N366:N368"/>
    <mergeCell ref="M369:M371"/>
    <mergeCell ref="N369:N371"/>
    <mergeCell ref="M372:M374"/>
    <mergeCell ref="N372:N374"/>
    <mergeCell ref="M375:M377"/>
    <mergeCell ref="N375:N377"/>
    <mergeCell ref="M378:M380"/>
    <mergeCell ref="N378:N380"/>
    <mergeCell ref="M381:M383"/>
    <mergeCell ref="N381:N383"/>
    <mergeCell ref="M384:M386"/>
    <mergeCell ref="N384:N386"/>
    <mergeCell ref="M387:M389"/>
    <mergeCell ref="N387:N389"/>
    <mergeCell ref="M390:M392"/>
    <mergeCell ref="N390:N392"/>
    <mergeCell ref="M393:M395"/>
    <mergeCell ref="N393:N395"/>
    <mergeCell ref="M396:M398"/>
    <mergeCell ref="N396:N398"/>
    <mergeCell ref="M399:M401"/>
    <mergeCell ref="N399:N401"/>
    <mergeCell ref="M402:M404"/>
    <mergeCell ref="N402:N404"/>
    <mergeCell ref="M405:M407"/>
    <mergeCell ref="N405:N407"/>
    <mergeCell ref="M408:M410"/>
    <mergeCell ref="N408:N410"/>
    <mergeCell ref="M411:M413"/>
    <mergeCell ref="N411:N413"/>
    <mergeCell ref="M414:M416"/>
    <mergeCell ref="N414:N416"/>
    <mergeCell ref="M417:M419"/>
    <mergeCell ref="N417:N419"/>
    <mergeCell ref="M420:M422"/>
    <mergeCell ref="N420:N422"/>
    <mergeCell ref="M423:M425"/>
    <mergeCell ref="N423:N425"/>
    <mergeCell ref="M426:M428"/>
    <mergeCell ref="N426:N428"/>
    <mergeCell ref="M429:M431"/>
    <mergeCell ref="N429:N431"/>
    <mergeCell ref="M432:M434"/>
    <mergeCell ref="N432:N434"/>
    <mergeCell ref="M435:M437"/>
    <mergeCell ref="N435:N437"/>
    <mergeCell ref="M438:M440"/>
    <mergeCell ref="N438:N440"/>
    <mergeCell ref="M441:M443"/>
    <mergeCell ref="N441:N443"/>
    <mergeCell ref="M444:M446"/>
    <mergeCell ref="N444:N446"/>
    <mergeCell ref="M447:M449"/>
    <mergeCell ref="N447:N449"/>
    <mergeCell ref="M450:M452"/>
    <mergeCell ref="N450:N452"/>
    <mergeCell ref="M453:M455"/>
    <mergeCell ref="N453:N455"/>
    <mergeCell ref="M456:M458"/>
    <mergeCell ref="N456:N458"/>
    <mergeCell ref="M459:M461"/>
    <mergeCell ref="N459:N461"/>
    <mergeCell ref="M462:M464"/>
    <mergeCell ref="N462:N464"/>
    <mergeCell ref="M465:M467"/>
    <mergeCell ref="N465:N467"/>
    <mergeCell ref="M468:M470"/>
    <mergeCell ref="N468:N470"/>
    <mergeCell ref="M471:M473"/>
    <mergeCell ref="N471:N473"/>
    <mergeCell ref="M474:M476"/>
    <mergeCell ref="N474:N476"/>
    <mergeCell ref="M477:M479"/>
    <mergeCell ref="N477:N479"/>
    <mergeCell ref="M480:M482"/>
    <mergeCell ref="N480:N482"/>
    <mergeCell ref="M483:M485"/>
    <mergeCell ref="N483:N485"/>
    <mergeCell ref="M486:M488"/>
    <mergeCell ref="N486:N488"/>
    <mergeCell ref="M489:M491"/>
    <mergeCell ref="N489:N491"/>
    <mergeCell ref="M492:M494"/>
    <mergeCell ref="N492:N494"/>
    <mergeCell ref="M495:M497"/>
    <mergeCell ref="N495:N497"/>
    <mergeCell ref="M498:M500"/>
    <mergeCell ref="N498:N500"/>
    <mergeCell ref="P45:P47"/>
    <mergeCell ref="P48:P50"/>
    <mergeCell ref="P51:P53"/>
    <mergeCell ref="P54:P56"/>
    <mergeCell ref="P57:P59"/>
    <mergeCell ref="P60:P62"/>
    <mergeCell ref="P63:P65"/>
    <mergeCell ref="P66:P68"/>
    <mergeCell ref="P69:P71"/>
    <mergeCell ref="P72:P74"/>
    <mergeCell ref="P75:P77"/>
    <mergeCell ref="P78:P80"/>
    <mergeCell ref="P81:P83"/>
    <mergeCell ref="P84:P86"/>
    <mergeCell ref="P87:P89"/>
    <mergeCell ref="P90:P92"/>
    <mergeCell ref="P93:P95"/>
    <mergeCell ref="P96:P98"/>
    <mergeCell ref="P99:P101"/>
    <mergeCell ref="P102:P104"/>
    <mergeCell ref="P105:P107"/>
    <mergeCell ref="P108:P110"/>
    <mergeCell ref="P111:P113"/>
    <mergeCell ref="P114:P116"/>
    <mergeCell ref="P117:P119"/>
    <mergeCell ref="P120:P122"/>
    <mergeCell ref="P123:P125"/>
    <mergeCell ref="P126:P128"/>
    <mergeCell ref="P129:P131"/>
    <mergeCell ref="P132:P134"/>
    <mergeCell ref="P135:P137"/>
    <mergeCell ref="P138:P140"/>
    <mergeCell ref="P141:P143"/>
    <mergeCell ref="P144:P146"/>
    <mergeCell ref="P147:P149"/>
    <mergeCell ref="P150:P152"/>
    <mergeCell ref="P153:P155"/>
    <mergeCell ref="P156:P158"/>
    <mergeCell ref="P159:P161"/>
    <mergeCell ref="P162:P164"/>
    <mergeCell ref="P165:P167"/>
    <mergeCell ref="P168:P170"/>
    <mergeCell ref="P171:P173"/>
    <mergeCell ref="P174:P176"/>
    <mergeCell ref="P177:P179"/>
    <mergeCell ref="P180:P182"/>
    <mergeCell ref="P183:P185"/>
    <mergeCell ref="P186:P188"/>
    <mergeCell ref="P189:P191"/>
    <mergeCell ref="P192:P194"/>
    <mergeCell ref="P195:P197"/>
    <mergeCell ref="P198:P200"/>
    <mergeCell ref="P201:P203"/>
    <mergeCell ref="P204:P206"/>
    <mergeCell ref="P207:P209"/>
    <mergeCell ref="P210:P212"/>
    <mergeCell ref="P213:P215"/>
    <mergeCell ref="P216:P218"/>
    <mergeCell ref="P219:P221"/>
    <mergeCell ref="P222:P224"/>
    <mergeCell ref="P225:P227"/>
    <mergeCell ref="P228:P230"/>
    <mergeCell ref="P231:P233"/>
    <mergeCell ref="P234:P236"/>
    <mergeCell ref="P237:P239"/>
    <mergeCell ref="P240:P242"/>
    <mergeCell ref="P243:P245"/>
    <mergeCell ref="P246:P248"/>
    <mergeCell ref="P249:P251"/>
    <mergeCell ref="P252:P254"/>
    <mergeCell ref="P255:P257"/>
    <mergeCell ref="P258:P260"/>
    <mergeCell ref="P261:P263"/>
    <mergeCell ref="P264:P266"/>
    <mergeCell ref="P267:P269"/>
    <mergeCell ref="P270:P272"/>
    <mergeCell ref="P273:P275"/>
    <mergeCell ref="P276:P278"/>
    <mergeCell ref="P279:P281"/>
    <mergeCell ref="P282:P284"/>
    <mergeCell ref="P285:P287"/>
    <mergeCell ref="P288:P290"/>
    <mergeCell ref="P291:P293"/>
    <mergeCell ref="P294:P296"/>
    <mergeCell ref="P297:P299"/>
    <mergeCell ref="P300:P302"/>
    <mergeCell ref="P303:P305"/>
    <mergeCell ref="P306:P308"/>
    <mergeCell ref="P309:P311"/>
    <mergeCell ref="P312:P314"/>
    <mergeCell ref="P315:P317"/>
    <mergeCell ref="P318:P320"/>
    <mergeCell ref="P321:P323"/>
    <mergeCell ref="P324:P326"/>
    <mergeCell ref="P327:P329"/>
    <mergeCell ref="P330:P332"/>
    <mergeCell ref="P333:P335"/>
    <mergeCell ref="P336:P338"/>
    <mergeCell ref="P339:P341"/>
    <mergeCell ref="P342:P344"/>
    <mergeCell ref="P345:P347"/>
    <mergeCell ref="P348:P350"/>
    <mergeCell ref="P351:P353"/>
    <mergeCell ref="P354:P356"/>
    <mergeCell ref="P357:P359"/>
    <mergeCell ref="P360:P362"/>
    <mergeCell ref="P363:P365"/>
    <mergeCell ref="P366:P368"/>
    <mergeCell ref="P369:P371"/>
    <mergeCell ref="P372:P374"/>
    <mergeCell ref="P375:P377"/>
    <mergeCell ref="P378:P380"/>
    <mergeCell ref="P381:P383"/>
    <mergeCell ref="P384:P386"/>
    <mergeCell ref="P387:P389"/>
    <mergeCell ref="P390:P392"/>
    <mergeCell ref="P393:P395"/>
    <mergeCell ref="P396:P398"/>
    <mergeCell ref="P399:P401"/>
    <mergeCell ref="P402:P404"/>
    <mergeCell ref="P405:P407"/>
    <mergeCell ref="P408:P410"/>
    <mergeCell ref="P411:P413"/>
    <mergeCell ref="P414:P416"/>
    <mergeCell ref="P417:P419"/>
    <mergeCell ref="P420:P422"/>
    <mergeCell ref="P423:P425"/>
    <mergeCell ref="P426:P428"/>
    <mergeCell ref="P429:P431"/>
    <mergeCell ref="P432:P434"/>
    <mergeCell ref="P435:P437"/>
    <mergeCell ref="P438:P440"/>
    <mergeCell ref="P441:P443"/>
    <mergeCell ref="P444:P446"/>
    <mergeCell ref="P447:P449"/>
    <mergeCell ref="P450:P452"/>
    <mergeCell ref="P453:P455"/>
    <mergeCell ref="P456:P458"/>
    <mergeCell ref="P459:P461"/>
    <mergeCell ref="P462:P464"/>
    <mergeCell ref="P465:P467"/>
    <mergeCell ref="P468:P470"/>
    <mergeCell ref="P471:P473"/>
    <mergeCell ref="P474:P476"/>
    <mergeCell ref="P477:P479"/>
    <mergeCell ref="P480:P482"/>
    <mergeCell ref="P483:P485"/>
    <mergeCell ref="P486:P488"/>
    <mergeCell ref="P489:P491"/>
    <mergeCell ref="P492:P494"/>
    <mergeCell ref="P495:P497"/>
    <mergeCell ref="P498:P500"/>
    <mergeCell ref="R45:R47"/>
    <mergeCell ref="S45:S47"/>
    <mergeCell ref="R48:R50"/>
    <mergeCell ref="S48:S50"/>
    <mergeCell ref="R51:R53"/>
    <mergeCell ref="S51:S53"/>
    <mergeCell ref="R54:R56"/>
    <mergeCell ref="S54:S56"/>
    <mergeCell ref="R57:R59"/>
    <mergeCell ref="S57:S59"/>
    <mergeCell ref="R60:R62"/>
    <mergeCell ref="S60:S62"/>
    <mergeCell ref="R63:R65"/>
    <mergeCell ref="S63:S65"/>
    <mergeCell ref="R66:R68"/>
    <mergeCell ref="S66:S68"/>
    <mergeCell ref="R69:R71"/>
    <mergeCell ref="S69:S71"/>
    <mergeCell ref="R72:R74"/>
    <mergeCell ref="S72:S74"/>
    <mergeCell ref="R75:R77"/>
    <mergeCell ref="S75:S77"/>
    <mergeCell ref="R78:R80"/>
    <mergeCell ref="S78:S80"/>
    <mergeCell ref="R81:R83"/>
    <mergeCell ref="S81:S83"/>
    <mergeCell ref="R84:R86"/>
    <mergeCell ref="R90:R92"/>
    <mergeCell ref="S90:S92"/>
    <mergeCell ref="R93:R95"/>
    <mergeCell ref="S93:S95"/>
    <mergeCell ref="R96:R98"/>
    <mergeCell ref="S96:S98"/>
    <mergeCell ref="R99:R101"/>
    <mergeCell ref="S99:S101"/>
    <mergeCell ref="R102:R104"/>
    <mergeCell ref="S102:S104"/>
    <mergeCell ref="R105:R107"/>
    <mergeCell ref="S105:S107"/>
    <mergeCell ref="R108:R110"/>
    <mergeCell ref="S108:S110"/>
    <mergeCell ref="R111:R113"/>
    <mergeCell ref="S111:S113"/>
    <mergeCell ref="R114:R116"/>
    <mergeCell ref="S114:S116"/>
    <mergeCell ref="R117:R119"/>
    <mergeCell ref="S117:S119"/>
    <mergeCell ref="R120:R122"/>
    <mergeCell ref="S120:S122"/>
    <mergeCell ref="R123:R125"/>
    <mergeCell ref="S123:S125"/>
    <mergeCell ref="R126:R128"/>
    <mergeCell ref="S126:S128"/>
    <mergeCell ref="R129:R131"/>
    <mergeCell ref="S129:S131"/>
    <mergeCell ref="R132:R134"/>
    <mergeCell ref="S132:S134"/>
    <mergeCell ref="R135:R137"/>
    <mergeCell ref="S135:S137"/>
    <mergeCell ref="R138:R140"/>
    <mergeCell ref="S138:S140"/>
    <mergeCell ref="R141:R143"/>
    <mergeCell ref="S141:S143"/>
    <mergeCell ref="R144:R146"/>
    <mergeCell ref="S144:S146"/>
    <mergeCell ref="R147:R149"/>
    <mergeCell ref="S147:S149"/>
    <mergeCell ref="R150:R152"/>
    <mergeCell ref="S150:S152"/>
    <mergeCell ref="R153:R155"/>
    <mergeCell ref="S153:S155"/>
    <mergeCell ref="R156:R158"/>
    <mergeCell ref="S156:S158"/>
    <mergeCell ref="R159:R161"/>
    <mergeCell ref="S159:S161"/>
    <mergeCell ref="R162:R164"/>
    <mergeCell ref="S162:S164"/>
    <mergeCell ref="R165:R167"/>
    <mergeCell ref="S165:S167"/>
    <mergeCell ref="R168:R170"/>
    <mergeCell ref="S168:S170"/>
    <mergeCell ref="R171:R173"/>
    <mergeCell ref="S171:S173"/>
    <mergeCell ref="R174:R176"/>
    <mergeCell ref="S174:S176"/>
    <mergeCell ref="R177:R179"/>
    <mergeCell ref="S177:S179"/>
    <mergeCell ref="R180:R182"/>
    <mergeCell ref="S180:S182"/>
    <mergeCell ref="R183:R185"/>
    <mergeCell ref="S183:S185"/>
    <mergeCell ref="R186:R188"/>
    <mergeCell ref="S186:S188"/>
    <mergeCell ref="R189:R191"/>
    <mergeCell ref="S189:S191"/>
    <mergeCell ref="R192:R194"/>
    <mergeCell ref="S192:S194"/>
    <mergeCell ref="R195:R197"/>
    <mergeCell ref="S195:S197"/>
    <mergeCell ref="R198:R200"/>
    <mergeCell ref="S198:S200"/>
    <mergeCell ref="R201:R203"/>
    <mergeCell ref="S201:S203"/>
    <mergeCell ref="R204:R206"/>
    <mergeCell ref="S204:S206"/>
    <mergeCell ref="R207:R209"/>
    <mergeCell ref="S207:S209"/>
    <mergeCell ref="R210:R212"/>
    <mergeCell ref="S210:S212"/>
    <mergeCell ref="R213:R215"/>
    <mergeCell ref="S213:S215"/>
    <mergeCell ref="R216:R218"/>
    <mergeCell ref="S216:S218"/>
    <mergeCell ref="R219:R221"/>
    <mergeCell ref="S219:S221"/>
    <mergeCell ref="R222:R224"/>
    <mergeCell ref="S222:S224"/>
    <mergeCell ref="R225:R227"/>
    <mergeCell ref="S225:S227"/>
    <mergeCell ref="R228:R230"/>
    <mergeCell ref="S228:S230"/>
    <mergeCell ref="R231:R233"/>
    <mergeCell ref="S231:S233"/>
    <mergeCell ref="R234:R236"/>
    <mergeCell ref="S234:S236"/>
    <mergeCell ref="R237:R239"/>
    <mergeCell ref="S237:S239"/>
    <mergeCell ref="R240:R242"/>
    <mergeCell ref="S240:S242"/>
    <mergeCell ref="R243:R245"/>
    <mergeCell ref="S243:S245"/>
    <mergeCell ref="R246:R248"/>
    <mergeCell ref="S246:S248"/>
    <mergeCell ref="R249:R251"/>
    <mergeCell ref="S249:S251"/>
    <mergeCell ref="R252:R254"/>
    <mergeCell ref="S252:S254"/>
    <mergeCell ref="R255:R257"/>
    <mergeCell ref="S255:S257"/>
    <mergeCell ref="R258:R260"/>
    <mergeCell ref="S258:S260"/>
    <mergeCell ref="R261:R263"/>
    <mergeCell ref="S261:S263"/>
    <mergeCell ref="R264:R266"/>
    <mergeCell ref="S264:S266"/>
    <mergeCell ref="R267:R269"/>
    <mergeCell ref="S267:S269"/>
    <mergeCell ref="R270:R272"/>
    <mergeCell ref="S270:S272"/>
    <mergeCell ref="R273:R275"/>
    <mergeCell ref="S273:S275"/>
    <mergeCell ref="R276:R278"/>
    <mergeCell ref="S276:S278"/>
    <mergeCell ref="R279:R281"/>
    <mergeCell ref="S279:S281"/>
    <mergeCell ref="R282:R284"/>
    <mergeCell ref="S282:S284"/>
    <mergeCell ref="R285:R287"/>
    <mergeCell ref="S285:S287"/>
    <mergeCell ref="R288:R290"/>
    <mergeCell ref="S288:S290"/>
    <mergeCell ref="R291:R293"/>
    <mergeCell ref="S291:S293"/>
    <mergeCell ref="R294:R296"/>
    <mergeCell ref="S294:S296"/>
    <mergeCell ref="R297:R299"/>
    <mergeCell ref="S297:S299"/>
    <mergeCell ref="R300:R302"/>
    <mergeCell ref="S300:S302"/>
    <mergeCell ref="R303:R305"/>
    <mergeCell ref="S303:S305"/>
    <mergeCell ref="R306:R308"/>
    <mergeCell ref="S306:S308"/>
    <mergeCell ref="R309:R311"/>
    <mergeCell ref="S309:S311"/>
    <mergeCell ref="R312:R314"/>
    <mergeCell ref="S312:S314"/>
    <mergeCell ref="R315:R317"/>
    <mergeCell ref="S315:S317"/>
    <mergeCell ref="R318:R320"/>
    <mergeCell ref="S318:S320"/>
    <mergeCell ref="R321:R323"/>
    <mergeCell ref="S321:S323"/>
    <mergeCell ref="R324:R326"/>
    <mergeCell ref="S324:S326"/>
    <mergeCell ref="R327:R329"/>
    <mergeCell ref="S327:S329"/>
    <mergeCell ref="R330:R332"/>
    <mergeCell ref="S330:S332"/>
    <mergeCell ref="R333:R335"/>
    <mergeCell ref="S333:S335"/>
    <mergeCell ref="R336:R338"/>
    <mergeCell ref="S336:S338"/>
    <mergeCell ref="R339:R341"/>
    <mergeCell ref="S339:S341"/>
    <mergeCell ref="R342:R344"/>
    <mergeCell ref="S342:S344"/>
    <mergeCell ref="R345:R347"/>
    <mergeCell ref="S345:S347"/>
    <mergeCell ref="R348:R350"/>
    <mergeCell ref="S348:S350"/>
    <mergeCell ref="R351:R353"/>
    <mergeCell ref="S351:S353"/>
    <mergeCell ref="R354:R356"/>
    <mergeCell ref="S354:S356"/>
    <mergeCell ref="R357:R359"/>
    <mergeCell ref="S357:S359"/>
    <mergeCell ref="R360:R362"/>
    <mergeCell ref="S360:S362"/>
    <mergeCell ref="R363:R365"/>
    <mergeCell ref="S363:S365"/>
    <mergeCell ref="R366:R368"/>
    <mergeCell ref="S366:S368"/>
    <mergeCell ref="R369:R371"/>
    <mergeCell ref="S369:S371"/>
    <mergeCell ref="R372:R374"/>
    <mergeCell ref="S372:S374"/>
    <mergeCell ref="R375:R377"/>
    <mergeCell ref="S375:S377"/>
    <mergeCell ref="R378:R380"/>
    <mergeCell ref="S378:S380"/>
    <mergeCell ref="R381:R383"/>
    <mergeCell ref="S381:S383"/>
    <mergeCell ref="R384:R386"/>
    <mergeCell ref="S384:S386"/>
    <mergeCell ref="R387:R389"/>
    <mergeCell ref="S387:S389"/>
    <mergeCell ref="R390:R392"/>
    <mergeCell ref="S390:S392"/>
    <mergeCell ref="R393:R395"/>
    <mergeCell ref="S393:S395"/>
    <mergeCell ref="R396:R398"/>
    <mergeCell ref="S396:S398"/>
    <mergeCell ref="R399:R401"/>
    <mergeCell ref="S399:S401"/>
    <mergeCell ref="R402:R404"/>
    <mergeCell ref="S402:S404"/>
    <mergeCell ref="R405:R407"/>
    <mergeCell ref="S405:S407"/>
    <mergeCell ref="R408:R410"/>
    <mergeCell ref="S408:S410"/>
    <mergeCell ref="R411:R413"/>
    <mergeCell ref="S411:S413"/>
    <mergeCell ref="R414:R416"/>
    <mergeCell ref="S414:S416"/>
    <mergeCell ref="R417:R419"/>
    <mergeCell ref="S417:S419"/>
    <mergeCell ref="R420:R422"/>
    <mergeCell ref="S420:S422"/>
    <mergeCell ref="R423:R425"/>
    <mergeCell ref="S423:S425"/>
    <mergeCell ref="R426:R428"/>
    <mergeCell ref="S426:S428"/>
    <mergeCell ref="R429:R431"/>
    <mergeCell ref="S429:S431"/>
    <mergeCell ref="R432:R434"/>
    <mergeCell ref="S432:S434"/>
    <mergeCell ref="R435:R437"/>
    <mergeCell ref="S435:S437"/>
    <mergeCell ref="R438:R440"/>
    <mergeCell ref="S438:S440"/>
    <mergeCell ref="R441:R443"/>
    <mergeCell ref="S441:S443"/>
    <mergeCell ref="R444:R446"/>
    <mergeCell ref="S444:S446"/>
    <mergeCell ref="R447:R449"/>
    <mergeCell ref="S447:S449"/>
    <mergeCell ref="R450:R452"/>
    <mergeCell ref="S450:S452"/>
    <mergeCell ref="R453:R455"/>
    <mergeCell ref="S453:S455"/>
    <mergeCell ref="R456:R458"/>
    <mergeCell ref="S456:S458"/>
    <mergeCell ref="R459:R461"/>
    <mergeCell ref="S459:S461"/>
    <mergeCell ref="R462:R464"/>
    <mergeCell ref="S462:S464"/>
    <mergeCell ref="R465:R467"/>
    <mergeCell ref="S465:S467"/>
    <mergeCell ref="R495:R497"/>
    <mergeCell ref="S495:S497"/>
    <mergeCell ref="R498:R500"/>
    <mergeCell ref="S498:S500"/>
    <mergeCell ref="R468:R470"/>
    <mergeCell ref="S468:S470"/>
    <mergeCell ref="R471:R473"/>
    <mergeCell ref="S471:S473"/>
    <mergeCell ref="R474:R476"/>
    <mergeCell ref="S474:S476"/>
    <mergeCell ref="R477:R479"/>
    <mergeCell ref="S477:S479"/>
    <mergeCell ref="R480:R482"/>
    <mergeCell ref="S480:S482"/>
    <mergeCell ref="R483:R485"/>
    <mergeCell ref="S483:S485"/>
    <mergeCell ref="R486:R488"/>
    <mergeCell ref="S486:S488"/>
    <mergeCell ref="R489:R491"/>
    <mergeCell ref="S489:S491"/>
    <mergeCell ref="R492:R494"/>
    <mergeCell ref="S492:S494"/>
    <mergeCell ref="R6:R8"/>
    <mergeCell ref="S6:S8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P6:P8"/>
    <mergeCell ref="O6:O8"/>
    <mergeCell ref="Q6:Q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topLeftCell="A82" workbookViewId="0">
      <selection activeCell="A167" sqref="A4:A167"/>
    </sheetView>
  </sheetViews>
  <sheetFormatPr baseColWidth="10" defaultRowHeight="16" x14ac:dyDescent="0.2"/>
  <cols>
    <col min="1" max="1" width="28" customWidth="1"/>
    <col min="2" max="2" width="23.1640625" customWidth="1"/>
    <col min="3" max="3" width="15.83203125" customWidth="1"/>
    <col min="4" max="4" width="29.6640625" customWidth="1"/>
    <col min="5" max="5" width="17.6640625" customWidth="1"/>
  </cols>
  <sheetData>
    <row r="1" spans="1:10" ht="31.5" x14ac:dyDescent="0.5">
      <c r="A1" s="8"/>
      <c r="B1" s="133" t="s">
        <v>341</v>
      </c>
      <c r="C1" s="134"/>
      <c r="D1" s="134"/>
      <c r="E1" s="135"/>
    </row>
    <row r="2" spans="1:10" ht="19" x14ac:dyDescent="0.2">
      <c r="A2" s="9"/>
      <c r="B2" s="10"/>
      <c r="C2" s="18"/>
      <c r="D2" s="131" t="s">
        <v>12</v>
      </c>
      <c r="E2" s="132"/>
    </row>
    <row r="3" spans="1:10" ht="24" x14ac:dyDescent="0.2">
      <c r="A3" s="11" t="s">
        <v>0</v>
      </c>
      <c r="B3" s="10" t="s">
        <v>1</v>
      </c>
      <c r="C3" s="18" t="s">
        <v>2</v>
      </c>
      <c r="D3" s="18" t="s">
        <v>3</v>
      </c>
      <c r="E3" s="19" t="s">
        <v>4</v>
      </c>
    </row>
    <row r="4" spans="1:10" ht="23.25" x14ac:dyDescent="0.25">
      <c r="A4" s="11" t="s">
        <v>13</v>
      </c>
      <c r="B4" s="12">
        <v>1.96</v>
      </c>
      <c r="C4" s="13">
        <v>1114</v>
      </c>
      <c r="D4" s="14">
        <v>8.98</v>
      </c>
      <c r="E4" s="15">
        <v>191.02</v>
      </c>
      <c r="F4" s="35">
        <f>SUM(D4:E4)</f>
        <v>200</v>
      </c>
    </row>
    <row r="5" spans="1:10" ht="23.25" x14ac:dyDescent="0.25">
      <c r="A5" s="11" t="s">
        <v>15</v>
      </c>
      <c r="B5" s="12">
        <v>1.87</v>
      </c>
      <c r="C5" s="13">
        <v>355</v>
      </c>
      <c r="D5" s="13">
        <v>14.1</v>
      </c>
      <c r="E5" s="15">
        <v>85.9</v>
      </c>
      <c r="F5" s="35">
        <f t="shared" ref="F5" si="0">SUM(D5:E5)</f>
        <v>100</v>
      </c>
    </row>
    <row r="6" spans="1:10" ht="23.25" x14ac:dyDescent="0.25">
      <c r="A6" s="11" t="s">
        <v>17</v>
      </c>
      <c r="B6" s="21">
        <v>1.92</v>
      </c>
      <c r="C6" s="22">
        <v>494</v>
      </c>
      <c r="D6" s="22">
        <v>10.119999999999999</v>
      </c>
      <c r="E6" s="27">
        <v>89.88</v>
      </c>
      <c r="F6" s="35">
        <f t="shared" ref="F6:F37" si="1">SUM(D6:E6)</f>
        <v>100</v>
      </c>
    </row>
    <row r="7" spans="1:10" ht="23.25" x14ac:dyDescent="0.25">
      <c r="A7" s="11" t="s">
        <v>19</v>
      </c>
      <c r="B7" s="21">
        <v>1.94</v>
      </c>
      <c r="C7" s="22">
        <v>1124</v>
      </c>
      <c r="D7" s="22">
        <v>8.9</v>
      </c>
      <c r="E7" s="27">
        <v>191.1</v>
      </c>
      <c r="F7" s="35">
        <f t="shared" si="1"/>
        <v>200</v>
      </c>
    </row>
    <row r="8" spans="1:10" ht="23.25" x14ac:dyDescent="0.25">
      <c r="A8" s="11" t="s">
        <v>20</v>
      </c>
      <c r="B8" s="21">
        <v>1.93</v>
      </c>
      <c r="C8" s="22">
        <v>560</v>
      </c>
      <c r="D8" s="22">
        <v>17.899999999999999</v>
      </c>
      <c r="E8" s="27">
        <v>182.1</v>
      </c>
      <c r="F8" s="35">
        <f t="shared" si="1"/>
        <v>200</v>
      </c>
    </row>
    <row r="9" spans="1:10" ht="23.25" x14ac:dyDescent="0.25">
      <c r="A9" s="11" t="s">
        <v>21</v>
      </c>
      <c r="B9" s="21">
        <v>1.93</v>
      </c>
      <c r="C9" s="22">
        <v>1082</v>
      </c>
      <c r="D9" s="22">
        <v>9.3000000000000007</v>
      </c>
      <c r="E9" s="27">
        <v>190.7</v>
      </c>
      <c r="F9" s="35">
        <f t="shared" si="1"/>
        <v>200</v>
      </c>
    </row>
    <row r="10" spans="1:10" ht="23.25" x14ac:dyDescent="0.25">
      <c r="A10" s="11" t="s">
        <v>25</v>
      </c>
      <c r="B10" s="21">
        <v>1.92</v>
      </c>
      <c r="C10" s="22">
        <v>470</v>
      </c>
      <c r="D10" s="22">
        <v>10.7</v>
      </c>
      <c r="E10" s="27">
        <v>89.3</v>
      </c>
      <c r="F10" s="35">
        <f t="shared" si="1"/>
        <v>100</v>
      </c>
    </row>
    <row r="11" spans="1:10" ht="23.25" x14ac:dyDescent="0.25">
      <c r="A11" s="11" t="s">
        <v>27</v>
      </c>
      <c r="B11" s="21">
        <v>1.93</v>
      </c>
      <c r="C11" s="22">
        <v>440</v>
      </c>
      <c r="D11" s="22">
        <v>11.4</v>
      </c>
      <c r="E11" s="27">
        <v>88.6</v>
      </c>
      <c r="F11" s="35">
        <f t="shared" si="1"/>
        <v>100</v>
      </c>
    </row>
    <row r="12" spans="1:10" ht="23.25" x14ac:dyDescent="0.25">
      <c r="A12" s="11" t="s">
        <v>29</v>
      </c>
      <c r="B12" s="21">
        <v>1.95</v>
      </c>
      <c r="C12" s="22">
        <v>300</v>
      </c>
      <c r="D12" s="22">
        <v>16.7</v>
      </c>
      <c r="E12" s="27">
        <v>83.3</v>
      </c>
      <c r="F12" s="35">
        <f t="shared" si="1"/>
        <v>100</v>
      </c>
    </row>
    <row r="13" spans="1:10" ht="23.25" x14ac:dyDescent="0.25">
      <c r="A13" s="11" t="s">
        <v>31</v>
      </c>
      <c r="B13" s="21">
        <v>1.95</v>
      </c>
      <c r="C13" s="22">
        <v>283</v>
      </c>
      <c r="D13" s="22">
        <v>17.7</v>
      </c>
      <c r="E13" s="27">
        <v>82.3</v>
      </c>
      <c r="F13" s="35">
        <f t="shared" si="1"/>
        <v>100</v>
      </c>
    </row>
    <row r="14" spans="1:10" ht="23.25" x14ac:dyDescent="0.25">
      <c r="A14" s="11" t="s">
        <v>33</v>
      </c>
      <c r="B14" s="21">
        <v>1.93</v>
      </c>
      <c r="C14" s="22">
        <v>875</v>
      </c>
      <c r="D14" s="22">
        <v>11.5</v>
      </c>
      <c r="E14" s="27">
        <v>188.5</v>
      </c>
      <c r="F14" s="35">
        <f t="shared" si="1"/>
        <v>200</v>
      </c>
    </row>
    <row r="15" spans="1:10" ht="23.25" x14ac:dyDescent="0.25">
      <c r="A15" s="11" t="s">
        <v>35</v>
      </c>
      <c r="B15" s="21">
        <v>1.95</v>
      </c>
      <c r="C15" s="22">
        <v>300</v>
      </c>
      <c r="D15" s="22">
        <v>16.7</v>
      </c>
      <c r="E15" s="27">
        <v>83.3</v>
      </c>
      <c r="F15" s="35">
        <f t="shared" si="1"/>
        <v>100</v>
      </c>
      <c r="J15" s="11"/>
    </row>
    <row r="16" spans="1:10" ht="23.25" x14ac:dyDescent="0.25">
      <c r="A16" s="11" t="s">
        <v>37</v>
      </c>
      <c r="B16" s="21">
        <v>1.96</v>
      </c>
      <c r="C16" s="22">
        <v>401</v>
      </c>
      <c r="D16" s="22">
        <v>12.5</v>
      </c>
      <c r="E16" s="27">
        <v>87.5</v>
      </c>
      <c r="F16" s="35">
        <f t="shared" si="1"/>
        <v>100</v>
      </c>
      <c r="J16" s="11"/>
    </row>
    <row r="17" spans="1:6" ht="23.25" x14ac:dyDescent="0.25">
      <c r="A17" s="11" t="s">
        <v>39</v>
      </c>
      <c r="B17" s="21">
        <v>1.95</v>
      </c>
      <c r="C17" s="22">
        <v>438</v>
      </c>
      <c r="D17" s="22">
        <v>11.5</v>
      </c>
      <c r="E17" s="27">
        <v>88.5</v>
      </c>
      <c r="F17" s="35">
        <f t="shared" si="1"/>
        <v>100</v>
      </c>
    </row>
    <row r="18" spans="1:6" ht="23.25" x14ac:dyDescent="0.25">
      <c r="A18" s="11" t="s">
        <v>41</v>
      </c>
      <c r="B18" s="21">
        <v>1.9</v>
      </c>
      <c r="C18" s="22">
        <v>540</v>
      </c>
      <c r="D18" s="22">
        <v>18.600000000000001</v>
      </c>
      <c r="E18" s="27">
        <v>181.4</v>
      </c>
      <c r="F18" s="35">
        <f t="shared" si="1"/>
        <v>200</v>
      </c>
    </row>
    <row r="19" spans="1:6" ht="23.25" x14ac:dyDescent="0.25">
      <c r="A19" s="11" t="s">
        <v>43</v>
      </c>
      <c r="B19" s="21">
        <v>1.98</v>
      </c>
      <c r="C19" s="22">
        <v>113</v>
      </c>
      <c r="D19" s="22">
        <v>44.2</v>
      </c>
      <c r="E19" s="27">
        <v>55.8</v>
      </c>
      <c r="F19" s="35">
        <f t="shared" si="1"/>
        <v>100</v>
      </c>
    </row>
    <row r="20" spans="1:6" ht="23.25" x14ac:dyDescent="0.25">
      <c r="A20" s="30" t="s">
        <v>45</v>
      </c>
      <c r="B20" s="31"/>
      <c r="C20" s="32"/>
      <c r="D20" s="32"/>
      <c r="E20" s="33"/>
      <c r="F20" s="35">
        <f t="shared" si="1"/>
        <v>0</v>
      </c>
    </row>
    <row r="21" spans="1:6" ht="23.25" x14ac:dyDescent="0.25">
      <c r="A21" s="11" t="s">
        <v>47</v>
      </c>
      <c r="B21" s="21">
        <v>1.95</v>
      </c>
      <c r="C21" s="22">
        <v>494</v>
      </c>
      <c r="D21" s="22">
        <v>10.199999999999999</v>
      </c>
      <c r="E21" s="27">
        <v>89.8</v>
      </c>
      <c r="F21" s="35">
        <f t="shared" si="1"/>
        <v>100</v>
      </c>
    </row>
    <row r="22" spans="1:6" ht="23.25" x14ac:dyDescent="0.25">
      <c r="A22" s="30" t="s">
        <v>49</v>
      </c>
      <c r="B22" s="31"/>
      <c r="C22" s="32"/>
      <c r="D22" s="32"/>
      <c r="E22" s="33"/>
      <c r="F22" s="35">
        <f t="shared" si="1"/>
        <v>0</v>
      </c>
    </row>
    <row r="23" spans="1:6" ht="23.25" x14ac:dyDescent="0.25">
      <c r="A23" s="11" t="s">
        <v>51</v>
      </c>
      <c r="B23" s="21">
        <v>1.88</v>
      </c>
      <c r="C23" s="22">
        <v>320</v>
      </c>
      <c r="D23" s="22">
        <v>15.7</v>
      </c>
      <c r="E23" s="27">
        <v>84.3</v>
      </c>
      <c r="F23" s="35">
        <f t="shared" si="1"/>
        <v>100</v>
      </c>
    </row>
    <row r="24" spans="1:6" ht="23.25" x14ac:dyDescent="0.25">
      <c r="A24" s="30" t="s">
        <v>53</v>
      </c>
      <c r="B24" s="31"/>
      <c r="C24" s="32"/>
      <c r="D24" s="32"/>
      <c r="E24" s="33"/>
      <c r="F24" s="35">
        <f t="shared" si="1"/>
        <v>0</v>
      </c>
    </row>
    <row r="25" spans="1:6" ht="23.25" x14ac:dyDescent="0.25">
      <c r="A25" s="30" t="s">
        <v>55</v>
      </c>
      <c r="B25" s="31"/>
      <c r="C25" s="32"/>
      <c r="D25" s="32"/>
      <c r="E25" s="33"/>
      <c r="F25" s="35">
        <f t="shared" si="1"/>
        <v>0</v>
      </c>
    </row>
    <row r="26" spans="1:6" ht="23.25" x14ac:dyDescent="0.25">
      <c r="A26" s="30" t="s">
        <v>57</v>
      </c>
      <c r="B26" s="31"/>
      <c r="C26" s="32"/>
      <c r="D26" s="32"/>
      <c r="E26" s="33"/>
      <c r="F26" s="35">
        <f t="shared" si="1"/>
        <v>0</v>
      </c>
    </row>
    <row r="27" spans="1:6" ht="23.25" x14ac:dyDescent="0.25">
      <c r="A27" s="11" t="s">
        <v>59</v>
      </c>
      <c r="B27" s="21">
        <v>1.94</v>
      </c>
      <c r="C27" s="22">
        <v>251</v>
      </c>
      <c r="D27" s="22">
        <v>20</v>
      </c>
      <c r="E27" s="27">
        <v>80</v>
      </c>
      <c r="F27" s="35">
        <f t="shared" si="1"/>
        <v>100</v>
      </c>
    </row>
    <row r="28" spans="1:6" ht="23.25" x14ac:dyDescent="0.25">
      <c r="A28" s="11" t="s">
        <v>61</v>
      </c>
      <c r="B28" s="21">
        <v>1.99</v>
      </c>
      <c r="C28" s="22">
        <v>196</v>
      </c>
      <c r="D28" s="22">
        <v>25.5</v>
      </c>
      <c r="E28" s="27">
        <v>74.5</v>
      </c>
      <c r="F28" s="35">
        <f t="shared" si="1"/>
        <v>100</v>
      </c>
    </row>
    <row r="29" spans="1:6" ht="23.25" x14ac:dyDescent="0.25">
      <c r="A29" s="11" t="s">
        <v>63</v>
      </c>
      <c r="B29" s="21">
        <v>2</v>
      </c>
      <c r="C29" s="22">
        <v>223</v>
      </c>
      <c r="D29" s="22">
        <v>22.4</v>
      </c>
      <c r="E29" s="27">
        <v>77.599999999999994</v>
      </c>
      <c r="F29" s="35">
        <f t="shared" si="1"/>
        <v>100</v>
      </c>
    </row>
    <row r="30" spans="1:6" ht="23.25" x14ac:dyDescent="0.25">
      <c r="A30" s="11" t="s">
        <v>65</v>
      </c>
      <c r="B30" s="21">
        <v>2</v>
      </c>
      <c r="C30" s="22">
        <v>231</v>
      </c>
      <c r="D30" s="22">
        <v>21.7</v>
      </c>
      <c r="E30" s="27">
        <v>78.3</v>
      </c>
      <c r="F30" s="35">
        <f t="shared" si="1"/>
        <v>100</v>
      </c>
    </row>
    <row r="31" spans="1:6" ht="23.25" x14ac:dyDescent="0.25">
      <c r="A31" s="11" t="s">
        <v>67</v>
      </c>
      <c r="B31" s="21">
        <v>2</v>
      </c>
      <c r="C31" s="22">
        <v>195</v>
      </c>
      <c r="D31" s="22">
        <v>25.6</v>
      </c>
      <c r="E31" s="27">
        <v>74.400000000000006</v>
      </c>
      <c r="F31" s="35">
        <f t="shared" si="1"/>
        <v>100</v>
      </c>
    </row>
    <row r="32" spans="1:6" ht="23.25" x14ac:dyDescent="0.25">
      <c r="A32" s="11" t="s">
        <v>69</v>
      </c>
      <c r="B32" s="21">
        <v>1.96</v>
      </c>
      <c r="C32" s="22">
        <v>480</v>
      </c>
      <c r="D32" s="22">
        <v>10.4</v>
      </c>
      <c r="E32" s="27">
        <v>89.6</v>
      </c>
      <c r="F32" s="35">
        <f t="shared" si="1"/>
        <v>100</v>
      </c>
    </row>
    <row r="33" spans="1:6" ht="23.25" x14ac:dyDescent="0.25">
      <c r="A33" s="11" t="s">
        <v>71</v>
      </c>
      <c r="B33" s="21">
        <v>1.96</v>
      </c>
      <c r="C33" s="22">
        <v>175</v>
      </c>
      <c r="D33" s="22">
        <v>28.6</v>
      </c>
      <c r="E33" s="27">
        <v>71.400000000000006</v>
      </c>
      <c r="F33" s="35">
        <f t="shared" si="1"/>
        <v>100</v>
      </c>
    </row>
    <row r="34" spans="1:6" ht="23.25" x14ac:dyDescent="0.25">
      <c r="A34" s="11" t="s">
        <v>73</v>
      </c>
      <c r="B34" s="21">
        <v>1.98</v>
      </c>
      <c r="C34" s="22">
        <v>531</v>
      </c>
      <c r="D34" s="22">
        <v>9.4</v>
      </c>
      <c r="E34" s="27">
        <v>90.6</v>
      </c>
      <c r="F34" s="35">
        <f t="shared" si="1"/>
        <v>100</v>
      </c>
    </row>
    <row r="35" spans="1:6" ht="23.25" x14ac:dyDescent="0.25">
      <c r="A35" s="28" t="s">
        <v>75</v>
      </c>
      <c r="B35" s="25">
        <v>1.98</v>
      </c>
      <c r="C35" s="26">
        <v>452</v>
      </c>
      <c r="D35" s="26">
        <v>11.1</v>
      </c>
      <c r="E35" s="29">
        <v>88.9</v>
      </c>
      <c r="F35" s="35">
        <f t="shared" si="1"/>
        <v>100</v>
      </c>
    </row>
    <row r="36" spans="1:6" ht="23.25" x14ac:dyDescent="0.25">
      <c r="A36" s="30" t="s">
        <v>77</v>
      </c>
      <c r="B36" s="31"/>
      <c r="C36" s="32"/>
      <c r="D36" s="32"/>
      <c r="E36" s="33"/>
      <c r="F36" s="35">
        <f t="shared" si="1"/>
        <v>0</v>
      </c>
    </row>
    <row r="37" spans="1:6" ht="23.25" x14ac:dyDescent="0.25">
      <c r="A37" s="11" t="s">
        <v>79</v>
      </c>
      <c r="B37" s="21">
        <v>1.95</v>
      </c>
      <c r="C37" s="22">
        <v>330</v>
      </c>
      <c r="D37" s="22">
        <v>15.2</v>
      </c>
      <c r="E37" s="27">
        <v>84.8</v>
      </c>
      <c r="F37" s="35">
        <f t="shared" si="1"/>
        <v>100</v>
      </c>
    </row>
    <row r="38" spans="1:6" ht="23.25" x14ac:dyDescent="0.25">
      <c r="A38" s="11" t="s">
        <v>81</v>
      </c>
      <c r="B38" s="21">
        <v>2</v>
      </c>
      <c r="C38" s="22">
        <v>260</v>
      </c>
      <c r="D38" s="22">
        <v>19.3</v>
      </c>
      <c r="E38" s="27">
        <v>80.7</v>
      </c>
      <c r="F38" s="35">
        <f t="shared" ref="F38:F68" si="2">SUM(D38:E38)</f>
        <v>100</v>
      </c>
    </row>
    <row r="39" spans="1:6" ht="23.25" x14ac:dyDescent="0.25">
      <c r="A39" s="11" t="s">
        <v>83</v>
      </c>
      <c r="B39" s="21">
        <v>1.99</v>
      </c>
      <c r="C39" s="22">
        <v>342</v>
      </c>
      <c r="D39" s="22">
        <v>14.7</v>
      </c>
      <c r="E39" s="27">
        <v>85.3</v>
      </c>
      <c r="F39" s="35">
        <f t="shared" si="2"/>
        <v>100</v>
      </c>
    </row>
    <row r="40" spans="1:6" ht="23.25" x14ac:dyDescent="0.25">
      <c r="A40" s="11" t="s">
        <v>85</v>
      </c>
      <c r="B40" s="21">
        <v>1.97</v>
      </c>
      <c r="C40" s="22">
        <v>300</v>
      </c>
      <c r="D40" s="22">
        <v>16.7</v>
      </c>
      <c r="E40" s="27">
        <v>83.3</v>
      </c>
      <c r="F40" s="35">
        <f t="shared" si="2"/>
        <v>100</v>
      </c>
    </row>
    <row r="41" spans="1:6" ht="23.25" x14ac:dyDescent="0.25">
      <c r="A41" s="11" t="s">
        <v>87</v>
      </c>
      <c r="B41" s="21">
        <v>1.96</v>
      </c>
      <c r="C41" s="22">
        <v>370</v>
      </c>
      <c r="D41" s="22">
        <v>13.6</v>
      </c>
      <c r="E41" s="27">
        <v>86.4</v>
      </c>
      <c r="F41" s="35">
        <f t="shared" si="2"/>
        <v>100</v>
      </c>
    </row>
    <row r="42" spans="1:6" ht="24" x14ac:dyDescent="0.2">
      <c r="A42" s="11" t="s">
        <v>89</v>
      </c>
      <c r="B42" s="21">
        <v>1.99</v>
      </c>
      <c r="C42" s="22">
        <v>495</v>
      </c>
      <c r="D42" s="22">
        <v>10.1</v>
      </c>
      <c r="E42" s="27">
        <v>89.9</v>
      </c>
      <c r="F42" s="35">
        <f t="shared" si="2"/>
        <v>100</v>
      </c>
    </row>
    <row r="43" spans="1:6" ht="24" x14ac:dyDescent="0.2">
      <c r="A43" s="11" t="s">
        <v>91</v>
      </c>
      <c r="B43" s="21">
        <v>1.9</v>
      </c>
      <c r="C43" s="22">
        <v>245</v>
      </c>
      <c r="D43" s="22">
        <v>20.399999999999999</v>
      </c>
      <c r="E43" s="27">
        <v>79.599999999999994</v>
      </c>
      <c r="F43" s="35">
        <f t="shared" si="2"/>
        <v>100</v>
      </c>
    </row>
    <row r="44" spans="1:6" ht="24" x14ac:dyDescent="0.2">
      <c r="A44" s="30" t="s">
        <v>93</v>
      </c>
      <c r="B44" s="31"/>
      <c r="C44" s="32"/>
      <c r="D44" s="34"/>
      <c r="E44" s="33"/>
      <c r="F44" s="35">
        <f t="shared" si="2"/>
        <v>0</v>
      </c>
    </row>
    <row r="45" spans="1:6" ht="24" x14ac:dyDescent="0.2">
      <c r="A45" s="11" t="s">
        <v>95</v>
      </c>
      <c r="B45" s="21">
        <v>1.99</v>
      </c>
      <c r="C45" s="22">
        <v>245</v>
      </c>
      <c r="D45" s="26">
        <v>20.399999999999999</v>
      </c>
      <c r="E45" s="27">
        <v>79.599999999999994</v>
      </c>
      <c r="F45" s="35">
        <f t="shared" si="2"/>
        <v>100</v>
      </c>
    </row>
    <row r="46" spans="1:6" ht="24" x14ac:dyDescent="0.2">
      <c r="A46" s="11" t="s">
        <v>97</v>
      </c>
      <c r="B46" s="21">
        <v>2</v>
      </c>
      <c r="C46" s="22">
        <v>180</v>
      </c>
      <c r="D46" s="22">
        <v>27.8</v>
      </c>
      <c r="E46" s="27">
        <v>72.2</v>
      </c>
      <c r="F46" s="35">
        <f t="shared" si="2"/>
        <v>100</v>
      </c>
    </row>
    <row r="47" spans="1:6" ht="24" x14ac:dyDescent="0.2">
      <c r="A47" s="11" t="s">
        <v>99</v>
      </c>
      <c r="B47" s="21">
        <v>1.95</v>
      </c>
      <c r="C47" s="22">
        <v>642</v>
      </c>
      <c r="D47" s="22">
        <v>7.8</v>
      </c>
      <c r="E47" s="27">
        <v>92.2</v>
      </c>
      <c r="F47" s="35">
        <f t="shared" si="2"/>
        <v>100</v>
      </c>
    </row>
    <row r="48" spans="1:6" ht="24" x14ac:dyDescent="0.2">
      <c r="A48" s="11" t="s">
        <v>101</v>
      </c>
      <c r="B48" s="21">
        <v>1.95</v>
      </c>
      <c r="C48" s="22">
        <v>345</v>
      </c>
      <c r="D48" s="22">
        <v>14.5</v>
      </c>
      <c r="E48" s="27">
        <v>85.5</v>
      </c>
      <c r="F48" s="35">
        <f t="shared" si="2"/>
        <v>100</v>
      </c>
    </row>
    <row r="49" spans="1:6" ht="24" x14ac:dyDescent="0.2">
      <c r="A49" s="11" t="s">
        <v>103</v>
      </c>
      <c r="B49" s="21">
        <v>1.97</v>
      </c>
      <c r="C49" s="22">
        <v>242</v>
      </c>
      <c r="D49" s="22">
        <v>20.7</v>
      </c>
      <c r="E49" s="27">
        <v>79.3</v>
      </c>
      <c r="F49" s="35">
        <f t="shared" si="2"/>
        <v>100</v>
      </c>
    </row>
    <row r="50" spans="1:6" ht="24" x14ac:dyDescent="0.2">
      <c r="A50" s="11" t="s">
        <v>105</v>
      </c>
      <c r="B50" s="21">
        <v>1.92</v>
      </c>
      <c r="C50" s="22">
        <v>700</v>
      </c>
      <c r="D50" s="22">
        <v>7.1</v>
      </c>
      <c r="E50" s="27">
        <v>92.9</v>
      </c>
      <c r="F50" s="35">
        <f t="shared" si="2"/>
        <v>100</v>
      </c>
    </row>
    <row r="51" spans="1:6" ht="24" x14ac:dyDescent="0.2">
      <c r="A51" s="11" t="s">
        <v>107</v>
      </c>
      <c r="B51" s="21">
        <v>1.96</v>
      </c>
      <c r="C51" s="22">
        <v>303</v>
      </c>
      <c r="D51" s="22">
        <v>16.5</v>
      </c>
      <c r="E51" s="27">
        <v>83.5</v>
      </c>
      <c r="F51" s="35">
        <f t="shared" si="2"/>
        <v>100</v>
      </c>
    </row>
    <row r="52" spans="1:6" ht="24" x14ac:dyDescent="0.2">
      <c r="A52" s="11" t="s">
        <v>109</v>
      </c>
      <c r="B52" s="21">
        <v>1.97</v>
      </c>
      <c r="C52" s="22">
        <v>352</v>
      </c>
      <c r="D52" s="22">
        <v>14.2</v>
      </c>
      <c r="E52" s="27">
        <v>85.8</v>
      </c>
      <c r="F52" s="35">
        <f t="shared" si="2"/>
        <v>100</v>
      </c>
    </row>
    <row r="53" spans="1:6" ht="24" x14ac:dyDescent="0.2">
      <c r="A53" s="11" t="s">
        <v>111</v>
      </c>
      <c r="B53" s="21">
        <v>1.99</v>
      </c>
      <c r="C53" s="22">
        <v>220</v>
      </c>
      <c r="D53" s="22">
        <v>22.7</v>
      </c>
      <c r="E53" s="27">
        <v>77.3</v>
      </c>
      <c r="F53" s="35">
        <f t="shared" si="2"/>
        <v>100</v>
      </c>
    </row>
    <row r="54" spans="1:6" ht="24" x14ac:dyDescent="0.2">
      <c r="A54" s="11" t="s">
        <v>113</v>
      </c>
      <c r="B54" s="21">
        <v>2.0299999999999998</v>
      </c>
      <c r="C54" s="22">
        <v>331</v>
      </c>
      <c r="D54" s="22">
        <v>15.1</v>
      </c>
      <c r="E54" s="27">
        <v>84.9</v>
      </c>
      <c r="F54" s="35">
        <f t="shared" si="2"/>
        <v>100</v>
      </c>
    </row>
    <row r="55" spans="1:6" ht="24" x14ac:dyDescent="0.2">
      <c r="A55" s="11" t="s">
        <v>115</v>
      </c>
      <c r="B55" s="21">
        <v>1.96</v>
      </c>
      <c r="C55" s="22">
        <v>536</v>
      </c>
      <c r="D55" s="22">
        <v>9.3000000000000007</v>
      </c>
      <c r="E55" s="27">
        <v>90.7</v>
      </c>
      <c r="F55" s="35">
        <f t="shared" si="2"/>
        <v>100</v>
      </c>
    </row>
    <row r="56" spans="1:6" ht="24" x14ac:dyDescent="0.2">
      <c r="A56" s="30" t="s">
        <v>117</v>
      </c>
      <c r="B56" s="31"/>
      <c r="C56" s="32"/>
      <c r="D56" s="32"/>
      <c r="E56" s="33"/>
      <c r="F56" s="35">
        <f t="shared" si="2"/>
        <v>0</v>
      </c>
    </row>
    <row r="57" spans="1:6" ht="24" x14ac:dyDescent="0.2">
      <c r="A57" s="11" t="s">
        <v>119</v>
      </c>
      <c r="B57" s="21">
        <v>1.97</v>
      </c>
      <c r="C57" s="22">
        <v>282</v>
      </c>
      <c r="D57" s="22">
        <v>17.7</v>
      </c>
      <c r="E57" s="27">
        <v>82.3</v>
      </c>
      <c r="F57" s="35">
        <f t="shared" si="2"/>
        <v>100</v>
      </c>
    </row>
    <row r="58" spans="1:6" ht="24" x14ac:dyDescent="0.2">
      <c r="A58" s="11" t="s">
        <v>121</v>
      </c>
      <c r="B58" s="21">
        <v>1.98</v>
      </c>
      <c r="C58" s="22">
        <v>382</v>
      </c>
      <c r="D58" s="22">
        <v>13.1</v>
      </c>
      <c r="E58" s="27">
        <v>86.9</v>
      </c>
      <c r="F58" s="35">
        <f t="shared" si="2"/>
        <v>100</v>
      </c>
    </row>
    <row r="59" spans="1:6" ht="24" x14ac:dyDescent="0.2">
      <c r="A59" s="11" t="s">
        <v>123</v>
      </c>
      <c r="B59" s="21">
        <v>1.99</v>
      </c>
      <c r="C59" s="22">
        <v>540</v>
      </c>
      <c r="D59" s="22">
        <v>9.3000000000000007</v>
      </c>
      <c r="E59" s="27">
        <v>90.7</v>
      </c>
      <c r="F59" s="35">
        <f t="shared" si="2"/>
        <v>100</v>
      </c>
    </row>
    <row r="60" spans="1:6" ht="24" x14ac:dyDescent="0.2">
      <c r="A60" s="11" t="s">
        <v>125</v>
      </c>
      <c r="B60" s="21">
        <v>1.94</v>
      </c>
      <c r="C60" s="22">
        <v>358</v>
      </c>
      <c r="D60" s="22">
        <v>14</v>
      </c>
      <c r="E60" s="27">
        <v>86</v>
      </c>
      <c r="F60" s="35">
        <f t="shared" si="2"/>
        <v>100</v>
      </c>
    </row>
    <row r="61" spans="1:6" ht="24" x14ac:dyDescent="0.2">
      <c r="A61" s="11" t="s">
        <v>127</v>
      </c>
      <c r="B61" s="21">
        <v>1.96</v>
      </c>
      <c r="C61" s="22">
        <v>396</v>
      </c>
      <c r="D61" s="22">
        <v>12.6</v>
      </c>
      <c r="E61" s="27">
        <v>87.4</v>
      </c>
      <c r="F61" s="35">
        <f t="shared" si="2"/>
        <v>100</v>
      </c>
    </row>
    <row r="62" spans="1:6" ht="24" x14ac:dyDescent="0.2">
      <c r="A62" s="11" t="s">
        <v>129</v>
      </c>
      <c r="B62" s="21">
        <v>1.99</v>
      </c>
      <c r="C62" s="22">
        <v>980</v>
      </c>
      <c r="D62" s="22">
        <v>10.199999999999999</v>
      </c>
      <c r="E62" s="27">
        <v>189.8</v>
      </c>
      <c r="F62" s="35">
        <f t="shared" si="2"/>
        <v>200</v>
      </c>
    </row>
    <row r="63" spans="1:6" ht="24" x14ac:dyDescent="0.2">
      <c r="A63" s="11" t="s">
        <v>131</v>
      </c>
      <c r="B63" s="21">
        <v>1.94</v>
      </c>
      <c r="C63" s="22">
        <v>275</v>
      </c>
      <c r="D63" s="22">
        <v>18.2</v>
      </c>
      <c r="E63" s="27">
        <v>81.8</v>
      </c>
      <c r="F63" s="35">
        <f t="shared" si="2"/>
        <v>100</v>
      </c>
    </row>
    <row r="64" spans="1:6" ht="24" x14ac:dyDescent="0.2">
      <c r="A64" s="11" t="s">
        <v>133</v>
      </c>
      <c r="B64" s="21">
        <v>1.98</v>
      </c>
      <c r="C64" s="22">
        <v>339</v>
      </c>
      <c r="D64" s="22">
        <v>14.8</v>
      </c>
      <c r="E64" s="27">
        <v>85.2</v>
      </c>
      <c r="F64" s="35">
        <f t="shared" si="2"/>
        <v>100</v>
      </c>
    </row>
    <row r="65" spans="1:6" ht="24" x14ac:dyDescent="0.2">
      <c r="A65" s="11" t="s">
        <v>135</v>
      </c>
      <c r="B65" s="21">
        <v>1.95</v>
      </c>
      <c r="C65" s="22">
        <v>473</v>
      </c>
      <c r="D65" s="22">
        <v>10.6</v>
      </c>
      <c r="E65" s="27">
        <v>89.4</v>
      </c>
      <c r="F65" s="35">
        <f t="shared" si="2"/>
        <v>100</v>
      </c>
    </row>
    <row r="66" spans="1:6" ht="24" x14ac:dyDescent="0.2">
      <c r="A66" s="11" t="s">
        <v>137</v>
      </c>
      <c r="B66" s="21">
        <v>1.94</v>
      </c>
      <c r="C66" s="22">
        <v>270</v>
      </c>
      <c r="D66" s="22">
        <v>18.5</v>
      </c>
      <c r="E66" s="27">
        <v>81.5</v>
      </c>
      <c r="F66" s="35">
        <f t="shared" si="2"/>
        <v>100</v>
      </c>
    </row>
    <row r="67" spans="1:6" ht="24" x14ac:dyDescent="0.2">
      <c r="A67" s="11" t="s">
        <v>139</v>
      </c>
      <c r="B67" s="21">
        <v>2.02</v>
      </c>
      <c r="C67" s="22">
        <v>309</v>
      </c>
      <c r="D67" s="22">
        <v>16.2</v>
      </c>
      <c r="E67" s="27">
        <v>83.8</v>
      </c>
      <c r="F67" s="35">
        <f t="shared" si="2"/>
        <v>100</v>
      </c>
    </row>
    <row r="68" spans="1:6" ht="24" x14ac:dyDescent="0.2">
      <c r="A68" s="11" t="s">
        <v>141</v>
      </c>
      <c r="B68" s="21">
        <v>1.99</v>
      </c>
      <c r="C68" s="22">
        <v>236</v>
      </c>
      <c r="D68" s="22">
        <v>21.2</v>
      </c>
      <c r="E68" s="27">
        <v>78.8</v>
      </c>
      <c r="F68" s="35">
        <f t="shared" si="2"/>
        <v>100</v>
      </c>
    </row>
    <row r="69" spans="1:6" ht="24" x14ac:dyDescent="0.2">
      <c r="A69" s="11" t="s">
        <v>143</v>
      </c>
      <c r="B69" s="21">
        <v>2</v>
      </c>
      <c r="C69" s="22">
        <v>264</v>
      </c>
      <c r="D69" s="22">
        <v>19</v>
      </c>
      <c r="E69" s="27">
        <v>81</v>
      </c>
      <c r="F69" s="35">
        <f t="shared" ref="F69:F132" si="3">SUM(D69:E69)</f>
        <v>100</v>
      </c>
    </row>
    <row r="70" spans="1:6" ht="24" x14ac:dyDescent="0.2">
      <c r="A70" s="11" t="s">
        <v>145</v>
      </c>
      <c r="B70" s="21">
        <v>2</v>
      </c>
      <c r="C70" s="22">
        <v>436</v>
      </c>
      <c r="D70" s="22">
        <v>11.5</v>
      </c>
      <c r="E70" s="27">
        <v>88.5</v>
      </c>
      <c r="F70" s="35">
        <f t="shared" si="3"/>
        <v>100</v>
      </c>
    </row>
    <row r="71" spans="1:6" ht="24" x14ac:dyDescent="0.2">
      <c r="A71" s="11" t="s">
        <v>147</v>
      </c>
      <c r="B71" s="21">
        <v>2.0099999999999998</v>
      </c>
      <c r="C71" s="22">
        <v>301</v>
      </c>
      <c r="D71" s="22">
        <v>16.600000000000001</v>
      </c>
      <c r="E71" s="27">
        <v>83.4</v>
      </c>
      <c r="F71" s="35">
        <f t="shared" si="3"/>
        <v>100</v>
      </c>
    </row>
    <row r="72" spans="1:6" ht="24" x14ac:dyDescent="0.2">
      <c r="A72" s="11" t="s">
        <v>149</v>
      </c>
      <c r="B72" s="21">
        <v>1.93</v>
      </c>
      <c r="C72" s="22">
        <v>510</v>
      </c>
      <c r="D72" s="22">
        <v>9.8000000000000007</v>
      </c>
      <c r="E72" s="27">
        <v>90.2</v>
      </c>
      <c r="F72" s="35">
        <f t="shared" si="3"/>
        <v>100</v>
      </c>
    </row>
    <row r="73" spans="1:6" ht="24" x14ac:dyDescent="0.2">
      <c r="A73" s="11" t="s">
        <v>151</v>
      </c>
      <c r="B73" s="21">
        <v>1.95</v>
      </c>
      <c r="C73" s="22">
        <v>305</v>
      </c>
      <c r="D73" s="22">
        <v>16.399999999999999</v>
      </c>
      <c r="E73" s="27">
        <v>83.6</v>
      </c>
      <c r="F73" s="35">
        <f t="shared" si="3"/>
        <v>100</v>
      </c>
    </row>
    <row r="74" spans="1:6" ht="24" x14ac:dyDescent="0.2">
      <c r="A74" s="11" t="s">
        <v>153</v>
      </c>
      <c r="B74" s="21">
        <v>1.87</v>
      </c>
      <c r="C74" s="22">
        <v>480</v>
      </c>
      <c r="D74" s="22">
        <v>10.4</v>
      </c>
      <c r="E74" s="27">
        <v>89.6</v>
      </c>
      <c r="F74" s="35">
        <f t="shared" si="3"/>
        <v>100</v>
      </c>
    </row>
    <row r="75" spans="1:6" ht="24" x14ac:dyDescent="0.2">
      <c r="A75" s="11" t="s">
        <v>155</v>
      </c>
      <c r="B75" s="21">
        <v>1.95</v>
      </c>
      <c r="C75" s="22">
        <v>525</v>
      </c>
      <c r="D75" s="22">
        <v>9.5</v>
      </c>
      <c r="E75" s="27">
        <v>90.5</v>
      </c>
      <c r="F75" s="35">
        <f t="shared" si="3"/>
        <v>100</v>
      </c>
    </row>
    <row r="76" spans="1:6" ht="24" x14ac:dyDescent="0.2">
      <c r="A76" s="11" t="s">
        <v>157</v>
      </c>
      <c r="B76" s="21">
        <v>1.95</v>
      </c>
      <c r="C76" s="22">
        <v>340</v>
      </c>
      <c r="D76" s="22">
        <v>14.7</v>
      </c>
      <c r="E76" s="27">
        <v>85.3</v>
      </c>
      <c r="F76" s="35">
        <f t="shared" si="3"/>
        <v>100</v>
      </c>
    </row>
    <row r="77" spans="1:6" ht="24" x14ac:dyDescent="0.2">
      <c r="A77" s="11" t="s">
        <v>159</v>
      </c>
      <c r="B77" s="21">
        <v>1.94</v>
      </c>
      <c r="C77" s="22">
        <v>530</v>
      </c>
      <c r="D77" s="22">
        <v>9.4</v>
      </c>
      <c r="E77" s="27">
        <v>90.6</v>
      </c>
      <c r="F77" s="35">
        <f t="shared" si="3"/>
        <v>100</v>
      </c>
    </row>
    <row r="78" spans="1:6" ht="24" x14ac:dyDescent="0.2">
      <c r="A78" s="11" t="s">
        <v>161</v>
      </c>
      <c r="B78" s="21">
        <v>1.92</v>
      </c>
      <c r="C78" s="22">
        <v>390</v>
      </c>
      <c r="D78" s="22">
        <v>12.8</v>
      </c>
      <c r="E78" s="27">
        <v>87.2</v>
      </c>
      <c r="F78" s="35">
        <f t="shared" si="3"/>
        <v>100</v>
      </c>
    </row>
    <row r="79" spans="1:6" ht="24" x14ac:dyDescent="0.2">
      <c r="A79" s="11" t="s">
        <v>163</v>
      </c>
      <c r="B79" s="21">
        <v>1.98</v>
      </c>
      <c r="C79" s="22">
        <v>250</v>
      </c>
      <c r="D79" s="22">
        <v>20</v>
      </c>
      <c r="E79" s="27">
        <v>80</v>
      </c>
      <c r="F79" s="35">
        <f t="shared" si="3"/>
        <v>100</v>
      </c>
    </row>
    <row r="80" spans="1:6" ht="24" x14ac:dyDescent="0.2">
      <c r="A80" s="11" t="s">
        <v>165</v>
      </c>
      <c r="B80" s="21">
        <v>1.97</v>
      </c>
      <c r="C80" s="22">
        <v>185</v>
      </c>
      <c r="D80" s="22">
        <v>27</v>
      </c>
      <c r="E80" s="27">
        <v>73</v>
      </c>
      <c r="F80" s="35">
        <f t="shared" si="3"/>
        <v>100</v>
      </c>
    </row>
    <row r="81" spans="1:6" ht="24" x14ac:dyDescent="0.2">
      <c r="A81" s="11" t="s">
        <v>167</v>
      </c>
      <c r="B81" s="21">
        <v>1.94</v>
      </c>
      <c r="C81" s="22">
        <v>600</v>
      </c>
      <c r="D81" s="22">
        <v>8.3000000000000007</v>
      </c>
      <c r="E81" s="27">
        <v>91.7</v>
      </c>
      <c r="F81" s="35">
        <f t="shared" si="3"/>
        <v>100</v>
      </c>
    </row>
    <row r="82" spans="1:6" ht="24" x14ac:dyDescent="0.2">
      <c r="A82" s="11" t="s">
        <v>169</v>
      </c>
      <c r="B82" s="21">
        <v>1.96</v>
      </c>
      <c r="C82" s="22">
        <v>117</v>
      </c>
      <c r="D82" s="22">
        <v>42.7</v>
      </c>
      <c r="E82" s="27">
        <v>57.3</v>
      </c>
      <c r="F82" s="35">
        <f t="shared" si="3"/>
        <v>100</v>
      </c>
    </row>
    <row r="83" spans="1:6" ht="24" x14ac:dyDescent="0.2">
      <c r="A83" s="11" t="s">
        <v>171</v>
      </c>
      <c r="B83" s="21">
        <v>1.92</v>
      </c>
      <c r="C83" s="22">
        <v>172</v>
      </c>
      <c r="D83" s="22">
        <v>29.1</v>
      </c>
      <c r="E83" s="27">
        <v>70.900000000000006</v>
      </c>
      <c r="F83" s="35">
        <f t="shared" si="3"/>
        <v>100</v>
      </c>
    </row>
    <row r="84" spans="1:6" ht="24" x14ac:dyDescent="0.2">
      <c r="A84" s="11" t="s">
        <v>173</v>
      </c>
      <c r="B84" s="21">
        <v>1.9</v>
      </c>
      <c r="C84" s="22">
        <v>330</v>
      </c>
      <c r="D84" s="22">
        <v>15.2</v>
      </c>
      <c r="E84" s="27">
        <v>84.8</v>
      </c>
      <c r="F84" s="35">
        <f t="shared" si="3"/>
        <v>100</v>
      </c>
    </row>
    <row r="85" spans="1:6" ht="24" x14ac:dyDescent="0.2">
      <c r="A85" s="11" t="s">
        <v>175</v>
      </c>
      <c r="B85" s="21">
        <v>1.94</v>
      </c>
      <c r="C85" s="22">
        <v>507</v>
      </c>
      <c r="D85" s="22">
        <v>9.9</v>
      </c>
      <c r="E85" s="27">
        <v>90.1</v>
      </c>
      <c r="F85" s="35">
        <f t="shared" si="3"/>
        <v>100</v>
      </c>
    </row>
    <row r="86" spans="1:6" ht="24" x14ac:dyDescent="0.2">
      <c r="A86" s="11" t="s">
        <v>177</v>
      </c>
      <c r="B86" s="21">
        <v>1.97</v>
      </c>
      <c r="C86" s="22">
        <v>316</v>
      </c>
      <c r="D86" s="22">
        <v>15.8</v>
      </c>
      <c r="E86" s="27">
        <v>84.2</v>
      </c>
      <c r="F86" s="35">
        <f t="shared" si="3"/>
        <v>100</v>
      </c>
    </row>
    <row r="87" spans="1:6" ht="24" x14ac:dyDescent="0.2">
      <c r="A87" s="11" t="s">
        <v>179</v>
      </c>
      <c r="B87" s="21">
        <v>1.86</v>
      </c>
      <c r="C87" s="22">
        <v>340</v>
      </c>
      <c r="D87" s="22">
        <v>14.7</v>
      </c>
      <c r="E87" s="27">
        <v>85.3</v>
      </c>
      <c r="F87" s="35">
        <f t="shared" si="3"/>
        <v>100</v>
      </c>
    </row>
    <row r="88" spans="1:6" ht="24" x14ac:dyDescent="0.2">
      <c r="A88" s="11" t="s">
        <v>181</v>
      </c>
      <c r="B88" s="21">
        <v>1.95</v>
      </c>
      <c r="C88" s="22">
        <v>420</v>
      </c>
      <c r="D88" s="22">
        <v>11.9</v>
      </c>
      <c r="E88" s="27">
        <v>88.1</v>
      </c>
      <c r="F88" s="35">
        <f t="shared" si="3"/>
        <v>100</v>
      </c>
    </row>
    <row r="89" spans="1:6" ht="24" x14ac:dyDescent="0.2">
      <c r="A89" s="11" t="s">
        <v>183</v>
      </c>
      <c r="B89" s="21">
        <v>1.93</v>
      </c>
      <c r="C89" s="22">
        <v>511</v>
      </c>
      <c r="D89" s="22">
        <v>9.8000000000000007</v>
      </c>
      <c r="E89" s="27">
        <v>90.2</v>
      </c>
      <c r="F89" s="35">
        <f t="shared" si="3"/>
        <v>100</v>
      </c>
    </row>
    <row r="90" spans="1:6" ht="24" x14ac:dyDescent="0.2">
      <c r="A90" s="11" t="s">
        <v>185</v>
      </c>
      <c r="B90" s="21">
        <v>1.92</v>
      </c>
      <c r="C90" s="22">
        <v>186</v>
      </c>
      <c r="D90" s="22">
        <v>26.9</v>
      </c>
      <c r="E90" s="27">
        <v>73.099999999999994</v>
      </c>
      <c r="F90" s="35">
        <f t="shared" si="3"/>
        <v>100</v>
      </c>
    </row>
    <row r="91" spans="1:6" ht="24" x14ac:dyDescent="0.2">
      <c r="A91" s="11" t="s">
        <v>187</v>
      </c>
      <c r="B91" s="21">
        <v>1.96</v>
      </c>
      <c r="C91" s="22">
        <v>558</v>
      </c>
      <c r="D91" s="22">
        <v>8.9600000000000009</v>
      </c>
      <c r="E91" s="27">
        <v>91.04</v>
      </c>
      <c r="F91" s="35">
        <f t="shared" si="3"/>
        <v>100</v>
      </c>
    </row>
    <row r="92" spans="1:6" ht="24" x14ac:dyDescent="0.2">
      <c r="A92" s="11" t="s">
        <v>189</v>
      </c>
      <c r="B92" s="21">
        <v>2.02</v>
      </c>
      <c r="C92" s="22">
        <v>90</v>
      </c>
      <c r="D92" s="22">
        <v>55.6</v>
      </c>
      <c r="E92" s="27">
        <v>44.4</v>
      </c>
      <c r="F92" s="35">
        <f t="shared" si="3"/>
        <v>100</v>
      </c>
    </row>
    <row r="93" spans="1:6" ht="24" x14ac:dyDescent="0.2">
      <c r="A93" s="11" t="s">
        <v>191</v>
      </c>
      <c r="B93" s="21">
        <v>1.98</v>
      </c>
      <c r="C93" s="22">
        <v>485</v>
      </c>
      <c r="D93" s="22">
        <v>10.3</v>
      </c>
      <c r="E93" s="27">
        <v>89.7</v>
      </c>
      <c r="F93" s="35">
        <f t="shared" si="3"/>
        <v>100</v>
      </c>
    </row>
    <row r="94" spans="1:6" ht="24" x14ac:dyDescent="0.2">
      <c r="A94" s="11" t="s">
        <v>193</v>
      </c>
      <c r="B94" s="21">
        <v>2</v>
      </c>
      <c r="C94" s="22">
        <v>467</v>
      </c>
      <c r="D94" s="22">
        <v>10.7</v>
      </c>
      <c r="E94" s="27">
        <v>89.3</v>
      </c>
      <c r="F94" s="35">
        <f t="shared" si="3"/>
        <v>100</v>
      </c>
    </row>
    <row r="95" spans="1:6" ht="24" x14ac:dyDescent="0.2">
      <c r="A95" s="30" t="s">
        <v>195</v>
      </c>
      <c r="B95" s="31"/>
      <c r="C95" s="32"/>
      <c r="D95" s="32"/>
      <c r="E95" s="33"/>
      <c r="F95" s="35">
        <f t="shared" si="3"/>
        <v>0</v>
      </c>
    </row>
    <row r="96" spans="1:6" ht="24" x14ac:dyDescent="0.2">
      <c r="A96" s="30" t="s">
        <v>197</v>
      </c>
      <c r="B96" s="31"/>
      <c r="C96" s="32"/>
      <c r="D96" s="32"/>
      <c r="E96" s="33"/>
      <c r="F96" s="35">
        <f t="shared" si="3"/>
        <v>0</v>
      </c>
    </row>
    <row r="97" spans="1:6" ht="24" x14ac:dyDescent="0.2">
      <c r="A97" s="11" t="s">
        <v>199</v>
      </c>
      <c r="B97" s="21">
        <v>2</v>
      </c>
      <c r="C97" s="22">
        <v>286</v>
      </c>
      <c r="D97" s="22">
        <v>17.5</v>
      </c>
      <c r="E97" s="27">
        <v>82.5</v>
      </c>
      <c r="F97" s="35">
        <f t="shared" si="3"/>
        <v>100</v>
      </c>
    </row>
    <row r="98" spans="1:6" ht="24" x14ac:dyDescent="0.2">
      <c r="A98" s="11" t="s">
        <v>201</v>
      </c>
      <c r="B98" s="21">
        <v>1.92</v>
      </c>
      <c r="C98" s="22">
        <v>866</v>
      </c>
      <c r="D98" s="22">
        <v>5.77</v>
      </c>
      <c r="E98" s="27">
        <v>94.23</v>
      </c>
      <c r="F98" s="35">
        <f t="shared" si="3"/>
        <v>100</v>
      </c>
    </row>
    <row r="99" spans="1:6" ht="24" x14ac:dyDescent="0.2">
      <c r="A99" s="11" t="s">
        <v>203</v>
      </c>
      <c r="B99" s="21">
        <v>1.91</v>
      </c>
      <c r="C99" s="22">
        <v>415</v>
      </c>
      <c r="D99" s="22">
        <v>12.05</v>
      </c>
      <c r="E99" s="27">
        <v>87.95</v>
      </c>
      <c r="F99" s="35">
        <f t="shared" si="3"/>
        <v>100</v>
      </c>
    </row>
    <row r="100" spans="1:6" ht="24" x14ac:dyDescent="0.2">
      <c r="A100" s="11" t="s">
        <v>205</v>
      </c>
      <c r="B100" s="21">
        <v>1.95</v>
      </c>
      <c r="C100" s="22">
        <v>260</v>
      </c>
      <c r="D100" s="22">
        <v>19.23</v>
      </c>
      <c r="E100" s="27">
        <v>80.77</v>
      </c>
      <c r="F100" s="35">
        <f t="shared" si="3"/>
        <v>100</v>
      </c>
    </row>
    <row r="101" spans="1:6" ht="24" x14ac:dyDescent="0.2">
      <c r="A101" s="11" t="s">
        <v>207</v>
      </c>
      <c r="B101" s="21">
        <v>1.91</v>
      </c>
      <c r="C101" s="22">
        <v>306</v>
      </c>
      <c r="D101" s="22">
        <v>16.399999999999999</v>
      </c>
      <c r="E101" s="27">
        <v>83.6</v>
      </c>
      <c r="F101" s="35">
        <f t="shared" si="3"/>
        <v>100</v>
      </c>
    </row>
    <row r="102" spans="1:6" ht="24" x14ac:dyDescent="0.2">
      <c r="A102" s="11" t="s">
        <v>209</v>
      </c>
      <c r="B102" s="21">
        <v>1.92</v>
      </c>
      <c r="C102" s="22">
        <v>340</v>
      </c>
      <c r="D102" s="22">
        <v>14.71</v>
      </c>
      <c r="E102" s="27">
        <v>85.29</v>
      </c>
      <c r="F102" s="35">
        <f t="shared" si="3"/>
        <v>100</v>
      </c>
    </row>
    <row r="103" spans="1:6" ht="24" x14ac:dyDescent="0.2">
      <c r="A103" s="11" t="s">
        <v>211</v>
      </c>
      <c r="B103" s="21">
        <v>1.92</v>
      </c>
      <c r="C103" s="22">
        <v>170</v>
      </c>
      <c r="D103" s="22">
        <v>29.4</v>
      </c>
      <c r="E103" s="27">
        <v>70.599999999999994</v>
      </c>
      <c r="F103" s="35">
        <f t="shared" si="3"/>
        <v>100</v>
      </c>
    </row>
    <row r="104" spans="1:6" ht="24" x14ac:dyDescent="0.2">
      <c r="A104" s="11" t="s">
        <v>213</v>
      </c>
      <c r="B104" s="21">
        <v>2</v>
      </c>
      <c r="C104" s="22">
        <v>170</v>
      </c>
      <c r="D104" s="22">
        <v>29.4</v>
      </c>
      <c r="E104" s="27">
        <v>70.599999999999994</v>
      </c>
      <c r="F104" s="35">
        <f t="shared" si="3"/>
        <v>100</v>
      </c>
    </row>
    <row r="105" spans="1:6" ht="24" x14ac:dyDescent="0.2">
      <c r="A105" s="11" t="s">
        <v>215</v>
      </c>
      <c r="B105" s="21">
        <v>1.95</v>
      </c>
      <c r="C105" s="22">
        <v>296</v>
      </c>
      <c r="D105" s="22">
        <v>16.899999999999999</v>
      </c>
      <c r="E105" s="27">
        <v>83.1</v>
      </c>
      <c r="F105" s="35">
        <f t="shared" si="3"/>
        <v>100</v>
      </c>
    </row>
    <row r="106" spans="1:6" ht="24" x14ac:dyDescent="0.2">
      <c r="A106" s="11" t="s">
        <v>217</v>
      </c>
      <c r="B106" s="21">
        <v>1.94</v>
      </c>
      <c r="C106" s="22">
        <v>400</v>
      </c>
      <c r="D106" s="22">
        <v>12.5</v>
      </c>
      <c r="E106" s="27">
        <v>87.5</v>
      </c>
      <c r="F106" s="35">
        <f t="shared" si="3"/>
        <v>100</v>
      </c>
    </row>
    <row r="107" spans="1:6" ht="24" x14ac:dyDescent="0.2">
      <c r="A107" s="11" t="s">
        <v>219</v>
      </c>
      <c r="B107" s="21">
        <v>1.99</v>
      </c>
      <c r="C107" s="22">
        <v>244</v>
      </c>
      <c r="D107" s="22">
        <v>20.5</v>
      </c>
      <c r="E107" s="27">
        <v>79.5</v>
      </c>
      <c r="F107" s="35">
        <f t="shared" si="3"/>
        <v>100</v>
      </c>
    </row>
    <row r="108" spans="1:6" ht="24" x14ac:dyDescent="0.2">
      <c r="A108" s="11" t="s">
        <v>221</v>
      </c>
      <c r="B108" s="21">
        <v>1.99</v>
      </c>
      <c r="C108" s="22">
        <v>234</v>
      </c>
      <c r="D108" s="22">
        <v>21.4</v>
      </c>
      <c r="E108" s="27">
        <v>78.599999999999994</v>
      </c>
      <c r="F108" s="35">
        <f t="shared" si="3"/>
        <v>100</v>
      </c>
    </row>
    <row r="109" spans="1:6" ht="24" x14ac:dyDescent="0.2">
      <c r="A109" s="11" t="s">
        <v>223</v>
      </c>
      <c r="B109" s="21">
        <v>2</v>
      </c>
      <c r="C109" s="22">
        <v>145</v>
      </c>
      <c r="D109" s="22">
        <v>34.5</v>
      </c>
      <c r="E109" s="27">
        <v>65.5</v>
      </c>
      <c r="F109" s="35">
        <f t="shared" si="3"/>
        <v>100</v>
      </c>
    </row>
    <row r="110" spans="1:6" ht="24" x14ac:dyDescent="0.2">
      <c r="A110" s="11" t="s">
        <v>225</v>
      </c>
      <c r="B110" s="21">
        <v>1.98</v>
      </c>
      <c r="C110" s="22">
        <v>288</v>
      </c>
      <c r="D110" s="22">
        <v>17.399999999999999</v>
      </c>
      <c r="E110" s="27">
        <v>82.6</v>
      </c>
      <c r="F110" s="35">
        <f t="shared" si="3"/>
        <v>100</v>
      </c>
    </row>
    <row r="111" spans="1:6" ht="24" x14ac:dyDescent="0.2">
      <c r="A111" s="11" t="s">
        <v>227</v>
      </c>
      <c r="B111" s="21">
        <v>1.95</v>
      </c>
      <c r="C111" s="22">
        <v>467</v>
      </c>
      <c r="D111" s="22">
        <v>10.7</v>
      </c>
      <c r="E111" s="27">
        <v>89.3</v>
      </c>
      <c r="F111" s="35">
        <f t="shared" si="3"/>
        <v>100</v>
      </c>
    </row>
    <row r="112" spans="1:6" ht="24" x14ac:dyDescent="0.2">
      <c r="A112" s="11" t="s">
        <v>229</v>
      </c>
      <c r="B112" s="21">
        <v>1.92</v>
      </c>
      <c r="C112" s="22">
        <v>412</v>
      </c>
      <c r="D112" s="22">
        <v>12.1</v>
      </c>
      <c r="E112" s="27">
        <v>87.9</v>
      </c>
      <c r="F112" s="35">
        <f t="shared" si="3"/>
        <v>100</v>
      </c>
    </row>
    <row r="113" spans="1:6" ht="24" x14ac:dyDescent="0.2">
      <c r="A113" s="11" t="s">
        <v>231</v>
      </c>
      <c r="B113" s="21">
        <v>1.94</v>
      </c>
      <c r="C113" s="22">
        <v>515</v>
      </c>
      <c r="D113" s="22">
        <v>9.6999999999999993</v>
      </c>
      <c r="E113" s="27">
        <v>90.3</v>
      </c>
      <c r="F113" s="35">
        <f t="shared" si="3"/>
        <v>100</v>
      </c>
    </row>
    <row r="114" spans="1:6" ht="24" x14ac:dyDescent="0.2">
      <c r="A114" s="11" t="s">
        <v>233</v>
      </c>
      <c r="B114" s="21">
        <v>2.04</v>
      </c>
      <c r="C114" s="22">
        <v>118</v>
      </c>
      <c r="D114" s="22">
        <v>42.4</v>
      </c>
      <c r="E114" s="27">
        <v>57.6</v>
      </c>
      <c r="F114" s="35">
        <f t="shared" si="3"/>
        <v>100</v>
      </c>
    </row>
    <row r="115" spans="1:6" ht="24" x14ac:dyDescent="0.2">
      <c r="A115" s="11" t="s">
        <v>235</v>
      </c>
      <c r="B115" s="21">
        <v>1.93</v>
      </c>
      <c r="C115" s="22">
        <v>426</v>
      </c>
      <c r="D115" s="22">
        <v>11.7</v>
      </c>
      <c r="E115" s="27">
        <v>88.3</v>
      </c>
      <c r="F115" s="35">
        <f t="shared" si="3"/>
        <v>100</v>
      </c>
    </row>
    <row r="116" spans="1:6" ht="24" x14ac:dyDescent="0.2">
      <c r="A116" s="11" t="s">
        <v>237</v>
      </c>
      <c r="B116" s="21">
        <v>1.94</v>
      </c>
      <c r="C116" s="22">
        <v>322</v>
      </c>
      <c r="D116" s="22">
        <v>15.5</v>
      </c>
      <c r="E116" s="27">
        <v>84.5</v>
      </c>
      <c r="F116" s="35">
        <f t="shared" si="3"/>
        <v>100</v>
      </c>
    </row>
    <row r="117" spans="1:6" ht="24" x14ac:dyDescent="0.2">
      <c r="A117" s="11" t="s">
        <v>239</v>
      </c>
      <c r="B117" s="21">
        <v>1.84</v>
      </c>
      <c r="C117" s="22">
        <v>453</v>
      </c>
      <c r="D117" s="22">
        <v>11</v>
      </c>
      <c r="E117" s="27">
        <v>89</v>
      </c>
      <c r="F117" s="35">
        <f t="shared" si="3"/>
        <v>100</v>
      </c>
    </row>
    <row r="118" spans="1:6" ht="24" x14ac:dyDescent="0.2">
      <c r="A118" s="11" t="s">
        <v>241</v>
      </c>
      <c r="B118" s="21">
        <v>1.94</v>
      </c>
      <c r="C118" s="22">
        <v>176</v>
      </c>
      <c r="D118" s="22">
        <v>28.4</v>
      </c>
      <c r="E118" s="27">
        <v>71.599999999999994</v>
      </c>
      <c r="F118" s="35">
        <f t="shared" si="3"/>
        <v>100</v>
      </c>
    </row>
    <row r="119" spans="1:6" ht="24" x14ac:dyDescent="0.2">
      <c r="A119" s="11" t="s">
        <v>243</v>
      </c>
      <c r="B119" s="21">
        <v>1.91</v>
      </c>
      <c r="C119" s="22">
        <v>161</v>
      </c>
      <c r="D119" s="22">
        <v>31.1</v>
      </c>
      <c r="E119" s="27">
        <v>68.900000000000006</v>
      </c>
      <c r="F119" s="35">
        <f t="shared" si="3"/>
        <v>100</v>
      </c>
    </row>
    <row r="120" spans="1:6" ht="24" x14ac:dyDescent="0.2">
      <c r="A120" s="11" t="s">
        <v>245</v>
      </c>
      <c r="B120" s="21">
        <v>1.88</v>
      </c>
      <c r="C120" s="22">
        <v>344</v>
      </c>
      <c r="D120" s="22">
        <v>14.53</v>
      </c>
      <c r="E120" s="27">
        <v>85.47</v>
      </c>
      <c r="F120" s="35">
        <f t="shared" si="3"/>
        <v>100</v>
      </c>
    </row>
    <row r="121" spans="1:6" ht="24" x14ac:dyDescent="0.2">
      <c r="A121" s="11" t="s">
        <v>247</v>
      </c>
      <c r="B121" s="21">
        <v>2.02</v>
      </c>
      <c r="C121" s="22">
        <v>211</v>
      </c>
      <c r="D121" s="22">
        <v>23.7</v>
      </c>
      <c r="E121" s="27">
        <v>76.3</v>
      </c>
      <c r="F121" s="35">
        <f t="shared" si="3"/>
        <v>100</v>
      </c>
    </row>
    <row r="122" spans="1:6" ht="24" x14ac:dyDescent="0.2">
      <c r="A122" s="11" t="s">
        <v>249</v>
      </c>
      <c r="B122" s="21">
        <v>1.94</v>
      </c>
      <c r="C122" s="22">
        <v>300</v>
      </c>
      <c r="D122" s="22">
        <v>16.7</v>
      </c>
      <c r="E122" s="27">
        <v>83.3</v>
      </c>
      <c r="F122" s="35">
        <f t="shared" si="3"/>
        <v>100</v>
      </c>
    </row>
    <row r="123" spans="1:6" ht="24" x14ac:dyDescent="0.2">
      <c r="A123" s="11" t="s">
        <v>251</v>
      </c>
      <c r="B123" s="21">
        <v>1.99</v>
      </c>
      <c r="C123" s="22">
        <v>498</v>
      </c>
      <c r="D123" s="22">
        <v>10</v>
      </c>
      <c r="E123" s="27">
        <v>90</v>
      </c>
      <c r="F123" s="35">
        <f t="shared" si="3"/>
        <v>100</v>
      </c>
    </row>
    <row r="124" spans="1:6" ht="24" x14ac:dyDescent="0.2">
      <c r="A124" s="11" t="s">
        <v>253</v>
      </c>
      <c r="B124" s="21">
        <v>1.98</v>
      </c>
      <c r="C124" s="22">
        <v>201</v>
      </c>
      <c r="D124" s="22">
        <v>24.9</v>
      </c>
      <c r="E124" s="27">
        <v>75.099999999999994</v>
      </c>
      <c r="F124" s="35">
        <f t="shared" si="3"/>
        <v>100</v>
      </c>
    </row>
    <row r="125" spans="1:6" ht="24" x14ac:dyDescent="0.2">
      <c r="A125" s="11" t="s">
        <v>255</v>
      </c>
      <c r="B125" s="21">
        <v>1.93</v>
      </c>
      <c r="C125" s="22">
        <v>369</v>
      </c>
      <c r="D125" s="22">
        <v>13.6</v>
      </c>
      <c r="E125" s="27">
        <v>86.4</v>
      </c>
      <c r="F125" s="35">
        <f t="shared" si="3"/>
        <v>100</v>
      </c>
    </row>
    <row r="126" spans="1:6" ht="24" x14ac:dyDescent="0.2">
      <c r="A126" s="11" t="s">
        <v>257</v>
      </c>
      <c r="B126" s="21">
        <v>1.96</v>
      </c>
      <c r="C126" s="22">
        <v>440</v>
      </c>
      <c r="D126" s="22">
        <v>11.4</v>
      </c>
      <c r="E126" s="27">
        <v>88.6</v>
      </c>
      <c r="F126" s="35">
        <f t="shared" si="3"/>
        <v>100</v>
      </c>
    </row>
    <row r="127" spans="1:6" ht="24" x14ac:dyDescent="0.2">
      <c r="A127" s="11" t="s">
        <v>259</v>
      </c>
      <c r="B127" s="21">
        <v>1.93</v>
      </c>
      <c r="C127" s="22">
        <v>440</v>
      </c>
      <c r="D127" s="22">
        <v>11.4</v>
      </c>
      <c r="E127" s="27">
        <v>88.6</v>
      </c>
      <c r="F127" s="35">
        <f t="shared" si="3"/>
        <v>100</v>
      </c>
    </row>
    <row r="128" spans="1:6" ht="24" x14ac:dyDescent="0.2">
      <c r="A128" s="11" t="s">
        <v>261</v>
      </c>
      <c r="B128" s="21">
        <v>2.0099999999999998</v>
      </c>
      <c r="C128" s="22">
        <v>238</v>
      </c>
      <c r="D128" s="22">
        <v>21</v>
      </c>
      <c r="E128" s="27">
        <v>79</v>
      </c>
      <c r="F128" s="35">
        <f t="shared" si="3"/>
        <v>100</v>
      </c>
    </row>
    <row r="129" spans="1:6" ht="24" x14ac:dyDescent="0.2">
      <c r="A129" s="11" t="s">
        <v>263</v>
      </c>
      <c r="B129" s="21">
        <v>1.98</v>
      </c>
      <c r="C129" s="22">
        <v>362</v>
      </c>
      <c r="D129" s="22">
        <v>13.8</v>
      </c>
      <c r="E129" s="27">
        <v>86.2</v>
      </c>
      <c r="F129" s="35">
        <f t="shared" si="3"/>
        <v>100</v>
      </c>
    </row>
    <row r="130" spans="1:6" ht="24" x14ac:dyDescent="0.2">
      <c r="A130" s="11" t="s">
        <v>265</v>
      </c>
      <c r="B130" s="21">
        <v>2.0299999999999998</v>
      </c>
      <c r="C130" s="22">
        <v>172</v>
      </c>
      <c r="D130" s="22">
        <v>29</v>
      </c>
      <c r="E130" s="27">
        <v>71</v>
      </c>
      <c r="F130" s="35">
        <f t="shared" si="3"/>
        <v>100</v>
      </c>
    </row>
    <row r="131" spans="1:6" ht="24" x14ac:dyDescent="0.2">
      <c r="A131" s="11" t="s">
        <v>267</v>
      </c>
      <c r="B131" s="21">
        <v>2.0499999999999998</v>
      </c>
      <c r="C131" s="22">
        <v>110</v>
      </c>
      <c r="D131" s="22">
        <v>45.5</v>
      </c>
      <c r="E131" s="27">
        <v>54.5</v>
      </c>
      <c r="F131" s="35">
        <f t="shared" si="3"/>
        <v>100</v>
      </c>
    </row>
    <row r="132" spans="1:6" ht="24" x14ac:dyDescent="0.2">
      <c r="A132" s="11" t="s">
        <v>269</v>
      </c>
      <c r="B132" s="21">
        <v>2</v>
      </c>
      <c r="C132" s="22">
        <v>483</v>
      </c>
      <c r="D132" s="22">
        <v>10.4</v>
      </c>
      <c r="E132" s="27">
        <v>89.6</v>
      </c>
      <c r="F132" s="35">
        <f t="shared" si="3"/>
        <v>100</v>
      </c>
    </row>
    <row r="133" spans="1:6" ht="24" x14ac:dyDescent="0.2">
      <c r="A133" s="11" t="s">
        <v>271</v>
      </c>
      <c r="B133" s="21">
        <v>2.0499999999999998</v>
      </c>
      <c r="C133" s="22">
        <v>163</v>
      </c>
      <c r="D133" s="22">
        <v>30.7</v>
      </c>
      <c r="E133" s="27">
        <v>69.3</v>
      </c>
      <c r="F133" s="35">
        <f t="shared" ref="F133:F167" si="4">SUM(D133:E133)</f>
        <v>100</v>
      </c>
    </row>
    <row r="134" spans="1:6" ht="24" x14ac:dyDescent="0.2">
      <c r="A134" s="11" t="s">
        <v>273</v>
      </c>
      <c r="B134" s="21">
        <v>1.98</v>
      </c>
      <c r="C134" s="22">
        <v>424</v>
      </c>
      <c r="D134" s="22">
        <v>11.8</v>
      </c>
      <c r="E134" s="27">
        <v>88.2</v>
      </c>
      <c r="F134" s="35">
        <f t="shared" si="4"/>
        <v>100</v>
      </c>
    </row>
    <row r="135" spans="1:6" ht="24" x14ac:dyDescent="0.2">
      <c r="A135" s="11" t="s">
        <v>275</v>
      </c>
      <c r="B135" s="21">
        <v>2</v>
      </c>
      <c r="C135" s="22">
        <v>416</v>
      </c>
      <c r="D135" s="22">
        <v>12</v>
      </c>
      <c r="E135" s="27">
        <v>88</v>
      </c>
      <c r="F135" s="35">
        <f t="shared" si="4"/>
        <v>100</v>
      </c>
    </row>
    <row r="136" spans="1:6" ht="24" x14ac:dyDescent="0.2">
      <c r="A136" s="11" t="s">
        <v>277</v>
      </c>
      <c r="B136" s="21">
        <v>1.85</v>
      </c>
      <c r="C136" s="22">
        <v>622</v>
      </c>
      <c r="D136" s="22">
        <v>8.0399999999999991</v>
      </c>
      <c r="E136" s="27">
        <v>91.96</v>
      </c>
      <c r="F136" s="35">
        <f t="shared" si="4"/>
        <v>100</v>
      </c>
    </row>
    <row r="137" spans="1:6" ht="24" x14ac:dyDescent="0.2">
      <c r="A137" s="11" t="s">
        <v>279</v>
      </c>
      <c r="B137" s="21">
        <v>1.95</v>
      </c>
      <c r="C137" s="22">
        <v>494</v>
      </c>
      <c r="D137" s="22">
        <v>10.1</v>
      </c>
      <c r="E137" s="27">
        <v>89.9</v>
      </c>
      <c r="F137" s="35">
        <f t="shared" si="4"/>
        <v>100</v>
      </c>
    </row>
    <row r="138" spans="1:6" ht="24" x14ac:dyDescent="0.2">
      <c r="A138" s="11" t="s">
        <v>281</v>
      </c>
      <c r="B138" s="21">
        <v>2.0499999999999998</v>
      </c>
      <c r="C138" s="22">
        <v>50</v>
      </c>
      <c r="D138" s="22">
        <v>100</v>
      </c>
      <c r="E138" s="27">
        <v>0</v>
      </c>
      <c r="F138" s="35">
        <f t="shared" si="4"/>
        <v>100</v>
      </c>
    </row>
    <row r="139" spans="1:6" ht="24" x14ac:dyDescent="0.2">
      <c r="A139" s="11" t="s">
        <v>283</v>
      </c>
      <c r="B139" s="21">
        <v>1.93</v>
      </c>
      <c r="C139" s="22">
        <v>394</v>
      </c>
      <c r="D139" s="22">
        <v>12.7</v>
      </c>
      <c r="E139" s="27">
        <v>87.3</v>
      </c>
      <c r="F139" s="35">
        <f t="shared" si="4"/>
        <v>100</v>
      </c>
    </row>
    <row r="140" spans="1:6" ht="24" x14ac:dyDescent="0.2">
      <c r="A140" s="11" t="s">
        <v>285</v>
      </c>
      <c r="B140" s="21">
        <v>2.0299999999999998</v>
      </c>
      <c r="C140" s="22">
        <v>350</v>
      </c>
      <c r="D140" s="22">
        <v>14.3</v>
      </c>
      <c r="E140" s="27">
        <v>85.7</v>
      </c>
      <c r="F140" s="35">
        <f t="shared" si="4"/>
        <v>100</v>
      </c>
    </row>
    <row r="141" spans="1:6" ht="24" x14ac:dyDescent="0.2">
      <c r="A141" s="11" t="s">
        <v>287</v>
      </c>
      <c r="B141" s="21">
        <v>1.97</v>
      </c>
      <c r="C141" s="22">
        <v>324</v>
      </c>
      <c r="D141" s="22">
        <v>20.7</v>
      </c>
      <c r="E141" s="27">
        <v>79.3</v>
      </c>
      <c r="F141" s="35">
        <f t="shared" si="4"/>
        <v>100</v>
      </c>
    </row>
    <row r="142" spans="1:6" ht="24" x14ac:dyDescent="0.2">
      <c r="A142" s="11" t="s">
        <v>289</v>
      </c>
      <c r="B142" s="21">
        <v>2.06</v>
      </c>
      <c r="C142" s="22">
        <v>293</v>
      </c>
      <c r="D142" s="22">
        <v>17.100000000000001</v>
      </c>
      <c r="E142" s="27">
        <v>82.9</v>
      </c>
      <c r="F142" s="35">
        <f t="shared" si="4"/>
        <v>100</v>
      </c>
    </row>
    <row r="143" spans="1:6" ht="24" x14ac:dyDescent="0.2">
      <c r="A143" s="11" t="s">
        <v>291</v>
      </c>
      <c r="B143" s="21">
        <v>2.0099999999999998</v>
      </c>
      <c r="C143" s="22">
        <v>304</v>
      </c>
      <c r="D143" s="22">
        <v>16.399999999999999</v>
      </c>
      <c r="E143" s="27">
        <v>83.6</v>
      </c>
      <c r="F143" s="35">
        <f t="shared" si="4"/>
        <v>100</v>
      </c>
    </row>
    <row r="144" spans="1:6" ht="24" x14ac:dyDescent="0.2">
      <c r="A144" s="11" t="s">
        <v>293</v>
      </c>
      <c r="B144" s="21">
        <v>1.96</v>
      </c>
      <c r="C144" s="22">
        <v>412</v>
      </c>
      <c r="D144" s="26">
        <v>12.1</v>
      </c>
      <c r="E144" s="27">
        <v>87.9</v>
      </c>
      <c r="F144" s="35">
        <f t="shared" si="4"/>
        <v>100</v>
      </c>
    </row>
    <row r="145" spans="1:6" ht="24" x14ac:dyDescent="0.2">
      <c r="A145" s="11" t="s">
        <v>295</v>
      </c>
      <c r="B145" s="21">
        <v>2.02</v>
      </c>
      <c r="C145" s="22">
        <v>422</v>
      </c>
      <c r="D145" s="22">
        <v>11.8</v>
      </c>
      <c r="E145" s="27">
        <v>88.2</v>
      </c>
      <c r="F145" s="35">
        <f t="shared" si="4"/>
        <v>100</v>
      </c>
    </row>
    <row r="146" spans="1:6" ht="24" x14ac:dyDescent="0.2">
      <c r="A146" s="11" t="s">
        <v>297</v>
      </c>
      <c r="B146" s="21">
        <v>1.87</v>
      </c>
      <c r="C146" s="22">
        <v>700</v>
      </c>
      <c r="D146" s="22">
        <v>7.1</v>
      </c>
      <c r="E146" s="27">
        <v>92.9</v>
      </c>
      <c r="F146" s="35">
        <f t="shared" si="4"/>
        <v>100</v>
      </c>
    </row>
    <row r="147" spans="1:6" ht="24" x14ac:dyDescent="0.2">
      <c r="A147" s="11" t="s">
        <v>299</v>
      </c>
      <c r="B147" s="21">
        <v>2.0499999999999998</v>
      </c>
      <c r="C147" s="22">
        <v>232</v>
      </c>
      <c r="D147" s="22">
        <v>21.6</v>
      </c>
      <c r="E147" s="27">
        <v>78.400000000000006</v>
      </c>
      <c r="F147" s="35">
        <f t="shared" si="4"/>
        <v>100</v>
      </c>
    </row>
    <row r="148" spans="1:6" ht="24" x14ac:dyDescent="0.2">
      <c r="A148" s="11" t="s">
        <v>301</v>
      </c>
      <c r="B148" s="21">
        <v>2.0299999999999998</v>
      </c>
      <c r="C148" s="22">
        <v>315</v>
      </c>
      <c r="D148" s="22">
        <v>15.9</v>
      </c>
      <c r="E148" s="27">
        <v>84.1</v>
      </c>
      <c r="F148" s="35">
        <f t="shared" si="4"/>
        <v>100</v>
      </c>
    </row>
    <row r="149" spans="1:6" ht="24" x14ac:dyDescent="0.2">
      <c r="A149" s="11" t="s">
        <v>303</v>
      </c>
      <c r="B149" s="21">
        <v>1.97</v>
      </c>
      <c r="C149" s="22">
        <v>217</v>
      </c>
      <c r="D149" s="22">
        <v>23</v>
      </c>
      <c r="E149" s="27">
        <v>77</v>
      </c>
      <c r="F149" s="35">
        <f t="shared" si="4"/>
        <v>100</v>
      </c>
    </row>
    <row r="150" spans="1:6" ht="24" x14ac:dyDescent="0.2">
      <c r="A150" s="11" t="s">
        <v>305</v>
      </c>
      <c r="B150" s="21">
        <v>2.0299999999999998</v>
      </c>
      <c r="C150" s="22">
        <v>220</v>
      </c>
      <c r="D150" s="22">
        <v>22.7</v>
      </c>
      <c r="E150" s="27">
        <v>77.3</v>
      </c>
      <c r="F150" s="35">
        <f t="shared" si="4"/>
        <v>100</v>
      </c>
    </row>
    <row r="151" spans="1:6" ht="24" x14ac:dyDescent="0.2">
      <c r="A151" s="11" t="s">
        <v>307</v>
      </c>
      <c r="B151" s="21">
        <v>2.0499999999999998</v>
      </c>
      <c r="C151" s="22">
        <v>190</v>
      </c>
      <c r="D151" s="22">
        <v>26.3</v>
      </c>
      <c r="E151" s="27">
        <v>73.7</v>
      </c>
      <c r="F151" s="35">
        <f t="shared" si="4"/>
        <v>100</v>
      </c>
    </row>
    <row r="152" spans="1:6" ht="24" x14ac:dyDescent="0.2">
      <c r="A152" s="11" t="s">
        <v>309</v>
      </c>
      <c r="B152" s="21">
        <v>2.0499999999999998</v>
      </c>
      <c r="C152" s="22">
        <v>1141</v>
      </c>
      <c r="D152" s="22">
        <v>8.76</v>
      </c>
      <c r="E152" s="27">
        <v>191.24</v>
      </c>
      <c r="F152" s="35">
        <f t="shared" si="4"/>
        <v>200</v>
      </c>
    </row>
    <row r="153" spans="1:6" ht="24" x14ac:dyDescent="0.2">
      <c r="A153" s="11" t="s">
        <v>311</v>
      </c>
      <c r="B153" s="21">
        <v>1.92</v>
      </c>
      <c r="C153" s="22">
        <v>485</v>
      </c>
      <c r="D153" s="22">
        <v>10.3</v>
      </c>
      <c r="E153" s="27">
        <v>89.7</v>
      </c>
      <c r="F153" s="35">
        <f t="shared" si="4"/>
        <v>100</v>
      </c>
    </row>
    <row r="154" spans="1:6" ht="24" x14ac:dyDescent="0.2">
      <c r="A154" s="11" t="s">
        <v>313</v>
      </c>
      <c r="B154" s="21">
        <v>2.0499999999999998</v>
      </c>
      <c r="C154" s="22">
        <v>371</v>
      </c>
      <c r="D154" s="22">
        <v>13.5</v>
      </c>
      <c r="E154" s="27">
        <v>86.5</v>
      </c>
      <c r="F154" s="35">
        <f t="shared" si="4"/>
        <v>100</v>
      </c>
    </row>
    <row r="155" spans="1:6" ht="24" x14ac:dyDescent="0.2">
      <c r="A155" s="11" t="s">
        <v>315</v>
      </c>
      <c r="B155" s="21">
        <v>1.92</v>
      </c>
      <c r="C155" s="22">
        <v>250</v>
      </c>
      <c r="D155" s="22">
        <v>19.5</v>
      </c>
      <c r="E155" s="27">
        <v>80.5</v>
      </c>
      <c r="F155" s="35">
        <f t="shared" si="4"/>
        <v>100</v>
      </c>
    </row>
    <row r="156" spans="1:6" ht="24" x14ac:dyDescent="0.2">
      <c r="A156" s="11" t="s">
        <v>317</v>
      </c>
      <c r="B156" s="21">
        <v>2.02</v>
      </c>
      <c r="C156" s="22">
        <v>640</v>
      </c>
      <c r="D156" s="22">
        <v>7.81</v>
      </c>
      <c r="E156" s="27">
        <v>92.19</v>
      </c>
      <c r="F156" s="35">
        <f t="shared" si="4"/>
        <v>100</v>
      </c>
    </row>
    <row r="157" spans="1:6" ht="24" x14ac:dyDescent="0.2">
      <c r="A157" s="11" t="s">
        <v>319</v>
      </c>
      <c r="B157" s="21">
        <v>2.0099999999999998</v>
      </c>
      <c r="C157" s="22">
        <v>394</v>
      </c>
      <c r="D157" s="22">
        <v>12.7</v>
      </c>
      <c r="E157" s="27">
        <v>87.3</v>
      </c>
      <c r="F157" s="35">
        <f t="shared" si="4"/>
        <v>100</v>
      </c>
    </row>
    <row r="158" spans="1:6" ht="24" x14ac:dyDescent="0.2">
      <c r="A158" s="11" t="s">
        <v>321</v>
      </c>
      <c r="B158" s="21">
        <v>2</v>
      </c>
      <c r="C158" s="22">
        <v>552</v>
      </c>
      <c r="D158" s="22">
        <v>9.1</v>
      </c>
      <c r="E158" s="27">
        <v>90.9</v>
      </c>
      <c r="F158" s="35">
        <f t="shared" si="4"/>
        <v>100</v>
      </c>
    </row>
    <row r="159" spans="1:6" ht="24" x14ac:dyDescent="0.2">
      <c r="A159" s="11" t="s">
        <v>323</v>
      </c>
      <c r="B159" s="21">
        <v>1.93</v>
      </c>
      <c r="C159" s="22">
        <v>387</v>
      </c>
      <c r="D159" s="22">
        <v>12.9</v>
      </c>
      <c r="E159" s="27">
        <v>87.1</v>
      </c>
      <c r="F159" s="35">
        <f t="shared" si="4"/>
        <v>100</v>
      </c>
    </row>
    <row r="160" spans="1:6" ht="24" x14ac:dyDescent="0.2">
      <c r="A160" s="11" t="s">
        <v>325</v>
      </c>
      <c r="B160" s="21">
        <v>1.92</v>
      </c>
      <c r="C160" s="22">
        <v>390</v>
      </c>
      <c r="D160" s="22">
        <v>12.8</v>
      </c>
      <c r="E160" s="27">
        <v>87.2</v>
      </c>
      <c r="F160" s="35">
        <f t="shared" si="4"/>
        <v>100</v>
      </c>
    </row>
    <row r="161" spans="1:6" ht="24" x14ac:dyDescent="0.2">
      <c r="A161" s="11" t="s">
        <v>327</v>
      </c>
      <c r="B161" s="21">
        <v>1.95</v>
      </c>
      <c r="C161" s="22">
        <v>216</v>
      </c>
      <c r="D161" s="22">
        <v>23.1</v>
      </c>
      <c r="E161" s="27">
        <v>76.900000000000006</v>
      </c>
      <c r="F161" s="35">
        <f t="shared" si="4"/>
        <v>100</v>
      </c>
    </row>
    <row r="162" spans="1:6" ht="24" x14ac:dyDescent="0.2">
      <c r="A162" s="11" t="s">
        <v>329</v>
      </c>
      <c r="B162" s="21">
        <v>2.0299999999999998</v>
      </c>
      <c r="C162" s="22">
        <v>951</v>
      </c>
      <c r="D162" s="22">
        <v>10.5</v>
      </c>
      <c r="E162" s="27">
        <v>189.5</v>
      </c>
      <c r="F162" s="35">
        <f t="shared" si="4"/>
        <v>200</v>
      </c>
    </row>
    <row r="163" spans="1:6" ht="24" x14ac:dyDescent="0.2">
      <c r="A163" s="11" t="s">
        <v>331</v>
      </c>
      <c r="B163" s="21">
        <v>1.96</v>
      </c>
      <c r="C163" s="22">
        <v>460</v>
      </c>
      <c r="D163" s="22">
        <v>10.9</v>
      </c>
      <c r="E163" s="27">
        <v>89.1</v>
      </c>
      <c r="F163" s="35">
        <f t="shared" si="4"/>
        <v>100</v>
      </c>
    </row>
    <row r="164" spans="1:6" ht="24" x14ac:dyDescent="0.2">
      <c r="A164" s="11" t="s">
        <v>333</v>
      </c>
      <c r="B164" s="21">
        <v>1.96</v>
      </c>
      <c r="C164" s="22">
        <v>270</v>
      </c>
      <c r="D164" s="22">
        <v>18.5</v>
      </c>
      <c r="E164" s="27">
        <v>81.5</v>
      </c>
      <c r="F164" s="35">
        <f t="shared" si="4"/>
        <v>100</v>
      </c>
    </row>
    <row r="165" spans="1:6" ht="24" x14ac:dyDescent="0.2">
      <c r="A165" s="11" t="s">
        <v>335</v>
      </c>
      <c r="B165" s="21">
        <v>1.99</v>
      </c>
      <c r="C165" s="22">
        <v>185</v>
      </c>
      <c r="D165" s="22">
        <v>27</v>
      </c>
      <c r="E165" s="27">
        <v>73</v>
      </c>
      <c r="F165" s="35">
        <f t="shared" si="4"/>
        <v>100</v>
      </c>
    </row>
    <row r="166" spans="1:6" ht="24" x14ac:dyDescent="0.2">
      <c r="A166" s="11" t="s">
        <v>337</v>
      </c>
      <c r="B166" s="21">
        <v>1.95</v>
      </c>
      <c r="C166" s="22">
        <v>427</v>
      </c>
      <c r="D166" s="22">
        <v>11.71</v>
      </c>
      <c r="E166" s="27">
        <v>88.29</v>
      </c>
      <c r="F166" s="35">
        <f t="shared" si="4"/>
        <v>100</v>
      </c>
    </row>
    <row r="167" spans="1:6" ht="24" x14ac:dyDescent="0.2">
      <c r="A167" s="11" t="s">
        <v>339</v>
      </c>
      <c r="B167" s="21">
        <v>1.94</v>
      </c>
      <c r="C167" s="22">
        <v>254</v>
      </c>
      <c r="D167" s="22">
        <v>19.7</v>
      </c>
      <c r="E167" s="27">
        <v>80.3</v>
      </c>
      <c r="F167" s="35">
        <f t="shared" si="4"/>
        <v>100</v>
      </c>
    </row>
    <row r="168" spans="1:6" ht="24" x14ac:dyDescent="0.2">
      <c r="A168" s="11"/>
    </row>
    <row r="169" spans="1:6" ht="24" x14ac:dyDescent="0.2">
      <c r="A169" s="11"/>
    </row>
    <row r="170" spans="1:6" ht="24" x14ac:dyDescent="0.2">
      <c r="A170" s="11"/>
    </row>
    <row r="171" spans="1:6" ht="24" x14ac:dyDescent="0.2">
      <c r="A171" s="11"/>
    </row>
    <row r="172" spans="1:6" ht="24" x14ac:dyDescent="0.2">
      <c r="A172" s="11"/>
    </row>
    <row r="173" spans="1:6" ht="24" x14ac:dyDescent="0.2">
      <c r="A173" s="11"/>
    </row>
    <row r="174" spans="1:6" ht="24" x14ac:dyDescent="0.2">
      <c r="A174" s="11"/>
    </row>
    <row r="175" spans="1:6" ht="24" x14ac:dyDescent="0.2">
      <c r="A175" s="11"/>
    </row>
    <row r="176" spans="1:6" ht="24" x14ac:dyDescent="0.2">
      <c r="A176" s="11"/>
    </row>
    <row r="177" spans="1:1" ht="24" x14ac:dyDescent="0.2">
      <c r="A177" s="11"/>
    </row>
    <row r="178" spans="1:1" ht="24" x14ac:dyDescent="0.2">
      <c r="A178" s="11"/>
    </row>
    <row r="179" spans="1:1" ht="24" x14ac:dyDescent="0.2">
      <c r="A179" s="11"/>
    </row>
    <row r="180" spans="1:1" ht="24" x14ac:dyDescent="0.2">
      <c r="A180" s="11"/>
    </row>
    <row r="181" spans="1:1" ht="24" x14ac:dyDescent="0.2">
      <c r="A181" s="11"/>
    </row>
    <row r="182" spans="1:1" ht="24" x14ac:dyDescent="0.2">
      <c r="A182" s="11"/>
    </row>
    <row r="183" spans="1:1" ht="24" x14ac:dyDescent="0.2">
      <c r="A183" s="11"/>
    </row>
    <row r="184" spans="1:1" ht="24" x14ac:dyDescent="0.2">
      <c r="A184" s="11"/>
    </row>
    <row r="185" spans="1:1" ht="24" x14ac:dyDescent="0.2">
      <c r="A185" s="11"/>
    </row>
    <row r="186" spans="1:1" ht="24" x14ac:dyDescent="0.2">
      <c r="A186" s="11"/>
    </row>
    <row r="187" spans="1:1" ht="24" x14ac:dyDescent="0.2">
      <c r="A187" s="11"/>
    </row>
    <row r="188" spans="1:1" ht="24" x14ac:dyDescent="0.2">
      <c r="A188" s="11"/>
    </row>
    <row r="189" spans="1:1" ht="24" x14ac:dyDescent="0.2">
      <c r="A189" s="11"/>
    </row>
    <row r="190" spans="1:1" ht="24" x14ac:dyDescent="0.2">
      <c r="A190" s="11"/>
    </row>
    <row r="191" spans="1:1" ht="24" x14ac:dyDescent="0.2">
      <c r="A191" s="11"/>
    </row>
    <row r="192" spans="1:1" ht="24" x14ac:dyDescent="0.2">
      <c r="A192" s="11"/>
    </row>
    <row r="193" spans="1:1" ht="24" x14ac:dyDescent="0.2">
      <c r="A193" s="11"/>
    </row>
    <row r="194" spans="1:1" ht="24" x14ac:dyDescent="0.2">
      <c r="A194" s="11"/>
    </row>
    <row r="195" spans="1:1" ht="24" x14ac:dyDescent="0.2">
      <c r="A195" s="11"/>
    </row>
    <row r="196" spans="1:1" ht="24" x14ac:dyDescent="0.2">
      <c r="A196" s="11"/>
    </row>
    <row r="197" spans="1:1" ht="24" x14ac:dyDescent="0.2">
      <c r="A197" s="11"/>
    </row>
    <row r="198" spans="1:1" ht="24" x14ac:dyDescent="0.2">
      <c r="A198" s="11"/>
    </row>
    <row r="199" spans="1:1" ht="24" x14ac:dyDescent="0.2">
      <c r="A199" s="11"/>
    </row>
    <row r="200" spans="1:1" ht="24" x14ac:dyDescent="0.2">
      <c r="A200" s="11"/>
    </row>
    <row r="201" spans="1:1" ht="24" x14ac:dyDescent="0.2">
      <c r="A201" s="11"/>
    </row>
    <row r="202" spans="1:1" ht="24" x14ac:dyDescent="0.2">
      <c r="A202" s="11"/>
    </row>
    <row r="203" spans="1:1" ht="24" x14ac:dyDescent="0.2">
      <c r="A203" s="11"/>
    </row>
    <row r="204" spans="1:1" ht="24" x14ac:dyDescent="0.2">
      <c r="A204" s="11"/>
    </row>
    <row r="205" spans="1:1" ht="24" x14ac:dyDescent="0.2">
      <c r="A205" s="11"/>
    </row>
    <row r="206" spans="1:1" ht="24" x14ac:dyDescent="0.2">
      <c r="A206" s="11"/>
    </row>
    <row r="207" spans="1:1" ht="24" x14ac:dyDescent="0.2">
      <c r="A207" s="11"/>
    </row>
    <row r="208" spans="1:1" ht="24" x14ac:dyDescent="0.2">
      <c r="A208" s="11"/>
    </row>
    <row r="209" spans="1:1" ht="24" x14ac:dyDescent="0.2">
      <c r="A209" s="11"/>
    </row>
    <row r="210" spans="1:1" ht="24" x14ac:dyDescent="0.2">
      <c r="A210" s="11"/>
    </row>
    <row r="211" spans="1:1" ht="24" x14ac:dyDescent="0.2">
      <c r="A211" s="11"/>
    </row>
    <row r="212" spans="1:1" ht="24" x14ac:dyDescent="0.2">
      <c r="A212" s="11"/>
    </row>
    <row r="213" spans="1:1" ht="24" x14ac:dyDescent="0.2">
      <c r="A213" s="11"/>
    </row>
    <row r="214" spans="1:1" ht="24" x14ac:dyDescent="0.2">
      <c r="A214" s="11"/>
    </row>
    <row r="215" spans="1:1" ht="24" x14ac:dyDescent="0.2">
      <c r="A215" s="11"/>
    </row>
    <row r="216" spans="1:1" ht="24" x14ac:dyDescent="0.2">
      <c r="A216" s="11"/>
    </row>
    <row r="217" spans="1:1" ht="24" x14ac:dyDescent="0.2">
      <c r="A217" s="11"/>
    </row>
    <row r="218" spans="1:1" ht="24" x14ac:dyDescent="0.2">
      <c r="A218" s="11"/>
    </row>
    <row r="219" spans="1:1" ht="24" x14ac:dyDescent="0.2">
      <c r="A219" s="11"/>
    </row>
    <row r="220" spans="1:1" ht="24" x14ac:dyDescent="0.2">
      <c r="A220" s="11"/>
    </row>
    <row r="221" spans="1:1" ht="24" x14ac:dyDescent="0.2">
      <c r="A221" s="11"/>
    </row>
    <row r="222" spans="1:1" ht="24" x14ac:dyDescent="0.2">
      <c r="A222" s="11"/>
    </row>
    <row r="223" spans="1:1" ht="24" x14ac:dyDescent="0.2">
      <c r="A223" s="11"/>
    </row>
    <row r="224" spans="1:1" ht="24" x14ac:dyDescent="0.2">
      <c r="A224" s="11"/>
    </row>
    <row r="225" spans="1:1" ht="24" x14ac:dyDescent="0.2">
      <c r="A225" s="11"/>
    </row>
    <row r="226" spans="1:1" ht="24" x14ac:dyDescent="0.2">
      <c r="A226" s="11"/>
    </row>
    <row r="227" spans="1:1" ht="24" x14ac:dyDescent="0.2">
      <c r="A227" s="11"/>
    </row>
    <row r="228" spans="1:1" ht="24" x14ac:dyDescent="0.2">
      <c r="A228" s="11"/>
    </row>
    <row r="229" spans="1:1" ht="24" x14ac:dyDescent="0.2">
      <c r="A229" s="11"/>
    </row>
    <row r="230" spans="1:1" ht="24" x14ac:dyDescent="0.2">
      <c r="A230" s="11"/>
    </row>
  </sheetData>
  <mergeCells count="2">
    <mergeCell ref="D2:E2"/>
    <mergeCell ref="B1:E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I21" sqref="I21"/>
    </sheetView>
  </sheetViews>
  <sheetFormatPr baseColWidth="10" defaultRowHeight="16" x14ac:dyDescent="0.2"/>
  <cols>
    <col min="1" max="1" width="31.1640625" customWidth="1"/>
    <col min="2" max="2" width="21.6640625" customWidth="1"/>
    <col min="3" max="3" width="12.83203125" customWidth="1"/>
    <col min="4" max="4" width="29.83203125" customWidth="1"/>
    <col min="5" max="5" width="17.83203125" customWidth="1"/>
  </cols>
  <sheetData>
    <row r="1" spans="1:6" ht="31.5" x14ac:dyDescent="0.5">
      <c r="A1" s="8"/>
      <c r="B1" s="133" t="s">
        <v>341</v>
      </c>
      <c r="C1" s="134"/>
      <c r="D1" s="134"/>
      <c r="E1" s="135"/>
    </row>
    <row r="2" spans="1:6" ht="19" x14ac:dyDescent="0.2">
      <c r="A2" s="9"/>
      <c r="B2" s="10"/>
      <c r="C2" s="18"/>
      <c r="D2" s="131" t="s">
        <v>12</v>
      </c>
      <c r="E2" s="132"/>
    </row>
    <row r="3" spans="1:6" ht="24" x14ac:dyDescent="0.2">
      <c r="A3" s="11" t="s">
        <v>0</v>
      </c>
      <c r="B3" s="10" t="s">
        <v>1</v>
      </c>
      <c r="C3" s="18" t="s">
        <v>2</v>
      </c>
      <c r="D3" s="18" t="s">
        <v>3</v>
      </c>
      <c r="E3" s="19" t="s">
        <v>4</v>
      </c>
    </row>
    <row r="4" spans="1:6" ht="23.25" x14ac:dyDescent="0.25">
      <c r="A4" s="11" t="s">
        <v>14</v>
      </c>
      <c r="B4" s="12">
        <v>1.9</v>
      </c>
      <c r="C4" s="13">
        <v>625</v>
      </c>
      <c r="D4" s="14">
        <v>8</v>
      </c>
      <c r="E4" s="15">
        <v>92</v>
      </c>
      <c r="F4" s="47">
        <f>SUM(D4:E4)</f>
        <v>100</v>
      </c>
    </row>
    <row r="5" spans="1:6" ht="23.25" x14ac:dyDescent="0.25">
      <c r="A5" s="11" t="s">
        <v>16</v>
      </c>
      <c r="B5" s="12">
        <v>1.94</v>
      </c>
      <c r="C5" s="13">
        <v>450</v>
      </c>
      <c r="D5" s="13">
        <v>11.1</v>
      </c>
      <c r="E5" s="15">
        <v>88.9</v>
      </c>
      <c r="F5" s="47">
        <f t="shared" ref="F5:F68" si="0">SUM(D5:E5)</f>
        <v>100</v>
      </c>
    </row>
    <row r="6" spans="1:6" ht="23.25" x14ac:dyDescent="0.25">
      <c r="A6" s="11" t="s">
        <v>18</v>
      </c>
      <c r="B6" s="44">
        <v>1.95</v>
      </c>
      <c r="C6" s="44">
        <v>370</v>
      </c>
      <c r="D6" s="44">
        <v>13.5</v>
      </c>
      <c r="E6" s="44">
        <v>86.5</v>
      </c>
      <c r="F6" s="47">
        <f t="shared" si="0"/>
        <v>100</v>
      </c>
    </row>
    <row r="7" spans="1:6" ht="23.25" x14ac:dyDescent="0.25">
      <c r="A7" s="11" t="s">
        <v>22</v>
      </c>
      <c r="B7" s="44">
        <v>1.96</v>
      </c>
      <c r="C7" s="44">
        <v>356</v>
      </c>
      <c r="D7" s="44">
        <v>14</v>
      </c>
      <c r="E7" s="44">
        <v>86</v>
      </c>
      <c r="F7" s="47">
        <f t="shared" si="0"/>
        <v>100</v>
      </c>
    </row>
    <row r="8" spans="1:6" ht="23.25" x14ac:dyDescent="0.25">
      <c r="A8" s="11" t="s">
        <v>23</v>
      </c>
      <c r="B8" s="44">
        <v>1.97</v>
      </c>
      <c r="C8" s="44">
        <v>322</v>
      </c>
      <c r="D8" s="44">
        <v>15.5</v>
      </c>
      <c r="E8" s="44">
        <v>84.5</v>
      </c>
      <c r="F8" s="47">
        <f t="shared" si="0"/>
        <v>100</v>
      </c>
    </row>
    <row r="9" spans="1:6" ht="23.25" x14ac:dyDescent="0.25">
      <c r="A9" s="11" t="s">
        <v>24</v>
      </c>
      <c r="B9" s="44">
        <v>2</v>
      </c>
      <c r="C9" s="44">
        <v>320</v>
      </c>
      <c r="D9" s="44">
        <v>15.6</v>
      </c>
      <c r="E9" s="44">
        <v>84.4</v>
      </c>
      <c r="F9" s="47">
        <f t="shared" si="0"/>
        <v>100</v>
      </c>
    </row>
    <row r="10" spans="1:6" ht="23.25" x14ac:dyDescent="0.25">
      <c r="A10" s="11" t="s">
        <v>26</v>
      </c>
      <c r="B10" s="44">
        <v>2.02</v>
      </c>
      <c r="C10" s="44">
        <v>430</v>
      </c>
      <c r="D10" s="44">
        <v>11.6</v>
      </c>
      <c r="E10" s="44">
        <v>88.4</v>
      </c>
      <c r="F10" s="47">
        <f t="shared" si="0"/>
        <v>100</v>
      </c>
    </row>
    <row r="11" spans="1:6" ht="23.25" x14ac:dyDescent="0.25">
      <c r="A11" s="11" t="s">
        <v>28</v>
      </c>
      <c r="B11" s="44">
        <v>2.0299999999999998</v>
      </c>
      <c r="C11" s="44">
        <v>133</v>
      </c>
      <c r="D11" s="44">
        <v>37.6</v>
      </c>
      <c r="E11" s="44">
        <v>62.4</v>
      </c>
      <c r="F11" s="47">
        <f t="shared" si="0"/>
        <v>100</v>
      </c>
    </row>
    <row r="12" spans="1:6" ht="23.25" x14ac:dyDescent="0.25">
      <c r="A12" s="11" t="s">
        <v>30</v>
      </c>
      <c r="B12" s="44">
        <v>2.06</v>
      </c>
      <c r="C12" s="44">
        <v>250</v>
      </c>
      <c r="D12" s="44">
        <v>20</v>
      </c>
      <c r="E12" s="44">
        <v>80</v>
      </c>
      <c r="F12" s="47">
        <f t="shared" si="0"/>
        <v>100</v>
      </c>
    </row>
    <row r="13" spans="1:6" ht="23.25" x14ac:dyDescent="0.25">
      <c r="A13" s="11" t="s">
        <v>32</v>
      </c>
      <c r="B13" s="44">
        <v>1.97</v>
      </c>
      <c r="C13" s="44">
        <v>387</v>
      </c>
      <c r="D13" s="44">
        <v>12.9</v>
      </c>
      <c r="E13" s="44">
        <v>87.1</v>
      </c>
      <c r="F13" s="47">
        <f t="shared" si="0"/>
        <v>100</v>
      </c>
    </row>
    <row r="14" spans="1:6" ht="23.25" x14ac:dyDescent="0.25">
      <c r="A14" s="11" t="s">
        <v>34</v>
      </c>
      <c r="B14" s="44">
        <v>2</v>
      </c>
      <c r="C14" s="44">
        <v>531</v>
      </c>
      <c r="D14" s="44">
        <v>9.4</v>
      </c>
      <c r="E14" s="44">
        <v>90.6</v>
      </c>
      <c r="F14" s="47">
        <f t="shared" si="0"/>
        <v>100</v>
      </c>
    </row>
    <row r="15" spans="1:6" ht="23.25" x14ac:dyDescent="0.25">
      <c r="A15" s="11" t="s">
        <v>36</v>
      </c>
      <c r="B15" s="44">
        <v>2.0499999999999998</v>
      </c>
      <c r="C15" s="44">
        <v>324</v>
      </c>
      <c r="D15" s="44">
        <v>15.4</v>
      </c>
      <c r="E15" s="44">
        <v>84.6</v>
      </c>
      <c r="F15" s="47">
        <f t="shared" si="0"/>
        <v>100</v>
      </c>
    </row>
    <row r="16" spans="1:6" ht="23.25" x14ac:dyDescent="0.25">
      <c r="A16" s="11" t="s">
        <v>38</v>
      </c>
      <c r="B16" s="44">
        <v>1.98</v>
      </c>
      <c r="C16" s="44">
        <v>425</v>
      </c>
      <c r="D16" s="44">
        <v>11.8</v>
      </c>
      <c r="E16" s="44">
        <v>88.2</v>
      </c>
      <c r="F16" s="47">
        <f t="shared" si="0"/>
        <v>100</v>
      </c>
    </row>
    <row r="17" spans="1:6" ht="23.25" x14ac:dyDescent="0.25">
      <c r="A17" s="11" t="s">
        <v>40</v>
      </c>
      <c r="B17" s="44">
        <v>2.02</v>
      </c>
      <c r="C17" s="44">
        <v>300</v>
      </c>
      <c r="D17" s="44">
        <v>16.7</v>
      </c>
      <c r="E17" s="44">
        <v>83.3</v>
      </c>
      <c r="F17" s="47">
        <f t="shared" si="0"/>
        <v>100</v>
      </c>
    </row>
    <row r="18" spans="1:6" ht="23.25" x14ac:dyDescent="0.25">
      <c r="A18" s="11" t="s">
        <v>42</v>
      </c>
      <c r="B18" s="44">
        <v>1.96</v>
      </c>
      <c r="C18" s="44">
        <v>1025</v>
      </c>
      <c r="D18" s="44">
        <v>9.8000000000000007</v>
      </c>
      <c r="E18" s="44">
        <v>190.2</v>
      </c>
      <c r="F18" s="47">
        <f t="shared" si="0"/>
        <v>200</v>
      </c>
    </row>
    <row r="19" spans="1:6" ht="23.25" x14ac:dyDescent="0.25">
      <c r="A19" s="11" t="s">
        <v>44</v>
      </c>
      <c r="B19" s="44">
        <v>1.95</v>
      </c>
      <c r="C19" s="44">
        <v>492</v>
      </c>
      <c r="D19" s="44">
        <v>10.199999999999999</v>
      </c>
      <c r="E19" s="44">
        <v>89.8</v>
      </c>
      <c r="F19" s="47">
        <f t="shared" si="0"/>
        <v>100</v>
      </c>
    </row>
    <row r="20" spans="1:6" ht="23.25" x14ac:dyDescent="0.25">
      <c r="A20" s="30" t="s">
        <v>46</v>
      </c>
      <c r="B20" s="45"/>
      <c r="C20" s="45"/>
      <c r="D20" s="45"/>
      <c r="E20" s="45"/>
      <c r="F20" s="47">
        <f t="shared" si="0"/>
        <v>0</v>
      </c>
    </row>
    <row r="21" spans="1:6" ht="23.25" x14ac:dyDescent="0.25">
      <c r="A21" s="11" t="s">
        <v>48</v>
      </c>
      <c r="B21" s="44">
        <v>1.91</v>
      </c>
      <c r="C21" s="44">
        <v>590</v>
      </c>
      <c r="D21" s="44">
        <v>8.5</v>
      </c>
      <c r="E21" s="44">
        <v>91.5</v>
      </c>
      <c r="F21" s="47">
        <f t="shared" si="0"/>
        <v>100</v>
      </c>
    </row>
    <row r="22" spans="1:6" ht="23.25" x14ac:dyDescent="0.25">
      <c r="A22" s="30" t="s">
        <v>50</v>
      </c>
      <c r="B22" s="45"/>
      <c r="C22" s="45"/>
      <c r="D22" s="45"/>
      <c r="E22" s="45"/>
      <c r="F22" s="47">
        <f t="shared" si="0"/>
        <v>0</v>
      </c>
    </row>
    <row r="23" spans="1:6" ht="23.25" x14ac:dyDescent="0.25">
      <c r="A23" s="11" t="s">
        <v>52</v>
      </c>
      <c r="B23" s="44">
        <v>1.91</v>
      </c>
      <c r="C23" s="44">
        <v>388</v>
      </c>
      <c r="D23" s="44">
        <v>12.9</v>
      </c>
      <c r="E23" s="44">
        <v>87.1</v>
      </c>
      <c r="F23" s="47">
        <f t="shared" si="0"/>
        <v>100</v>
      </c>
    </row>
    <row r="24" spans="1:6" ht="23.25" x14ac:dyDescent="0.25">
      <c r="A24" s="30" t="s">
        <v>54</v>
      </c>
      <c r="B24" s="45"/>
      <c r="C24" s="45"/>
      <c r="D24" s="45"/>
      <c r="E24" s="45"/>
      <c r="F24" s="47">
        <f t="shared" si="0"/>
        <v>0</v>
      </c>
    </row>
    <row r="25" spans="1:6" ht="23.25" x14ac:dyDescent="0.25">
      <c r="A25" s="30" t="s">
        <v>56</v>
      </c>
      <c r="B25" s="45"/>
      <c r="C25" s="45"/>
      <c r="D25" s="45"/>
      <c r="E25" s="45"/>
      <c r="F25" s="47">
        <f t="shared" si="0"/>
        <v>0</v>
      </c>
    </row>
    <row r="26" spans="1:6" ht="23.25" x14ac:dyDescent="0.25">
      <c r="A26" s="30" t="s">
        <v>58</v>
      </c>
      <c r="B26" s="45"/>
      <c r="C26" s="45"/>
      <c r="D26" s="45"/>
      <c r="E26" s="45"/>
      <c r="F26" s="47">
        <f t="shared" si="0"/>
        <v>0</v>
      </c>
    </row>
    <row r="27" spans="1:6" ht="23.25" x14ac:dyDescent="0.25">
      <c r="A27" s="11" t="s">
        <v>60</v>
      </c>
      <c r="B27" s="44">
        <v>1.94</v>
      </c>
      <c r="C27" s="44">
        <v>658</v>
      </c>
      <c r="D27" s="44">
        <v>15.2</v>
      </c>
      <c r="E27" s="44">
        <v>184.8</v>
      </c>
      <c r="F27" s="47">
        <f t="shared" si="0"/>
        <v>200</v>
      </c>
    </row>
    <row r="28" spans="1:6" ht="23.25" x14ac:dyDescent="0.25">
      <c r="A28" s="11" t="s">
        <v>62</v>
      </c>
      <c r="B28" s="44">
        <v>1.99</v>
      </c>
      <c r="C28" s="44">
        <v>944</v>
      </c>
      <c r="D28" s="44">
        <v>10.6</v>
      </c>
      <c r="E28" s="44">
        <v>189.4</v>
      </c>
      <c r="F28" s="47">
        <f t="shared" si="0"/>
        <v>200</v>
      </c>
    </row>
    <row r="29" spans="1:6" ht="23.25" x14ac:dyDescent="0.25">
      <c r="A29" s="11" t="s">
        <v>64</v>
      </c>
      <c r="B29" s="44">
        <v>1.94</v>
      </c>
      <c r="C29" s="44">
        <v>550</v>
      </c>
      <c r="D29" s="44">
        <v>9.1</v>
      </c>
      <c r="E29" s="44">
        <v>90.9</v>
      </c>
      <c r="F29" s="47">
        <f t="shared" si="0"/>
        <v>100</v>
      </c>
    </row>
    <row r="30" spans="1:6" ht="23.25" x14ac:dyDescent="0.25">
      <c r="A30" s="11" t="s">
        <v>66</v>
      </c>
      <c r="B30" s="44">
        <v>1.91</v>
      </c>
      <c r="C30" s="44">
        <v>442</v>
      </c>
      <c r="D30" s="44">
        <v>11.3</v>
      </c>
      <c r="E30" s="44">
        <v>88.7</v>
      </c>
      <c r="F30" s="47">
        <f t="shared" si="0"/>
        <v>100</v>
      </c>
    </row>
    <row r="31" spans="1:6" ht="23.25" x14ac:dyDescent="0.25">
      <c r="A31" s="11" t="s">
        <v>68</v>
      </c>
      <c r="B31" s="44">
        <v>1.98</v>
      </c>
      <c r="C31" s="44">
        <v>310</v>
      </c>
      <c r="D31" s="44">
        <v>16.100000000000001</v>
      </c>
      <c r="E31" s="44">
        <v>83.9</v>
      </c>
      <c r="F31" s="47">
        <f t="shared" si="0"/>
        <v>100</v>
      </c>
    </row>
    <row r="32" spans="1:6" ht="24" x14ac:dyDescent="0.2">
      <c r="A32" s="11" t="s">
        <v>70</v>
      </c>
      <c r="B32" s="44">
        <v>1.93</v>
      </c>
      <c r="C32" s="44">
        <v>340</v>
      </c>
      <c r="D32" s="44">
        <v>14.7</v>
      </c>
      <c r="E32" s="44">
        <v>85.3</v>
      </c>
      <c r="F32" s="47">
        <f t="shared" si="0"/>
        <v>100</v>
      </c>
    </row>
    <row r="33" spans="1:6" ht="24" x14ac:dyDescent="0.2">
      <c r="A33" s="11" t="s">
        <v>72</v>
      </c>
      <c r="B33" s="44">
        <v>1.87</v>
      </c>
      <c r="C33" s="44">
        <v>706</v>
      </c>
      <c r="D33" s="44">
        <v>14.2</v>
      </c>
      <c r="E33" s="44">
        <v>185.8</v>
      </c>
      <c r="F33" s="47">
        <f t="shared" si="0"/>
        <v>200</v>
      </c>
    </row>
    <row r="34" spans="1:6" ht="24" x14ac:dyDescent="0.2">
      <c r="A34" s="11" t="s">
        <v>74</v>
      </c>
      <c r="B34" s="44">
        <v>1.96</v>
      </c>
      <c r="C34" s="44">
        <v>550</v>
      </c>
      <c r="D34" s="44">
        <v>9.1</v>
      </c>
      <c r="E34" s="44">
        <v>90.9</v>
      </c>
      <c r="F34" s="47">
        <f t="shared" si="0"/>
        <v>100</v>
      </c>
    </row>
    <row r="35" spans="1:6" ht="24" x14ac:dyDescent="0.2">
      <c r="A35" s="11" t="s">
        <v>76</v>
      </c>
      <c r="B35" s="44">
        <v>1.99</v>
      </c>
      <c r="C35" s="44">
        <v>932</v>
      </c>
      <c r="D35" s="44">
        <v>10.7</v>
      </c>
      <c r="E35" s="44">
        <v>189.3</v>
      </c>
      <c r="F35" s="47">
        <f t="shared" si="0"/>
        <v>200</v>
      </c>
    </row>
    <row r="36" spans="1:6" ht="24" x14ac:dyDescent="0.2">
      <c r="A36" s="30" t="s">
        <v>78</v>
      </c>
      <c r="B36" s="34"/>
      <c r="C36" s="45"/>
      <c r="D36" s="45"/>
      <c r="E36" s="45"/>
      <c r="F36" s="47">
        <f t="shared" si="0"/>
        <v>0</v>
      </c>
    </row>
    <row r="37" spans="1:6" ht="24" x14ac:dyDescent="0.2">
      <c r="A37" s="11" t="s">
        <v>80</v>
      </c>
      <c r="B37" s="46">
        <v>1.97</v>
      </c>
      <c r="C37" s="44">
        <v>242</v>
      </c>
      <c r="D37" s="44">
        <v>20.7</v>
      </c>
      <c r="E37" s="44">
        <v>79.3</v>
      </c>
      <c r="F37" s="47">
        <f t="shared" si="0"/>
        <v>100</v>
      </c>
    </row>
    <row r="38" spans="1:6" ht="24" x14ac:dyDescent="0.2">
      <c r="A38" s="11" t="s">
        <v>82</v>
      </c>
      <c r="B38" s="44">
        <v>1.96</v>
      </c>
      <c r="C38" s="44">
        <v>486</v>
      </c>
      <c r="D38" s="44">
        <v>10.3</v>
      </c>
      <c r="E38" s="44">
        <v>89.7</v>
      </c>
      <c r="F38" s="47">
        <f t="shared" si="0"/>
        <v>100</v>
      </c>
    </row>
    <row r="39" spans="1:6" ht="24" x14ac:dyDescent="0.2">
      <c r="A39" s="11" t="s">
        <v>84</v>
      </c>
      <c r="B39" s="44">
        <v>1.92</v>
      </c>
      <c r="C39" s="44">
        <v>310</v>
      </c>
      <c r="D39" s="44">
        <v>16.100000000000001</v>
      </c>
      <c r="E39" s="44">
        <v>83.9</v>
      </c>
      <c r="F39" s="47">
        <f t="shared" si="0"/>
        <v>100</v>
      </c>
    </row>
    <row r="40" spans="1:6" ht="24" x14ac:dyDescent="0.2">
      <c r="A40" s="11" t="s">
        <v>86</v>
      </c>
      <c r="B40" s="44">
        <v>1.93</v>
      </c>
      <c r="C40" s="44">
        <v>590</v>
      </c>
      <c r="D40" s="44">
        <v>8.5</v>
      </c>
      <c r="E40" s="44">
        <v>91.5</v>
      </c>
      <c r="F40" s="47">
        <f t="shared" si="0"/>
        <v>100</v>
      </c>
    </row>
    <row r="41" spans="1:6" ht="24" x14ac:dyDescent="0.2">
      <c r="A41" s="11" t="s">
        <v>88</v>
      </c>
      <c r="B41" s="44">
        <v>1.9</v>
      </c>
      <c r="C41" s="44">
        <v>506</v>
      </c>
      <c r="D41" s="44">
        <v>9.9</v>
      </c>
      <c r="E41" s="44">
        <v>90.1</v>
      </c>
      <c r="F41" s="47">
        <f t="shared" si="0"/>
        <v>100</v>
      </c>
    </row>
    <row r="42" spans="1:6" ht="24" x14ac:dyDescent="0.2">
      <c r="A42" s="11" t="s">
        <v>90</v>
      </c>
      <c r="B42" s="44">
        <v>1.92</v>
      </c>
      <c r="C42" s="44">
        <v>955</v>
      </c>
      <c r="D42" s="44">
        <v>10.5</v>
      </c>
      <c r="E42" s="44">
        <v>189.5</v>
      </c>
      <c r="F42" s="47">
        <f t="shared" si="0"/>
        <v>200</v>
      </c>
    </row>
    <row r="43" spans="1:6" ht="24" x14ac:dyDescent="0.2">
      <c r="A43" s="11" t="s">
        <v>92</v>
      </c>
      <c r="B43" s="44">
        <v>1.92</v>
      </c>
      <c r="C43" s="44">
        <v>424</v>
      </c>
      <c r="D43" s="44">
        <v>11.8</v>
      </c>
      <c r="E43" s="44">
        <v>88.2</v>
      </c>
      <c r="F43" s="47">
        <f t="shared" si="0"/>
        <v>100</v>
      </c>
    </row>
    <row r="44" spans="1:6" ht="24" x14ac:dyDescent="0.2">
      <c r="A44" s="30" t="s">
        <v>94</v>
      </c>
      <c r="B44" s="45"/>
      <c r="C44" s="45"/>
      <c r="D44" s="45"/>
      <c r="E44" s="45"/>
      <c r="F44" s="47">
        <f t="shared" si="0"/>
        <v>0</v>
      </c>
    </row>
    <row r="45" spans="1:6" ht="24" x14ac:dyDescent="0.2">
      <c r="A45" s="11" t="s">
        <v>96</v>
      </c>
      <c r="B45" s="44">
        <v>1.97</v>
      </c>
      <c r="C45" s="44">
        <v>192</v>
      </c>
      <c r="D45" s="44">
        <v>26</v>
      </c>
      <c r="E45" s="44">
        <v>74</v>
      </c>
      <c r="F45" s="47">
        <f t="shared" si="0"/>
        <v>100</v>
      </c>
    </row>
    <row r="46" spans="1:6" ht="24" x14ac:dyDescent="0.2">
      <c r="A46" s="11" t="s">
        <v>98</v>
      </c>
      <c r="B46" s="44">
        <v>1.92</v>
      </c>
      <c r="C46" s="44">
        <v>466</v>
      </c>
      <c r="D46" s="44">
        <v>10.7</v>
      </c>
      <c r="E46" s="44">
        <v>89.3</v>
      </c>
      <c r="F46" s="47">
        <f t="shared" si="0"/>
        <v>100</v>
      </c>
    </row>
    <row r="47" spans="1:6" ht="24" x14ac:dyDescent="0.2">
      <c r="A47" s="11" t="s">
        <v>100</v>
      </c>
      <c r="B47" s="44">
        <v>1.95</v>
      </c>
      <c r="C47" s="44">
        <v>530</v>
      </c>
      <c r="D47" s="44">
        <v>9.4</v>
      </c>
      <c r="E47" s="44">
        <v>90.6</v>
      </c>
      <c r="F47" s="47">
        <f t="shared" si="0"/>
        <v>100</v>
      </c>
    </row>
    <row r="48" spans="1:6" ht="24" x14ac:dyDescent="0.2">
      <c r="A48" s="11" t="s">
        <v>102</v>
      </c>
      <c r="B48" s="44">
        <v>2.0099999999999998</v>
      </c>
      <c r="C48" s="44">
        <v>663</v>
      </c>
      <c r="D48" s="44">
        <v>15.1</v>
      </c>
      <c r="E48" s="44">
        <v>184.9</v>
      </c>
      <c r="F48" s="47">
        <f t="shared" si="0"/>
        <v>200</v>
      </c>
    </row>
    <row r="49" spans="1:6" ht="24" x14ac:dyDescent="0.2">
      <c r="A49" s="11" t="s">
        <v>104</v>
      </c>
      <c r="B49" s="44">
        <v>1.93</v>
      </c>
      <c r="C49" s="44">
        <v>253</v>
      </c>
      <c r="D49" s="44">
        <v>19.8</v>
      </c>
      <c r="E49" s="44">
        <v>80.2</v>
      </c>
      <c r="F49" s="47">
        <f t="shared" si="0"/>
        <v>100</v>
      </c>
    </row>
    <row r="50" spans="1:6" ht="24" x14ac:dyDescent="0.2">
      <c r="A50" s="11" t="s">
        <v>106</v>
      </c>
      <c r="B50" s="44">
        <v>1.93</v>
      </c>
      <c r="C50" s="44">
        <v>253</v>
      </c>
      <c r="D50" s="44">
        <v>19.8</v>
      </c>
      <c r="E50" s="44">
        <v>80.2</v>
      </c>
      <c r="F50" s="47">
        <f t="shared" si="0"/>
        <v>100</v>
      </c>
    </row>
    <row r="51" spans="1:6" ht="24" x14ac:dyDescent="0.2">
      <c r="A51" s="11" t="s">
        <v>108</v>
      </c>
      <c r="B51" s="44">
        <v>1.95</v>
      </c>
      <c r="C51" s="44">
        <v>325</v>
      </c>
      <c r="D51" s="44">
        <v>15.4</v>
      </c>
      <c r="E51" s="44">
        <v>84.6</v>
      </c>
      <c r="F51" s="47">
        <f t="shared" si="0"/>
        <v>100</v>
      </c>
    </row>
    <row r="52" spans="1:6" ht="24" x14ac:dyDescent="0.2">
      <c r="A52" s="11" t="s">
        <v>110</v>
      </c>
      <c r="B52" s="44">
        <v>1.94</v>
      </c>
      <c r="C52" s="44">
        <v>620</v>
      </c>
      <c r="D52" s="44">
        <v>16.100000000000001</v>
      </c>
      <c r="E52" s="44">
        <v>183.9</v>
      </c>
      <c r="F52" s="47">
        <f t="shared" si="0"/>
        <v>200</v>
      </c>
    </row>
    <row r="53" spans="1:6" ht="24" x14ac:dyDescent="0.2">
      <c r="A53" s="11" t="s">
        <v>112</v>
      </c>
      <c r="B53" s="44">
        <v>1.96</v>
      </c>
      <c r="C53" s="44">
        <v>253</v>
      </c>
      <c r="D53" s="44">
        <v>19.8</v>
      </c>
      <c r="E53" s="44">
        <v>80.2</v>
      </c>
      <c r="F53" s="47">
        <f t="shared" si="0"/>
        <v>100</v>
      </c>
    </row>
    <row r="54" spans="1:6" ht="24" x14ac:dyDescent="0.2">
      <c r="A54" s="11" t="s">
        <v>114</v>
      </c>
      <c r="B54" s="44">
        <v>2</v>
      </c>
      <c r="C54" s="44">
        <v>254</v>
      </c>
      <c r="D54" s="44">
        <v>19.7</v>
      </c>
      <c r="E54" s="44">
        <v>80.3</v>
      </c>
      <c r="F54" s="47">
        <f t="shared" si="0"/>
        <v>100</v>
      </c>
    </row>
    <row r="55" spans="1:6" ht="24" x14ac:dyDescent="0.2">
      <c r="A55" s="11" t="s">
        <v>116</v>
      </c>
      <c r="B55" s="44">
        <v>1.94</v>
      </c>
      <c r="C55" s="44">
        <v>376</v>
      </c>
      <c r="D55" s="44">
        <v>13.3</v>
      </c>
      <c r="E55" s="44">
        <v>86.7</v>
      </c>
      <c r="F55" s="47">
        <f t="shared" si="0"/>
        <v>100</v>
      </c>
    </row>
    <row r="56" spans="1:6" ht="24" x14ac:dyDescent="0.2">
      <c r="A56" s="30" t="s">
        <v>118</v>
      </c>
      <c r="B56" s="45"/>
      <c r="C56" s="45"/>
      <c r="D56" s="45"/>
      <c r="E56" s="45"/>
      <c r="F56" s="47">
        <f t="shared" si="0"/>
        <v>0</v>
      </c>
    </row>
    <row r="57" spans="1:6" ht="24" x14ac:dyDescent="0.2">
      <c r="A57" s="11" t="s">
        <v>120</v>
      </c>
      <c r="B57" s="44">
        <v>1.93</v>
      </c>
      <c r="C57" s="44">
        <v>535</v>
      </c>
      <c r="D57" s="44">
        <v>9.3000000000000007</v>
      </c>
      <c r="E57" s="44">
        <v>90.7</v>
      </c>
      <c r="F57" s="47">
        <f t="shared" si="0"/>
        <v>100</v>
      </c>
    </row>
    <row r="58" spans="1:6" ht="24" x14ac:dyDescent="0.2">
      <c r="A58" s="11" t="s">
        <v>122</v>
      </c>
      <c r="B58" s="44">
        <v>1.96</v>
      </c>
      <c r="C58" s="44">
        <v>420</v>
      </c>
      <c r="D58" s="44">
        <v>11.9</v>
      </c>
      <c r="E58" s="44">
        <v>88.1</v>
      </c>
      <c r="F58" s="47">
        <f t="shared" si="0"/>
        <v>100</v>
      </c>
    </row>
    <row r="59" spans="1:6" ht="24" x14ac:dyDescent="0.2">
      <c r="A59" s="11" t="s">
        <v>124</v>
      </c>
      <c r="B59" s="44">
        <v>1.97</v>
      </c>
      <c r="C59" s="44">
        <v>366</v>
      </c>
      <c r="D59" s="44">
        <v>13.7</v>
      </c>
      <c r="E59" s="44">
        <v>86.3</v>
      </c>
      <c r="F59" s="47">
        <f t="shared" si="0"/>
        <v>100</v>
      </c>
    </row>
    <row r="60" spans="1:6" ht="24" x14ac:dyDescent="0.2">
      <c r="A60" s="11" t="s">
        <v>126</v>
      </c>
      <c r="B60" s="44">
        <v>1.95</v>
      </c>
      <c r="C60" s="44">
        <v>483</v>
      </c>
      <c r="D60" s="44">
        <v>10.4</v>
      </c>
      <c r="E60" s="44">
        <v>89.6</v>
      </c>
      <c r="F60" s="47">
        <f t="shared" si="0"/>
        <v>100</v>
      </c>
    </row>
    <row r="61" spans="1:6" ht="24" x14ac:dyDescent="0.2">
      <c r="A61" s="11" t="s">
        <v>128</v>
      </c>
      <c r="B61" s="44">
        <v>1.91</v>
      </c>
      <c r="C61" s="44">
        <v>385</v>
      </c>
      <c r="D61" s="44">
        <v>13</v>
      </c>
      <c r="E61" s="44">
        <v>87</v>
      </c>
      <c r="F61" s="47">
        <f t="shared" si="0"/>
        <v>100</v>
      </c>
    </row>
    <row r="62" spans="1:6" ht="24" x14ac:dyDescent="0.2">
      <c r="A62" s="11" t="s">
        <v>130</v>
      </c>
      <c r="B62" s="44">
        <v>1.99</v>
      </c>
      <c r="C62" s="44">
        <v>352</v>
      </c>
      <c r="D62" s="44">
        <v>14.2</v>
      </c>
      <c r="E62" s="44">
        <v>85.8</v>
      </c>
      <c r="F62" s="47">
        <f t="shared" si="0"/>
        <v>100</v>
      </c>
    </row>
    <row r="63" spans="1:6" ht="24" x14ac:dyDescent="0.2">
      <c r="A63" s="11" t="s">
        <v>132</v>
      </c>
      <c r="B63" s="44">
        <v>1.9</v>
      </c>
      <c r="C63" s="44">
        <v>476</v>
      </c>
      <c r="D63" s="44">
        <v>10.5</v>
      </c>
      <c r="E63" s="44">
        <v>89.5</v>
      </c>
      <c r="F63" s="47">
        <f t="shared" si="0"/>
        <v>100</v>
      </c>
    </row>
    <row r="64" spans="1:6" ht="24" x14ac:dyDescent="0.2">
      <c r="A64" s="11" t="s">
        <v>134</v>
      </c>
      <c r="B64" s="44">
        <v>1.94</v>
      </c>
      <c r="C64" s="44">
        <v>437</v>
      </c>
      <c r="D64" s="44">
        <v>11.4</v>
      </c>
      <c r="E64" s="44">
        <v>88.6</v>
      </c>
      <c r="F64" s="47">
        <f t="shared" si="0"/>
        <v>100</v>
      </c>
    </row>
    <row r="65" spans="1:6" ht="24" x14ac:dyDescent="0.2">
      <c r="A65" s="11" t="s">
        <v>136</v>
      </c>
      <c r="B65" s="44">
        <v>1.95</v>
      </c>
      <c r="C65" s="44">
        <v>327</v>
      </c>
      <c r="D65" s="44">
        <v>15.3</v>
      </c>
      <c r="E65" s="44">
        <v>84.7</v>
      </c>
      <c r="F65" s="47">
        <f t="shared" si="0"/>
        <v>100</v>
      </c>
    </row>
    <row r="66" spans="1:6" ht="24" x14ac:dyDescent="0.2">
      <c r="A66" s="11" t="s">
        <v>138</v>
      </c>
      <c r="B66" s="44">
        <v>1.93</v>
      </c>
      <c r="C66" s="44">
        <v>545</v>
      </c>
      <c r="D66" s="44">
        <v>9.1999999999999993</v>
      </c>
      <c r="E66" s="44">
        <v>90.8</v>
      </c>
      <c r="F66" s="47">
        <f t="shared" si="0"/>
        <v>100</v>
      </c>
    </row>
    <row r="67" spans="1:6" ht="24" x14ac:dyDescent="0.2">
      <c r="A67" s="11" t="s">
        <v>140</v>
      </c>
      <c r="B67" s="44">
        <v>2</v>
      </c>
      <c r="C67" s="44">
        <v>425</v>
      </c>
      <c r="D67" s="44">
        <v>11.8</v>
      </c>
      <c r="E67" s="44">
        <v>88.2</v>
      </c>
      <c r="F67" s="47">
        <f t="shared" si="0"/>
        <v>100</v>
      </c>
    </row>
    <row r="68" spans="1:6" ht="24" x14ac:dyDescent="0.2">
      <c r="A68" s="11" t="s">
        <v>142</v>
      </c>
      <c r="B68" s="44">
        <v>2.02</v>
      </c>
      <c r="C68" s="44">
        <v>182</v>
      </c>
      <c r="D68" s="44">
        <v>27.5</v>
      </c>
      <c r="E68" s="44">
        <v>72.5</v>
      </c>
      <c r="F68" s="47">
        <f t="shared" si="0"/>
        <v>100</v>
      </c>
    </row>
    <row r="69" spans="1:6" ht="24" x14ac:dyDescent="0.2">
      <c r="A69" s="11" t="s">
        <v>144</v>
      </c>
      <c r="B69" s="44">
        <v>2.02</v>
      </c>
      <c r="C69" s="44">
        <v>120</v>
      </c>
      <c r="D69" s="44">
        <v>41.7</v>
      </c>
      <c r="E69" s="44">
        <v>58.3</v>
      </c>
      <c r="F69" s="47">
        <f t="shared" ref="F69:F132" si="1">SUM(D69:E69)</f>
        <v>100</v>
      </c>
    </row>
    <row r="70" spans="1:6" ht="24" x14ac:dyDescent="0.2">
      <c r="A70" s="11" t="s">
        <v>146</v>
      </c>
      <c r="B70" s="44">
        <v>1.96</v>
      </c>
      <c r="C70" s="44">
        <v>271</v>
      </c>
      <c r="D70" s="44">
        <v>18.5</v>
      </c>
      <c r="E70" s="44">
        <v>81.5</v>
      </c>
      <c r="F70" s="47">
        <f t="shared" si="1"/>
        <v>100</v>
      </c>
    </row>
    <row r="71" spans="1:6" ht="24" x14ac:dyDescent="0.2">
      <c r="A71" s="11" t="s">
        <v>148</v>
      </c>
      <c r="B71" s="44">
        <v>1.99</v>
      </c>
      <c r="C71" s="44">
        <v>504</v>
      </c>
      <c r="D71" s="44">
        <v>9.9</v>
      </c>
      <c r="E71" s="44">
        <v>90.1</v>
      </c>
      <c r="F71" s="47">
        <f t="shared" si="1"/>
        <v>100</v>
      </c>
    </row>
    <row r="72" spans="1:6" ht="24" x14ac:dyDescent="0.2">
      <c r="A72" s="30" t="s">
        <v>150</v>
      </c>
      <c r="B72" s="45"/>
      <c r="C72" s="45"/>
      <c r="D72" s="45"/>
      <c r="E72" s="45"/>
      <c r="F72" s="47">
        <f t="shared" si="1"/>
        <v>0</v>
      </c>
    </row>
    <row r="73" spans="1:6" ht="24" x14ac:dyDescent="0.2">
      <c r="A73" s="11" t="s">
        <v>152</v>
      </c>
      <c r="B73" s="44">
        <v>1.91</v>
      </c>
      <c r="C73" s="44">
        <v>364</v>
      </c>
      <c r="D73" s="44">
        <v>13.7</v>
      </c>
      <c r="E73" s="44">
        <v>86.3</v>
      </c>
      <c r="F73" s="47">
        <f t="shared" si="1"/>
        <v>100</v>
      </c>
    </row>
    <row r="74" spans="1:6" ht="24" x14ac:dyDescent="0.2">
      <c r="A74" s="11" t="s">
        <v>154</v>
      </c>
      <c r="B74" s="44">
        <v>1.97</v>
      </c>
      <c r="C74" s="44">
        <v>236</v>
      </c>
      <c r="D74" s="44">
        <v>21.2</v>
      </c>
      <c r="E74" s="44">
        <v>78.8</v>
      </c>
      <c r="F74" s="47">
        <f t="shared" si="1"/>
        <v>100</v>
      </c>
    </row>
    <row r="75" spans="1:6" ht="24" x14ac:dyDescent="0.2">
      <c r="A75" s="11" t="s">
        <v>156</v>
      </c>
      <c r="B75" s="44">
        <v>1.95</v>
      </c>
      <c r="C75" s="44">
        <v>533</v>
      </c>
      <c r="D75" s="44">
        <v>9.4</v>
      </c>
      <c r="E75" s="44">
        <v>90.6</v>
      </c>
      <c r="F75" s="47">
        <f t="shared" si="1"/>
        <v>100</v>
      </c>
    </row>
    <row r="76" spans="1:6" ht="24" x14ac:dyDescent="0.2">
      <c r="A76" s="11" t="s">
        <v>158</v>
      </c>
      <c r="B76" s="44">
        <v>1.89</v>
      </c>
      <c r="C76" s="44">
        <v>1027</v>
      </c>
      <c r="D76" s="44">
        <v>9.6999999999999993</v>
      </c>
      <c r="E76" s="44">
        <v>190.3</v>
      </c>
      <c r="F76" s="47">
        <f t="shared" si="1"/>
        <v>200</v>
      </c>
    </row>
    <row r="77" spans="1:6" ht="24" x14ac:dyDescent="0.2">
      <c r="A77" s="11" t="s">
        <v>160</v>
      </c>
      <c r="B77" s="44">
        <v>1.87</v>
      </c>
      <c r="C77" s="44">
        <v>578</v>
      </c>
      <c r="D77" s="44">
        <v>8.6999999999999993</v>
      </c>
      <c r="E77" s="44">
        <v>91.3</v>
      </c>
      <c r="F77" s="47">
        <f t="shared" si="1"/>
        <v>100</v>
      </c>
    </row>
    <row r="78" spans="1:6" ht="24" x14ac:dyDescent="0.2">
      <c r="A78" s="11" t="s">
        <v>162</v>
      </c>
      <c r="B78" s="44">
        <v>1.94</v>
      </c>
      <c r="C78" s="44">
        <v>348</v>
      </c>
      <c r="D78" s="44">
        <v>14.4</v>
      </c>
      <c r="E78" s="44">
        <v>85.6</v>
      </c>
      <c r="F78" s="47">
        <f t="shared" si="1"/>
        <v>100</v>
      </c>
    </row>
    <row r="79" spans="1:6" ht="24" x14ac:dyDescent="0.2">
      <c r="A79" s="11" t="s">
        <v>164</v>
      </c>
      <c r="B79" s="44">
        <v>1.9</v>
      </c>
      <c r="C79" s="44">
        <v>175</v>
      </c>
      <c r="D79" s="44">
        <v>28.6</v>
      </c>
      <c r="E79" s="44">
        <v>71.400000000000006</v>
      </c>
      <c r="F79" s="47">
        <f t="shared" si="1"/>
        <v>100</v>
      </c>
    </row>
    <row r="80" spans="1:6" ht="24" x14ac:dyDescent="0.2">
      <c r="A80" s="11" t="s">
        <v>166</v>
      </c>
      <c r="B80" s="44">
        <v>1.92</v>
      </c>
      <c r="C80" s="44">
        <v>243</v>
      </c>
      <c r="D80" s="44">
        <v>20.6</v>
      </c>
      <c r="E80" s="44">
        <v>79.400000000000006</v>
      </c>
      <c r="F80" s="47">
        <f t="shared" si="1"/>
        <v>100</v>
      </c>
    </row>
    <row r="81" spans="1:6" ht="24" x14ac:dyDescent="0.2">
      <c r="A81" s="11" t="s">
        <v>168</v>
      </c>
      <c r="B81" s="44">
        <v>1.94</v>
      </c>
      <c r="C81" s="44">
        <v>335</v>
      </c>
      <c r="D81" s="44">
        <v>14.9</v>
      </c>
      <c r="E81" s="44">
        <v>85.1</v>
      </c>
      <c r="F81" s="47">
        <f t="shared" si="1"/>
        <v>100</v>
      </c>
    </row>
    <row r="82" spans="1:6" ht="24" x14ac:dyDescent="0.2">
      <c r="A82" s="11" t="s">
        <v>170</v>
      </c>
      <c r="B82" s="44">
        <v>1.92</v>
      </c>
      <c r="C82" s="44">
        <v>420</v>
      </c>
      <c r="D82" s="44">
        <v>11.9</v>
      </c>
      <c r="E82" s="44">
        <v>88.1</v>
      </c>
      <c r="F82" s="47">
        <f t="shared" si="1"/>
        <v>100</v>
      </c>
    </row>
    <row r="83" spans="1:6" ht="24" x14ac:dyDescent="0.2">
      <c r="A83" s="11" t="s">
        <v>172</v>
      </c>
      <c r="B83" s="44">
        <v>1.93</v>
      </c>
      <c r="C83" s="44">
        <v>483</v>
      </c>
      <c r="D83" s="44">
        <v>10.4</v>
      </c>
      <c r="E83" s="44">
        <v>89.6</v>
      </c>
      <c r="F83" s="47">
        <f t="shared" si="1"/>
        <v>100</v>
      </c>
    </row>
    <row r="84" spans="1:6" ht="24" x14ac:dyDescent="0.2">
      <c r="A84" s="11" t="s">
        <v>174</v>
      </c>
      <c r="B84" s="44">
        <v>1.96</v>
      </c>
      <c r="C84" s="44">
        <v>430</v>
      </c>
      <c r="D84" s="44">
        <v>11.6</v>
      </c>
      <c r="E84" s="44">
        <v>88.4</v>
      </c>
      <c r="F84" s="47">
        <f t="shared" si="1"/>
        <v>100</v>
      </c>
    </row>
    <row r="85" spans="1:6" ht="24" x14ac:dyDescent="0.2">
      <c r="A85" s="11" t="s">
        <v>176</v>
      </c>
      <c r="B85" s="44">
        <v>1.95</v>
      </c>
      <c r="C85" s="44">
        <v>513</v>
      </c>
      <c r="D85" s="44">
        <v>9.6999999999999993</v>
      </c>
      <c r="E85" s="44">
        <v>90.3</v>
      </c>
      <c r="F85" s="47">
        <f t="shared" si="1"/>
        <v>100</v>
      </c>
    </row>
    <row r="86" spans="1:6" ht="24" x14ac:dyDescent="0.2">
      <c r="A86" s="11" t="s">
        <v>178</v>
      </c>
      <c r="B86" s="44">
        <v>1.95</v>
      </c>
      <c r="C86" s="44">
        <v>544</v>
      </c>
      <c r="D86" s="44">
        <v>9.1999999999999993</v>
      </c>
      <c r="E86" s="44">
        <v>90.8</v>
      </c>
      <c r="F86" s="47">
        <f t="shared" si="1"/>
        <v>100</v>
      </c>
    </row>
    <row r="87" spans="1:6" ht="24" x14ac:dyDescent="0.2">
      <c r="A87" s="11" t="s">
        <v>180</v>
      </c>
      <c r="B87" s="44">
        <v>1.96</v>
      </c>
      <c r="C87" s="44">
        <v>417</v>
      </c>
      <c r="D87" s="44">
        <v>12</v>
      </c>
      <c r="E87" s="44">
        <v>88</v>
      </c>
      <c r="F87" s="47">
        <f t="shared" si="1"/>
        <v>100</v>
      </c>
    </row>
    <row r="88" spans="1:6" ht="24" x14ac:dyDescent="0.2">
      <c r="A88" s="11" t="s">
        <v>182</v>
      </c>
      <c r="B88" s="44">
        <v>1.98</v>
      </c>
      <c r="C88" s="44">
        <v>637</v>
      </c>
      <c r="D88" s="44">
        <v>15.7</v>
      </c>
      <c r="E88" s="44">
        <v>184.3</v>
      </c>
      <c r="F88" s="47">
        <f t="shared" si="1"/>
        <v>200</v>
      </c>
    </row>
    <row r="89" spans="1:6" ht="24" x14ac:dyDescent="0.2">
      <c r="A89" s="11" t="s">
        <v>184</v>
      </c>
      <c r="B89" s="44">
        <v>1.99</v>
      </c>
      <c r="C89" s="44">
        <v>127</v>
      </c>
      <c r="D89" s="44">
        <v>39.4</v>
      </c>
      <c r="E89" s="44">
        <v>60.6</v>
      </c>
      <c r="F89" s="47">
        <f t="shared" si="1"/>
        <v>100</v>
      </c>
    </row>
    <row r="90" spans="1:6" ht="24" x14ac:dyDescent="0.2">
      <c r="A90" s="11" t="s">
        <v>186</v>
      </c>
      <c r="B90" s="44">
        <v>2</v>
      </c>
      <c r="C90" s="44">
        <v>285</v>
      </c>
      <c r="D90" s="44">
        <v>17.5</v>
      </c>
      <c r="E90" s="44">
        <v>82.5</v>
      </c>
      <c r="F90" s="47">
        <f t="shared" si="1"/>
        <v>100</v>
      </c>
    </row>
    <row r="91" spans="1:6" ht="24" x14ac:dyDescent="0.2">
      <c r="A91" s="11" t="s">
        <v>188</v>
      </c>
      <c r="B91" s="44">
        <v>1.94</v>
      </c>
      <c r="C91" s="44">
        <v>970</v>
      </c>
      <c r="D91" s="44">
        <v>10.3</v>
      </c>
      <c r="E91" s="44">
        <v>189.7</v>
      </c>
      <c r="F91" s="47">
        <f t="shared" si="1"/>
        <v>200</v>
      </c>
    </row>
    <row r="92" spans="1:6" ht="24" x14ac:dyDescent="0.2">
      <c r="A92" s="11" t="s">
        <v>190</v>
      </c>
      <c r="B92" s="44">
        <v>2</v>
      </c>
      <c r="C92" s="44">
        <v>204</v>
      </c>
      <c r="D92" s="44">
        <v>24.5</v>
      </c>
      <c r="E92" s="44">
        <v>75.5</v>
      </c>
      <c r="F92" s="47">
        <f t="shared" si="1"/>
        <v>100</v>
      </c>
    </row>
    <row r="93" spans="1:6" ht="24" x14ac:dyDescent="0.2">
      <c r="A93" s="11" t="s">
        <v>192</v>
      </c>
      <c r="B93" s="44">
        <v>1.95</v>
      </c>
      <c r="C93" s="44">
        <v>390</v>
      </c>
      <c r="D93" s="44">
        <v>12.8</v>
      </c>
      <c r="E93" s="44">
        <v>87.2</v>
      </c>
      <c r="F93" s="47">
        <f t="shared" si="1"/>
        <v>100</v>
      </c>
    </row>
    <row r="94" spans="1:6" ht="24" x14ac:dyDescent="0.2">
      <c r="A94" s="11" t="s">
        <v>194</v>
      </c>
      <c r="B94" s="44">
        <v>1.91</v>
      </c>
      <c r="C94" s="44">
        <v>970</v>
      </c>
      <c r="D94" s="44">
        <v>10.3</v>
      </c>
      <c r="E94" s="44">
        <v>189.7</v>
      </c>
      <c r="F94" s="47">
        <f t="shared" si="1"/>
        <v>200</v>
      </c>
    </row>
    <row r="95" spans="1:6" ht="24" x14ac:dyDescent="0.2">
      <c r="A95" s="30" t="s">
        <v>196</v>
      </c>
      <c r="B95" s="45"/>
      <c r="C95" s="45"/>
      <c r="D95" s="45"/>
      <c r="E95" s="45"/>
      <c r="F95" s="47">
        <f t="shared" si="1"/>
        <v>0</v>
      </c>
    </row>
    <row r="96" spans="1:6" ht="24" x14ac:dyDescent="0.2">
      <c r="A96" s="30" t="s">
        <v>198</v>
      </c>
      <c r="B96" s="45"/>
      <c r="C96" s="45"/>
      <c r="D96" s="45"/>
      <c r="E96" s="45"/>
      <c r="F96" s="47">
        <f t="shared" si="1"/>
        <v>0</v>
      </c>
    </row>
    <row r="97" spans="1:6" ht="24" x14ac:dyDescent="0.2">
      <c r="A97" s="11" t="s">
        <v>200</v>
      </c>
      <c r="B97" s="44">
        <v>1.96</v>
      </c>
      <c r="C97" s="44">
        <v>218</v>
      </c>
      <c r="D97" s="44">
        <v>22.9</v>
      </c>
      <c r="E97" s="44">
        <v>77.099999999999994</v>
      </c>
      <c r="F97" s="47">
        <f t="shared" si="1"/>
        <v>100</v>
      </c>
    </row>
    <row r="98" spans="1:6" ht="24" x14ac:dyDescent="0.2">
      <c r="A98" s="11" t="s">
        <v>202</v>
      </c>
      <c r="B98" s="44">
        <v>1.92</v>
      </c>
      <c r="C98" s="44">
        <v>595</v>
      </c>
      <c r="D98" s="44">
        <v>16.8</v>
      </c>
      <c r="E98" s="44">
        <v>183.2</v>
      </c>
      <c r="F98" s="47">
        <f t="shared" si="1"/>
        <v>200</v>
      </c>
    </row>
    <row r="99" spans="1:6" ht="24" x14ac:dyDescent="0.2">
      <c r="A99" s="11" t="s">
        <v>204</v>
      </c>
      <c r="B99" s="44">
        <v>1.96</v>
      </c>
      <c r="C99" s="44">
        <v>402</v>
      </c>
      <c r="D99" s="44">
        <v>12.4</v>
      </c>
      <c r="E99" s="44">
        <v>87.6</v>
      </c>
      <c r="F99" s="47">
        <f t="shared" si="1"/>
        <v>100</v>
      </c>
    </row>
    <row r="100" spans="1:6" ht="24" x14ac:dyDescent="0.2">
      <c r="A100" s="11" t="s">
        <v>206</v>
      </c>
      <c r="B100" s="44">
        <v>1.94</v>
      </c>
      <c r="C100" s="44">
        <v>290</v>
      </c>
      <c r="D100" s="44">
        <v>17.2</v>
      </c>
      <c r="E100" s="44">
        <v>82.8</v>
      </c>
      <c r="F100" s="47">
        <f t="shared" si="1"/>
        <v>100</v>
      </c>
    </row>
    <row r="101" spans="1:6" ht="24" x14ac:dyDescent="0.2">
      <c r="A101" s="11" t="s">
        <v>208</v>
      </c>
      <c r="B101" s="44">
        <v>1.96</v>
      </c>
      <c r="C101" s="44">
        <v>231</v>
      </c>
      <c r="D101" s="44">
        <v>21.6</v>
      </c>
      <c r="E101" s="44">
        <v>78.400000000000006</v>
      </c>
      <c r="F101" s="47">
        <f t="shared" si="1"/>
        <v>100</v>
      </c>
    </row>
    <row r="102" spans="1:6" ht="24" x14ac:dyDescent="0.2">
      <c r="A102" s="11" t="s">
        <v>210</v>
      </c>
      <c r="B102" s="44">
        <v>1.96</v>
      </c>
      <c r="C102" s="44">
        <v>372</v>
      </c>
      <c r="D102" s="44">
        <v>13.4</v>
      </c>
      <c r="E102" s="44">
        <v>86.6</v>
      </c>
      <c r="F102" s="47">
        <f t="shared" si="1"/>
        <v>100</v>
      </c>
    </row>
    <row r="103" spans="1:6" ht="24" x14ac:dyDescent="0.2">
      <c r="A103" s="11" t="s">
        <v>212</v>
      </c>
      <c r="B103" s="44">
        <v>2.0299999999999998</v>
      </c>
      <c r="C103" s="44">
        <v>337</v>
      </c>
      <c r="D103" s="44">
        <v>14.8</v>
      </c>
      <c r="E103" s="44">
        <v>85.2</v>
      </c>
      <c r="F103" s="47">
        <f t="shared" si="1"/>
        <v>100</v>
      </c>
    </row>
    <row r="104" spans="1:6" ht="24" x14ac:dyDescent="0.2">
      <c r="A104" s="11" t="s">
        <v>214</v>
      </c>
      <c r="B104" s="44">
        <v>1.97</v>
      </c>
      <c r="C104" s="44">
        <v>282</v>
      </c>
      <c r="D104" s="44">
        <v>17.7</v>
      </c>
      <c r="E104" s="44">
        <v>82.3</v>
      </c>
      <c r="F104" s="47">
        <f t="shared" si="1"/>
        <v>100</v>
      </c>
    </row>
    <row r="105" spans="1:6" ht="24" x14ac:dyDescent="0.2">
      <c r="A105" s="11" t="s">
        <v>216</v>
      </c>
      <c r="B105" s="44">
        <v>2.04</v>
      </c>
      <c r="C105" s="44">
        <v>251</v>
      </c>
      <c r="D105" s="44">
        <v>19.899999999999999</v>
      </c>
      <c r="E105" s="44">
        <v>80.099999999999994</v>
      </c>
      <c r="F105" s="47">
        <f t="shared" si="1"/>
        <v>100</v>
      </c>
    </row>
    <row r="106" spans="1:6" ht="24" x14ac:dyDescent="0.2">
      <c r="A106" s="11" t="s">
        <v>218</v>
      </c>
      <c r="B106" s="44">
        <v>1.93</v>
      </c>
      <c r="C106" s="44">
        <v>300</v>
      </c>
      <c r="D106" s="44">
        <v>16.7</v>
      </c>
      <c r="E106" s="44">
        <v>83.3</v>
      </c>
      <c r="F106" s="47">
        <f t="shared" si="1"/>
        <v>100</v>
      </c>
    </row>
    <row r="107" spans="1:6" ht="24" x14ac:dyDescent="0.2">
      <c r="A107" s="11" t="s">
        <v>220</v>
      </c>
      <c r="B107" s="44">
        <v>2</v>
      </c>
      <c r="C107" s="44">
        <v>166</v>
      </c>
      <c r="D107" s="44">
        <v>30.1</v>
      </c>
      <c r="E107" s="44">
        <v>69.900000000000006</v>
      </c>
      <c r="F107" s="47">
        <f t="shared" si="1"/>
        <v>100</v>
      </c>
    </row>
    <row r="108" spans="1:6" ht="24" x14ac:dyDescent="0.2">
      <c r="A108" s="11" t="s">
        <v>222</v>
      </c>
      <c r="B108" s="44">
        <v>2.02</v>
      </c>
      <c r="C108" s="44">
        <v>191</v>
      </c>
      <c r="D108" s="44">
        <v>26.2</v>
      </c>
      <c r="E108" s="44">
        <v>73.8</v>
      </c>
      <c r="F108" s="47">
        <f t="shared" si="1"/>
        <v>100</v>
      </c>
    </row>
    <row r="109" spans="1:6" ht="24" x14ac:dyDescent="0.2">
      <c r="A109" s="11" t="s">
        <v>224</v>
      </c>
      <c r="B109" s="44">
        <v>1.92</v>
      </c>
      <c r="C109" s="44">
        <v>204</v>
      </c>
      <c r="D109" s="44">
        <v>24.5</v>
      </c>
      <c r="E109" s="44">
        <v>75.5</v>
      </c>
      <c r="F109" s="47">
        <f t="shared" si="1"/>
        <v>100</v>
      </c>
    </row>
    <row r="110" spans="1:6" ht="24" x14ac:dyDescent="0.2">
      <c r="A110" s="11" t="s">
        <v>226</v>
      </c>
      <c r="B110" s="44">
        <v>1.96</v>
      </c>
      <c r="C110" s="44">
        <v>300</v>
      </c>
      <c r="D110" s="44">
        <v>16.7</v>
      </c>
      <c r="E110" s="44">
        <v>83.3</v>
      </c>
      <c r="F110" s="47">
        <f t="shared" si="1"/>
        <v>100</v>
      </c>
    </row>
    <row r="111" spans="1:6" ht="24" x14ac:dyDescent="0.2">
      <c r="A111" s="11" t="s">
        <v>228</v>
      </c>
      <c r="B111" s="44">
        <v>1.91</v>
      </c>
      <c r="C111" s="44">
        <v>500</v>
      </c>
      <c r="D111" s="44">
        <v>10</v>
      </c>
      <c r="E111" s="44">
        <v>90</v>
      </c>
      <c r="F111" s="47">
        <f t="shared" si="1"/>
        <v>100</v>
      </c>
    </row>
    <row r="112" spans="1:6" ht="24" x14ac:dyDescent="0.2">
      <c r="A112" s="11" t="s">
        <v>230</v>
      </c>
      <c r="B112" s="44">
        <v>1.91</v>
      </c>
      <c r="C112" s="44">
        <v>451</v>
      </c>
      <c r="D112" s="44">
        <v>11.1</v>
      </c>
      <c r="E112" s="44">
        <v>88.9</v>
      </c>
      <c r="F112" s="47">
        <f t="shared" si="1"/>
        <v>100</v>
      </c>
    </row>
    <row r="113" spans="1:6" ht="24" x14ac:dyDescent="0.2">
      <c r="A113" s="11" t="s">
        <v>232</v>
      </c>
      <c r="B113" s="44">
        <v>2</v>
      </c>
      <c r="C113" s="44">
        <v>300</v>
      </c>
      <c r="D113" s="44">
        <v>16.7</v>
      </c>
      <c r="E113" s="44">
        <v>83.3</v>
      </c>
      <c r="F113" s="47">
        <f t="shared" si="1"/>
        <v>100</v>
      </c>
    </row>
    <row r="114" spans="1:6" ht="24" x14ac:dyDescent="0.2">
      <c r="A114" s="11" t="s">
        <v>234</v>
      </c>
      <c r="B114" s="44">
        <v>1.93</v>
      </c>
      <c r="C114" s="44">
        <v>515</v>
      </c>
      <c r="D114" s="44">
        <v>9.6999999999999993</v>
      </c>
      <c r="E114" s="44">
        <v>90.3</v>
      </c>
      <c r="F114" s="47">
        <f t="shared" si="1"/>
        <v>100</v>
      </c>
    </row>
    <row r="115" spans="1:6" ht="24" x14ac:dyDescent="0.2">
      <c r="A115" s="11" t="s">
        <v>236</v>
      </c>
      <c r="B115" s="44">
        <v>1.91</v>
      </c>
      <c r="C115" s="44">
        <v>490</v>
      </c>
      <c r="D115" s="44">
        <v>10.199999999999999</v>
      </c>
      <c r="E115" s="44">
        <v>89.8</v>
      </c>
      <c r="F115" s="47">
        <f t="shared" si="1"/>
        <v>100</v>
      </c>
    </row>
    <row r="116" spans="1:6" ht="24" x14ac:dyDescent="0.2">
      <c r="A116" s="11" t="s">
        <v>238</v>
      </c>
      <c r="B116" s="44">
        <v>1.92</v>
      </c>
      <c r="C116" s="44">
        <v>458</v>
      </c>
      <c r="D116" s="44">
        <v>10.9</v>
      </c>
      <c r="E116" s="44">
        <v>89.1</v>
      </c>
      <c r="F116" s="47">
        <f t="shared" si="1"/>
        <v>100</v>
      </c>
    </row>
    <row r="117" spans="1:6" ht="24" x14ac:dyDescent="0.2">
      <c r="A117" s="11" t="s">
        <v>240</v>
      </c>
      <c r="B117" s="44">
        <v>1.94</v>
      </c>
      <c r="C117" s="44">
        <v>285</v>
      </c>
      <c r="D117" s="44">
        <v>17.5</v>
      </c>
      <c r="E117" s="44">
        <v>82.5</v>
      </c>
      <c r="F117" s="47">
        <f t="shared" si="1"/>
        <v>100</v>
      </c>
    </row>
    <row r="118" spans="1:6" ht="24" x14ac:dyDescent="0.2">
      <c r="A118" s="11" t="s">
        <v>242</v>
      </c>
      <c r="B118" s="44">
        <v>1.93</v>
      </c>
      <c r="C118" s="44">
        <v>364</v>
      </c>
      <c r="D118" s="44">
        <v>13.7</v>
      </c>
      <c r="E118" s="44">
        <v>86.3</v>
      </c>
      <c r="F118" s="47">
        <f t="shared" si="1"/>
        <v>100</v>
      </c>
    </row>
    <row r="119" spans="1:6" ht="24" x14ac:dyDescent="0.2">
      <c r="A119" s="11" t="s">
        <v>244</v>
      </c>
      <c r="B119" s="44">
        <v>1.96</v>
      </c>
      <c r="C119" s="44">
        <v>225</v>
      </c>
      <c r="D119" s="44">
        <v>22.2</v>
      </c>
      <c r="E119" s="44">
        <v>77.8</v>
      </c>
      <c r="F119" s="47">
        <f t="shared" si="1"/>
        <v>100</v>
      </c>
    </row>
    <row r="120" spans="1:6" ht="24" x14ac:dyDescent="0.2">
      <c r="A120" s="11" t="s">
        <v>246</v>
      </c>
      <c r="B120" s="44">
        <v>2.04</v>
      </c>
      <c r="C120" s="44">
        <v>177</v>
      </c>
      <c r="D120" s="44">
        <v>28.2</v>
      </c>
      <c r="E120" s="44">
        <v>71.8</v>
      </c>
      <c r="F120" s="47">
        <f t="shared" si="1"/>
        <v>100</v>
      </c>
    </row>
    <row r="121" spans="1:6" ht="24" x14ac:dyDescent="0.2">
      <c r="A121" s="11" t="s">
        <v>248</v>
      </c>
      <c r="B121" s="44">
        <v>1.93</v>
      </c>
      <c r="C121" s="44">
        <v>656</v>
      </c>
      <c r="D121" s="44">
        <v>15.2</v>
      </c>
      <c r="E121" s="44">
        <v>184.8</v>
      </c>
      <c r="F121" s="47">
        <f t="shared" si="1"/>
        <v>200</v>
      </c>
    </row>
    <row r="122" spans="1:6" ht="24" x14ac:dyDescent="0.2">
      <c r="A122" s="11" t="s">
        <v>250</v>
      </c>
      <c r="B122" s="44">
        <v>1.94</v>
      </c>
      <c r="C122" s="44">
        <v>314</v>
      </c>
      <c r="D122" s="44">
        <v>15.9</v>
      </c>
      <c r="E122" s="44">
        <v>84.1</v>
      </c>
      <c r="F122" s="47">
        <f t="shared" si="1"/>
        <v>100</v>
      </c>
    </row>
    <row r="123" spans="1:6" ht="24" x14ac:dyDescent="0.2">
      <c r="A123" s="11" t="s">
        <v>252</v>
      </c>
      <c r="B123" s="44">
        <v>1.99</v>
      </c>
      <c r="C123" s="44">
        <v>383</v>
      </c>
      <c r="D123" s="44">
        <v>13.1</v>
      </c>
      <c r="E123" s="44">
        <v>86.9</v>
      </c>
      <c r="F123" s="47">
        <f t="shared" si="1"/>
        <v>100</v>
      </c>
    </row>
    <row r="124" spans="1:6" ht="24" x14ac:dyDescent="0.2">
      <c r="A124" s="11" t="s">
        <v>254</v>
      </c>
      <c r="B124" s="44">
        <v>1.98</v>
      </c>
      <c r="C124" s="44">
        <v>112</v>
      </c>
      <c r="D124" s="44">
        <v>44.6</v>
      </c>
      <c r="E124" s="44">
        <v>55.4</v>
      </c>
      <c r="F124" s="47">
        <f t="shared" si="1"/>
        <v>100</v>
      </c>
    </row>
    <row r="125" spans="1:6" ht="24" x14ac:dyDescent="0.2">
      <c r="A125" s="11" t="s">
        <v>256</v>
      </c>
      <c r="B125" s="44">
        <v>1.98</v>
      </c>
      <c r="C125" s="44">
        <v>877</v>
      </c>
      <c r="D125" s="44">
        <v>11.4</v>
      </c>
      <c r="E125" s="44">
        <v>188.6</v>
      </c>
      <c r="F125" s="47">
        <f t="shared" si="1"/>
        <v>200</v>
      </c>
    </row>
    <row r="126" spans="1:6" ht="24" x14ac:dyDescent="0.2">
      <c r="A126" s="11" t="s">
        <v>258</v>
      </c>
      <c r="B126" s="44">
        <v>2.02</v>
      </c>
      <c r="C126" s="44">
        <v>343</v>
      </c>
      <c r="D126" s="44">
        <v>14.6</v>
      </c>
      <c r="E126" s="44">
        <v>85.4</v>
      </c>
      <c r="F126" s="47">
        <f t="shared" si="1"/>
        <v>100</v>
      </c>
    </row>
    <row r="127" spans="1:6" ht="24" x14ac:dyDescent="0.2">
      <c r="A127" s="11" t="s">
        <v>260</v>
      </c>
      <c r="B127" s="44">
        <v>1.97</v>
      </c>
      <c r="C127" s="44">
        <v>691</v>
      </c>
      <c r="D127" s="44">
        <v>14.5</v>
      </c>
      <c r="E127" s="44">
        <v>185.5</v>
      </c>
      <c r="F127" s="47">
        <f t="shared" si="1"/>
        <v>200</v>
      </c>
    </row>
    <row r="128" spans="1:6" ht="24" x14ac:dyDescent="0.2">
      <c r="A128" s="11" t="s">
        <v>262</v>
      </c>
      <c r="B128" s="44">
        <v>1.96</v>
      </c>
      <c r="C128" s="44">
        <v>1328</v>
      </c>
      <c r="D128" s="44">
        <v>7.5</v>
      </c>
      <c r="E128" s="44">
        <v>192.5</v>
      </c>
      <c r="F128" s="47">
        <f t="shared" si="1"/>
        <v>200</v>
      </c>
    </row>
    <row r="129" spans="1:6" ht="24" x14ac:dyDescent="0.2">
      <c r="A129" s="11" t="s">
        <v>264</v>
      </c>
      <c r="B129" s="44">
        <v>1.98</v>
      </c>
      <c r="C129" s="44">
        <v>1278</v>
      </c>
      <c r="D129" s="44">
        <v>7.8</v>
      </c>
      <c r="E129" s="44">
        <v>192.2</v>
      </c>
      <c r="F129" s="47">
        <f t="shared" si="1"/>
        <v>200</v>
      </c>
    </row>
    <row r="130" spans="1:6" ht="24" x14ac:dyDescent="0.2">
      <c r="A130" s="11" t="s">
        <v>266</v>
      </c>
      <c r="B130" s="44">
        <v>2.0499999999999998</v>
      </c>
      <c r="C130" s="44">
        <v>536</v>
      </c>
      <c r="D130" s="44">
        <v>18.7</v>
      </c>
      <c r="E130" s="44">
        <v>181.3</v>
      </c>
      <c r="F130" s="47">
        <f t="shared" si="1"/>
        <v>200</v>
      </c>
    </row>
    <row r="131" spans="1:6" ht="24" x14ac:dyDescent="0.2">
      <c r="A131" s="11" t="s">
        <v>268</v>
      </c>
      <c r="B131" s="44">
        <v>2.0499999999999998</v>
      </c>
      <c r="C131" s="44">
        <v>292</v>
      </c>
      <c r="D131" s="44">
        <v>17.100000000000001</v>
      </c>
      <c r="E131" s="44">
        <v>82.9</v>
      </c>
      <c r="F131" s="47">
        <f t="shared" si="1"/>
        <v>100</v>
      </c>
    </row>
    <row r="132" spans="1:6" ht="24" x14ac:dyDescent="0.2">
      <c r="A132" s="11" t="s">
        <v>270</v>
      </c>
      <c r="B132" s="44">
        <v>2</v>
      </c>
      <c r="C132" s="44">
        <v>501</v>
      </c>
      <c r="D132" s="44">
        <v>10</v>
      </c>
      <c r="E132" s="44">
        <v>90</v>
      </c>
      <c r="F132" s="47">
        <f t="shared" si="1"/>
        <v>100</v>
      </c>
    </row>
    <row r="133" spans="1:6" ht="24" x14ac:dyDescent="0.2">
      <c r="A133" s="11" t="s">
        <v>272</v>
      </c>
      <c r="B133" s="44">
        <v>2</v>
      </c>
      <c r="C133" s="44">
        <v>355</v>
      </c>
      <c r="D133" s="44">
        <v>14.1</v>
      </c>
      <c r="E133" s="44">
        <v>85.9</v>
      </c>
      <c r="F133" s="47">
        <f t="shared" ref="F133:F166" si="2">SUM(D133:E133)</f>
        <v>100</v>
      </c>
    </row>
    <row r="134" spans="1:6" ht="24" x14ac:dyDescent="0.2">
      <c r="A134" s="11" t="s">
        <v>274</v>
      </c>
      <c r="B134" s="44">
        <v>2</v>
      </c>
      <c r="C134" s="44">
        <v>489</v>
      </c>
      <c r="D134" s="44">
        <v>10.199999999999999</v>
      </c>
      <c r="E134" s="44">
        <v>89.8</v>
      </c>
      <c r="F134" s="47">
        <f t="shared" si="2"/>
        <v>100</v>
      </c>
    </row>
    <row r="135" spans="1:6" ht="24" x14ac:dyDescent="0.2">
      <c r="A135" s="11" t="s">
        <v>276</v>
      </c>
      <c r="B135" s="44">
        <v>2</v>
      </c>
      <c r="C135" s="44">
        <v>455</v>
      </c>
      <c r="D135" s="44">
        <v>11</v>
      </c>
      <c r="E135" s="44">
        <v>89</v>
      </c>
      <c r="F135" s="47">
        <f t="shared" si="2"/>
        <v>100</v>
      </c>
    </row>
    <row r="136" spans="1:6" ht="24" x14ac:dyDescent="0.2">
      <c r="A136" s="11" t="s">
        <v>278</v>
      </c>
      <c r="B136" s="44">
        <v>1.98</v>
      </c>
      <c r="C136" s="44">
        <v>951</v>
      </c>
      <c r="D136" s="44">
        <v>10.5</v>
      </c>
      <c r="E136" s="44">
        <v>189.5</v>
      </c>
      <c r="F136" s="47">
        <f t="shared" si="2"/>
        <v>200</v>
      </c>
    </row>
    <row r="137" spans="1:6" ht="24" x14ac:dyDescent="0.2">
      <c r="A137" s="11" t="s">
        <v>280</v>
      </c>
      <c r="B137" s="44">
        <v>1.95</v>
      </c>
      <c r="C137" s="44">
        <v>492</v>
      </c>
      <c r="D137" s="44">
        <v>10.199999999999999</v>
      </c>
      <c r="E137" s="44">
        <v>89.8</v>
      </c>
      <c r="F137" s="47">
        <f t="shared" si="2"/>
        <v>100</v>
      </c>
    </row>
    <row r="138" spans="1:6" ht="24" x14ac:dyDescent="0.2">
      <c r="A138" s="11" t="s">
        <v>282</v>
      </c>
      <c r="B138" s="44">
        <v>2.0499999999999998</v>
      </c>
      <c r="C138" s="44">
        <v>148</v>
      </c>
      <c r="D138" s="44">
        <v>33.799999999999997</v>
      </c>
      <c r="E138" s="44">
        <v>66.2</v>
      </c>
      <c r="F138" s="47">
        <f t="shared" si="2"/>
        <v>100</v>
      </c>
    </row>
    <row r="139" spans="1:6" ht="24" x14ac:dyDescent="0.2">
      <c r="A139" s="11" t="s">
        <v>284</v>
      </c>
      <c r="B139" s="44">
        <v>1.93</v>
      </c>
      <c r="C139" s="44">
        <v>608</v>
      </c>
      <c r="D139" s="44">
        <v>16.399999999999999</v>
      </c>
      <c r="E139" s="44">
        <v>183.6</v>
      </c>
      <c r="F139" s="47">
        <f t="shared" si="2"/>
        <v>200</v>
      </c>
    </row>
    <row r="140" spans="1:6" ht="24" x14ac:dyDescent="0.2">
      <c r="A140" s="11" t="s">
        <v>286</v>
      </c>
      <c r="B140" s="44">
        <v>2.0499999999999998</v>
      </c>
      <c r="C140" s="44">
        <v>103</v>
      </c>
      <c r="D140" s="44">
        <v>48.5</v>
      </c>
      <c r="E140" s="44">
        <v>51.5</v>
      </c>
      <c r="F140" s="47">
        <f t="shared" si="2"/>
        <v>100</v>
      </c>
    </row>
    <row r="141" spans="1:6" ht="24" x14ac:dyDescent="0.2">
      <c r="A141" s="11" t="s">
        <v>288</v>
      </c>
      <c r="B141" s="44">
        <v>1.97</v>
      </c>
      <c r="C141" s="44">
        <v>982</v>
      </c>
      <c r="D141" s="44">
        <v>11.5</v>
      </c>
      <c r="E141" s="44">
        <v>188.5</v>
      </c>
      <c r="F141" s="47">
        <f t="shared" si="2"/>
        <v>200</v>
      </c>
    </row>
    <row r="142" spans="1:6" ht="24" x14ac:dyDescent="0.2">
      <c r="A142" s="11" t="s">
        <v>290</v>
      </c>
      <c r="B142" s="44">
        <v>2</v>
      </c>
      <c r="C142" s="44">
        <v>1251</v>
      </c>
      <c r="D142" s="44">
        <v>8</v>
      </c>
      <c r="E142" s="44">
        <v>192</v>
      </c>
      <c r="F142" s="47">
        <f t="shared" si="2"/>
        <v>200</v>
      </c>
    </row>
    <row r="143" spans="1:6" ht="24" x14ac:dyDescent="0.2">
      <c r="A143" s="11" t="s">
        <v>292</v>
      </c>
      <c r="B143" s="44">
        <v>1.94</v>
      </c>
      <c r="C143" s="44">
        <v>1299</v>
      </c>
      <c r="D143" s="44">
        <v>7.7</v>
      </c>
      <c r="E143" s="44">
        <v>192.3</v>
      </c>
      <c r="F143" s="47">
        <f t="shared" si="2"/>
        <v>200</v>
      </c>
    </row>
    <row r="144" spans="1:6" ht="24" x14ac:dyDescent="0.2">
      <c r="A144" s="11" t="s">
        <v>294</v>
      </c>
      <c r="B144" s="44">
        <v>1.99</v>
      </c>
      <c r="C144" s="44">
        <v>371</v>
      </c>
      <c r="D144" s="44">
        <v>13.5</v>
      </c>
      <c r="E144" s="44">
        <v>86.5</v>
      </c>
      <c r="F144" s="47">
        <f t="shared" si="2"/>
        <v>100</v>
      </c>
    </row>
    <row r="145" spans="1:6" ht="24" x14ac:dyDescent="0.2">
      <c r="A145" s="11" t="s">
        <v>296</v>
      </c>
      <c r="B145" s="44">
        <v>1.97</v>
      </c>
      <c r="C145" s="44">
        <v>557</v>
      </c>
      <c r="D145" s="44">
        <v>18</v>
      </c>
      <c r="E145" s="44">
        <v>182</v>
      </c>
      <c r="F145" s="47">
        <f t="shared" si="2"/>
        <v>200</v>
      </c>
    </row>
    <row r="146" spans="1:6" ht="24" x14ac:dyDescent="0.2">
      <c r="A146" s="11" t="s">
        <v>298</v>
      </c>
      <c r="B146" s="44">
        <v>2.02</v>
      </c>
      <c r="C146" s="44">
        <v>463</v>
      </c>
      <c r="D146" s="44">
        <v>10.8</v>
      </c>
      <c r="E146" s="44">
        <v>89.2</v>
      </c>
      <c r="F146" s="47">
        <f t="shared" si="2"/>
        <v>100</v>
      </c>
    </row>
    <row r="147" spans="1:6" ht="24" x14ac:dyDescent="0.2">
      <c r="A147" s="11" t="s">
        <v>300</v>
      </c>
      <c r="B147" s="44">
        <v>1.93</v>
      </c>
      <c r="C147" s="44">
        <v>712</v>
      </c>
      <c r="D147" s="44">
        <v>14</v>
      </c>
      <c r="E147" s="44">
        <v>186</v>
      </c>
      <c r="F147" s="47">
        <f t="shared" si="2"/>
        <v>200</v>
      </c>
    </row>
    <row r="148" spans="1:6" ht="24" x14ac:dyDescent="0.2">
      <c r="A148" s="11" t="s">
        <v>302</v>
      </c>
      <c r="B148" s="44">
        <v>1.98</v>
      </c>
      <c r="C148" s="44">
        <v>417</v>
      </c>
      <c r="D148" s="44">
        <v>12</v>
      </c>
      <c r="E148" s="44">
        <v>88</v>
      </c>
      <c r="F148" s="47">
        <f t="shared" si="2"/>
        <v>100</v>
      </c>
    </row>
    <row r="149" spans="1:6" ht="24" x14ac:dyDescent="0.2">
      <c r="A149" s="11" t="s">
        <v>304</v>
      </c>
      <c r="B149" s="44">
        <v>1.95</v>
      </c>
      <c r="C149" s="44">
        <v>621</v>
      </c>
      <c r="D149" s="44">
        <v>16.100000000000001</v>
      </c>
      <c r="E149" s="44">
        <v>183.9</v>
      </c>
      <c r="F149" s="47">
        <f t="shared" si="2"/>
        <v>200</v>
      </c>
    </row>
    <row r="150" spans="1:6" ht="24" x14ac:dyDescent="0.2">
      <c r="A150" s="11" t="s">
        <v>306</v>
      </c>
      <c r="B150" s="44">
        <v>2.0299999999999998</v>
      </c>
      <c r="C150" s="44">
        <v>190</v>
      </c>
      <c r="D150" s="44">
        <v>26.3</v>
      </c>
      <c r="E150" s="44">
        <v>73.7</v>
      </c>
      <c r="F150" s="47">
        <f t="shared" si="2"/>
        <v>100</v>
      </c>
    </row>
    <row r="151" spans="1:6" ht="24" x14ac:dyDescent="0.2">
      <c r="A151" s="11" t="s">
        <v>308</v>
      </c>
      <c r="B151" s="44">
        <v>1.95</v>
      </c>
      <c r="C151" s="44">
        <v>407</v>
      </c>
      <c r="D151" s="44">
        <v>12.3</v>
      </c>
      <c r="E151" s="44">
        <v>87.7</v>
      </c>
      <c r="F151" s="47">
        <f t="shared" si="2"/>
        <v>100</v>
      </c>
    </row>
    <row r="152" spans="1:6" ht="24" x14ac:dyDescent="0.2">
      <c r="A152" s="11" t="s">
        <v>310</v>
      </c>
      <c r="B152" s="44">
        <v>1.98</v>
      </c>
      <c r="C152" s="44">
        <v>900</v>
      </c>
      <c r="D152" s="44">
        <v>11.1</v>
      </c>
      <c r="E152" s="44">
        <v>188.9</v>
      </c>
      <c r="F152" s="47">
        <f t="shared" si="2"/>
        <v>200</v>
      </c>
    </row>
    <row r="153" spans="1:6" ht="24" x14ac:dyDescent="0.2">
      <c r="A153" s="11" t="s">
        <v>312</v>
      </c>
      <c r="B153" s="44">
        <v>1.96</v>
      </c>
      <c r="C153" s="44">
        <v>706</v>
      </c>
      <c r="D153" s="44">
        <v>14.2</v>
      </c>
      <c r="E153" s="44">
        <v>185.8</v>
      </c>
      <c r="F153" s="47">
        <f t="shared" si="2"/>
        <v>200</v>
      </c>
    </row>
    <row r="154" spans="1:6" ht="24" x14ac:dyDescent="0.2">
      <c r="A154" s="11" t="s">
        <v>314</v>
      </c>
      <c r="B154" s="44">
        <v>1.99</v>
      </c>
      <c r="C154" s="44">
        <v>227</v>
      </c>
      <c r="D154" s="44">
        <v>22</v>
      </c>
      <c r="E154" s="44">
        <v>78</v>
      </c>
      <c r="F154" s="47">
        <f t="shared" si="2"/>
        <v>100</v>
      </c>
    </row>
    <row r="155" spans="1:6" ht="24" x14ac:dyDescent="0.2">
      <c r="A155" s="11" t="s">
        <v>316</v>
      </c>
      <c r="B155" s="44">
        <v>1.96</v>
      </c>
      <c r="C155" s="44">
        <v>437</v>
      </c>
      <c r="D155" s="44">
        <v>11.4</v>
      </c>
      <c r="E155" s="44">
        <v>88.6</v>
      </c>
      <c r="F155" s="47">
        <f t="shared" si="2"/>
        <v>100</v>
      </c>
    </row>
    <row r="156" spans="1:6" ht="24" x14ac:dyDescent="0.2">
      <c r="A156" s="11" t="s">
        <v>318</v>
      </c>
      <c r="B156" s="44">
        <v>2.0099999999999998</v>
      </c>
      <c r="C156" s="44">
        <v>600</v>
      </c>
      <c r="D156" s="44">
        <v>16.7</v>
      </c>
      <c r="E156" s="44">
        <v>183.3</v>
      </c>
      <c r="F156" s="47">
        <f t="shared" si="2"/>
        <v>200</v>
      </c>
    </row>
    <row r="157" spans="1:6" ht="24" x14ac:dyDescent="0.2">
      <c r="A157" s="11" t="s">
        <v>320</v>
      </c>
      <c r="B157" s="44">
        <v>2.0099999999999998</v>
      </c>
      <c r="C157" s="44">
        <v>403</v>
      </c>
      <c r="D157" s="44">
        <v>12.4</v>
      </c>
      <c r="E157" s="44">
        <v>87.6</v>
      </c>
      <c r="F157" s="47">
        <f t="shared" si="2"/>
        <v>100</v>
      </c>
    </row>
    <row r="158" spans="1:6" ht="24" x14ac:dyDescent="0.2">
      <c r="A158" s="11" t="s">
        <v>322</v>
      </c>
      <c r="B158" s="44">
        <v>1.99</v>
      </c>
      <c r="C158" s="44">
        <v>442</v>
      </c>
      <c r="D158" s="44">
        <v>11.3</v>
      </c>
      <c r="E158" s="44">
        <v>88.7</v>
      </c>
      <c r="F158" s="47">
        <f t="shared" si="2"/>
        <v>100</v>
      </c>
    </row>
    <row r="159" spans="1:6" ht="24" x14ac:dyDescent="0.2">
      <c r="A159" s="11" t="s">
        <v>324</v>
      </c>
      <c r="B159" s="44">
        <v>1.99</v>
      </c>
      <c r="C159" s="44">
        <v>515</v>
      </c>
      <c r="D159" s="44">
        <v>9.6999999999999993</v>
      </c>
      <c r="E159" s="44">
        <v>90.3</v>
      </c>
      <c r="F159" s="47">
        <f t="shared" si="2"/>
        <v>100</v>
      </c>
    </row>
    <row r="160" spans="1:6" ht="24" x14ac:dyDescent="0.2">
      <c r="A160" s="11" t="s">
        <v>326</v>
      </c>
      <c r="B160" s="44">
        <v>1.96</v>
      </c>
      <c r="C160" s="44">
        <v>523</v>
      </c>
      <c r="D160" s="44">
        <v>9.6</v>
      </c>
      <c r="E160" s="44">
        <v>90.4</v>
      </c>
      <c r="F160" s="47">
        <f t="shared" si="2"/>
        <v>100</v>
      </c>
    </row>
    <row r="161" spans="1:6" ht="24" x14ac:dyDescent="0.2">
      <c r="A161" s="11" t="s">
        <v>328</v>
      </c>
      <c r="B161" s="44">
        <v>1.99</v>
      </c>
      <c r="C161" s="44">
        <v>540</v>
      </c>
      <c r="D161" s="44">
        <v>9.3000000000000007</v>
      </c>
      <c r="E161" s="44">
        <v>90.7</v>
      </c>
      <c r="F161" s="47">
        <f t="shared" si="2"/>
        <v>100</v>
      </c>
    </row>
    <row r="162" spans="1:6" ht="24" x14ac:dyDescent="0.2">
      <c r="A162" s="11" t="s">
        <v>330</v>
      </c>
      <c r="B162" s="44">
        <v>1.99</v>
      </c>
      <c r="C162" s="44">
        <v>288</v>
      </c>
      <c r="D162" s="44">
        <v>17.399999999999999</v>
      </c>
      <c r="E162" s="44">
        <v>82.6</v>
      </c>
      <c r="F162" s="47">
        <f t="shared" si="2"/>
        <v>100</v>
      </c>
    </row>
    <row r="163" spans="1:6" ht="24" x14ac:dyDescent="0.2">
      <c r="A163" s="11" t="s">
        <v>332</v>
      </c>
      <c r="B163" s="44">
        <v>1.93</v>
      </c>
      <c r="C163" s="44">
        <v>630</v>
      </c>
      <c r="D163" s="44">
        <v>15.9</v>
      </c>
      <c r="E163" s="44">
        <v>184.1</v>
      </c>
      <c r="F163" s="47">
        <f t="shared" si="2"/>
        <v>200</v>
      </c>
    </row>
    <row r="164" spans="1:6" ht="24" x14ac:dyDescent="0.2">
      <c r="A164" s="11" t="s">
        <v>334</v>
      </c>
      <c r="B164" s="44">
        <v>1.95</v>
      </c>
      <c r="C164" s="44">
        <v>417</v>
      </c>
      <c r="D164" s="44">
        <v>12</v>
      </c>
      <c r="E164" s="44">
        <v>88</v>
      </c>
      <c r="F164" s="47">
        <f t="shared" si="2"/>
        <v>100</v>
      </c>
    </row>
    <row r="165" spans="1:6" ht="24" x14ac:dyDescent="0.2">
      <c r="A165" s="11" t="s">
        <v>336</v>
      </c>
      <c r="B165" s="44">
        <v>2.0099999999999998</v>
      </c>
      <c r="C165" s="44">
        <v>1144</v>
      </c>
      <c r="D165" s="44">
        <v>8.6999999999999993</v>
      </c>
      <c r="E165" s="44">
        <v>191.3</v>
      </c>
      <c r="F165" s="47">
        <f t="shared" si="2"/>
        <v>200</v>
      </c>
    </row>
    <row r="166" spans="1:6" ht="24" x14ac:dyDescent="0.2">
      <c r="A166" s="11" t="s">
        <v>338</v>
      </c>
      <c r="B166" s="44">
        <v>2</v>
      </c>
      <c r="C166" s="44">
        <v>258</v>
      </c>
      <c r="D166" s="44">
        <v>19.399999999999999</v>
      </c>
      <c r="E166" s="44">
        <v>80.599999999999994</v>
      </c>
      <c r="F166" s="47">
        <f t="shared" si="2"/>
        <v>100</v>
      </c>
    </row>
    <row r="167" spans="1:6" ht="24" x14ac:dyDescent="0.2">
      <c r="A167" s="11" t="s">
        <v>340</v>
      </c>
      <c r="B167" s="44">
        <v>2</v>
      </c>
      <c r="C167" s="44">
        <v>275</v>
      </c>
      <c r="D167" s="44">
        <v>18.2</v>
      </c>
      <c r="E167" s="44">
        <v>81.8</v>
      </c>
      <c r="F167" s="47">
        <f>SUM(D167:E167)</f>
        <v>100</v>
      </c>
    </row>
    <row r="168" spans="1:6" ht="21" x14ac:dyDescent="0.2">
      <c r="D168" s="44"/>
      <c r="E168" s="44"/>
    </row>
    <row r="169" spans="1:6" ht="21" x14ac:dyDescent="0.2">
      <c r="E169" s="44"/>
    </row>
  </sheetData>
  <mergeCells count="2">
    <mergeCell ref="D2:E2"/>
    <mergeCell ref="B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 data</vt:lpstr>
      <vt:lpstr>DNA_isolation_CEWE</vt:lpstr>
      <vt:lpstr>DNA_isolation_ILWE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Mert Dikmen</cp:lastModifiedBy>
  <dcterms:created xsi:type="dcterms:W3CDTF">2017-06-20T12:47:59Z</dcterms:created>
  <dcterms:modified xsi:type="dcterms:W3CDTF">2017-09-07T10:52:14Z</dcterms:modified>
</cp:coreProperties>
</file>