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ETH/code/cciwr/data/energy/"/>
    </mc:Choice>
  </mc:AlternateContent>
  <xr:revisionPtr revIDLastSave="0" documentId="13_ncr:1_{8411D1C1-35F1-814B-87B4-42B29A5ABAF7}" xr6:coauthVersionLast="45" xr6:coauthVersionMax="45" xr10:uidLastSave="{00000000-0000-0000-0000-000000000000}"/>
  <bookViews>
    <workbookView xWindow="-3660" yWindow="-21600" windowWidth="38400" windowHeight="21600" xr2:uid="{00000000-000D-0000-FFFF-FFFF00000000}"/>
  </bookViews>
  <sheets>
    <sheet name="Ilisu electricity generation" sheetId="6" r:id="rId1"/>
    <sheet name="Electricity demand (monthly) " sheetId="7" r:id="rId2"/>
    <sheet name="Electricity consumption" sheetId="3" r:id="rId3"/>
    <sheet name="Electricity imports vs. exports" sheetId="1" r:id="rId4"/>
    <sheet name="Renewable share in final energy" sheetId="4" r:id="rId5"/>
    <sheet name="Renewable share in power produc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E40" i="6" s="1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E39" i="6"/>
  <c r="D38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37" i="6"/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tc={120EE3F8-9E43-DF4D-9DF4-65F12363C696}</author>
    <author>tc={12DA55A1-27CD-7844-9DF1-A2AFBB35B4CF}</author>
  </authors>
  <commentList>
    <comment ref="C39" authorId="0" shapeId="0" xr:uid="{120EE3F8-9E43-DF4D-9DF4-65F12363C69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https://www.enerji.gov.tr/en-US/Pages/Electricity</t>
      </text>
    </comment>
    <comment ref="C46" authorId="1" shapeId="0" xr:uid="{12DA55A1-27CD-7844-9DF1-A2AFBB35B4C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https://www.dailysabah.com/energy/2019/07/06/turkey-may-benefit-from-nuclear-power-in-its-bid-for-clean-energy</t>
      </text>
    </comment>
  </commentList>
</comments>
</file>

<file path=xl/sharedStrings.xml><?xml version="1.0" encoding="utf-8"?>
<sst xmlns="http://schemas.openxmlformats.org/spreadsheetml/2006/main" count="62" uniqueCount="49">
  <si>
    <t>Source: IEA World Energy Balances 2019 https://www.iea.org/subscribe-to-data-services/world-energy-balances-and-statistics</t>
  </si>
  <si>
    <t>Documentation: https://iea.blob.core.windows.net/assets/fffa1b7d-b0c5-4e64-86aa-5c9421832d73/WORLDBAL_Documentation.pdf</t>
  </si>
  <si>
    <t>This data is subject to the IEA's terms and conditions: https://www.iea.org/terms</t>
  </si>
  <si>
    <t>Units</t>
  </si>
  <si>
    <t>Documentation: undefined</t>
  </si>
  <si>
    <t>Source: IEA IEA Data Services https://www.iea.org/data-and-statistics?country=TURKEY&amp;fuel=Energy%20consumption&amp;indicator=Electricity%20consumption</t>
  </si>
  <si>
    <t>Downloaded 01.06.2020</t>
  </si>
  <si>
    <t>year</t>
  </si>
  <si>
    <t>imports_ktoe</t>
  </si>
  <si>
    <t>exports_ktoe</t>
  </si>
  <si>
    <t>NaN</t>
  </si>
  <si>
    <t>%</t>
  </si>
  <si>
    <t xml:space="preserve">Share of gas in power generation </t>
  </si>
  <si>
    <t xml:space="preserve">Share of oil in power generation </t>
  </si>
  <si>
    <t xml:space="preserve">Share of coal in power generation </t>
  </si>
  <si>
    <t xml:space="preserve">Share of low carbon sources in power generation </t>
  </si>
  <si>
    <t xml:space="preserve">Share of renewables in power generation </t>
  </si>
  <si>
    <t>Documentation: https://iea.blob.core.windows.net/assets/73f40d94-d523-4d1b-9084-7029a33ed8fa/TransitionIndicators_Documentation.pdf</t>
  </si>
  <si>
    <t>Source: IEA Energy Transitions Indicators https://www.iea.org/data-and-statistics?country=TURKEY&amp;fuel=Energy%20transition%20indicators&amp;indicator=Share%20of%20renewables%2C%20low-carbon%20sources%20and%20fossil%20fuels%20in%20power%20generation</t>
  </si>
  <si>
    <t>renewables_share_in_final_energy_consumption_percent</t>
  </si>
  <si>
    <t>Source: IEA Sustainable Development Goal 7 https://www.iea.org/data-and-statistics?country=TURKEY&amp;fuel=Sustainable%20Development%20Goals&amp;indicator=Renewable%20share%20in%20final%20energy%20consumption%20(SDG%207.2)%20</t>
  </si>
  <si>
    <t>index</t>
  </si>
  <si>
    <t>electricity_consumption_data_twh</t>
  </si>
  <si>
    <t>electricity_consumption_expfit_twh</t>
  </si>
  <si>
    <t>electricity_consumption_poly3fit_twh</t>
  </si>
  <si>
    <t>Central estimate of 3844 GWh/year obtained from https://en.wikipedia.org/wiki/Il%C4%B1su_Dam</t>
  </si>
  <si>
    <t>ilisu_energy_production_scenario1_gwh</t>
  </si>
  <si>
    <t>ilisu_energy_production_scenario2_gwh</t>
  </si>
  <si>
    <t>ilisu_energy_production_scenario3_gwh</t>
  </si>
  <si>
    <t>Dummy scenarios 1,2,3: to be based on the different filling scenarios, which impact the year where annual generation reaches it's maximum</t>
  </si>
  <si>
    <t>central estimate of 3844 GWh/year obtained from https://en.wikipedia.org/wiki/Il%C4%B1su_Dam</t>
  </si>
  <si>
    <t>GWh</t>
  </si>
  <si>
    <t>equivalent to</t>
  </si>
  <si>
    <t>TWh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</si>
  <si>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</si>
  <si>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</si>
  <si>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</si>
  <si>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</si>
  <si>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</si>
  <si>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</si>
  <si>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</si>
  <si>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</si>
  <si>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</si>
  <si>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</si>
  <si>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</si>
  <si>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</si>
  <si>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</si>
  <si>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Monthly electricity demand for Turkey</t>
  </si>
  <si>
    <t>https://link.springer.com/content/pdf/10.1007/s00521-017-3183-5.pdf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</si>
</sst>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4D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18" fillId="33" borderId="0" xfId="0" applyFon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Fitted functions: polynomial of order</a:t>
            </a:r>
            <a:r>
              <a:rPr lang="en-GB" baseline="0"/>
              <a:t> </a:t>
            </a:r>
            <a:r>
              <a:rPr lang="en-GB"/>
              <a:t>3 and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875978737951874"/>
                  <c:y val="7.0779936367999147E-2"/>
                </c:manualLayout>
              </c:layout>
              <c:numFmt formatCode="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793345684730585E-2"/>
                  <c:y val="3.6392883169513515E-3"/>
                </c:manualLayout>
              </c:layout>
              <c:numFmt formatCode="0.0000_ ;[Red]\-0.0000\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'Electricity consumption'!$A$6:$A$46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'Electricity consumption'!$C$6:$C$46</c:f>
              <c:numCache>
                <c:formatCode>0.00</c:formatCode>
                <c:ptCount val="41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63</c:v>
                </c:pt>
                <c:pt idx="4">
                  <c:v>66</c:v>
                </c:pt>
                <c:pt idx="5">
                  <c:v>72</c:v>
                </c:pt>
                <c:pt idx="6">
                  <c:v>79</c:v>
                </c:pt>
                <c:pt idx="7">
                  <c:v>87</c:v>
                </c:pt>
                <c:pt idx="8">
                  <c:v>93</c:v>
                </c:pt>
                <c:pt idx="9">
                  <c:v>97</c:v>
                </c:pt>
                <c:pt idx="10">
                  <c:v>105</c:v>
                </c:pt>
                <c:pt idx="11">
                  <c:v>104</c:v>
                </c:pt>
                <c:pt idx="12">
                  <c:v>109</c:v>
                </c:pt>
                <c:pt idx="13">
                  <c:v>117</c:v>
                </c:pt>
                <c:pt idx="14">
                  <c:v>127</c:v>
                </c:pt>
                <c:pt idx="15">
                  <c:v>137</c:v>
                </c:pt>
                <c:pt idx="16">
                  <c:v>150</c:v>
                </c:pt>
                <c:pt idx="17">
                  <c:v>163</c:v>
                </c:pt>
                <c:pt idx="18">
                  <c:v>171</c:v>
                </c:pt>
                <c:pt idx="19">
                  <c:v>165</c:v>
                </c:pt>
                <c:pt idx="20">
                  <c:v>180</c:v>
                </c:pt>
                <c:pt idx="21">
                  <c:v>198</c:v>
                </c:pt>
                <c:pt idx="22">
                  <c:v>207</c:v>
                </c:pt>
                <c:pt idx="23">
                  <c:v>209</c:v>
                </c:pt>
                <c:pt idx="24">
                  <c:v>220</c:v>
                </c:pt>
                <c:pt idx="25">
                  <c:v>229</c:v>
                </c:pt>
                <c:pt idx="26">
                  <c:v>244</c:v>
                </c:pt>
                <c:pt idx="27">
                  <c:v>262</c:v>
                </c:pt>
                <c:pt idx="28">
                  <c:v>268.39999999999998</c:v>
                </c:pt>
                <c:pt idx="33">
                  <c:v>357.4</c:v>
                </c:pt>
                <c:pt idx="4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0-8748-B9A2-A096C5C83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64143"/>
        <c:axId val="1618868591"/>
      </c:scatterChart>
      <c:valAx>
        <c:axId val="161896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8868591"/>
        <c:crosses val="autoZero"/>
        <c:crossBetween val="midCat"/>
      </c:valAx>
      <c:valAx>
        <c:axId val="16188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896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3</xdr:row>
      <xdr:rowOff>88900</xdr:rowOff>
    </xdr:from>
    <xdr:to>
      <xdr:col>19</xdr:col>
      <xdr:colOff>609600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DEA18-C24C-3343-9F63-5F2F6EB18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329gtd62q6@idethz.onmicrosoft.com" id="{1C46665F-E00E-3E49-91BB-44FFE3A1FE86}" userId="S::329gtd62q6@idethz.onmicrosoft.com::eb1ee2cb-ef5f-40f6-8996-9a81637c70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9" dT="2020-06-01T09:17:47.11" personId="{1C46665F-E00E-3E49-91BB-44FFE3A1FE86}" id="{120EE3F8-9E43-DF4D-9DF4-65F12363C696}">
    <text>https://www.enerji.gov.tr/en-US/Pages/Electricity</text>
  </threadedComment>
  <threadedComment ref="C46" dT="2020-06-01T09:17:59.19" personId="{1C46665F-E00E-3E49-91BB-44FFE3A1FE86}" id="{12DA55A1-27CD-7844-9DF1-A2AFBB35B4CF}">
    <text>https://www.dailysabah.com/energy/2019/07/06/turkey-may-benefit-from-nuclear-power-in-its-bid-for-clean-energy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/s00521-017-3183-5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8B55-971D-A44A-BE5B-A8B57732300D}">
  <dimension ref="A1:F86"/>
  <sheetViews>
    <sheetView tabSelected="1" workbookViewId="0">
      <selection activeCell="K31" sqref="K31"/>
    </sheetView>
  </sheetViews>
  <sheetFormatPr baseColWidth="10" defaultRowHeight="16"/>
  <cols>
    <col min="3" max="3" width="10.83203125" customWidth="1"/>
  </cols>
  <sheetData>
    <row r="1" spans="1:6">
      <c r="A1" t="s">
        <v>25</v>
      </c>
    </row>
    <row r="2" spans="1:6">
      <c r="A2" t="s">
        <v>29</v>
      </c>
    </row>
    <row r="3" spans="1:6">
      <c r="A3" t="s">
        <v>30</v>
      </c>
      <c r="B3">
        <f>E3/1000</f>
        <v>3.8439999999999999</v>
      </c>
      <c r="C3" t="s">
        <v>33</v>
      </c>
      <c r="D3" t="s">
        <v>32</v>
      </c>
      <c r="E3">
        <v>3844</v>
      </c>
      <c r="F3" t="s">
        <v>31</v>
      </c>
    </row>
    <row r="5" spans="1:6">
      <c r="A5" s="2" t="s">
        <v>21</v>
      </c>
      <c r="B5" s="2" t="s">
        <v>7</v>
      </c>
      <c r="C5" s="2" t="s">
        <v>26</v>
      </c>
      <c r="D5" s="2" t="s">
        <v>27</v>
      </c>
      <c r="E5" s="2" t="s">
        <v>28</v>
      </c>
    </row>
    <row r="6" spans="1:6">
      <c r="A6" s="2">
        <v>1</v>
      </c>
      <c r="B6" s="2">
        <v>1990</v>
      </c>
      <c r="C6" s="3">
        <v>0</v>
      </c>
      <c r="D6" s="3">
        <v>0</v>
      </c>
      <c r="E6" s="3">
        <v>0</v>
      </c>
      <c r="F6" s="2"/>
    </row>
    <row r="7" spans="1:6">
      <c r="A7" s="2">
        <v>2</v>
      </c>
      <c r="B7" s="2">
        <v>1991</v>
      </c>
      <c r="C7" s="3">
        <v>0</v>
      </c>
      <c r="D7" s="3">
        <v>0</v>
      </c>
      <c r="E7" s="3">
        <v>0</v>
      </c>
      <c r="F7" s="2"/>
    </row>
    <row r="8" spans="1:6">
      <c r="A8" s="2">
        <v>3</v>
      </c>
      <c r="B8" s="2">
        <v>1992</v>
      </c>
      <c r="C8" s="3">
        <v>0</v>
      </c>
      <c r="D8" s="3">
        <v>0</v>
      </c>
      <c r="E8" s="3">
        <v>0</v>
      </c>
      <c r="F8" s="2"/>
    </row>
    <row r="9" spans="1:6">
      <c r="A9" s="2">
        <v>4</v>
      </c>
      <c r="B9" s="2">
        <v>1993</v>
      </c>
      <c r="C9" s="3">
        <v>0</v>
      </c>
      <c r="D9" s="3">
        <v>0</v>
      </c>
      <c r="E9" s="3">
        <v>0</v>
      </c>
      <c r="F9" s="2"/>
    </row>
    <row r="10" spans="1:6">
      <c r="A10" s="2">
        <v>5</v>
      </c>
      <c r="B10" s="2">
        <v>1994</v>
      </c>
      <c r="C10" s="3">
        <v>0</v>
      </c>
      <c r="D10" s="3">
        <v>0</v>
      </c>
      <c r="E10" s="3">
        <v>0</v>
      </c>
      <c r="F10" s="2"/>
    </row>
    <row r="11" spans="1:6">
      <c r="A11" s="2">
        <v>6</v>
      </c>
      <c r="B11" s="2">
        <v>1995</v>
      </c>
      <c r="C11" s="3">
        <v>0</v>
      </c>
      <c r="D11" s="3">
        <v>0</v>
      </c>
      <c r="E11" s="3">
        <v>0</v>
      </c>
      <c r="F11" s="2"/>
    </row>
    <row r="12" spans="1:6">
      <c r="A12" s="2">
        <v>7</v>
      </c>
      <c r="B12" s="2">
        <v>1996</v>
      </c>
      <c r="C12" s="3">
        <v>0</v>
      </c>
      <c r="D12" s="3">
        <v>0</v>
      </c>
      <c r="E12" s="3">
        <v>0</v>
      </c>
      <c r="F12" s="2"/>
    </row>
    <row r="13" spans="1:6">
      <c r="A13" s="2">
        <v>8</v>
      </c>
      <c r="B13" s="2">
        <v>1997</v>
      </c>
      <c r="C13" s="3">
        <v>0</v>
      </c>
      <c r="D13" s="3">
        <v>0</v>
      </c>
      <c r="E13" s="3">
        <v>0</v>
      </c>
      <c r="F13" s="2"/>
    </row>
    <row r="14" spans="1:6">
      <c r="A14" s="2">
        <v>9</v>
      </c>
      <c r="B14" s="2">
        <v>1998</v>
      </c>
      <c r="C14" s="3">
        <v>0</v>
      </c>
      <c r="D14" s="3">
        <v>0</v>
      </c>
      <c r="E14" s="3">
        <v>0</v>
      </c>
      <c r="F14" s="2"/>
    </row>
    <row r="15" spans="1:6">
      <c r="A15" s="2">
        <v>10</v>
      </c>
      <c r="B15" s="2">
        <v>1999</v>
      </c>
      <c r="C15" s="3">
        <v>0</v>
      </c>
      <c r="D15" s="3">
        <v>0</v>
      </c>
      <c r="E15" s="3">
        <v>0</v>
      </c>
      <c r="F15" s="2"/>
    </row>
    <row r="16" spans="1:6">
      <c r="A16" s="2">
        <v>11</v>
      </c>
      <c r="B16" s="2">
        <v>2000</v>
      </c>
      <c r="C16" s="3">
        <v>0</v>
      </c>
      <c r="D16" s="3">
        <v>0</v>
      </c>
      <c r="E16" s="3">
        <v>0</v>
      </c>
      <c r="F16" s="2"/>
    </row>
    <row r="17" spans="1:6">
      <c r="A17" s="2">
        <v>12</v>
      </c>
      <c r="B17" s="2">
        <v>2001</v>
      </c>
      <c r="C17" s="3">
        <v>0</v>
      </c>
      <c r="D17" s="3">
        <v>0</v>
      </c>
      <c r="E17" s="3">
        <v>0</v>
      </c>
      <c r="F17" s="2"/>
    </row>
    <row r="18" spans="1:6">
      <c r="A18" s="2">
        <v>13</v>
      </c>
      <c r="B18" s="2">
        <v>2002</v>
      </c>
      <c r="C18" s="3">
        <v>0</v>
      </c>
      <c r="D18" s="3">
        <v>0</v>
      </c>
      <c r="E18" s="3">
        <v>0</v>
      </c>
      <c r="F18" s="2"/>
    </row>
    <row r="19" spans="1:6">
      <c r="A19" s="2">
        <v>14</v>
      </c>
      <c r="B19" s="2">
        <v>2003</v>
      </c>
      <c r="C19" s="3">
        <v>0</v>
      </c>
      <c r="D19" s="3">
        <v>0</v>
      </c>
      <c r="E19" s="3">
        <v>0</v>
      </c>
      <c r="F19" s="2"/>
    </row>
    <row r="20" spans="1:6">
      <c r="A20" s="2">
        <v>15</v>
      </c>
      <c r="B20" s="2">
        <v>2004</v>
      </c>
      <c r="C20" s="3">
        <v>0</v>
      </c>
      <c r="D20" s="3">
        <v>0</v>
      </c>
      <c r="E20" s="3">
        <v>0</v>
      </c>
      <c r="F20" s="2"/>
    </row>
    <row r="21" spans="1:6">
      <c r="A21" s="2">
        <v>16</v>
      </c>
      <c r="B21" s="2">
        <v>2005</v>
      </c>
      <c r="C21" s="3">
        <v>0</v>
      </c>
      <c r="D21" s="3">
        <v>0</v>
      </c>
      <c r="E21" s="3">
        <v>0</v>
      </c>
      <c r="F21" s="2"/>
    </row>
    <row r="22" spans="1:6">
      <c r="A22" s="2">
        <v>17</v>
      </c>
      <c r="B22" s="2">
        <v>2006</v>
      </c>
      <c r="C22" s="3">
        <v>0</v>
      </c>
      <c r="D22" s="3">
        <v>0</v>
      </c>
      <c r="E22" s="3">
        <v>0</v>
      </c>
      <c r="F22" s="2"/>
    </row>
    <row r="23" spans="1:6">
      <c r="A23" s="2">
        <v>18</v>
      </c>
      <c r="B23" s="2">
        <v>2007</v>
      </c>
      <c r="C23" s="3">
        <v>0</v>
      </c>
      <c r="D23" s="3">
        <v>0</v>
      </c>
      <c r="E23" s="3">
        <v>0</v>
      </c>
      <c r="F23" s="2"/>
    </row>
    <row r="24" spans="1:6">
      <c r="A24" s="2">
        <v>19</v>
      </c>
      <c r="B24" s="2">
        <v>2008</v>
      </c>
      <c r="C24" s="3">
        <v>0</v>
      </c>
      <c r="D24" s="3">
        <v>0</v>
      </c>
      <c r="E24" s="3">
        <v>0</v>
      </c>
      <c r="F24" s="2"/>
    </row>
    <row r="25" spans="1:6">
      <c r="A25" s="2">
        <v>20</v>
      </c>
      <c r="B25" s="2">
        <v>2009</v>
      </c>
      <c r="C25" s="3">
        <v>0</v>
      </c>
      <c r="D25" s="3">
        <v>0</v>
      </c>
      <c r="E25" s="3">
        <v>0</v>
      </c>
      <c r="F25" s="2"/>
    </row>
    <row r="26" spans="1:6">
      <c r="A26" s="2">
        <v>21</v>
      </c>
      <c r="B26" s="2">
        <v>2010</v>
      </c>
      <c r="C26" s="3">
        <v>0</v>
      </c>
      <c r="D26" s="3">
        <v>0</v>
      </c>
      <c r="E26" s="3">
        <v>0</v>
      </c>
      <c r="F26" s="2"/>
    </row>
    <row r="27" spans="1:6">
      <c r="A27" s="2">
        <v>22</v>
      </c>
      <c r="B27" s="2">
        <v>2011</v>
      </c>
      <c r="C27" s="3">
        <v>0</v>
      </c>
      <c r="D27" s="3">
        <v>0</v>
      </c>
      <c r="E27" s="3">
        <v>0</v>
      </c>
      <c r="F27" s="2"/>
    </row>
    <row r="28" spans="1:6">
      <c r="A28" s="2">
        <v>23</v>
      </c>
      <c r="B28" s="2">
        <v>2012</v>
      </c>
      <c r="C28" s="3">
        <v>0</v>
      </c>
      <c r="D28" s="3">
        <v>0</v>
      </c>
      <c r="E28" s="3">
        <v>0</v>
      </c>
      <c r="F28" s="2"/>
    </row>
    <row r="29" spans="1:6">
      <c r="A29" s="2">
        <v>24</v>
      </c>
      <c r="B29" s="2">
        <v>2013</v>
      </c>
      <c r="C29" s="3">
        <v>0</v>
      </c>
      <c r="D29" s="3">
        <v>0</v>
      </c>
      <c r="E29" s="3">
        <v>0</v>
      </c>
      <c r="F29" s="2"/>
    </row>
    <row r="30" spans="1:6">
      <c r="A30" s="2">
        <v>25</v>
      </c>
      <c r="B30" s="2">
        <v>2014</v>
      </c>
      <c r="C30" s="3">
        <v>0</v>
      </c>
      <c r="D30" s="3">
        <v>0</v>
      </c>
      <c r="E30" s="3">
        <v>0</v>
      </c>
      <c r="F30" s="2"/>
    </row>
    <row r="31" spans="1:6">
      <c r="A31" s="2">
        <v>26</v>
      </c>
      <c r="B31" s="2">
        <v>2015</v>
      </c>
      <c r="C31" s="3">
        <v>0</v>
      </c>
      <c r="D31" s="3">
        <v>0</v>
      </c>
      <c r="E31" s="3">
        <v>0</v>
      </c>
      <c r="F31" s="2"/>
    </row>
    <row r="32" spans="1:6">
      <c r="A32" s="2">
        <v>27</v>
      </c>
      <c r="B32" s="2">
        <v>2016</v>
      </c>
      <c r="C32" s="3">
        <v>0</v>
      </c>
      <c r="D32" s="3">
        <v>0</v>
      </c>
      <c r="E32" s="3">
        <v>0</v>
      </c>
      <c r="F32" s="2"/>
    </row>
    <row r="33" spans="1:6">
      <c r="A33" s="2">
        <v>28</v>
      </c>
      <c r="B33" s="2">
        <v>2017</v>
      </c>
      <c r="C33" s="3">
        <v>0</v>
      </c>
      <c r="D33" s="3">
        <v>0</v>
      </c>
      <c r="E33" s="3">
        <v>0</v>
      </c>
      <c r="F33" s="2"/>
    </row>
    <row r="34" spans="1:6">
      <c r="A34" s="2">
        <v>29</v>
      </c>
      <c r="B34" s="2">
        <v>2018</v>
      </c>
      <c r="C34" s="3">
        <v>0</v>
      </c>
      <c r="D34" s="3">
        <v>0</v>
      </c>
      <c r="E34" s="3">
        <v>0</v>
      </c>
      <c r="F34" s="2"/>
    </row>
    <row r="35" spans="1:6">
      <c r="A35" s="2">
        <v>30</v>
      </c>
      <c r="B35" s="2">
        <v>2019</v>
      </c>
      <c r="C35" s="3">
        <v>0</v>
      </c>
      <c r="D35" s="3">
        <v>0</v>
      </c>
      <c r="E35" s="3">
        <v>0</v>
      </c>
      <c r="F35" s="2"/>
    </row>
    <row r="36" spans="1:6">
      <c r="A36" s="2">
        <v>31</v>
      </c>
      <c r="B36" s="2">
        <v>2020</v>
      </c>
      <c r="C36" s="3">
        <v>0</v>
      </c>
      <c r="D36" s="3">
        <v>0</v>
      </c>
      <c r="E36" s="3">
        <v>0</v>
      </c>
      <c r="F36" s="2"/>
    </row>
    <row r="37" spans="1:6">
      <c r="A37" s="2">
        <v>32</v>
      </c>
      <c r="B37" s="2">
        <v>2021</v>
      </c>
      <c r="C37" s="3">
        <f t="shared" ref="C37:C68" si="0">$B$3</f>
        <v>3.8439999999999999</v>
      </c>
      <c r="D37" s="3">
        <v>0</v>
      </c>
      <c r="E37" s="3">
        <v>0</v>
      </c>
      <c r="F37" s="2"/>
    </row>
    <row r="38" spans="1:6">
      <c r="A38" s="2">
        <v>33</v>
      </c>
      <c r="B38" s="2">
        <v>2022</v>
      </c>
      <c r="C38" s="3">
        <f t="shared" si="0"/>
        <v>3.8439999999999999</v>
      </c>
      <c r="D38" s="3">
        <f t="shared" ref="D38:D69" si="1">$B$3</f>
        <v>3.8439999999999999</v>
      </c>
      <c r="E38" s="3">
        <v>0</v>
      </c>
      <c r="F38" s="2"/>
    </row>
    <row r="39" spans="1:6">
      <c r="A39" s="2">
        <v>34</v>
      </c>
      <c r="B39" s="2">
        <v>2023</v>
      </c>
      <c r="C39" s="3">
        <f t="shared" si="0"/>
        <v>3.8439999999999999</v>
      </c>
      <c r="D39" s="3">
        <f t="shared" si="1"/>
        <v>3.8439999999999999</v>
      </c>
      <c r="E39" s="3">
        <f t="shared" ref="E39:E86" si="2">$B$3</f>
        <v>3.8439999999999999</v>
      </c>
      <c r="F39" s="2"/>
    </row>
    <row r="40" spans="1:6">
      <c r="A40" s="2">
        <v>35</v>
      </c>
      <c r="B40" s="2">
        <v>2024</v>
      </c>
      <c r="C40" s="3">
        <f t="shared" si="0"/>
        <v>3.8439999999999999</v>
      </c>
      <c r="D40" s="3">
        <f t="shared" si="1"/>
        <v>3.8439999999999999</v>
      </c>
      <c r="E40" s="3">
        <f t="shared" si="2"/>
        <v>3.8439999999999999</v>
      </c>
      <c r="F40" s="2"/>
    </row>
    <row r="41" spans="1:6">
      <c r="A41" s="2">
        <v>36</v>
      </c>
      <c r="B41" s="2">
        <v>2025</v>
      </c>
      <c r="C41" s="3">
        <f t="shared" si="0"/>
        <v>3.8439999999999999</v>
      </c>
      <c r="D41" s="3">
        <f t="shared" si="1"/>
        <v>3.8439999999999999</v>
      </c>
      <c r="E41" s="3">
        <f t="shared" si="2"/>
        <v>3.8439999999999999</v>
      </c>
      <c r="F41" s="2"/>
    </row>
    <row r="42" spans="1:6">
      <c r="A42" s="2">
        <v>37</v>
      </c>
      <c r="B42" s="2">
        <v>2026</v>
      </c>
      <c r="C42" s="3">
        <f t="shared" si="0"/>
        <v>3.8439999999999999</v>
      </c>
      <c r="D42" s="3">
        <f t="shared" si="1"/>
        <v>3.8439999999999999</v>
      </c>
      <c r="E42" s="3">
        <f t="shared" si="2"/>
        <v>3.8439999999999999</v>
      </c>
      <c r="F42" s="2"/>
    </row>
    <row r="43" spans="1:6">
      <c r="A43" s="2">
        <v>38</v>
      </c>
      <c r="B43" s="2">
        <v>2027</v>
      </c>
      <c r="C43" s="3">
        <f t="shared" si="0"/>
        <v>3.8439999999999999</v>
      </c>
      <c r="D43" s="3">
        <f t="shared" si="1"/>
        <v>3.8439999999999999</v>
      </c>
      <c r="E43" s="3">
        <f t="shared" si="2"/>
        <v>3.8439999999999999</v>
      </c>
      <c r="F43" s="2"/>
    </row>
    <row r="44" spans="1:6">
      <c r="A44" s="2">
        <v>39</v>
      </c>
      <c r="B44" s="2">
        <v>2028</v>
      </c>
      <c r="C44" s="3">
        <f t="shared" si="0"/>
        <v>3.8439999999999999</v>
      </c>
      <c r="D44" s="3">
        <f t="shared" si="1"/>
        <v>3.8439999999999999</v>
      </c>
      <c r="E44" s="3">
        <f t="shared" si="2"/>
        <v>3.8439999999999999</v>
      </c>
      <c r="F44" s="2"/>
    </row>
    <row r="45" spans="1:6">
      <c r="A45" s="2">
        <v>40</v>
      </c>
      <c r="B45" s="2">
        <v>2029</v>
      </c>
      <c r="C45" s="3">
        <f t="shared" si="0"/>
        <v>3.8439999999999999</v>
      </c>
      <c r="D45" s="3">
        <f t="shared" si="1"/>
        <v>3.8439999999999999</v>
      </c>
      <c r="E45" s="3">
        <f t="shared" si="2"/>
        <v>3.8439999999999999</v>
      </c>
      <c r="F45" s="2"/>
    </row>
    <row r="46" spans="1:6">
      <c r="A46" s="2">
        <v>41</v>
      </c>
      <c r="B46" s="2">
        <v>2030</v>
      </c>
      <c r="C46" s="3">
        <f t="shared" si="0"/>
        <v>3.8439999999999999</v>
      </c>
      <c r="D46" s="3">
        <f t="shared" si="1"/>
        <v>3.8439999999999999</v>
      </c>
      <c r="E46" s="3">
        <f t="shared" si="2"/>
        <v>3.8439999999999999</v>
      </c>
      <c r="F46" s="2"/>
    </row>
    <row r="47" spans="1:6">
      <c r="A47" s="2">
        <v>42</v>
      </c>
      <c r="B47" s="2">
        <v>2031</v>
      </c>
      <c r="C47" s="3">
        <f t="shared" si="0"/>
        <v>3.8439999999999999</v>
      </c>
      <c r="D47" s="3">
        <f t="shared" si="1"/>
        <v>3.8439999999999999</v>
      </c>
      <c r="E47" s="3">
        <f t="shared" si="2"/>
        <v>3.8439999999999999</v>
      </c>
    </row>
    <row r="48" spans="1:6">
      <c r="A48" s="2">
        <v>43</v>
      </c>
      <c r="B48" s="2">
        <v>2032</v>
      </c>
      <c r="C48" s="3">
        <f t="shared" si="0"/>
        <v>3.8439999999999999</v>
      </c>
      <c r="D48" s="3">
        <f t="shared" si="1"/>
        <v>3.8439999999999999</v>
      </c>
      <c r="E48" s="3">
        <f t="shared" si="2"/>
        <v>3.8439999999999999</v>
      </c>
    </row>
    <row r="49" spans="1:5">
      <c r="A49" s="2">
        <v>44</v>
      </c>
      <c r="B49" s="2">
        <v>2033</v>
      </c>
      <c r="C49" s="3">
        <f t="shared" si="0"/>
        <v>3.8439999999999999</v>
      </c>
      <c r="D49" s="3">
        <f t="shared" si="1"/>
        <v>3.8439999999999999</v>
      </c>
      <c r="E49" s="3">
        <f t="shared" si="2"/>
        <v>3.8439999999999999</v>
      </c>
    </row>
    <row r="50" spans="1:5">
      <c r="A50" s="2">
        <v>45</v>
      </c>
      <c r="B50" s="2">
        <v>2034</v>
      </c>
      <c r="C50" s="3">
        <f t="shared" si="0"/>
        <v>3.8439999999999999</v>
      </c>
      <c r="D50" s="3">
        <f t="shared" si="1"/>
        <v>3.8439999999999999</v>
      </c>
      <c r="E50" s="3">
        <f t="shared" si="2"/>
        <v>3.8439999999999999</v>
      </c>
    </row>
    <row r="51" spans="1:5">
      <c r="A51" s="2">
        <v>46</v>
      </c>
      <c r="B51" s="2">
        <v>2035</v>
      </c>
      <c r="C51" s="3">
        <f t="shared" si="0"/>
        <v>3.8439999999999999</v>
      </c>
      <c r="D51" s="3">
        <f t="shared" si="1"/>
        <v>3.8439999999999999</v>
      </c>
      <c r="E51" s="3">
        <f t="shared" si="2"/>
        <v>3.8439999999999999</v>
      </c>
    </row>
    <row r="52" spans="1:5">
      <c r="A52" s="2">
        <v>47</v>
      </c>
      <c r="B52" s="2">
        <v>2036</v>
      </c>
      <c r="C52" s="3">
        <f t="shared" si="0"/>
        <v>3.8439999999999999</v>
      </c>
      <c r="D52" s="3">
        <f t="shared" si="1"/>
        <v>3.8439999999999999</v>
      </c>
      <c r="E52" s="3">
        <f t="shared" si="2"/>
        <v>3.8439999999999999</v>
      </c>
    </row>
    <row r="53" spans="1:5">
      <c r="A53" s="2">
        <v>48</v>
      </c>
      <c r="B53" s="2">
        <v>2037</v>
      </c>
      <c r="C53" s="3">
        <f t="shared" si="0"/>
        <v>3.8439999999999999</v>
      </c>
      <c r="D53" s="3">
        <f t="shared" si="1"/>
        <v>3.8439999999999999</v>
      </c>
      <c r="E53" s="3">
        <f t="shared" si="2"/>
        <v>3.8439999999999999</v>
      </c>
    </row>
    <row r="54" spans="1:5">
      <c r="A54" s="2">
        <v>49</v>
      </c>
      <c r="B54" s="2">
        <v>2038</v>
      </c>
      <c r="C54" s="3">
        <f t="shared" si="0"/>
        <v>3.8439999999999999</v>
      </c>
      <c r="D54" s="3">
        <f t="shared" si="1"/>
        <v>3.8439999999999999</v>
      </c>
      <c r="E54" s="3">
        <f t="shared" si="2"/>
        <v>3.8439999999999999</v>
      </c>
    </row>
    <row r="55" spans="1:5">
      <c r="A55" s="2">
        <v>50</v>
      </c>
      <c r="B55" s="2">
        <v>2039</v>
      </c>
      <c r="C55" s="3">
        <f t="shared" si="0"/>
        <v>3.8439999999999999</v>
      </c>
      <c r="D55" s="3">
        <f t="shared" si="1"/>
        <v>3.8439999999999999</v>
      </c>
      <c r="E55" s="3">
        <f t="shared" si="2"/>
        <v>3.8439999999999999</v>
      </c>
    </row>
    <row r="56" spans="1:5">
      <c r="A56" s="2">
        <v>51</v>
      </c>
      <c r="B56" s="2">
        <v>2040</v>
      </c>
      <c r="C56" s="3">
        <f t="shared" si="0"/>
        <v>3.8439999999999999</v>
      </c>
      <c r="D56" s="3">
        <f t="shared" si="1"/>
        <v>3.8439999999999999</v>
      </c>
      <c r="E56" s="3">
        <f t="shared" si="2"/>
        <v>3.8439999999999999</v>
      </c>
    </row>
    <row r="57" spans="1:5">
      <c r="A57" s="2">
        <v>52</v>
      </c>
      <c r="B57" s="2">
        <v>2041</v>
      </c>
      <c r="C57" s="3">
        <f t="shared" si="0"/>
        <v>3.8439999999999999</v>
      </c>
      <c r="D57" s="3">
        <f t="shared" si="1"/>
        <v>3.8439999999999999</v>
      </c>
      <c r="E57" s="3">
        <f t="shared" si="2"/>
        <v>3.8439999999999999</v>
      </c>
    </row>
    <row r="58" spans="1:5">
      <c r="A58" s="2">
        <v>53</v>
      </c>
      <c r="B58" s="2">
        <v>2042</v>
      </c>
      <c r="C58" s="3">
        <f t="shared" si="0"/>
        <v>3.8439999999999999</v>
      </c>
      <c r="D58" s="3">
        <f t="shared" si="1"/>
        <v>3.8439999999999999</v>
      </c>
      <c r="E58" s="3">
        <f t="shared" si="2"/>
        <v>3.8439999999999999</v>
      </c>
    </row>
    <row r="59" spans="1:5">
      <c r="A59" s="2">
        <v>54</v>
      </c>
      <c r="B59" s="2">
        <v>2043</v>
      </c>
      <c r="C59" s="3">
        <f t="shared" si="0"/>
        <v>3.8439999999999999</v>
      </c>
      <c r="D59" s="3">
        <f t="shared" si="1"/>
        <v>3.8439999999999999</v>
      </c>
      <c r="E59" s="3">
        <f t="shared" si="2"/>
        <v>3.8439999999999999</v>
      </c>
    </row>
    <row r="60" spans="1:5">
      <c r="A60" s="2">
        <v>55</v>
      </c>
      <c r="B60" s="2">
        <v>2044</v>
      </c>
      <c r="C60" s="3">
        <f t="shared" si="0"/>
        <v>3.8439999999999999</v>
      </c>
      <c r="D60" s="3">
        <f t="shared" si="1"/>
        <v>3.8439999999999999</v>
      </c>
      <c r="E60" s="3">
        <f t="shared" si="2"/>
        <v>3.8439999999999999</v>
      </c>
    </row>
    <row r="61" spans="1:5">
      <c r="A61" s="2">
        <v>56</v>
      </c>
      <c r="B61" s="2">
        <v>2045</v>
      </c>
      <c r="C61" s="3">
        <f t="shared" si="0"/>
        <v>3.8439999999999999</v>
      </c>
      <c r="D61" s="3">
        <f t="shared" si="1"/>
        <v>3.8439999999999999</v>
      </c>
      <c r="E61" s="3">
        <f t="shared" si="2"/>
        <v>3.8439999999999999</v>
      </c>
    </row>
    <row r="62" spans="1:5">
      <c r="A62" s="2">
        <v>57</v>
      </c>
      <c r="B62" s="2">
        <v>2046</v>
      </c>
      <c r="C62" s="3">
        <f t="shared" si="0"/>
        <v>3.8439999999999999</v>
      </c>
      <c r="D62" s="3">
        <f t="shared" si="1"/>
        <v>3.8439999999999999</v>
      </c>
      <c r="E62" s="3">
        <f t="shared" si="2"/>
        <v>3.8439999999999999</v>
      </c>
    </row>
    <row r="63" spans="1:5">
      <c r="A63" s="2">
        <v>58</v>
      </c>
      <c r="B63" s="2">
        <v>2047</v>
      </c>
      <c r="C63" s="3">
        <f t="shared" si="0"/>
        <v>3.8439999999999999</v>
      </c>
      <c r="D63" s="3">
        <f t="shared" si="1"/>
        <v>3.8439999999999999</v>
      </c>
      <c r="E63" s="3">
        <f t="shared" si="2"/>
        <v>3.8439999999999999</v>
      </c>
    </row>
    <row r="64" spans="1:5">
      <c r="A64" s="2">
        <v>59</v>
      </c>
      <c r="B64" s="2">
        <v>2048</v>
      </c>
      <c r="C64" s="3">
        <f t="shared" si="0"/>
        <v>3.8439999999999999</v>
      </c>
      <c r="D64" s="3">
        <f t="shared" si="1"/>
        <v>3.8439999999999999</v>
      </c>
      <c r="E64" s="3">
        <f t="shared" si="2"/>
        <v>3.8439999999999999</v>
      </c>
    </row>
    <row r="65" spans="1:5">
      <c r="A65" s="2">
        <v>60</v>
      </c>
      <c r="B65" s="2">
        <v>2049</v>
      </c>
      <c r="C65" s="3">
        <f t="shared" si="0"/>
        <v>3.8439999999999999</v>
      </c>
      <c r="D65" s="3">
        <f t="shared" si="1"/>
        <v>3.8439999999999999</v>
      </c>
      <c r="E65" s="3">
        <f t="shared" si="2"/>
        <v>3.8439999999999999</v>
      </c>
    </row>
    <row r="66" spans="1:5">
      <c r="A66" s="2">
        <v>61</v>
      </c>
      <c r="B66" s="2">
        <v>2050</v>
      </c>
      <c r="C66" s="3">
        <f t="shared" si="0"/>
        <v>3.8439999999999999</v>
      </c>
      <c r="D66" s="3">
        <f t="shared" si="1"/>
        <v>3.8439999999999999</v>
      </c>
      <c r="E66" s="3">
        <f t="shared" si="2"/>
        <v>3.8439999999999999</v>
      </c>
    </row>
    <row r="67" spans="1:5">
      <c r="A67" s="2">
        <v>62</v>
      </c>
      <c r="B67" s="2">
        <v>2051</v>
      </c>
      <c r="C67" s="3">
        <f t="shared" si="0"/>
        <v>3.8439999999999999</v>
      </c>
      <c r="D67" s="3">
        <f t="shared" si="1"/>
        <v>3.8439999999999999</v>
      </c>
      <c r="E67" s="3">
        <f t="shared" si="2"/>
        <v>3.8439999999999999</v>
      </c>
    </row>
    <row r="68" spans="1:5">
      <c r="A68" s="2">
        <v>63</v>
      </c>
      <c r="B68" s="2">
        <v>2052</v>
      </c>
      <c r="C68" s="3">
        <f t="shared" si="0"/>
        <v>3.8439999999999999</v>
      </c>
      <c r="D68" s="3">
        <f t="shared" si="1"/>
        <v>3.8439999999999999</v>
      </c>
      <c r="E68" s="3">
        <f t="shared" si="2"/>
        <v>3.8439999999999999</v>
      </c>
    </row>
    <row r="69" spans="1:5">
      <c r="A69" s="2">
        <v>64</v>
      </c>
      <c r="B69" s="2">
        <v>2053</v>
      </c>
      <c r="C69" s="3">
        <f t="shared" ref="C69:C86" si="3">$B$3</f>
        <v>3.8439999999999999</v>
      </c>
      <c r="D69" s="3">
        <f t="shared" si="1"/>
        <v>3.8439999999999999</v>
      </c>
      <c r="E69" s="3">
        <f t="shared" si="2"/>
        <v>3.8439999999999999</v>
      </c>
    </row>
    <row r="70" spans="1:5">
      <c r="A70" s="2">
        <v>65</v>
      </c>
      <c r="B70" s="2">
        <v>2054</v>
      </c>
      <c r="C70" s="3">
        <f t="shared" si="3"/>
        <v>3.8439999999999999</v>
      </c>
      <c r="D70" s="3">
        <f t="shared" ref="D70:D86" si="4">$B$3</f>
        <v>3.8439999999999999</v>
      </c>
      <c r="E70" s="3">
        <f t="shared" si="2"/>
        <v>3.8439999999999999</v>
      </c>
    </row>
    <row r="71" spans="1:5">
      <c r="A71" s="2">
        <v>66</v>
      </c>
      <c r="B71" s="2">
        <v>2055</v>
      </c>
      <c r="C71" s="3">
        <f t="shared" si="3"/>
        <v>3.8439999999999999</v>
      </c>
      <c r="D71" s="3">
        <f t="shared" si="4"/>
        <v>3.8439999999999999</v>
      </c>
      <c r="E71" s="3">
        <f t="shared" si="2"/>
        <v>3.8439999999999999</v>
      </c>
    </row>
    <row r="72" spans="1:5">
      <c r="A72" s="2">
        <v>67</v>
      </c>
      <c r="B72" s="2">
        <v>2056</v>
      </c>
      <c r="C72" s="3">
        <f t="shared" si="3"/>
        <v>3.8439999999999999</v>
      </c>
      <c r="D72" s="3">
        <f t="shared" si="4"/>
        <v>3.8439999999999999</v>
      </c>
      <c r="E72" s="3">
        <f t="shared" si="2"/>
        <v>3.8439999999999999</v>
      </c>
    </row>
    <row r="73" spans="1:5">
      <c r="A73" s="2">
        <v>68</v>
      </c>
      <c r="B73" s="2">
        <v>2057</v>
      </c>
      <c r="C73" s="3">
        <f t="shared" si="3"/>
        <v>3.8439999999999999</v>
      </c>
      <c r="D73" s="3">
        <f t="shared" si="4"/>
        <v>3.8439999999999999</v>
      </c>
      <c r="E73" s="3">
        <f t="shared" si="2"/>
        <v>3.8439999999999999</v>
      </c>
    </row>
    <row r="74" spans="1:5">
      <c r="A74" s="2">
        <v>69</v>
      </c>
      <c r="B74" s="2">
        <v>2058</v>
      </c>
      <c r="C74" s="3">
        <f t="shared" si="3"/>
        <v>3.8439999999999999</v>
      </c>
      <c r="D74" s="3">
        <f t="shared" si="4"/>
        <v>3.8439999999999999</v>
      </c>
      <c r="E74" s="3">
        <f t="shared" si="2"/>
        <v>3.8439999999999999</v>
      </c>
    </row>
    <row r="75" spans="1:5">
      <c r="A75" s="2">
        <v>70</v>
      </c>
      <c r="B75" s="2">
        <v>2059</v>
      </c>
      <c r="C75" s="3">
        <f t="shared" si="3"/>
        <v>3.8439999999999999</v>
      </c>
      <c r="D75" s="3">
        <f t="shared" si="4"/>
        <v>3.8439999999999999</v>
      </c>
      <c r="E75" s="3">
        <f t="shared" si="2"/>
        <v>3.8439999999999999</v>
      </c>
    </row>
    <row r="76" spans="1:5">
      <c r="A76" s="2">
        <v>71</v>
      </c>
      <c r="B76" s="2">
        <v>2060</v>
      </c>
      <c r="C76" s="3">
        <f t="shared" si="3"/>
        <v>3.8439999999999999</v>
      </c>
      <c r="D76" s="3">
        <f t="shared" si="4"/>
        <v>3.8439999999999999</v>
      </c>
      <c r="E76" s="3">
        <f t="shared" si="2"/>
        <v>3.8439999999999999</v>
      </c>
    </row>
    <row r="77" spans="1:5">
      <c r="A77" s="2">
        <v>72</v>
      </c>
      <c r="B77" s="2">
        <v>2061</v>
      </c>
      <c r="C77" s="3">
        <f t="shared" si="3"/>
        <v>3.8439999999999999</v>
      </c>
      <c r="D77" s="3">
        <f t="shared" si="4"/>
        <v>3.8439999999999999</v>
      </c>
      <c r="E77" s="3">
        <f t="shared" si="2"/>
        <v>3.8439999999999999</v>
      </c>
    </row>
    <row r="78" spans="1:5">
      <c r="A78" s="2">
        <v>73</v>
      </c>
      <c r="B78" s="2">
        <v>2062</v>
      </c>
      <c r="C78" s="3">
        <f t="shared" si="3"/>
        <v>3.8439999999999999</v>
      </c>
      <c r="D78" s="3">
        <f t="shared" si="4"/>
        <v>3.8439999999999999</v>
      </c>
      <c r="E78" s="3">
        <f t="shared" si="2"/>
        <v>3.8439999999999999</v>
      </c>
    </row>
    <row r="79" spans="1:5">
      <c r="A79" s="2">
        <v>74</v>
      </c>
      <c r="B79" s="2">
        <v>2063</v>
      </c>
      <c r="C79" s="3">
        <f t="shared" si="3"/>
        <v>3.8439999999999999</v>
      </c>
      <c r="D79" s="3">
        <f t="shared" si="4"/>
        <v>3.8439999999999999</v>
      </c>
      <c r="E79" s="3">
        <f t="shared" si="2"/>
        <v>3.8439999999999999</v>
      </c>
    </row>
    <row r="80" spans="1:5">
      <c r="A80" s="2">
        <v>75</v>
      </c>
      <c r="B80" s="2">
        <v>2064</v>
      </c>
      <c r="C80" s="3">
        <f t="shared" si="3"/>
        <v>3.8439999999999999</v>
      </c>
      <c r="D80" s="3">
        <f t="shared" si="4"/>
        <v>3.8439999999999999</v>
      </c>
      <c r="E80" s="3">
        <f t="shared" si="2"/>
        <v>3.8439999999999999</v>
      </c>
    </row>
    <row r="81" spans="1:5">
      <c r="A81" s="2">
        <v>76</v>
      </c>
      <c r="B81" s="2">
        <v>2065</v>
      </c>
      <c r="C81" s="3">
        <f t="shared" si="3"/>
        <v>3.8439999999999999</v>
      </c>
      <c r="D81" s="3">
        <f t="shared" si="4"/>
        <v>3.8439999999999999</v>
      </c>
      <c r="E81" s="3">
        <f t="shared" si="2"/>
        <v>3.8439999999999999</v>
      </c>
    </row>
    <row r="82" spans="1:5">
      <c r="A82" s="2">
        <v>77</v>
      </c>
      <c r="B82" s="2">
        <v>2066</v>
      </c>
      <c r="C82" s="3">
        <f t="shared" si="3"/>
        <v>3.8439999999999999</v>
      </c>
      <c r="D82" s="3">
        <f t="shared" si="4"/>
        <v>3.8439999999999999</v>
      </c>
      <c r="E82" s="3">
        <f t="shared" si="2"/>
        <v>3.8439999999999999</v>
      </c>
    </row>
    <row r="83" spans="1:5">
      <c r="A83" s="2">
        <v>78</v>
      </c>
      <c r="B83" s="2">
        <v>2067</v>
      </c>
      <c r="C83" s="3">
        <f t="shared" si="3"/>
        <v>3.8439999999999999</v>
      </c>
      <c r="D83" s="3">
        <f t="shared" si="4"/>
        <v>3.8439999999999999</v>
      </c>
      <c r="E83" s="3">
        <f t="shared" si="2"/>
        <v>3.8439999999999999</v>
      </c>
    </row>
    <row r="84" spans="1:5">
      <c r="A84" s="2">
        <v>79</v>
      </c>
      <c r="B84" s="2">
        <v>2068</v>
      </c>
      <c r="C84" s="3">
        <f t="shared" si="3"/>
        <v>3.8439999999999999</v>
      </c>
      <c r="D84" s="3">
        <f t="shared" si="4"/>
        <v>3.8439999999999999</v>
      </c>
      <c r="E84" s="3">
        <f t="shared" si="2"/>
        <v>3.8439999999999999</v>
      </c>
    </row>
    <row r="85" spans="1:5">
      <c r="A85" s="2">
        <v>80</v>
      </c>
      <c r="B85" s="2">
        <v>2069</v>
      </c>
      <c r="C85" s="3">
        <f t="shared" si="3"/>
        <v>3.8439999999999999</v>
      </c>
      <c r="D85" s="3">
        <f t="shared" si="4"/>
        <v>3.8439999999999999</v>
      </c>
      <c r="E85" s="3">
        <f t="shared" si="2"/>
        <v>3.8439999999999999</v>
      </c>
    </row>
    <row r="86" spans="1:5">
      <c r="A86" s="2">
        <v>81</v>
      </c>
      <c r="B86" s="2">
        <v>2070</v>
      </c>
      <c r="C86" s="3">
        <f t="shared" si="3"/>
        <v>3.8439999999999999</v>
      </c>
      <c r="D86" s="3">
        <f t="shared" si="4"/>
        <v>3.8439999999999999</v>
      </c>
      <c r="E86" s="3">
        <f t="shared" si="2"/>
        <v>3.8439999999999999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9602-E0A5-AC48-B80A-4279EA23F232}">
  <dimension ref="A1:R17"/>
  <sheetViews>
    <sheetView workbookViewId="0">
      <selection activeCell="G30" sqref="G30:G31"/>
    </sheetView>
  </sheetViews>
  <sheetFormatPr baseColWidth="10" defaultRowHeight="16"/>
  <sheetData>
    <row r="1" spans="1:18">
      <c r="A1" t="s">
        <v>47</v>
      </c>
    </row>
    <row r="2" spans="1:18">
      <c r="A2" s="5" t="s">
        <v>48</v>
      </c>
    </row>
    <row r="5" spans="1:18">
      <c r="A5" s="2" t="s">
        <v>46</v>
      </c>
      <c r="B5" s="2">
        <v>2002</v>
      </c>
      <c r="C5" s="2">
        <v>2003</v>
      </c>
      <c r="D5" s="2">
        <v>2004</v>
      </c>
      <c r="E5" s="2">
        <v>2005</v>
      </c>
      <c r="F5" s="2">
        <v>2006</v>
      </c>
      <c r="G5" s="2">
        <v>2007</v>
      </c>
      <c r="H5" s="2">
        <v>2008</v>
      </c>
      <c r="I5" s="2">
        <v>2009</v>
      </c>
      <c r="J5" s="2">
        <v>2010</v>
      </c>
      <c r="K5" s="2">
        <v>2011</v>
      </c>
      <c r="L5" s="2">
        <v>2012</v>
      </c>
      <c r="M5" s="2">
        <v>2013</v>
      </c>
      <c r="N5" s="2">
        <v>2014</v>
      </c>
      <c r="O5" s="4">
        <v>2015</v>
      </c>
      <c r="P5" s="4">
        <v>2016</v>
      </c>
      <c r="Q5" s="4">
        <v>2017</v>
      </c>
      <c r="R5" s="4">
        <v>2018</v>
      </c>
    </row>
    <row r="6" spans="1:18">
      <c r="A6" s="2" t="s">
        <v>34</v>
      </c>
      <c r="B6" s="2">
        <v>11964</v>
      </c>
      <c r="C6" s="2">
        <v>12386</v>
      </c>
      <c r="D6" s="2">
        <v>12942</v>
      </c>
      <c r="E6" s="2">
        <v>13212</v>
      </c>
      <c r="F6" s="2">
        <v>14172</v>
      </c>
      <c r="G6" s="2">
        <v>15686</v>
      </c>
      <c r="H6" s="2">
        <v>17948</v>
      </c>
      <c r="I6" s="2">
        <v>16851</v>
      </c>
      <c r="J6" s="2">
        <v>17422</v>
      </c>
      <c r="K6" s="2">
        <v>19724</v>
      </c>
      <c r="L6" s="2">
        <v>21406</v>
      </c>
      <c r="M6" s="2">
        <v>21275</v>
      </c>
      <c r="N6" s="2">
        <v>21904</v>
      </c>
      <c r="O6" s="4">
        <v>22338</v>
      </c>
      <c r="P6" s="4">
        <v>22518</v>
      </c>
      <c r="Q6" s="4">
        <v>22653</v>
      </c>
      <c r="R6" s="4">
        <v>22753</v>
      </c>
    </row>
    <row r="7" spans="1:18">
      <c r="A7" s="2" t="s">
        <v>35</v>
      </c>
      <c r="B7" s="2">
        <v>9951</v>
      </c>
      <c r="C7" s="2">
        <v>10859</v>
      </c>
      <c r="D7" s="2">
        <v>11508</v>
      </c>
      <c r="E7" s="2">
        <v>12524</v>
      </c>
      <c r="F7" s="2">
        <v>13540</v>
      </c>
      <c r="G7" s="2">
        <v>14548</v>
      </c>
      <c r="H7" s="2">
        <v>16504</v>
      </c>
      <c r="I7" s="2">
        <v>15010</v>
      </c>
      <c r="J7" s="2">
        <v>15745</v>
      </c>
      <c r="K7" s="2">
        <v>17790</v>
      </c>
      <c r="L7" s="2">
        <v>19995</v>
      </c>
      <c r="M7" s="2">
        <v>18842</v>
      </c>
      <c r="N7" s="2">
        <v>19674</v>
      </c>
      <c r="O7" s="4">
        <v>20587</v>
      </c>
      <c r="P7" s="4">
        <v>20756</v>
      </c>
      <c r="Q7" s="4">
        <v>20883</v>
      </c>
      <c r="R7" s="4">
        <v>20977</v>
      </c>
    </row>
    <row r="8" spans="1:18">
      <c r="A8" s="2" t="s">
        <v>36</v>
      </c>
      <c r="B8" s="2">
        <v>11215</v>
      </c>
      <c r="C8" s="2">
        <v>12391</v>
      </c>
      <c r="D8" s="2">
        <v>12539</v>
      </c>
      <c r="E8" s="2">
        <v>13466</v>
      </c>
      <c r="F8" s="2">
        <v>14471</v>
      </c>
      <c r="G8" s="2">
        <v>15623</v>
      </c>
      <c r="H8" s="2">
        <v>16245</v>
      </c>
      <c r="I8" s="2">
        <v>15984</v>
      </c>
      <c r="J8" s="2">
        <v>17079</v>
      </c>
      <c r="K8" s="2">
        <v>19278</v>
      </c>
      <c r="L8" s="2">
        <v>20758</v>
      </c>
      <c r="M8" s="2">
        <v>20464</v>
      </c>
      <c r="N8" s="2">
        <v>20942</v>
      </c>
      <c r="O8" s="4">
        <v>21392</v>
      </c>
      <c r="P8" s="4">
        <v>21556</v>
      </c>
      <c r="Q8" s="4">
        <v>21679</v>
      </c>
      <c r="R8" s="4">
        <v>21770</v>
      </c>
    </row>
    <row r="9" spans="1:18">
      <c r="A9" s="2" t="s">
        <v>37</v>
      </c>
      <c r="B9" s="2">
        <v>10606</v>
      </c>
      <c r="C9" s="2">
        <v>11045</v>
      </c>
      <c r="D9" s="2">
        <v>11782</v>
      </c>
      <c r="E9" s="2">
        <v>12534</v>
      </c>
      <c r="F9" s="2">
        <v>13278</v>
      </c>
      <c r="G9" s="2">
        <v>14786</v>
      </c>
      <c r="H9" s="2">
        <v>15652</v>
      </c>
      <c r="I9" s="2">
        <v>14849</v>
      </c>
      <c r="J9" s="2">
        <v>16314</v>
      </c>
      <c r="K9" s="2">
        <v>17923</v>
      </c>
      <c r="L9" s="2">
        <v>18255</v>
      </c>
      <c r="M9" s="2">
        <v>19139</v>
      </c>
      <c r="N9" s="2">
        <v>20267</v>
      </c>
      <c r="O9" s="4">
        <v>19714</v>
      </c>
      <c r="P9" s="4">
        <v>19862</v>
      </c>
      <c r="Q9" s="4">
        <v>19973</v>
      </c>
      <c r="R9" s="4">
        <v>20055</v>
      </c>
    </row>
    <row r="10" spans="1:18">
      <c r="A10" s="2" t="s">
        <v>38</v>
      </c>
      <c r="B10" s="2">
        <v>10386</v>
      </c>
      <c r="C10" s="2">
        <v>10918</v>
      </c>
      <c r="D10" s="2">
        <v>11822</v>
      </c>
      <c r="E10" s="2">
        <v>12760</v>
      </c>
      <c r="F10" s="2">
        <v>13876</v>
      </c>
      <c r="G10" s="2">
        <v>15113</v>
      </c>
      <c r="H10" s="2">
        <v>16284</v>
      </c>
      <c r="I10" s="2">
        <v>15298</v>
      </c>
      <c r="J10" s="2">
        <v>16712</v>
      </c>
      <c r="K10" s="2">
        <v>17686</v>
      </c>
      <c r="L10" s="2">
        <v>18954</v>
      </c>
      <c r="M10" s="2">
        <v>19512</v>
      </c>
      <c r="N10" s="2">
        <v>20424</v>
      </c>
      <c r="O10" s="4">
        <v>20253</v>
      </c>
      <c r="P10" s="4">
        <v>20409</v>
      </c>
      <c r="Q10" s="4">
        <v>20525</v>
      </c>
      <c r="R10" s="4">
        <v>20611</v>
      </c>
    </row>
    <row r="11" spans="1:18">
      <c r="A11" s="2" t="s">
        <v>39</v>
      </c>
      <c r="B11" s="2">
        <v>10435</v>
      </c>
      <c r="C11" s="2">
        <v>11085</v>
      </c>
      <c r="D11" s="2">
        <v>11926</v>
      </c>
      <c r="E11" s="2">
        <v>12603</v>
      </c>
      <c r="F11" s="2">
        <v>14336</v>
      </c>
      <c r="G11" s="2">
        <v>15560</v>
      </c>
      <c r="H11" s="2">
        <v>16527</v>
      </c>
      <c r="I11" s="2">
        <v>15900</v>
      </c>
      <c r="J11" s="2">
        <v>17143</v>
      </c>
      <c r="K11" s="2">
        <v>18003</v>
      </c>
      <c r="L11" s="2">
        <v>20101</v>
      </c>
      <c r="M11" s="2">
        <v>20133</v>
      </c>
      <c r="N11" s="2">
        <v>20645</v>
      </c>
      <c r="O11" s="4">
        <v>21139</v>
      </c>
      <c r="P11" s="4">
        <v>21310</v>
      </c>
      <c r="Q11" s="4">
        <v>21437</v>
      </c>
      <c r="R11" s="4">
        <v>21531</v>
      </c>
    </row>
    <row r="12" spans="1:18">
      <c r="A12" s="2" t="s">
        <v>40</v>
      </c>
      <c r="B12" s="2">
        <v>11729</v>
      </c>
      <c r="C12" s="2">
        <v>12415</v>
      </c>
      <c r="D12" s="2">
        <v>13243</v>
      </c>
      <c r="E12" s="2">
        <v>14254</v>
      </c>
      <c r="F12" s="2">
        <v>15453</v>
      </c>
      <c r="G12" s="2">
        <v>17492</v>
      </c>
      <c r="H12" s="2">
        <v>18309</v>
      </c>
      <c r="I12" s="2">
        <v>17744</v>
      </c>
      <c r="J12" s="2">
        <v>19428</v>
      </c>
      <c r="K12" s="2">
        <v>21070</v>
      </c>
      <c r="L12" s="2">
        <v>22880</v>
      </c>
      <c r="M12" s="2">
        <v>22649</v>
      </c>
      <c r="N12" s="2">
        <v>23233</v>
      </c>
      <c r="O12" s="4">
        <v>24213</v>
      </c>
      <c r="P12" s="4">
        <v>24417</v>
      </c>
      <c r="Q12" s="4">
        <v>24570</v>
      </c>
      <c r="R12" s="4">
        <v>24684</v>
      </c>
    </row>
    <row r="13" spans="1:18">
      <c r="A13" s="2" t="s">
        <v>41</v>
      </c>
      <c r="B13" s="2">
        <v>11647</v>
      </c>
      <c r="C13" s="2">
        <v>12561</v>
      </c>
      <c r="D13" s="2">
        <v>13305</v>
      </c>
      <c r="E13" s="2">
        <v>14694</v>
      </c>
      <c r="F13" s="2">
        <v>16267</v>
      </c>
      <c r="G13" s="2">
        <v>17580</v>
      </c>
      <c r="H13" s="2">
        <v>18392</v>
      </c>
      <c r="I13" s="2">
        <v>17705</v>
      </c>
      <c r="J13" s="2">
        <v>20453</v>
      </c>
      <c r="K13" s="2">
        <v>20674</v>
      </c>
      <c r="L13" s="2">
        <v>21539</v>
      </c>
      <c r="M13" s="2">
        <v>21698</v>
      </c>
      <c r="N13" s="2">
        <v>24188</v>
      </c>
      <c r="O13" s="4">
        <v>23605</v>
      </c>
      <c r="P13" s="4">
        <v>23789</v>
      </c>
      <c r="Q13" s="4">
        <v>23927</v>
      </c>
      <c r="R13" s="4">
        <v>24029</v>
      </c>
    </row>
    <row r="14" spans="1:18">
      <c r="A14" s="2" t="s">
        <v>42</v>
      </c>
      <c r="B14" s="2">
        <v>10506</v>
      </c>
      <c r="C14" s="2">
        <v>11414</v>
      </c>
      <c r="D14" s="2">
        <v>12525</v>
      </c>
      <c r="E14" s="2">
        <v>13283</v>
      </c>
      <c r="F14" s="2">
        <v>14395</v>
      </c>
      <c r="G14" s="2">
        <v>15636</v>
      </c>
      <c r="H14" s="2">
        <v>16045</v>
      </c>
      <c r="I14" s="2">
        <v>15379</v>
      </c>
      <c r="J14" s="2">
        <v>17094</v>
      </c>
      <c r="K14" s="2">
        <v>18986</v>
      </c>
      <c r="L14" s="2">
        <v>19863</v>
      </c>
      <c r="M14" s="2">
        <v>20359</v>
      </c>
      <c r="N14" s="2">
        <v>21552</v>
      </c>
      <c r="O14" s="4">
        <v>20996</v>
      </c>
      <c r="P14" s="4">
        <v>21158</v>
      </c>
      <c r="Q14" s="4">
        <v>21279</v>
      </c>
      <c r="R14" s="4">
        <v>21369</v>
      </c>
    </row>
    <row r="15" spans="1:18">
      <c r="A15" s="2" t="s">
        <v>43</v>
      </c>
      <c r="B15" s="2">
        <v>10770</v>
      </c>
      <c r="C15" s="2">
        <v>11579</v>
      </c>
      <c r="D15" s="2">
        <v>12326</v>
      </c>
      <c r="E15" s="2">
        <v>13407</v>
      </c>
      <c r="F15" s="2">
        <v>13735</v>
      </c>
      <c r="G15" s="2">
        <v>15071</v>
      </c>
      <c r="H15" s="2">
        <v>14917</v>
      </c>
      <c r="I15" s="2">
        <v>15990</v>
      </c>
      <c r="J15" s="2">
        <v>17318</v>
      </c>
      <c r="K15" s="2">
        <v>18935</v>
      </c>
      <c r="L15" s="2">
        <v>18217</v>
      </c>
      <c r="M15" s="2">
        <v>18965</v>
      </c>
      <c r="N15" s="2">
        <v>19376</v>
      </c>
      <c r="O15" s="4">
        <v>20069</v>
      </c>
      <c r="P15" s="4">
        <v>20213</v>
      </c>
      <c r="Q15" s="4">
        <v>20320</v>
      </c>
      <c r="R15" s="4">
        <v>20400</v>
      </c>
    </row>
    <row r="16" spans="1:18">
      <c r="A16" s="2" t="s">
        <v>44</v>
      </c>
      <c r="B16" s="2">
        <v>11222</v>
      </c>
      <c r="C16" s="2">
        <v>11439</v>
      </c>
      <c r="D16" s="2">
        <v>12150</v>
      </c>
      <c r="E16" s="2">
        <v>13322</v>
      </c>
      <c r="F16" s="2">
        <v>15068</v>
      </c>
      <c r="G16" s="2">
        <v>16103</v>
      </c>
      <c r="H16" s="2">
        <v>15446</v>
      </c>
      <c r="I16" s="2">
        <v>15779</v>
      </c>
      <c r="J16" s="2">
        <v>16495</v>
      </c>
      <c r="K16" s="2">
        <v>19147</v>
      </c>
      <c r="L16" s="2">
        <v>19244</v>
      </c>
      <c r="M16" s="2">
        <v>20062</v>
      </c>
      <c r="N16" s="2">
        <v>21018</v>
      </c>
      <c r="O16" s="4">
        <v>20666</v>
      </c>
      <c r="P16" s="4">
        <v>20819</v>
      </c>
      <c r="Q16" s="4">
        <v>20934</v>
      </c>
      <c r="R16" s="4">
        <v>21019</v>
      </c>
    </row>
    <row r="17" spans="1:18">
      <c r="A17" s="2" t="s">
        <v>45</v>
      </c>
      <c r="B17" s="2">
        <v>12122</v>
      </c>
      <c r="C17" s="2">
        <v>13057</v>
      </c>
      <c r="D17" s="2">
        <v>13949</v>
      </c>
      <c r="E17" s="2">
        <v>14734</v>
      </c>
      <c r="F17" s="2">
        <v>16046</v>
      </c>
      <c r="G17" s="2">
        <v>16803</v>
      </c>
      <c r="H17" s="2">
        <v>15816</v>
      </c>
      <c r="I17" s="2">
        <v>17591</v>
      </c>
      <c r="J17" s="2">
        <v>19232</v>
      </c>
      <c r="K17" s="2">
        <v>21090</v>
      </c>
      <c r="L17" s="2">
        <v>21159</v>
      </c>
      <c r="M17" s="2">
        <v>22387</v>
      </c>
      <c r="N17" s="2">
        <v>22324</v>
      </c>
      <c r="O17" s="4">
        <v>22517</v>
      </c>
      <c r="P17" s="4">
        <v>22680</v>
      </c>
      <c r="Q17" s="4">
        <v>22801</v>
      </c>
      <c r="R17" s="4">
        <v>22892</v>
      </c>
    </row>
  </sheetData>
  <hyperlinks>
    <hyperlink ref="A2" r:id="rId1" xr:uid="{308E10F1-8B4F-B945-A167-06E928BEFE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26FC-D371-374B-8EE6-E2A0D2A6094F}">
  <dimension ref="A1:E46"/>
  <sheetViews>
    <sheetView workbookViewId="0">
      <selection activeCell="H44" sqref="H44"/>
    </sheetView>
  </sheetViews>
  <sheetFormatPr baseColWidth="10" defaultRowHeight="16"/>
  <cols>
    <col min="2" max="2" width="8.33203125" customWidth="1"/>
    <col min="3" max="3" width="11.1640625" customWidth="1"/>
  </cols>
  <sheetData>
    <row r="1" spans="1:5">
      <c r="A1" t="s">
        <v>5</v>
      </c>
    </row>
    <row r="2" spans="1:5">
      <c r="A2" t="s">
        <v>6</v>
      </c>
    </row>
    <row r="3" spans="1:5">
      <c r="A3" t="s">
        <v>2</v>
      </c>
    </row>
    <row r="5" spans="1:5">
      <c r="A5" t="s">
        <v>21</v>
      </c>
      <c r="B5" t="s">
        <v>7</v>
      </c>
      <c r="C5" t="s">
        <v>22</v>
      </c>
      <c r="D5" t="s">
        <v>23</v>
      </c>
      <c r="E5" t="s">
        <v>24</v>
      </c>
    </row>
    <row r="6" spans="1:5">
      <c r="A6">
        <v>1</v>
      </c>
      <c r="B6">
        <v>1990</v>
      </c>
      <c r="C6" s="1">
        <v>50</v>
      </c>
      <c r="D6" s="1">
        <f>52.0669*EXP(0.058*A6)</f>
        <v>55.176074710147972</v>
      </c>
      <c r="E6" s="1">
        <f>0.0041*A6^3 - 0.0257*A6^2 + 5.3115*A6 + 42.0772</f>
        <v>47.367099999999994</v>
      </c>
    </row>
    <row r="7" spans="1:5">
      <c r="A7">
        <v>2</v>
      </c>
      <c r="B7">
        <v>1991</v>
      </c>
      <c r="C7" s="1">
        <v>53</v>
      </c>
      <c r="D7" s="1">
        <f t="shared" ref="D7:D46" si="0">52.0669*EXP(0.058*A7)</f>
        <v>58.470913774774957</v>
      </c>
      <c r="E7" s="1">
        <f t="shared" ref="E7:E46" si="1">0.0041*A7^3 - 0.0257*A7^2 + 5.3115*A7 + 42.0772</f>
        <v>52.630199999999995</v>
      </c>
    </row>
    <row r="8" spans="1:5">
      <c r="A8">
        <v>3</v>
      </c>
      <c r="B8">
        <v>1992</v>
      </c>
      <c r="C8" s="1">
        <v>58</v>
      </c>
      <c r="D8" s="1">
        <f t="shared" si="0"/>
        <v>61.962504140012236</v>
      </c>
      <c r="E8" s="1">
        <f t="shared" si="1"/>
        <v>57.891099999999994</v>
      </c>
    </row>
    <row r="9" spans="1:5">
      <c r="A9">
        <v>4</v>
      </c>
      <c r="B9">
        <v>1993</v>
      </c>
      <c r="C9" s="1">
        <v>63</v>
      </c>
      <c r="D9" s="1">
        <f t="shared" si="0"/>
        <v>65.662594808931743</v>
      </c>
      <c r="E9" s="1">
        <f t="shared" si="1"/>
        <v>63.174399999999991</v>
      </c>
    </row>
    <row r="10" spans="1:5">
      <c r="A10">
        <v>5</v>
      </c>
      <c r="B10">
        <v>1994</v>
      </c>
      <c r="C10" s="1">
        <v>66</v>
      </c>
      <c r="D10" s="1">
        <f t="shared" si="0"/>
        <v>69.583636376273446</v>
      </c>
      <c r="E10" s="1">
        <f t="shared" si="1"/>
        <v>68.5047</v>
      </c>
    </row>
    <row r="11" spans="1:5">
      <c r="A11">
        <v>6</v>
      </c>
      <c r="B11">
        <v>1995</v>
      </c>
      <c r="C11" s="1">
        <v>72</v>
      </c>
      <c r="D11" s="1">
        <f t="shared" si="0"/>
        <v>73.73882292398882</v>
      </c>
      <c r="E11" s="1">
        <f t="shared" si="1"/>
        <v>73.906599999999997</v>
      </c>
    </row>
    <row r="12" spans="1:5">
      <c r="A12">
        <v>7</v>
      </c>
      <c r="B12">
        <v>1996</v>
      </c>
      <c r="C12" s="1">
        <v>79</v>
      </c>
      <c r="D12" s="1">
        <f t="shared" si="0"/>
        <v>78.14213641857647</v>
      </c>
      <c r="E12" s="1">
        <f t="shared" si="1"/>
        <v>79.404699999999991</v>
      </c>
    </row>
    <row r="13" spans="1:5">
      <c r="A13">
        <v>8</v>
      </c>
      <c r="B13">
        <v>1997</v>
      </c>
      <c r="C13" s="1">
        <v>87</v>
      </c>
      <c r="D13" s="1">
        <f t="shared" si="0"/>
        <v>82.808393759604471</v>
      </c>
      <c r="E13" s="1">
        <f t="shared" si="1"/>
        <v>85.023599999999988</v>
      </c>
    </row>
    <row r="14" spans="1:5">
      <c r="A14">
        <v>9</v>
      </c>
      <c r="B14">
        <v>1998</v>
      </c>
      <c r="C14" s="1">
        <v>93</v>
      </c>
      <c r="D14" s="1">
        <f t="shared" si="0"/>
        <v>87.753296637735048</v>
      </c>
      <c r="E14" s="1">
        <f t="shared" si="1"/>
        <v>90.787900000000008</v>
      </c>
    </row>
    <row r="15" spans="1:5">
      <c r="A15">
        <v>10</v>
      </c>
      <c r="B15">
        <v>1999</v>
      </c>
      <c r="C15" s="1">
        <v>97</v>
      </c>
      <c r="D15" s="1">
        <f t="shared" si="0"/>
        <v>92.993484370020994</v>
      </c>
      <c r="E15" s="1">
        <f t="shared" si="1"/>
        <v>96.722199999999987</v>
      </c>
    </row>
    <row r="16" spans="1:5">
      <c r="A16">
        <v>11</v>
      </c>
      <c r="B16">
        <v>2000</v>
      </c>
      <c r="C16" s="1">
        <v>105</v>
      </c>
      <c r="D16" s="1">
        <f t="shared" si="0"/>
        <v>98.546589890261487</v>
      </c>
      <c r="E16" s="1">
        <f t="shared" si="1"/>
        <v>102.8511</v>
      </c>
    </row>
    <row r="17" spans="1:5">
      <c r="A17">
        <v>12</v>
      </c>
      <c r="B17">
        <v>2001</v>
      </c>
      <c r="C17" s="1">
        <v>104</v>
      </c>
      <c r="D17" s="1">
        <f t="shared" si="0"/>
        <v>104.43129908282192</v>
      </c>
      <c r="E17" s="1">
        <f t="shared" si="1"/>
        <v>109.19919999999999</v>
      </c>
    </row>
    <row r="18" spans="1:5">
      <c r="A18">
        <v>13</v>
      </c>
      <c r="B18">
        <v>2002</v>
      </c>
      <c r="C18" s="1">
        <v>109</v>
      </c>
      <c r="D18" s="1">
        <f t="shared" si="0"/>
        <v>110.66741365957239</v>
      </c>
      <c r="E18" s="1">
        <f t="shared" si="1"/>
        <v>115.7911</v>
      </c>
    </row>
    <row r="19" spans="1:5">
      <c r="A19">
        <v>14</v>
      </c>
      <c r="B19">
        <v>2003</v>
      </c>
      <c r="C19" s="1">
        <v>117</v>
      </c>
      <c r="D19" s="1">
        <f t="shared" si="0"/>
        <v>117.27591779152236</v>
      </c>
      <c r="E19" s="1">
        <f t="shared" si="1"/>
        <v>122.6514</v>
      </c>
    </row>
    <row r="20" spans="1:5">
      <c r="A20">
        <v>15</v>
      </c>
      <c r="B20">
        <v>2004</v>
      </c>
      <c r="C20" s="1">
        <v>127</v>
      </c>
      <c r="D20" s="1">
        <f t="shared" si="0"/>
        <v>124.27904871936315</v>
      </c>
      <c r="E20" s="1">
        <f t="shared" si="1"/>
        <v>129.8047</v>
      </c>
    </row>
    <row r="21" spans="1:5">
      <c r="A21">
        <v>16</v>
      </c>
      <c r="B21">
        <v>2005</v>
      </c>
      <c r="C21" s="1">
        <v>137</v>
      </c>
      <c r="D21" s="1">
        <f t="shared" si="0"/>
        <v>131.70037158051855</v>
      </c>
      <c r="E21" s="1">
        <f t="shared" si="1"/>
        <v>137.2756</v>
      </c>
    </row>
    <row r="22" spans="1:5">
      <c r="A22">
        <v>17</v>
      </c>
      <c r="B22">
        <v>2006</v>
      </c>
      <c r="C22" s="1">
        <v>150</v>
      </c>
      <c r="D22" s="1">
        <f t="shared" si="0"/>
        <v>139.56485870449251</v>
      </c>
      <c r="E22" s="1">
        <f t="shared" si="1"/>
        <v>145.08869999999999</v>
      </c>
    </row>
    <row r="23" spans="1:5">
      <c r="A23">
        <v>18</v>
      </c>
      <c r="B23">
        <v>2007</v>
      </c>
      <c r="C23" s="1">
        <v>163</v>
      </c>
      <c r="D23" s="1">
        <f t="shared" si="0"/>
        <v>147.89897364333814</v>
      </c>
      <c r="E23" s="1">
        <f t="shared" si="1"/>
        <v>153.26859999999999</v>
      </c>
    </row>
    <row r="24" spans="1:5">
      <c r="A24">
        <v>19</v>
      </c>
      <c r="B24">
        <v>2008</v>
      </c>
      <c r="C24" s="1">
        <v>171</v>
      </c>
      <c r="D24" s="1">
        <f t="shared" si="0"/>
        <v>156.730760220006</v>
      </c>
      <c r="E24" s="1">
        <f t="shared" si="1"/>
        <v>161.8399</v>
      </c>
    </row>
    <row r="25" spans="1:5">
      <c r="A25">
        <v>20</v>
      </c>
      <c r="B25">
        <v>2009</v>
      </c>
      <c r="C25" s="1">
        <v>165</v>
      </c>
      <c r="D25" s="1">
        <f t="shared" si="0"/>
        <v>166.08993689421379</v>
      </c>
      <c r="E25" s="1">
        <f t="shared" si="1"/>
        <v>170.8272</v>
      </c>
    </row>
    <row r="26" spans="1:5">
      <c r="A26">
        <v>21</v>
      </c>
      <c r="B26">
        <v>2010</v>
      </c>
      <c r="C26" s="1">
        <v>180</v>
      </c>
      <c r="D26" s="1">
        <f t="shared" si="0"/>
        <v>176.00799676337368</v>
      </c>
      <c r="E26" s="1">
        <f t="shared" si="1"/>
        <v>180.2551</v>
      </c>
    </row>
    <row r="27" spans="1:5">
      <c r="A27">
        <v>22</v>
      </c>
      <c r="B27">
        <v>2011</v>
      </c>
      <c r="C27" s="1">
        <v>198</v>
      </c>
      <c r="D27" s="1">
        <f t="shared" si="0"/>
        <v>186.51831353507484</v>
      </c>
      <c r="E27" s="1">
        <f t="shared" si="1"/>
        <v>190.1482</v>
      </c>
    </row>
    <row r="28" spans="1:5">
      <c r="A28">
        <v>23</v>
      </c>
      <c r="B28">
        <v>2012</v>
      </c>
      <c r="C28" s="1">
        <v>207</v>
      </c>
      <c r="D28" s="1">
        <f t="shared" si="0"/>
        <v>197.65625382771191</v>
      </c>
      <c r="E28" s="1">
        <f t="shared" si="1"/>
        <v>200.53109999999998</v>
      </c>
    </row>
    <row r="29" spans="1:5">
      <c r="A29">
        <v>24</v>
      </c>
      <c r="B29">
        <v>2013</v>
      </c>
      <c r="C29" s="1">
        <v>209</v>
      </c>
      <c r="D29" s="1">
        <f t="shared" si="0"/>
        <v>209.45929617714526</v>
      </c>
      <c r="E29" s="1">
        <f t="shared" si="1"/>
        <v>211.42840000000001</v>
      </c>
    </row>
    <row r="30" spans="1:5">
      <c r="A30">
        <v>25</v>
      </c>
      <c r="B30">
        <v>2014</v>
      </c>
      <c r="C30" s="1">
        <v>220</v>
      </c>
      <c r="D30" s="1">
        <f t="shared" si="0"/>
        <v>221.96715714984336</v>
      </c>
      <c r="E30" s="1">
        <f t="shared" si="1"/>
        <v>222.8647</v>
      </c>
    </row>
    <row r="31" spans="1:5">
      <c r="A31">
        <v>26</v>
      </c>
      <c r="B31">
        <v>2015</v>
      </c>
      <c r="C31" s="1">
        <v>229</v>
      </c>
      <c r="D31" s="1">
        <f t="shared" si="0"/>
        <v>235.2219249868709</v>
      </c>
      <c r="E31" s="1">
        <f t="shared" si="1"/>
        <v>234.8646</v>
      </c>
    </row>
    <row r="32" spans="1:5">
      <c r="A32">
        <v>27</v>
      </c>
      <c r="B32">
        <v>2016</v>
      </c>
      <c r="C32" s="1">
        <v>244</v>
      </c>
      <c r="D32" s="1">
        <f t="shared" si="0"/>
        <v>249.2682012284275</v>
      </c>
      <c r="E32" s="1">
        <f t="shared" si="1"/>
        <v>247.45269999999999</v>
      </c>
    </row>
    <row r="33" spans="1:5">
      <c r="A33">
        <v>28</v>
      </c>
      <c r="B33">
        <v>2017</v>
      </c>
      <c r="C33" s="1">
        <v>262</v>
      </c>
      <c r="D33" s="1">
        <f t="shared" si="0"/>
        <v>264.15325079549416</v>
      </c>
      <c r="E33" s="1">
        <f t="shared" si="1"/>
        <v>260.65359999999998</v>
      </c>
    </row>
    <row r="34" spans="1:5">
      <c r="A34">
        <v>29</v>
      </c>
      <c r="B34">
        <v>2018</v>
      </c>
      <c r="C34" s="1">
        <v>268.39999999999998</v>
      </c>
      <c r="D34" s="1">
        <f t="shared" si="0"/>
        <v>279.92716103360561</v>
      </c>
      <c r="E34" s="1">
        <f t="shared" si="1"/>
        <v>274.49189999999999</v>
      </c>
    </row>
    <row r="35" spans="1:5">
      <c r="A35">
        <v>30</v>
      </c>
      <c r="B35">
        <v>2019</v>
      </c>
      <c r="C35" s="1"/>
      <c r="D35" s="1">
        <f t="shared" si="0"/>
        <v>296.64301025392024</v>
      </c>
      <c r="E35" s="1">
        <f t="shared" si="1"/>
        <v>288.99220000000003</v>
      </c>
    </row>
    <row r="36" spans="1:5">
      <c r="A36">
        <v>31</v>
      </c>
      <c r="B36">
        <v>2020</v>
      </c>
      <c r="C36" s="1"/>
      <c r="D36" s="1">
        <f t="shared" si="0"/>
        <v>314.35704633871995</v>
      </c>
      <c r="E36" s="1">
        <f t="shared" si="1"/>
        <v>304.17910000000001</v>
      </c>
    </row>
    <row r="37" spans="1:5">
      <c r="A37">
        <v>32</v>
      </c>
      <c r="B37">
        <v>2021</v>
      </c>
      <c r="C37" s="1"/>
      <c r="D37" s="1">
        <f t="shared" si="0"/>
        <v>333.12887601233524</v>
      </c>
      <c r="E37" s="1">
        <f t="shared" si="1"/>
        <v>320.0772</v>
      </c>
    </row>
    <row r="38" spans="1:5">
      <c r="A38">
        <v>33</v>
      </c>
      <c r="B38">
        <v>2022</v>
      </c>
      <c r="C38" s="1"/>
      <c r="D38" s="1">
        <f t="shared" si="0"/>
        <v>353.02166541438476</v>
      </c>
      <c r="E38" s="1">
        <f t="shared" si="1"/>
        <v>336.71109999999999</v>
      </c>
    </row>
    <row r="39" spans="1:5">
      <c r="A39">
        <v>34</v>
      </c>
      <c r="B39">
        <v>2023</v>
      </c>
      <c r="C39" s="1">
        <v>357.4</v>
      </c>
      <c r="D39" s="1">
        <f t="shared" si="0"/>
        <v>374.10235265024335</v>
      </c>
      <c r="E39" s="1">
        <f t="shared" si="1"/>
        <v>354.10539999999997</v>
      </c>
    </row>
    <row r="40" spans="1:5">
      <c r="A40">
        <v>35</v>
      </c>
      <c r="B40">
        <v>2024</v>
      </c>
      <c r="C40" s="1"/>
      <c r="D40" s="1">
        <f t="shared" si="0"/>
        <v>396.44187303396114</v>
      </c>
      <c r="E40" s="1">
        <f t="shared" si="1"/>
        <v>372.28469999999999</v>
      </c>
    </row>
    <row r="41" spans="1:5">
      <c r="A41">
        <v>36</v>
      </c>
      <c r="B41">
        <v>2025</v>
      </c>
      <c r="C41" s="1"/>
      <c r="D41" s="1">
        <f t="shared" si="0"/>
        <v>420.11539778156242</v>
      </c>
      <c r="E41" s="1">
        <f t="shared" si="1"/>
        <v>391.27360000000004</v>
      </c>
    </row>
    <row r="42" spans="1:5">
      <c r="A42">
        <v>37</v>
      </c>
      <c r="B42">
        <v>2026</v>
      </c>
      <c r="C42" s="1"/>
      <c r="D42" s="1">
        <f t="shared" si="0"/>
        <v>445.20258695791409</v>
      </c>
      <c r="E42" s="1">
        <f t="shared" si="1"/>
        <v>411.0967</v>
      </c>
    </row>
    <row r="43" spans="1:5">
      <c r="A43">
        <v>38</v>
      </c>
      <c r="B43">
        <v>2027</v>
      </c>
      <c r="C43" s="1"/>
      <c r="D43" s="1">
        <f t="shared" si="0"/>
        <v>471.78785752831493</v>
      </c>
      <c r="E43" s="1">
        <f t="shared" si="1"/>
        <v>431.77860000000004</v>
      </c>
    </row>
    <row r="44" spans="1:5">
      <c r="A44">
        <v>39</v>
      </c>
      <c r="B44">
        <v>2028</v>
      </c>
      <c r="C44" s="1"/>
      <c r="D44" s="1">
        <f t="shared" si="0"/>
        <v>499.96066741678396</v>
      </c>
      <c r="E44" s="1">
        <f t="shared" si="1"/>
        <v>453.34390000000002</v>
      </c>
    </row>
    <row r="45" spans="1:5">
      <c r="A45">
        <v>40</v>
      </c>
      <c r="B45">
        <v>2029</v>
      </c>
      <c r="C45" s="1"/>
      <c r="D45" s="1">
        <f t="shared" si="0"/>
        <v>529.81581652688988</v>
      </c>
      <c r="E45" s="1">
        <f t="shared" si="1"/>
        <v>475.81720000000001</v>
      </c>
    </row>
    <row r="46" spans="1:5">
      <c r="A46">
        <v>41</v>
      </c>
      <c r="B46">
        <v>2030</v>
      </c>
      <c r="C46" s="1">
        <v>500</v>
      </c>
      <c r="D46" s="1">
        <f t="shared" si="0"/>
        <v>561.45376573803549</v>
      </c>
      <c r="E46" s="1">
        <f t="shared" si="1"/>
        <v>499.22309999999999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K16" sqref="K16"/>
    </sheetView>
  </sheetViews>
  <sheetFormatPr baseColWidth="10" defaultRowHeight="16"/>
  <cols>
    <col min="2" max="2" width="15" customWidth="1"/>
    <col min="3" max="3" width="14.83203125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5" spans="1:3">
      <c r="A5" t="s">
        <v>7</v>
      </c>
      <c r="B5" t="s">
        <v>8</v>
      </c>
      <c r="C5" t="s">
        <v>9</v>
      </c>
    </row>
    <row r="6" spans="1:3">
      <c r="A6">
        <v>1990</v>
      </c>
      <c r="B6">
        <v>15</v>
      </c>
      <c r="C6">
        <v>-78</v>
      </c>
    </row>
    <row r="7" spans="1:3">
      <c r="A7">
        <v>1991</v>
      </c>
      <c r="B7">
        <v>65</v>
      </c>
      <c r="C7">
        <v>-44</v>
      </c>
    </row>
    <row r="8" spans="1:3">
      <c r="A8">
        <v>1992</v>
      </c>
      <c r="B8">
        <v>16</v>
      </c>
      <c r="C8">
        <v>-27</v>
      </c>
    </row>
    <row r="9" spans="1:3">
      <c r="A9">
        <v>1993</v>
      </c>
      <c r="B9">
        <v>18</v>
      </c>
      <c r="C9">
        <v>-51</v>
      </c>
    </row>
    <row r="10" spans="1:3">
      <c r="A10">
        <v>1994</v>
      </c>
      <c r="B10">
        <v>3</v>
      </c>
      <c r="C10">
        <v>-49</v>
      </c>
    </row>
    <row r="11" spans="1:3">
      <c r="A11">
        <v>1995</v>
      </c>
      <c r="B11" t="s">
        <v>10</v>
      </c>
      <c r="C11">
        <v>-60</v>
      </c>
    </row>
    <row r="12" spans="1:3">
      <c r="A12">
        <v>1996</v>
      </c>
      <c r="B12">
        <v>23</v>
      </c>
      <c r="C12">
        <v>-29</v>
      </c>
    </row>
    <row r="13" spans="1:3">
      <c r="A13">
        <v>1997</v>
      </c>
      <c r="B13">
        <v>214</v>
      </c>
      <c r="C13">
        <v>-23</v>
      </c>
    </row>
    <row r="14" spans="1:3">
      <c r="A14">
        <v>1998</v>
      </c>
      <c r="B14">
        <v>284</v>
      </c>
      <c r="C14">
        <v>-26</v>
      </c>
    </row>
    <row r="15" spans="1:3">
      <c r="A15">
        <v>1999</v>
      </c>
      <c r="B15">
        <v>200</v>
      </c>
      <c r="C15">
        <v>-25</v>
      </c>
    </row>
    <row r="16" spans="1:3">
      <c r="A16">
        <v>2000</v>
      </c>
      <c r="B16">
        <v>326</v>
      </c>
      <c r="C16">
        <v>-38</v>
      </c>
    </row>
    <row r="17" spans="1:3">
      <c r="A17">
        <v>2001</v>
      </c>
      <c r="B17">
        <v>394</v>
      </c>
      <c r="C17">
        <v>-37</v>
      </c>
    </row>
    <row r="18" spans="1:3">
      <c r="A18">
        <v>2002</v>
      </c>
      <c r="B18">
        <v>309</v>
      </c>
      <c r="C18">
        <v>-37</v>
      </c>
    </row>
    <row r="19" spans="1:3">
      <c r="A19">
        <v>2003</v>
      </c>
      <c r="B19">
        <v>100</v>
      </c>
      <c r="C19">
        <v>-51</v>
      </c>
    </row>
    <row r="20" spans="1:3">
      <c r="A20">
        <v>2004</v>
      </c>
      <c r="B20">
        <v>40</v>
      </c>
      <c r="C20">
        <v>-98</v>
      </c>
    </row>
    <row r="21" spans="1:3">
      <c r="A21">
        <v>2005</v>
      </c>
      <c r="B21">
        <v>55</v>
      </c>
      <c r="C21">
        <v>-155</v>
      </c>
    </row>
    <row r="22" spans="1:3">
      <c r="A22">
        <v>2006</v>
      </c>
      <c r="B22">
        <v>49</v>
      </c>
      <c r="C22">
        <v>-192</v>
      </c>
    </row>
    <row r="23" spans="1:3">
      <c r="A23">
        <v>2007</v>
      </c>
      <c r="B23">
        <v>74</v>
      </c>
      <c r="C23">
        <v>-208</v>
      </c>
    </row>
    <row r="24" spans="1:3">
      <c r="A24">
        <v>2008</v>
      </c>
      <c r="B24">
        <v>68</v>
      </c>
      <c r="C24">
        <v>-96</v>
      </c>
    </row>
    <row r="25" spans="1:3">
      <c r="A25">
        <v>2009</v>
      </c>
      <c r="B25">
        <v>70</v>
      </c>
      <c r="C25">
        <v>-133</v>
      </c>
    </row>
    <row r="26" spans="1:3">
      <c r="A26">
        <v>2010</v>
      </c>
      <c r="B26">
        <v>98</v>
      </c>
      <c r="C26">
        <v>-165</v>
      </c>
    </row>
    <row r="27" spans="1:3">
      <c r="A27">
        <v>2011</v>
      </c>
      <c r="B27">
        <v>392</v>
      </c>
      <c r="C27">
        <v>-313</v>
      </c>
    </row>
    <row r="28" spans="1:3">
      <c r="A28">
        <v>2012</v>
      </c>
      <c r="B28">
        <v>501</v>
      </c>
      <c r="C28">
        <v>-254</v>
      </c>
    </row>
    <row r="29" spans="1:3">
      <c r="A29">
        <v>2013</v>
      </c>
      <c r="B29">
        <v>639</v>
      </c>
      <c r="C29">
        <v>-106</v>
      </c>
    </row>
    <row r="30" spans="1:3">
      <c r="A30">
        <v>2014</v>
      </c>
      <c r="B30">
        <v>684</v>
      </c>
      <c r="C30">
        <v>-232</v>
      </c>
    </row>
    <row r="31" spans="1:3">
      <c r="A31">
        <v>2015</v>
      </c>
      <c r="B31">
        <v>614</v>
      </c>
      <c r="C31">
        <v>-275</v>
      </c>
    </row>
    <row r="32" spans="1:3">
      <c r="A32">
        <v>2016</v>
      </c>
      <c r="B32">
        <v>544</v>
      </c>
      <c r="C32">
        <v>-125</v>
      </c>
    </row>
    <row r="33" spans="1:3">
      <c r="A33">
        <v>2017</v>
      </c>
      <c r="B33">
        <v>235</v>
      </c>
      <c r="C33">
        <v>-284</v>
      </c>
    </row>
    <row r="34" spans="1:3">
      <c r="A34">
        <v>2018</v>
      </c>
      <c r="B34">
        <v>212</v>
      </c>
      <c r="C34">
        <v>-264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5589-C105-0C48-A275-3AA9438407BD}">
  <dimension ref="A1:B11"/>
  <sheetViews>
    <sheetView workbookViewId="0">
      <selection activeCell="E22" sqref="E22"/>
    </sheetView>
  </sheetViews>
  <sheetFormatPr baseColWidth="10" defaultRowHeight="16"/>
  <cols>
    <col min="2" max="2" width="18.6640625" customWidth="1"/>
  </cols>
  <sheetData>
    <row r="1" spans="1:2">
      <c r="A1" t="s">
        <v>20</v>
      </c>
    </row>
    <row r="2" spans="1:2">
      <c r="A2" t="s">
        <v>4</v>
      </c>
    </row>
    <row r="3" spans="1:2">
      <c r="A3" t="s">
        <v>2</v>
      </c>
    </row>
    <row r="5" spans="1:2">
      <c r="A5" t="s">
        <v>7</v>
      </c>
      <c r="B5" t="s">
        <v>19</v>
      </c>
    </row>
    <row r="6" spans="1:2">
      <c r="A6">
        <v>1990</v>
      </c>
      <c r="B6" s="1">
        <v>24.37</v>
      </c>
    </row>
    <row r="7" spans="1:2">
      <c r="A7">
        <v>1995</v>
      </c>
      <c r="B7" s="1">
        <v>21.9</v>
      </c>
    </row>
    <row r="8" spans="1:2">
      <c r="A8">
        <v>2000</v>
      </c>
      <c r="B8" s="1">
        <v>17.29</v>
      </c>
    </row>
    <row r="9" spans="1:2">
      <c r="A9">
        <v>2005</v>
      </c>
      <c r="B9" s="1">
        <v>15.34</v>
      </c>
    </row>
    <row r="10" spans="1:2">
      <c r="A10">
        <v>2010</v>
      </c>
      <c r="B10" s="1">
        <v>14.21</v>
      </c>
    </row>
    <row r="11" spans="1:2">
      <c r="A11">
        <v>2015</v>
      </c>
      <c r="B11" s="1">
        <v>13.33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DAEE-828A-6B4D-96D7-60B83E60F26C}">
  <dimension ref="A1:G11"/>
  <sheetViews>
    <sheetView workbookViewId="0">
      <selection activeCell="A12" sqref="A12"/>
    </sheetView>
  </sheetViews>
  <sheetFormatPr baseColWidth="10" defaultRowHeight="16"/>
  <cols>
    <col min="2" max="2" width="10.5" customWidth="1"/>
  </cols>
  <sheetData>
    <row r="1" spans="1:7">
      <c r="A1" t="s">
        <v>18</v>
      </c>
    </row>
    <row r="2" spans="1:7">
      <c r="A2" t="s">
        <v>17</v>
      </c>
    </row>
    <row r="3" spans="1:7">
      <c r="A3" t="s">
        <v>2</v>
      </c>
    </row>
    <row r="5" spans="1:7">
      <c r="A5" t="s">
        <v>7</v>
      </c>
      <c r="B5" t="s">
        <v>16</v>
      </c>
      <c r="C5" t="s">
        <v>15</v>
      </c>
      <c r="D5" t="s">
        <v>14</v>
      </c>
      <c r="E5" t="s">
        <v>13</v>
      </c>
      <c r="F5" t="s">
        <v>12</v>
      </c>
      <c r="G5" t="s">
        <v>3</v>
      </c>
    </row>
    <row r="6" spans="1:7">
      <c r="A6">
        <v>1990</v>
      </c>
      <c r="B6">
        <v>40</v>
      </c>
      <c r="C6">
        <v>40</v>
      </c>
      <c r="D6">
        <v>35</v>
      </c>
      <c r="E6">
        <v>7</v>
      </c>
      <c r="F6">
        <v>18</v>
      </c>
      <c r="G6" t="s">
        <v>11</v>
      </c>
    </row>
    <row r="7" spans="1:7">
      <c r="A7">
        <v>1995</v>
      </c>
      <c r="B7">
        <v>42</v>
      </c>
      <c r="C7">
        <v>42</v>
      </c>
      <c r="D7">
        <v>33</v>
      </c>
      <c r="E7">
        <v>7</v>
      </c>
      <c r="F7">
        <v>19</v>
      </c>
      <c r="G7" t="s">
        <v>11</v>
      </c>
    </row>
    <row r="8" spans="1:7">
      <c r="A8">
        <v>2000</v>
      </c>
      <c r="B8">
        <v>24</v>
      </c>
      <c r="C8">
        <v>24</v>
      </c>
      <c r="D8">
        <v>30</v>
      </c>
      <c r="E8">
        <v>7</v>
      </c>
      <c r="F8">
        <v>39</v>
      </c>
      <c r="G8" t="s">
        <v>11</v>
      </c>
    </row>
    <row r="9" spans="1:7">
      <c r="A9">
        <v>2005</v>
      </c>
      <c r="B9">
        <v>23</v>
      </c>
      <c r="C9">
        <v>23</v>
      </c>
      <c r="D9">
        <v>25</v>
      </c>
      <c r="E9">
        <v>3</v>
      </c>
      <c r="F9">
        <v>48</v>
      </c>
      <c r="G9" t="s">
        <v>11</v>
      </c>
    </row>
    <row r="10" spans="1:7">
      <c r="A10">
        <v>2010</v>
      </c>
      <c r="B10">
        <v>25</v>
      </c>
      <c r="C10">
        <v>25</v>
      </c>
      <c r="D10">
        <v>25</v>
      </c>
      <c r="E10">
        <v>1</v>
      </c>
      <c r="F10">
        <v>50</v>
      </c>
      <c r="G10" t="s">
        <v>11</v>
      </c>
    </row>
    <row r="11" spans="1:7">
      <c r="A11">
        <v>2015</v>
      </c>
      <c r="B11">
        <v>31</v>
      </c>
      <c r="C11">
        <v>31</v>
      </c>
      <c r="D11">
        <v>28</v>
      </c>
      <c r="E11">
        <v>1</v>
      </c>
      <c r="F11">
        <v>40</v>
      </c>
      <c r="G1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Ilisu electricity generation</vt:lpstr>
      <vt:lpstr>Electricity demand (monthly) </vt:lpstr>
      <vt:lpstr>Electricity consumption</vt:lpstr>
      <vt:lpstr>Electricity imports vs. exports</vt:lpstr>
      <vt:lpstr>Renewable share in final energy</vt:lpstr>
      <vt:lpstr>Renewable share in power produc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Zaussinger</dc:creator>
  <cp:lastModifiedBy>Felix Zaussinger</cp:lastModifiedBy>
  <dcterms:created xsi:type="dcterms:W3CDTF">2020-06-01T07:55:37Z</dcterms:created>
  <dcterms:modified xsi:type="dcterms:W3CDTF">2020-06-02T10:09:02Z</dcterms:modified>
</cp:coreProperties>
</file>