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M23" i="1" s="1"/>
  <c r="F23" i="1" s="1"/>
  <c r="G23" i="1" s="1"/>
  <c r="D23" i="1"/>
  <c r="C23" i="1"/>
  <c r="M22" i="1"/>
  <c r="F22" i="1" s="1"/>
  <c r="G22" i="1" s="1"/>
  <c r="L22" i="1"/>
  <c r="D22" i="1"/>
  <c r="C22" i="1"/>
  <c r="L21" i="1"/>
  <c r="M21" i="1" s="1"/>
  <c r="F21" i="1" s="1"/>
  <c r="G21" i="1" s="1"/>
  <c r="D21" i="1"/>
  <c r="C21" i="1"/>
  <c r="M20" i="1"/>
  <c r="F20" i="1" s="1"/>
  <c r="G20" i="1" s="1"/>
  <c r="L20" i="1"/>
  <c r="D20" i="1"/>
  <c r="C20" i="1"/>
  <c r="L19" i="1"/>
  <c r="M19" i="1" s="1"/>
  <c r="F19" i="1" s="1"/>
  <c r="G19" i="1" s="1"/>
  <c r="D19" i="1"/>
  <c r="C19" i="1"/>
  <c r="M18" i="1"/>
  <c r="F18" i="1" s="1"/>
  <c r="G18" i="1" s="1"/>
  <c r="L18" i="1"/>
  <c r="D18" i="1"/>
  <c r="C18" i="1"/>
  <c r="L17" i="1"/>
  <c r="M17" i="1" s="1"/>
  <c r="F17" i="1" s="1"/>
  <c r="G17" i="1" s="1"/>
  <c r="D17" i="1"/>
  <c r="C17" i="1"/>
  <c r="M16" i="1"/>
  <c r="F16" i="1" s="1"/>
  <c r="G16" i="1" s="1"/>
  <c r="L16" i="1"/>
  <c r="D16" i="1"/>
  <c r="C16" i="1"/>
  <c r="L15" i="1"/>
  <c r="M15" i="1" s="1"/>
  <c r="F15" i="1" s="1"/>
  <c r="G15" i="1" s="1"/>
  <c r="D15" i="1"/>
  <c r="C15" i="1"/>
  <c r="M14" i="1"/>
  <c r="F14" i="1" s="1"/>
  <c r="G14" i="1" s="1"/>
  <c r="L14" i="1"/>
  <c r="D14" i="1"/>
  <c r="C14" i="1"/>
  <c r="L13" i="1"/>
  <c r="M13" i="1" s="1"/>
  <c r="F13" i="1" s="1"/>
  <c r="G13" i="1" s="1"/>
  <c r="D13" i="1"/>
  <c r="C13" i="1"/>
  <c r="M12" i="1"/>
  <c r="F12" i="1" s="1"/>
  <c r="G12" i="1" s="1"/>
  <c r="L12" i="1"/>
  <c r="D12" i="1"/>
  <c r="C12" i="1"/>
  <c r="L11" i="1"/>
  <c r="M11" i="1" s="1"/>
  <c r="F11" i="1" s="1"/>
  <c r="G11" i="1" s="1"/>
  <c r="D11" i="1"/>
  <c r="C11" i="1"/>
  <c r="M10" i="1"/>
  <c r="F10" i="1" s="1"/>
  <c r="G10" i="1" s="1"/>
  <c r="L10" i="1"/>
  <c r="D10" i="1"/>
  <c r="C10" i="1"/>
  <c r="L9" i="1"/>
  <c r="M9" i="1" s="1"/>
  <c r="F9" i="1" s="1"/>
  <c r="G9" i="1" s="1"/>
  <c r="D9" i="1"/>
  <c r="C9" i="1"/>
  <c r="M8" i="1"/>
  <c r="F8" i="1" s="1"/>
  <c r="G8" i="1" s="1"/>
  <c r="L8" i="1"/>
  <c r="D8" i="1"/>
  <c r="C8" i="1"/>
  <c r="L7" i="1"/>
  <c r="M7" i="1" s="1"/>
  <c r="F7" i="1" s="1"/>
  <c r="G7" i="1" s="1"/>
  <c r="D7" i="1"/>
  <c r="C7" i="1"/>
  <c r="M6" i="1"/>
  <c r="F6" i="1" s="1"/>
  <c r="G6" i="1" s="1"/>
  <c r="L6" i="1"/>
  <c r="D6" i="1"/>
  <c r="C6" i="1"/>
  <c r="L5" i="1"/>
  <c r="M5" i="1" s="1"/>
  <c r="F5" i="1" s="1"/>
  <c r="G5" i="1" s="1"/>
  <c r="D5" i="1"/>
  <c r="C5" i="1"/>
  <c r="M4" i="1"/>
  <c r="F4" i="1" s="1"/>
  <c r="G4" i="1" s="1"/>
  <c r="L4" i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L3" i="1"/>
  <c r="M3" i="1" s="1"/>
  <c r="F3" i="1" s="1"/>
  <c r="G3" i="1" s="1"/>
  <c r="D3" i="1"/>
  <c r="C3" i="1"/>
  <c r="A3" i="1"/>
  <c r="M2" i="1"/>
  <c r="F2" i="1" s="1"/>
  <c r="G2" i="1" s="1"/>
  <c r="L2" i="1"/>
  <c r="D2" i="1"/>
  <c r="C2" i="1"/>
</calcChain>
</file>

<file path=xl/sharedStrings.xml><?xml version="1.0" encoding="utf-8"?>
<sst xmlns="http://schemas.openxmlformats.org/spreadsheetml/2006/main" count="99" uniqueCount="21">
  <si>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</si>
  <si>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</si>
  <si>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</si>
  <si>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</si>
  <si>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</si>
  <si>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</si>
  <si>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</si>
  <si>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</si>
  <si>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</si>
  <si>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</si>
  <si>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</si>
  <si>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</si>
  <si>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</si>
  <si>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</si>
  <si>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PR091</t>
  </si>
  <si>
    <t>MERCURY</t>
  </si>
  <si>
    <t>NON METERISASI</t>
  </si>
  <si>
    <t>LAYAK</t>
  </si>
  <si>
    <t>LHE</t>
  </si>
  <si>
    <t>PR031</t>
  </si>
  <si>
    <t>TIDAK LAYAK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</si>
</sst>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sqref="A1:N2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tr">
        <f>VLOOKUP(B2,[1]DESA!$B$2:$D$601,3,FALSE)</f>
        <v>JONTLAK</v>
      </c>
      <c r="D2" s="3" t="str">
        <f>VLOOKUP(B2,[1]DESA!$B$2:$E$601,4,FALSE)</f>
        <v>PRAYA TENGAH</v>
      </c>
      <c r="E2" s="4" t="s">
        <v>15</v>
      </c>
      <c r="F2" s="3">
        <f t="shared" ref="F2:F23" si="0">IF(ISERROR(VLOOKUP(M2,KELAS,2,FALSE)),0,VLOOKUP(M2,KELAS,2,FALSE))</f>
        <v>0</v>
      </c>
      <c r="G2" s="3">
        <f t="shared" ref="G2:G23" si="1">IF(F2&gt;50,100,F2)</f>
        <v>0</v>
      </c>
      <c r="H2" s="5"/>
      <c r="I2" s="5"/>
      <c r="J2" s="3" t="s">
        <v>16</v>
      </c>
      <c r="K2" s="3">
        <v>150</v>
      </c>
      <c r="L2" s="3" t="str">
        <f>VLOOKUP(E2,[1]KLASIFIKASI!$I$4:$J$18,2,FALSE)</f>
        <v>PELEPAS GAS</v>
      </c>
      <c r="M2" s="3">
        <f t="shared" ref="M2:M23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3" t="s">
        <v>17</v>
      </c>
    </row>
    <row r="3" spans="1:14" x14ac:dyDescent="0.25">
      <c r="A3" s="3">
        <f>1+A2</f>
        <v>2</v>
      </c>
      <c r="B3" s="3" t="s">
        <v>14</v>
      </c>
      <c r="C3" s="3" t="str">
        <f>VLOOKUP(B3,[1]DESA!$B$2:$D$601,3,FALSE)</f>
        <v>JONTLAK</v>
      </c>
      <c r="D3" s="3" t="str">
        <f>VLOOKUP(B3,[1]DESA!$B$2:$E$601,4,FALSE)</f>
        <v>PRAYA TENGAH</v>
      </c>
      <c r="E3" s="4" t="s">
        <v>18</v>
      </c>
      <c r="F3" s="3">
        <f t="shared" si="0"/>
        <v>0</v>
      </c>
      <c r="G3" s="3">
        <f t="shared" si="1"/>
        <v>0</v>
      </c>
      <c r="H3" s="5"/>
      <c r="I3" s="5"/>
      <c r="J3" s="3" t="s">
        <v>16</v>
      </c>
      <c r="K3" s="3">
        <v>42</v>
      </c>
      <c r="L3" s="3" t="str">
        <f>VLOOKUP(E3,[1]KLASIFIKASI!$I$4:$J$18,2,FALSE)</f>
        <v>PELEPAS GAS</v>
      </c>
      <c r="M3" s="3">
        <f t="shared" si="2"/>
        <v>12</v>
      </c>
      <c r="N3" s="3" t="s">
        <v>17</v>
      </c>
    </row>
    <row r="4" spans="1:14" x14ac:dyDescent="0.25">
      <c r="A4" s="3">
        <f t="shared" ref="A4:A22" si="3">1+A3</f>
        <v>3</v>
      </c>
      <c r="B4" s="3" t="s">
        <v>14</v>
      </c>
      <c r="C4" s="3" t="str">
        <f>VLOOKUP(B4,[1]DESA!$B$2:$D$601,3,FALSE)</f>
        <v>JONTLAK</v>
      </c>
      <c r="D4" s="3" t="str">
        <f>VLOOKUP(B4,[1]DESA!$B$2:$E$601,4,FALSE)</f>
        <v>PRAYA TENGAH</v>
      </c>
      <c r="E4" s="4" t="s">
        <v>15</v>
      </c>
      <c r="F4" s="3">
        <f t="shared" si="0"/>
        <v>0</v>
      </c>
      <c r="G4" s="3">
        <f t="shared" si="1"/>
        <v>0</v>
      </c>
      <c r="H4" s="5"/>
      <c r="I4" s="5"/>
      <c r="J4" s="3" t="s">
        <v>16</v>
      </c>
      <c r="K4" s="3">
        <v>250</v>
      </c>
      <c r="L4" s="3" t="str">
        <f>VLOOKUP(E4,[1]KLASIFIKASI!$I$4:$J$18,2,FALSE)</f>
        <v>PELEPAS GAS</v>
      </c>
      <c r="M4" s="3">
        <f t="shared" si="2"/>
        <v>14</v>
      </c>
      <c r="N4" s="3" t="s">
        <v>17</v>
      </c>
    </row>
    <row r="5" spans="1:14" x14ac:dyDescent="0.25">
      <c r="A5" s="3">
        <f t="shared" si="3"/>
        <v>4</v>
      </c>
      <c r="B5" s="3" t="s">
        <v>14</v>
      </c>
      <c r="C5" s="3" t="str">
        <f>VLOOKUP(B5,[1]DESA!$B$2:$D$601,3,FALSE)</f>
        <v>JONTLAK</v>
      </c>
      <c r="D5" s="3" t="str">
        <f>VLOOKUP(B5,[1]DESA!$B$2:$E$601,4,FALSE)</f>
        <v>PRAYA TENGAH</v>
      </c>
      <c r="E5" s="4" t="s">
        <v>15</v>
      </c>
      <c r="F5" s="3">
        <f t="shared" si="0"/>
        <v>0</v>
      </c>
      <c r="G5" s="3">
        <f t="shared" si="1"/>
        <v>0</v>
      </c>
      <c r="H5" s="5"/>
      <c r="I5" s="5"/>
      <c r="J5" s="3" t="s">
        <v>16</v>
      </c>
      <c r="K5" s="3">
        <v>150</v>
      </c>
      <c r="L5" s="3" t="str">
        <f>VLOOKUP(E5,[1]KLASIFIKASI!$I$4:$J$18,2,FALSE)</f>
        <v>PELEPAS GAS</v>
      </c>
      <c r="M5" s="3">
        <f t="shared" si="2"/>
        <v>14</v>
      </c>
      <c r="N5" s="3" t="s">
        <v>17</v>
      </c>
    </row>
    <row r="6" spans="1:14" x14ac:dyDescent="0.25">
      <c r="A6" s="3">
        <f t="shared" si="3"/>
        <v>5</v>
      </c>
      <c r="B6" s="3" t="s">
        <v>14</v>
      </c>
      <c r="C6" s="3" t="str">
        <f>VLOOKUP(B6,[1]DESA!$B$2:$D$601,3,FALSE)</f>
        <v>JONTLAK</v>
      </c>
      <c r="D6" s="3" t="str">
        <f>VLOOKUP(B6,[1]DESA!$B$2:$E$601,4,FALSE)</f>
        <v>PRAYA TENGAH</v>
      </c>
      <c r="E6" s="4" t="s">
        <v>18</v>
      </c>
      <c r="F6" s="3">
        <f t="shared" si="0"/>
        <v>0</v>
      </c>
      <c r="G6" s="3">
        <f t="shared" si="1"/>
        <v>0</v>
      </c>
      <c r="H6" s="5"/>
      <c r="I6" s="5"/>
      <c r="J6" s="3" t="s">
        <v>16</v>
      </c>
      <c r="K6" s="3">
        <v>18</v>
      </c>
      <c r="L6" s="3" t="str">
        <f>VLOOKUP(E6,[1]KLASIFIKASI!$I$4:$J$18,2,FALSE)</f>
        <v>PELEPAS GAS</v>
      </c>
      <c r="M6" s="3">
        <f t="shared" si="2"/>
        <v>12</v>
      </c>
      <c r="N6" s="3" t="s">
        <v>17</v>
      </c>
    </row>
    <row r="7" spans="1:14" x14ac:dyDescent="0.25">
      <c r="A7" s="3">
        <f t="shared" si="3"/>
        <v>6</v>
      </c>
      <c r="B7" s="3" t="s">
        <v>14</v>
      </c>
      <c r="C7" s="3" t="str">
        <f>VLOOKUP(B7,[1]DESA!$B$2:$D$601,3,FALSE)</f>
        <v>JONTLAK</v>
      </c>
      <c r="D7" s="3" t="str">
        <f>VLOOKUP(B7,[1]DESA!$B$2:$E$601,4,FALSE)</f>
        <v>PRAYA TENGAH</v>
      </c>
      <c r="E7" s="4" t="s">
        <v>15</v>
      </c>
      <c r="F7" s="3">
        <f t="shared" si="0"/>
        <v>0</v>
      </c>
      <c r="G7" s="3">
        <f t="shared" si="1"/>
        <v>0</v>
      </c>
      <c r="H7" s="5"/>
      <c r="I7" s="5"/>
      <c r="J7" s="3" t="s">
        <v>16</v>
      </c>
      <c r="K7" s="3">
        <v>250</v>
      </c>
      <c r="L7" s="3" t="str">
        <f>VLOOKUP(E7,[1]KLASIFIKASI!$I$4:$J$18,2,FALSE)</f>
        <v>PELEPAS GAS</v>
      </c>
      <c r="M7" s="3">
        <f t="shared" si="2"/>
        <v>14</v>
      </c>
      <c r="N7" s="3" t="s">
        <v>17</v>
      </c>
    </row>
    <row r="8" spans="1:14" x14ac:dyDescent="0.25">
      <c r="A8" s="3">
        <f t="shared" si="3"/>
        <v>7</v>
      </c>
      <c r="B8" s="3" t="s">
        <v>14</v>
      </c>
      <c r="C8" s="3" t="str">
        <f>VLOOKUP(B8,[1]DESA!$B$2:$D$601,3,FALSE)</f>
        <v>JONTLAK</v>
      </c>
      <c r="D8" s="3" t="str">
        <f>VLOOKUP(B8,[1]DESA!$B$2:$E$601,4,FALSE)</f>
        <v>PRAYA TENGAH</v>
      </c>
      <c r="E8" s="4" t="s">
        <v>18</v>
      </c>
      <c r="F8" s="3">
        <f t="shared" si="0"/>
        <v>0</v>
      </c>
      <c r="G8" s="3">
        <f t="shared" si="1"/>
        <v>0</v>
      </c>
      <c r="H8" s="5"/>
      <c r="I8" s="5"/>
      <c r="J8" s="3" t="s">
        <v>16</v>
      </c>
      <c r="K8" s="3">
        <v>42</v>
      </c>
      <c r="L8" s="3" t="str">
        <f>VLOOKUP(E8,[1]KLASIFIKASI!$I$4:$J$18,2,FALSE)</f>
        <v>PELEPAS GAS</v>
      </c>
      <c r="M8" s="3">
        <f t="shared" si="2"/>
        <v>12</v>
      </c>
      <c r="N8" s="3" t="s">
        <v>17</v>
      </c>
    </row>
    <row r="9" spans="1:14" x14ac:dyDescent="0.25">
      <c r="A9" s="3">
        <f t="shared" si="3"/>
        <v>8</v>
      </c>
      <c r="B9" s="3" t="s">
        <v>14</v>
      </c>
      <c r="C9" s="3" t="str">
        <f>VLOOKUP(B9,[1]DESA!$B$2:$D$601,3,FALSE)</f>
        <v>JONTLAK</v>
      </c>
      <c r="D9" s="3" t="str">
        <f>VLOOKUP(B9,[1]DESA!$B$2:$E$601,4,FALSE)</f>
        <v>PRAYA TENGAH</v>
      </c>
      <c r="E9" s="4" t="s">
        <v>18</v>
      </c>
      <c r="F9" s="3">
        <f t="shared" si="0"/>
        <v>0</v>
      </c>
      <c r="G9" s="3">
        <f t="shared" si="1"/>
        <v>0</v>
      </c>
      <c r="H9" s="5"/>
      <c r="I9" s="5"/>
      <c r="J9" s="3" t="s">
        <v>16</v>
      </c>
      <c r="K9" s="3">
        <v>42</v>
      </c>
      <c r="L9" s="3" t="str">
        <f>VLOOKUP(E9,[1]KLASIFIKASI!$I$4:$J$18,2,FALSE)</f>
        <v>PELEPAS GAS</v>
      </c>
      <c r="M9" s="3">
        <f t="shared" si="2"/>
        <v>12</v>
      </c>
      <c r="N9" s="3" t="s">
        <v>17</v>
      </c>
    </row>
    <row r="10" spans="1:14" x14ac:dyDescent="0.25">
      <c r="A10" s="3">
        <f t="shared" si="3"/>
        <v>9</v>
      </c>
      <c r="B10" s="3" t="s">
        <v>19</v>
      </c>
      <c r="C10" s="3" t="str">
        <f>VLOOKUP(B10,[1]DESA!$B$2:$D$601,3,FALSE)</f>
        <v>JONTLAK</v>
      </c>
      <c r="D10" s="3" t="str">
        <f>VLOOKUP(B10,[1]DESA!$B$2:$E$601,4,FALSE)</f>
        <v>PRAYA TENGAH</v>
      </c>
      <c r="E10" s="4" t="s">
        <v>18</v>
      </c>
      <c r="F10" s="3">
        <f t="shared" si="0"/>
        <v>0</v>
      </c>
      <c r="G10" s="3">
        <f t="shared" si="1"/>
        <v>0</v>
      </c>
      <c r="H10" s="5"/>
      <c r="I10" s="5"/>
      <c r="J10" s="3" t="s">
        <v>16</v>
      </c>
      <c r="K10" s="3">
        <v>42</v>
      </c>
      <c r="L10" s="3" t="str">
        <f>VLOOKUP(E10,[1]KLASIFIKASI!$I$4:$J$18,2,FALSE)</f>
        <v>PELEPAS GAS</v>
      </c>
      <c r="M10" s="3">
        <f t="shared" si="2"/>
        <v>12</v>
      </c>
      <c r="N10" s="3" t="s">
        <v>17</v>
      </c>
    </row>
    <row r="11" spans="1:14" x14ac:dyDescent="0.25">
      <c r="A11" s="3">
        <f t="shared" si="3"/>
        <v>10</v>
      </c>
      <c r="B11" s="3" t="s">
        <v>19</v>
      </c>
      <c r="C11" s="3" t="str">
        <f>VLOOKUP(B11,[1]DESA!$B$2:$D$601,3,FALSE)</f>
        <v>JONTLAK</v>
      </c>
      <c r="D11" s="3" t="str">
        <f>VLOOKUP(B11,[1]DESA!$B$2:$E$601,4,FALSE)</f>
        <v>PRAYA TENGAH</v>
      </c>
      <c r="E11" s="4" t="s">
        <v>15</v>
      </c>
      <c r="F11" s="3">
        <f t="shared" si="0"/>
        <v>0</v>
      </c>
      <c r="G11" s="3">
        <f t="shared" si="1"/>
        <v>0</v>
      </c>
      <c r="H11" s="5"/>
      <c r="I11" s="5"/>
      <c r="J11" s="3" t="s">
        <v>16</v>
      </c>
      <c r="K11" s="3">
        <v>500</v>
      </c>
      <c r="L11" s="3" t="str">
        <f>VLOOKUP(E11,[1]KLASIFIKASI!$I$4:$J$18,2,FALSE)</f>
        <v>PELEPAS GAS</v>
      </c>
      <c r="M11" s="3">
        <f t="shared" si="2"/>
        <v>15</v>
      </c>
      <c r="N11" s="3" t="s">
        <v>17</v>
      </c>
    </row>
    <row r="12" spans="1:14" x14ac:dyDescent="0.25">
      <c r="A12" s="3">
        <f t="shared" si="3"/>
        <v>11</v>
      </c>
      <c r="B12" s="3" t="s">
        <v>19</v>
      </c>
      <c r="C12" s="3" t="str">
        <f>VLOOKUP(B12,[1]DESA!$B$2:$D$601,3,FALSE)</f>
        <v>JONTLAK</v>
      </c>
      <c r="D12" s="3" t="str">
        <f>VLOOKUP(B12,[1]DESA!$B$2:$E$601,4,FALSE)</f>
        <v>PRAYA TENGAH</v>
      </c>
      <c r="E12" s="4" t="s">
        <v>15</v>
      </c>
      <c r="F12" s="3">
        <f t="shared" si="0"/>
        <v>0</v>
      </c>
      <c r="G12" s="3">
        <f t="shared" si="1"/>
        <v>0</v>
      </c>
      <c r="H12" s="5"/>
      <c r="I12" s="5"/>
      <c r="J12" s="3" t="s">
        <v>16</v>
      </c>
      <c r="K12" s="3">
        <v>500</v>
      </c>
      <c r="L12" s="3" t="str">
        <f>VLOOKUP(E12,[1]KLASIFIKASI!$I$4:$J$18,2,FALSE)</f>
        <v>PELEPAS GAS</v>
      </c>
      <c r="M12" s="3">
        <f t="shared" si="2"/>
        <v>15</v>
      </c>
      <c r="N12" s="3" t="s">
        <v>17</v>
      </c>
    </row>
    <row r="13" spans="1:14" x14ac:dyDescent="0.25">
      <c r="A13" s="3">
        <f t="shared" si="3"/>
        <v>12</v>
      </c>
      <c r="B13" s="3" t="s">
        <v>19</v>
      </c>
      <c r="C13" s="3" t="str">
        <f>VLOOKUP(B13,[1]DESA!$B$2:$D$601,3,FALSE)</f>
        <v>JONTLAK</v>
      </c>
      <c r="D13" s="3" t="str">
        <f>VLOOKUP(B13,[1]DESA!$B$2:$E$601,4,FALSE)</f>
        <v>PRAYA TENGAH</v>
      </c>
      <c r="E13" s="4" t="s">
        <v>15</v>
      </c>
      <c r="F13" s="3">
        <f t="shared" si="0"/>
        <v>0</v>
      </c>
      <c r="G13" s="3">
        <f t="shared" si="1"/>
        <v>0</v>
      </c>
      <c r="H13" s="5"/>
      <c r="I13" s="5"/>
      <c r="J13" s="3" t="s">
        <v>16</v>
      </c>
      <c r="K13" s="3">
        <v>500</v>
      </c>
      <c r="L13" s="3" t="str">
        <f>VLOOKUP(E13,[1]KLASIFIKASI!$I$4:$J$18,2,FALSE)</f>
        <v>PELEPAS GAS</v>
      </c>
      <c r="M13" s="3">
        <f t="shared" si="2"/>
        <v>15</v>
      </c>
      <c r="N13" s="3" t="s">
        <v>17</v>
      </c>
    </row>
    <row r="14" spans="1:14" x14ac:dyDescent="0.25">
      <c r="A14" s="3">
        <f t="shared" si="3"/>
        <v>13</v>
      </c>
      <c r="B14" s="3" t="s">
        <v>19</v>
      </c>
      <c r="C14" s="3" t="str">
        <f>VLOOKUP(B14,[1]DESA!$B$2:$D$601,3,FALSE)</f>
        <v>JONTLAK</v>
      </c>
      <c r="D14" s="3" t="str">
        <f>VLOOKUP(B14,[1]DESA!$B$2:$E$601,4,FALSE)</f>
        <v>PRAYA TENGAH</v>
      </c>
      <c r="E14" s="4" t="s">
        <v>18</v>
      </c>
      <c r="F14" s="3">
        <f t="shared" si="0"/>
        <v>0</v>
      </c>
      <c r="G14" s="3">
        <f t="shared" si="1"/>
        <v>0</v>
      </c>
      <c r="H14" s="5"/>
      <c r="I14" s="5"/>
      <c r="J14" s="3" t="s">
        <v>16</v>
      </c>
      <c r="K14" s="3">
        <v>32</v>
      </c>
      <c r="L14" s="3" t="str">
        <f>VLOOKUP(E14,[1]KLASIFIKASI!$I$4:$J$18,2,FALSE)</f>
        <v>PELEPAS GAS</v>
      </c>
      <c r="M14" s="3">
        <f t="shared" si="2"/>
        <v>12</v>
      </c>
      <c r="N14" s="3" t="s">
        <v>17</v>
      </c>
    </row>
    <row r="15" spans="1:14" x14ac:dyDescent="0.25">
      <c r="A15" s="3">
        <f t="shared" si="3"/>
        <v>14</v>
      </c>
      <c r="B15" s="3" t="s">
        <v>19</v>
      </c>
      <c r="C15" s="3" t="str">
        <f>VLOOKUP(B15,[1]DESA!$B$2:$D$601,3,FALSE)</f>
        <v>JONTLAK</v>
      </c>
      <c r="D15" s="3" t="str">
        <f>VLOOKUP(B15,[1]DESA!$B$2:$E$601,4,FALSE)</f>
        <v>PRAYA TENGAH</v>
      </c>
      <c r="E15" s="4"/>
      <c r="F15" s="3">
        <f t="shared" si="0"/>
        <v>0</v>
      </c>
      <c r="G15" s="3">
        <f t="shared" si="1"/>
        <v>0</v>
      </c>
      <c r="H15" s="5"/>
      <c r="I15" s="5"/>
      <c r="J15" s="3" t="s">
        <v>16</v>
      </c>
      <c r="K15" s="3"/>
      <c r="L15" s="3" t="e">
        <f>VLOOKUP(E15,[1]KLASIFIKASI!$I$4:$J$18,2,FALSE)</f>
        <v>#N/A</v>
      </c>
      <c r="M15" s="3" t="e">
        <f t="shared" si="2"/>
        <v>#N/A</v>
      </c>
      <c r="N15" s="3" t="s">
        <v>20</v>
      </c>
    </row>
    <row r="16" spans="1:14" x14ac:dyDescent="0.25">
      <c r="A16" s="3">
        <f t="shared" si="3"/>
        <v>15</v>
      </c>
      <c r="B16" s="3" t="s">
        <v>19</v>
      </c>
      <c r="C16" s="3" t="str">
        <f>VLOOKUP(B16,[1]DESA!$B$2:$D$601,3,FALSE)</f>
        <v>JONTLAK</v>
      </c>
      <c r="D16" s="3" t="str">
        <f>VLOOKUP(B16,[1]DESA!$B$2:$E$601,4,FALSE)</f>
        <v>PRAYA TENGAH</v>
      </c>
      <c r="E16" s="4" t="s">
        <v>18</v>
      </c>
      <c r="F16" s="3">
        <f t="shared" si="0"/>
        <v>0</v>
      </c>
      <c r="G16" s="3">
        <f t="shared" si="1"/>
        <v>0</v>
      </c>
      <c r="H16" s="5"/>
      <c r="I16" s="5"/>
      <c r="J16" s="3" t="s">
        <v>16</v>
      </c>
      <c r="K16" s="3">
        <v>50</v>
      </c>
      <c r="L16" s="3" t="str">
        <f>VLOOKUP(E16,[1]KLASIFIKASI!$I$4:$J$18,2,FALSE)</f>
        <v>PELEPAS GAS</v>
      </c>
      <c r="M16" s="3">
        <f t="shared" si="2"/>
        <v>12</v>
      </c>
      <c r="N16" s="3" t="s">
        <v>17</v>
      </c>
    </row>
    <row r="17" spans="1:14" x14ac:dyDescent="0.25">
      <c r="A17" s="3">
        <f t="shared" si="3"/>
        <v>16</v>
      </c>
      <c r="B17" s="3" t="s">
        <v>19</v>
      </c>
      <c r="C17" s="3" t="str">
        <f>VLOOKUP(B17,[1]DESA!$B$2:$D$601,3,FALSE)</f>
        <v>JONTLAK</v>
      </c>
      <c r="D17" s="3" t="str">
        <f>VLOOKUP(B17,[1]DESA!$B$2:$E$601,4,FALSE)</f>
        <v>PRAYA TENGAH</v>
      </c>
      <c r="E17" s="4"/>
      <c r="F17" s="3">
        <f t="shared" si="0"/>
        <v>0</v>
      </c>
      <c r="G17" s="3">
        <f t="shared" si="1"/>
        <v>0</v>
      </c>
      <c r="H17" s="5"/>
      <c r="I17" s="5"/>
      <c r="J17" s="3" t="s">
        <v>16</v>
      </c>
      <c r="K17" s="3">
        <v>50</v>
      </c>
      <c r="L17" s="3" t="e">
        <f>VLOOKUP(E17,[1]KLASIFIKASI!$I$4:$J$18,2,FALSE)</f>
        <v>#N/A</v>
      </c>
      <c r="M17" s="3" t="e">
        <f t="shared" si="2"/>
        <v>#N/A</v>
      </c>
      <c r="N17" s="3" t="s">
        <v>20</v>
      </c>
    </row>
    <row r="18" spans="1:14" x14ac:dyDescent="0.25">
      <c r="A18" s="3">
        <f t="shared" si="3"/>
        <v>17</v>
      </c>
      <c r="B18" s="3" t="s">
        <v>19</v>
      </c>
      <c r="C18" s="3" t="str">
        <f>VLOOKUP(B18,[1]DESA!$B$2:$D$601,3,FALSE)</f>
        <v>JONTLAK</v>
      </c>
      <c r="D18" s="3" t="str">
        <f>VLOOKUP(B18,[1]DESA!$B$2:$E$601,4,FALSE)</f>
        <v>PRAYA TENGAH</v>
      </c>
      <c r="E18" s="4" t="s">
        <v>18</v>
      </c>
      <c r="F18" s="3">
        <f t="shared" si="0"/>
        <v>0</v>
      </c>
      <c r="G18" s="3">
        <f t="shared" si="1"/>
        <v>0</v>
      </c>
      <c r="H18" s="5"/>
      <c r="I18" s="5"/>
      <c r="J18" s="3" t="s">
        <v>16</v>
      </c>
      <c r="K18" s="3">
        <v>42</v>
      </c>
      <c r="L18" s="3" t="str">
        <f>VLOOKUP(E18,[1]KLASIFIKASI!$I$4:$J$18,2,FALSE)</f>
        <v>PELEPAS GAS</v>
      </c>
      <c r="M18" s="3">
        <f t="shared" si="2"/>
        <v>12</v>
      </c>
      <c r="N18" s="3" t="s">
        <v>17</v>
      </c>
    </row>
    <row r="19" spans="1:14" x14ac:dyDescent="0.25">
      <c r="A19" s="3">
        <f t="shared" si="3"/>
        <v>18</v>
      </c>
      <c r="B19" s="3" t="s">
        <v>19</v>
      </c>
      <c r="C19" s="3" t="str">
        <f>VLOOKUP(B19,[1]DESA!$B$2:$D$601,3,FALSE)</f>
        <v>JONTLAK</v>
      </c>
      <c r="D19" s="3" t="str">
        <f>VLOOKUP(B19,[1]DESA!$B$2:$E$601,4,FALSE)</f>
        <v>PRAYA TENGAH</v>
      </c>
      <c r="E19" s="4"/>
      <c r="F19" s="3">
        <f t="shared" si="0"/>
        <v>0</v>
      </c>
      <c r="G19" s="3">
        <f t="shared" si="1"/>
        <v>0</v>
      </c>
      <c r="H19" s="5"/>
      <c r="I19" s="5"/>
      <c r="J19" s="3" t="s">
        <v>16</v>
      </c>
      <c r="K19" s="3"/>
      <c r="L19" s="3" t="e">
        <f>VLOOKUP(E19,[1]KLASIFIKASI!$I$4:$J$18,2,FALSE)</f>
        <v>#N/A</v>
      </c>
      <c r="M19" s="3" t="e">
        <f t="shared" si="2"/>
        <v>#N/A</v>
      </c>
      <c r="N19" s="3" t="s">
        <v>20</v>
      </c>
    </row>
    <row r="20" spans="1:14" x14ac:dyDescent="0.25">
      <c r="A20" s="3">
        <f t="shared" si="3"/>
        <v>19</v>
      </c>
      <c r="B20" s="3" t="s">
        <v>19</v>
      </c>
      <c r="C20" s="3" t="str">
        <f>VLOOKUP(B20,[1]DESA!$B$2:$D$601,3,FALSE)</f>
        <v>JONTLAK</v>
      </c>
      <c r="D20" s="3" t="str">
        <f>VLOOKUP(B20,[1]DESA!$B$2:$E$601,4,FALSE)</f>
        <v>PRAYA TENGAH</v>
      </c>
      <c r="E20" s="4" t="s">
        <v>18</v>
      </c>
      <c r="F20" s="3">
        <f t="shared" si="0"/>
        <v>0</v>
      </c>
      <c r="G20" s="3">
        <f t="shared" si="1"/>
        <v>0</v>
      </c>
      <c r="H20" s="5"/>
      <c r="I20" s="5"/>
      <c r="J20" s="3" t="s">
        <v>16</v>
      </c>
      <c r="K20" s="3">
        <v>42</v>
      </c>
      <c r="L20" s="3" t="str">
        <f>VLOOKUP(E20,[1]KLASIFIKASI!$I$4:$J$18,2,FALSE)</f>
        <v>PELEPAS GAS</v>
      </c>
      <c r="M20" s="3">
        <f t="shared" si="2"/>
        <v>12</v>
      </c>
      <c r="N20" s="3" t="s">
        <v>17</v>
      </c>
    </row>
    <row r="21" spans="1:14" x14ac:dyDescent="0.25">
      <c r="A21" s="3">
        <f t="shared" si="3"/>
        <v>20</v>
      </c>
      <c r="B21" s="3" t="s">
        <v>19</v>
      </c>
      <c r="C21" s="3" t="str">
        <f>VLOOKUP(B21,[1]DESA!$B$2:$D$601,3,FALSE)</f>
        <v>JONTLAK</v>
      </c>
      <c r="D21" s="3" t="str">
        <f>VLOOKUP(B21,[1]DESA!$B$2:$E$601,4,FALSE)</f>
        <v>PRAYA TENGAH</v>
      </c>
      <c r="E21" s="4" t="s">
        <v>15</v>
      </c>
      <c r="F21" s="3">
        <f t="shared" si="0"/>
        <v>0</v>
      </c>
      <c r="G21" s="3">
        <f t="shared" si="1"/>
        <v>0</v>
      </c>
      <c r="H21" s="5"/>
      <c r="I21" s="5"/>
      <c r="J21" s="3" t="s">
        <v>16</v>
      </c>
      <c r="K21" s="3">
        <v>220</v>
      </c>
      <c r="L21" s="3" t="str">
        <f>VLOOKUP(E21,[1]KLASIFIKASI!$I$4:$J$18,2,FALSE)</f>
        <v>PELEPAS GAS</v>
      </c>
      <c r="M21" s="3">
        <f t="shared" si="2"/>
        <v>14</v>
      </c>
      <c r="N21" s="3" t="s">
        <v>17</v>
      </c>
    </row>
    <row r="22" spans="1:14" x14ac:dyDescent="0.25">
      <c r="A22" s="3">
        <f t="shared" si="3"/>
        <v>21</v>
      </c>
      <c r="B22" s="3" t="s">
        <v>19</v>
      </c>
      <c r="C22" s="3" t="str">
        <f>VLOOKUP(B22,[1]DESA!$B$2:$D$601,3,FALSE)</f>
        <v>JONTLAK</v>
      </c>
      <c r="D22" s="3" t="str">
        <f>VLOOKUP(B22,[1]DESA!$B$2:$E$601,4,FALSE)</f>
        <v>PRAYA TENGAH</v>
      </c>
      <c r="E22" s="4" t="s">
        <v>15</v>
      </c>
      <c r="F22" s="3">
        <f t="shared" si="0"/>
        <v>0</v>
      </c>
      <c r="G22" s="3">
        <f t="shared" si="1"/>
        <v>0</v>
      </c>
      <c r="H22" s="5"/>
      <c r="I22" s="5"/>
      <c r="J22" s="3" t="s">
        <v>16</v>
      </c>
      <c r="K22" s="3">
        <v>220</v>
      </c>
      <c r="L22" s="3" t="str">
        <f>VLOOKUP(E22,[1]KLASIFIKASI!$I$4:$J$18,2,FALSE)</f>
        <v>PELEPAS GAS</v>
      </c>
      <c r="M22" s="3">
        <f t="shared" si="2"/>
        <v>14</v>
      </c>
      <c r="N22" s="3" t="s">
        <v>17</v>
      </c>
    </row>
    <row r="23" spans="1:14" x14ac:dyDescent="0.25">
      <c r="A23" s="3">
        <f>1+A22</f>
        <v>22</v>
      </c>
      <c r="B23" s="3" t="s">
        <v>19</v>
      </c>
      <c r="C23" s="3" t="str">
        <f>VLOOKUP(B23,[1]DESA!$B$2:$D$601,3,FALSE)</f>
        <v>JONTLAK</v>
      </c>
      <c r="D23" s="3" t="str">
        <f>VLOOKUP(B23,[1]DESA!$B$2:$E$601,4,FALSE)</f>
        <v>PRAYA TENGAH</v>
      </c>
      <c r="E23" s="4" t="s">
        <v>18</v>
      </c>
      <c r="F23" s="3">
        <f t="shared" si="0"/>
        <v>0</v>
      </c>
      <c r="G23" s="3">
        <f t="shared" si="1"/>
        <v>0</v>
      </c>
      <c r="H23" s="5"/>
      <c r="I23" s="5"/>
      <c r="J23" s="3" t="s">
        <v>16</v>
      </c>
      <c r="K23" s="3">
        <v>80</v>
      </c>
      <c r="L23" s="3" t="str">
        <f>VLOOKUP(E23,[1]KLASIFIKASI!$I$4:$J$18,2,FALSE)</f>
        <v>PELEPAS GAS</v>
      </c>
      <c r="M23" s="3">
        <f t="shared" si="2"/>
        <v>13</v>
      </c>
      <c r="N23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2016-03-15T12:09:55Z</dcterms:created>
  <dcterms:modified xsi:type="dcterms:W3CDTF">2016-03-15T12:10:05Z</dcterms:modified>
</cp:coreProperties>
</file>