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944" activeTab="11"/>
  </bookViews>
  <sheets>
    <sheet name="PRAYA" sheetId="4" r:id="rId1"/>
    <sheet name="PRAYA BARAT DAYA" sheetId="38" r:id="rId2"/>
    <sheet name="PRAYA BARAT" sheetId="40" r:id="rId3"/>
    <sheet name="PRAYA TIMUR" sheetId="41" r:id="rId4"/>
    <sheet name="JANAPRIA" sheetId="8" r:id="rId5"/>
    <sheet name="PUJUT" sheetId="9" r:id="rId6"/>
    <sheet name="PRINGGARATA" sheetId="10" r:id="rId7"/>
    <sheet name="JONGGAT" sheetId="14" r:id="rId8"/>
    <sheet name="BATUKLIANG UTARA" sheetId="36" r:id="rId9"/>
    <sheet name="BATUKLIANG" sheetId="37" r:id="rId10"/>
    <sheet name="PRAYA TENGAH" sheetId="34" r:id="rId11"/>
    <sheet name="KOPANG" sheetId="39" r:id="rId12"/>
  </sheets>
  <externalReferences>
    <externalReference r:id="rId13"/>
  </externalReferences>
  <definedNames>
    <definedName name="KELAS" localSheetId="9">[1]!Table1[#All]</definedName>
    <definedName name="KELAS" localSheetId="8">[1]!Table1[#All]</definedName>
    <definedName name="KELAS" localSheetId="4">[1]!Table1[#All]</definedName>
    <definedName name="KELAS" localSheetId="7">[1]!Table1[#All]</definedName>
    <definedName name="KELAS" localSheetId="11">[1]!Table1[#All]</definedName>
    <definedName name="KELAS" localSheetId="0">[1]!Table1[#All]</definedName>
    <definedName name="KELAS" localSheetId="2">[1]!Table1[#All]</definedName>
    <definedName name="KELAS" localSheetId="1">[1]!Table1[#All]</definedName>
    <definedName name="KELAS" localSheetId="10">[1]!Table1[#All]</definedName>
    <definedName name="KELAS" localSheetId="3">[1]!Table1[#All]</definedName>
    <definedName name="KELAS" localSheetId="6">[1]!Table1[#All]</definedName>
    <definedName name="KELAS" localSheetId="5">[1]!Table1[#All]</definedName>
  </definedNames>
  <calcPr calcId="144525"/>
</workbook>
</file>

<file path=xl/calcChain.xml><?xml version="1.0" encoding="utf-8"?>
<calcChain xmlns="http://schemas.openxmlformats.org/spreadsheetml/2006/main">
  <c r="A4" i="39" l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A155" i="39" s="1"/>
  <c r="A156" i="39" s="1"/>
  <c r="A157" i="39" s="1"/>
  <c r="A158" i="39" s="1"/>
  <c r="A159" i="39" s="1"/>
  <c r="A160" i="39" s="1"/>
  <c r="A161" i="39" s="1"/>
  <c r="A162" i="39" s="1"/>
  <c r="A163" i="39" s="1"/>
  <c r="A164" i="39" s="1"/>
  <c r="A165" i="39" s="1"/>
  <c r="A166" i="39" s="1"/>
  <c r="A167" i="39" s="1"/>
  <c r="A168" i="39" s="1"/>
  <c r="A169" i="39" s="1"/>
  <c r="A170" i="39" s="1"/>
  <c r="A171" i="39" s="1"/>
  <c r="A172" i="39" s="1"/>
  <c r="A173" i="39" s="1"/>
  <c r="A174" i="39" s="1"/>
  <c r="A175" i="39" s="1"/>
  <c r="A176" i="39" s="1"/>
  <c r="A177" i="39" s="1"/>
  <c r="A178" i="39" s="1"/>
  <c r="A179" i="39" s="1"/>
  <c r="A180" i="39" s="1"/>
  <c r="A181" i="39" s="1"/>
  <c r="A182" i="39" s="1"/>
  <c r="A183" i="39" s="1"/>
  <c r="A184" i="39" s="1"/>
  <c r="A185" i="39" s="1"/>
  <c r="A186" i="39" s="1"/>
  <c r="A187" i="39" s="1"/>
  <c r="A188" i="39" s="1"/>
  <c r="A189" i="39" s="1"/>
  <c r="A190" i="39" s="1"/>
  <c r="A191" i="39" s="1"/>
  <c r="A192" i="39" s="1"/>
  <c r="A193" i="39" s="1"/>
  <c r="A194" i="39" s="1"/>
  <c r="A195" i="39" s="1"/>
  <c r="A196" i="39" s="1"/>
  <c r="A197" i="39" s="1"/>
  <c r="A198" i="39" s="1"/>
  <c r="A199" i="39" s="1"/>
  <c r="A200" i="39" s="1"/>
  <c r="A201" i="39" s="1"/>
  <c r="A202" i="39" s="1"/>
  <c r="A203" i="39" s="1"/>
  <c r="A204" i="39" s="1"/>
  <c r="A205" i="39" s="1"/>
  <c r="A206" i="39" s="1"/>
  <c r="A207" i="39" s="1"/>
  <c r="A208" i="39" s="1"/>
  <c r="A209" i="39" s="1"/>
  <c r="A210" i="39" s="1"/>
  <c r="A211" i="39" s="1"/>
  <c r="A212" i="39" s="1"/>
  <c r="A213" i="39" s="1"/>
  <c r="A214" i="39" s="1"/>
  <c r="A215" i="39" s="1"/>
  <c r="A216" i="39" s="1"/>
  <c r="A217" i="39" s="1"/>
  <c r="A218" i="39" s="1"/>
  <c r="A219" i="39" s="1"/>
  <c r="A220" i="39" s="1"/>
  <c r="A221" i="39" s="1"/>
  <c r="A222" i="39" s="1"/>
  <c r="A223" i="39" s="1"/>
  <c r="A224" i="39" s="1"/>
  <c r="A225" i="39" s="1"/>
  <c r="A226" i="39" s="1"/>
  <c r="A227" i="39" s="1"/>
  <c r="A228" i="39" s="1"/>
  <c r="A229" i="39" s="1"/>
  <c r="A230" i="39" s="1"/>
  <c r="A231" i="39" s="1"/>
  <c r="A232" i="39" s="1"/>
  <c r="A233" i="39" s="1"/>
  <c r="A234" i="39" s="1"/>
  <c r="A235" i="39" s="1"/>
  <c r="A236" i="39" s="1"/>
  <c r="A237" i="39" s="1"/>
  <c r="A238" i="39" s="1"/>
  <c r="A239" i="39" s="1"/>
  <c r="A240" i="39" s="1"/>
  <c r="A241" i="39" s="1"/>
  <c r="A242" i="39" s="1"/>
  <c r="A243" i="39" s="1"/>
  <c r="A244" i="39" s="1"/>
  <c r="A245" i="39" s="1"/>
  <c r="A246" i="39" s="1"/>
  <c r="A247" i="39" s="1"/>
  <c r="A248" i="39" s="1"/>
  <c r="A249" i="39" s="1"/>
  <c r="A250" i="39" s="1"/>
  <c r="A251" i="39" s="1"/>
  <c r="A252" i="39" s="1"/>
  <c r="A253" i="39" s="1"/>
  <c r="A254" i="39" s="1"/>
  <c r="A255" i="39" s="1"/>
  <c r="A256" i="39" s="1"/>
  <c r="A257" i="39" s="1"/>
  <c r="A258" i="39" s="1"/>
  <c r="A259" i="39" s="1"/>
  <c r="A260" i="39" s="1"/>
  <c r="A261" i="39" s="1"/>
  <c r="A262" i="39" s="1"/>
  <c r="A263" i="39" s="1"/>
  <c r="A264" i="39" s="1"/>
  <c r="A265" i="39" s="1"/>
  <c r="A266" i="39" s="1"/>
  <c r="A267" i="39" s="1"/>
  <c r="A268" i="39" s="1"/>
  <c r="A269" i="39" s="1"/>
  <c r="A270" i="39" s="1"/>
  <c r="A271" i="39" s="1"/>
  <c r="A272" i="39" s="1"/>
  <c r="A273" i="39" s="1"/>
  <c r="A274" i="39" s="1"/>
  <c r="A275" i="39" s="1"/>
  <c r="A276" i="39" s="1"/>
  <c r="A277" i="39" s="1"/>
  <c r="A278" i="39" s="1"/>
  <c r="A279" i="39" s="1"/>
  <c r="A280" i="39" s="1"/>
  <c r="A281" i="39" s="1"/>
  <c r="A282" i="39" s="1"/>
  <c r="A283" i="39" s="1"/>
  <c r="A284" i="39" s="1"/>
  <c r="A285" i="39" s="1"/>
  <c r="A286" i="39" s="1"/>
  <c r="A287" i="39" s="1"/>
  <c r="A288" i="39" s="1"/>
  <c r="A289" i="39" s="1"/>
  <c r="A290" i="39" s="1"/>
  <c r="A291" i="39" s="1"/>
  <c r="A292" i="39" s="1"/>
  <c r="A293" i="39" s="1"/>
  <c r="A294" i="39" s="1"/>
  <c r="A295" i="39" s="1"/>
  <c r="A296" i="39" s="1"/>
  <c r="A297" i="39" s="1"/>
  <c r="A298" i="39" s="1"/>
  <c r="A299" i="39" s="1"/>
  <c r="A300" i="39" s="1"/>
  <c r="A301" i="39" s="1"/>
  <c r="A302" i="39" s="1"/>
  <c r="A303" i="39" s="1"/>
  <c r="A304" i="39" s="1"/>
  <c r="A305" i="39" s="1"/>
  <c r="A306" i="39" s="1"/>
  <c r="A307" i="39" s="1"/>
  <c r="A308" i="39" s="1"/>
  <c r="A309" i="39" s="1"/>
  <c r="A310" i="39" s="1"/>
  <c r="A311" i="39" s="1"/>
  <c r="A312" i="39" s="1"/>
  <c r="A313" i="39" s="1"/>
  <c r="A314" i="39" s="1"/>
  <c r="A315" i="39" s="1"/>
  <c r="A316" i="39" s="1"/>
  <c r="A317" i="39" s="1"/>
  <c r="A318" i="39" s="1"/>
  <c r="A319" i="39" s="1"/>
  <c r="A320" i="39" s="1"/>
  <c r="A321" i="39" s="1"/>
  <c r="A322" i="39" s="1"/>
  <c r="A323" i="39" s="1"/>
  <c r="A324" i="39" s="1"/>
  <c r="A325" i="39" s="1"/>
  <c r="A326" i="39" s="1"/>
  <c r="A327" i="39" s="1"/>
  <c r="A328" i="39" s="1"/>
  <c r="A329" i="39" s="1"/>
  <c r="A330" i="39" s="1"/>
  <c r="A331" i="39" s="1"/>
  <c r="A332" i="39" s="1"/>
  <c r="A333" i="39" s="1"/>
  <c r="A334" i="39" s="1"/>
  <c r="A335" i="39" s="1"/>
  <c r="A336" i="39" s="1"/>
  <c r="A337" i="39" s="1"/>
  <c r="A338" i="39" s="1"/>
  <c r="A339" i="39" s="1"/>
  <c r="A340" i="39" s="1"/>
  <c r="A341" i="39" s="1"/>
  <c r="A342" i="39" s="1"/>
  <c r="A343" i="39" s="1"/>
  <c r="A344" i="39" s="1"/>
  <c r="A345" i="39" s="1"/>
  <c r="A346" i="39" s="1"/>
  <c r="A347" i="39" s="1"/>
  <c r="A348" i="39" s="1"/>
  <c r="A349" i="39" s="1"/>
  <c r="A350" i="39" s="1"/>
  <c r="A351" i="39" s="1"/>
  <c r="A352" i="39" s="1"/>
  <c r="A353" i="39" s="1"/>
  <c r="A354" i="39" s="1"/>
  <c r="A355" i="39" s="1"/>
  <c r="A356" i="39" s="1"/>
  <c r="A357" i="39" s="1"/>
  <c r="A358" i="39" s="1"/>
  <c r="A359" i="39" s="1"/>
  <c r="A360" i="39" s="1"/>
  <c r="A361" i="39" s="1"/>
  <c r="A362" i="39" s="1"/>
  <c r="A363" i="39" s="1"/>
  <c r="A364" i="39" s="1"/>
  <c r="A365" i="39" s="1"/>
  <c r="A366" i="39" s="1"/>
  <c r="A367" i="39" s="1"/>
  <c r="A368" i="39" s="1"/>
  <c r="A369" i="39" s="1"/>
  <c r="A370" i="39" s="1"/>
  <c r="A371" i="39" s="1"/>
  <c r="A372" i="39" s="1"/>
  <c r="A373" i="39" s="1"/>
  <c r="A374" i="39" s="1"/>
  <c r="A375" i="39" s="1"/>
  <c r="A376" i="39" s="1"/>
  <c r="A377" i="39" s="1"/>
  <c r="A378" i="39" s="1"/>
  <c r="A379" i="39" s="1"/>
  <c r="A380" i="39" s="1"/>
  <c r="A381" i="39" s="1"/>
  <c r="A382" i="39" s="1"/>
  <c r="A383" i="39" s="1"/>
  <c r="A384" i="39" s="1"/>
  <c r="A385" i="39" s="1"/>
  <c r="A386" i="39" s="1"/>
  <c r="A387" i="39" s="1"/>
  <c r="A388" i="39" s="1"/>
  <c r="A389" i="39" s="1"/>
  <c r="A390" i="39" s="1"/>
  <c r="A391" i="39" s="1"/>
  <c r="A392" i="39" s="1"/>
  <c r="A393" i="39" s="1"/>
  <c r="A394" i="39" s="1"/>
  <c r="A395" i="39" s="1"/>
  <c r="A396" i="39" s="1"/>
  <c r="A397" i="39" s="1"/>
  <c r="A398" i="39" s="1"/>
  <c r="A399" i="39" s="1"/>
  <c r="A400" i="39" s="1"/>
  <c r="A401" i="39" s="1"/>
  <c r="A402" i="39" s="1"/>
  <c r="A403" i="39" s="1"/>
  <c r="A404" i="39" s="1"/>
  <c r="A405" i="39" s="1"/>
  <c r="A406" i="39" s="1"/>
  <c r="A407" i="39" s="1"/>
  <c r="A408" i="39" s="1"/>
  <c r="A409" i="39" s="1"/>
  <c r="A410" i="39" s="1"/>
  <c r="A411" i="39" s="1"/>
  <c r="A412" i="39" s="1"/>
  <c r="A413" i="39" s="1"/>
  <c r="A414" i="39" s="1"/>
  <c r="A415" i="39" s="1"/>
  <c r="A416" i="39" s="1"/>
  <c r="A417" i="39" s="1"/>
  <c r="A418" i="39" s="1"/>
  <c r="A419" i="39" s="1"/>
  <c r="A420" i="39" s="1"/>
  <c r="A421" i="39" s="1"/>
  <c r="A422" i="39" s="1"/>
  <c r="A423" i="39" s="1"/>
  <c r="A424" i="39" s="1"/>
  <c r="A425" i="39" s="1"/>
  <c r="A426" i="39" s="1"/>
  <c r="A427" i="39" s="1"/>
  <c r="A428" i="39" s="1"/>
  <c r="A429" i="39" s="1"/>
  <c r="A430" i="39" s="1"/>
  <c r="A431" i="39" s="1"/>
  <c r="A432" i="39" s="1"/>
  <c r="A433" i="39" s="1"/>
  <c r="A434" i="39" s="1"/>
  <c r="A435" i="39" s="1"/>
  <c r="A436" i="39" s="1"/>
  <c r="A437" i="39" s="1"/>
  <c r="A438" i="39" s="1"/>
  <c r="A439" i="39" s="1"/>
  <c r="A440" i="39" s="1"/>
  <c r="A441" i="39" s="1"/>
  <c r="A442" i="39" s="1"/>
  <c r="A443" i="39" s="1"/>
  <c r="A444" i="39" s="1"/>
  <c r="A445" i="39" s="1"/>
  <c r="A446" i="39" s="1"/>
  <c r="A447" i="39" s="1"/>
  <c r="A448" i="39" s="1"/>
  <c r="A449" i="39" s="1"/>
  <c r="A450" i="39" s="1"/>
  <c r="A451" i="39" s="1"/>
  <c r="A452" i="39" s="1"/>
  <c r="A453" i="39" s="1"/>
  <c r="A454" i="39" s="1"/>
  <c r="A455" i="39" s="1"/>
  <c r="A456" i="39" s="1"/>
  <c r="A457" i="39" s="1"/>
  <c r="A458" i="39" s="1"/>
  <c r="A459" i="39" s="1"/>
  <c r="A460" i="39" s="1"/>
  <c r="A461" i="39" s="1"/>
  <c r="A462" i="39" s="1"/>
  <c r="A463" i="39" s="1"/>
  <c r="A464" i="39" s="1"/>
  <c r="A465" i="39" s="1"/>
  <c r="A466" i="39" s="1"/>
  <c r="A467" i="39" s="1"/>
  <c r="A468" i="39" s="1"/>
  <c r="A469" i="39" s="1"/>
  <c r="A470" i="39" s="1"/>
  <c r="A471" i="39" s="1"/>
  <c r="A472" i="39" s="1"/>
  <c r="A473" i="39" s="1"/>
  <c r="A474" i="39" s="1"/>
  <c r="A475" i="39" s="1"/>
  <c r="A476" i="39" s="1"/>
  <c r="A477" i="39" s="1"/>
  <c r="A478" i="39" s="1"/>
  <c r="A479" i="39" s="1"/>
  <c r="A480" i="39" s="1"/>
  <c r="A481" i="39" s="1"/>
  <c r="A482" i="39" s="1"/>
  <c r="A483" i="39" s="1"/>
  <c r="A484" i="39" s="1"/>
  <c r="A485" i="39" s="1"/>
  <c r="A486" i="39" s="1"/>
  <c r="A487" i="39" s="1"/>
  <c r="A488" i="39" s="1"/>
  <c r="A489" i="39" s="1"/>
  <c r="A4" i="37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A105" i="37" s="1"/>
  <c r="A106" i="37" s="1"/>
  <c r="A107" i="37" s="1"/>
  <c r="A108" i="37" s="1"/>
  <c r="A109" i="37" s="1"/>
  <c r="A110" i="37" s="1"/>
  <c r="A111" i="37" s="1"/>
  <c r="A112" i="37" s="1"/>
  <c r="A113" i="37" s="1"/>
  <c r="A114" i="37" s="1"/>
  <c r="A115" i="37" s="1"/>
  <c r="A116" i="37" s="1"/>
  <c r="A117" i="37" s="1"/>
  <c r="A118" i="37" s="1"/>
  <c r="A119" i="37" s="1"/>
  <c r="A120" i="37" s="1"/>
  <c r="A121" i="37" s="1"/>
  <c r="A122" i="37" s="1"/>
  <c r="A123" i="37" s="1"/>
  <c r="A124" i="37" s="1"/>
  <c r="A125" i="37" s="1"/>
  <c r="A126" i="37" s="1"/>
  <c r="A127" i="37" s="1"/>
  <c r="A128" i="37" s="1"/>
  <c r="A129" i="37" s="1"/>
  <c r="A130" i="37" s="1"/>
  <c r="A131" i="37" s="1"/>
  <c r="A132" i="37" s="1"/>
  <c r="A133" i="37" s="1"/>
  <c r="A134" i="37" s="1"/>
  <c r="A135" i="37" s="1"/>
  <c r="A136" i="37" s="1"/>
  <c r="A137" i="37" s="1"/>
  <c r="A138" i="37" s="1"/>
  <c r="A139" i="37" s="1"/>
  <c r="A140" i="37" s="1"/>
  <c r="A141" i="37" s="1"/>
  <c r="A142" i="37" s="1"/>
  <c r="A143" i="37" s="1"/>
  <c r="A144" i="37" s="1"/>
  <c r="A145" i="37" s="1"/>
  <c r="A146" i="37" s="1"/>
  <c r="A147" i="37" s="1"/>
  <c r="A148" i="37" s="1"/>
  <c r="A149" i="37" s="1"/>
  <c r="A150" i="37" s="1"/>
  <c r="A151" i="37" s="1"/>
  <c r="A152" i="37" s="1"/>
  <c r="A153" i="37" s="1"/>
  <c r="A154" i="37" s="1"/>
  <c r="A155" i="37" s="1"/>
  <c r="A156" i="37" s="1"/>
  <c r="A157" i="37" s="1"/>
  <c r="A158" i="37" s="1"/>
  <c r="A159" i="37" s="1"/>
  <c r="A160" i="37" s="1"/>
  <c r="A161" i="37" s="1"/>
  <c r="A162" i="37" s="1"/>
  <c r="A163" i="37" s="1"/>
  <c r="A164" i="37" s="1"/>
  <c r="A165" i="37" s="1"/>
  <c r="A166" i="37" s="1"/>
  <c r="A167" i="37" s="1"/>
  <c r="A168" i="37" s="1"/>
  <c r="A169" i="37" s="1"/>
  <c r="A170" i="37" s="1"/>
  <c r="A171" i="37" s="1"/>
  <c r="A172" i="37" s="1"/>
  <c r="A173" i="37" s="1"/>
  <c r="A174" i="37" s="1"/>
  <c r="A175" i="37" s="1"/>
  <c r="A176" i="37" s="1"/>
  <c r="A177" i="37" s="1"/>
  <c r="A178" i="37" s="1"/>
  <c r="A179" i="37" s="1"/>
  <c r="A180" i="37" s="1"/>
  <c r="A181" i="37" s="1"/>
  <c r="A182" i="37" s="1"/>
  <c r="A183" i="37" s="1"/>
  <c r="A184" i="37" s="1"/>
  <c r="A185" i="37" s="1"/>
  <c r="A186" i="37" s="1"/>
  <c r="A187" i="37" s="1"/>
  <c r="A188" i="37" s="1"/>
  <c r="A189" i="37" s="1"/>
  <c r="A190" i="37" s="1"/>
  <c r="A191" i="37" s="1"/>
  <c r="A192" i="37" s="1"/>
  <c r="A193" i="37" s="1"/>
  <c r="A194" i="37" s="1"/>
  <c r="A195" i="37" s="1"/>
  <c r="A196" i="37" s="1"/>
  <c r="A197" i="37" s="1"/>
  <c r="A198" i="37" s="1"/>
  <c r="A199" i="37" s="1"/>
  <c r="A200" i="37" s="1"/>
  <c r="A201" i="37" s="1"/>
  <c r="A202" i="37" s="1"/>
  <c r="A203" i="37" s="1"/>
  <c r="A204" i="37" s="1"/>
  <c r="A205" i="37" s="1"/>
  <c r="A206" i="37" s="1"/>
  <c r="A207" i="37" s="1"/>
  <c r="A208" i="37" s="1"/>
  <c r="A209" i="37" s="1"/>
  <c r="A210" i="37" s="1"/>
  <c r="A211" i="37" s="1"/>
  <c r="A212" i="37" s="1"/>
  <c r="A213" i="37" s="1"/>
  <c r="A214" i="37" s="1"/>
  <c r="A215" i="37" s="1"/>
  <c r="A216" i="37" s="1"/>
  <c r="A217" i="37" s="1"/>
  <c r="A218" i="37" s="1"/>
  <c r="A219" i="37" s="1"/>
  <c r="A220" i="37" s="1"/>
  <c r="A221" i="37" s="1"/>
  <c r="A222" i="37" s="1"/>
  <c r="A223" i="37" s="1"/>
  <c r="A224" i="37" s="1"/>
  <c r="A225" i="37" s="1"/>
  <c r="A226" i="37" s="1"/>
  <c r="A227" i="37" s="1"/>
  <c r="A228" i="37" s="1"/>
  <c r="A229" i="37" s="1"/>
  <c r="A230" i="37" s="1"/>
  <c r="A231" i="37" s="1"/>
  <c r="A232" i="37" s="1"/>
  <c r="A233" i="37" s="1"/>
  <c r="A234" i="37" s="1"/>
  <c r="A235" i="37" s="1"/>
  <c r="A236" i="37" s="1"/>
  <c r="A237" i="37" s="1"/>
  <c r="A238" i="37" s="1"/>
  <c r="A239" i="37" s="1"/>
  <c r="A240" i="37" s="1"/>
  <c r="A241" i="37" s="1"/>
  <c r="A242" i="37" s="1"/>
  <c r="A243" i="37" s="1"/>
  <c r="A244" i="37" s="1"/>
  <c r="A245" i="37" s="1"/>
  <c r="A246" i="37" s="1"/>
  <c r="A247" i="37" s="1"/>
  <c r="A248" i="37" s="1"/>
  <c r="A249" i="37" s="1"/>
  <c r="A250" i="37" s="1"/>
  <c r="A251" i="37" s="1"/>
  <c r="A252" i="37" s="1"/>
  <c r="A253" i="37" s="1"/>
  <c r="A254" i="37" s="1"/>
  <c r="A255" i="37" s="1"/>
  <c r="A256" i="37" s="1"/>
  <c r="A257" i="37" s="1"/>
  <c r="A258" i="37" s="1"/>
  <c r="A259" i="37" s="1"/>
  <c r="A260" i="37" s="1"/>
  <c r="A261" i="37" s="1"/>
  <c r="A262" i="37" s="1"/>
  <c r="A263" i="37" s="1"/>
  <c r="A264" i="37" s="1"/>
  <c r="A265" i="37" s="1"/>
  <c r="A266" i="37" s="1"/>
  <c r="A267" i="37" s="1"/>
  <c r="A268" i="37" s="1"/>
  <c r="A269" i="37" s="1"/>
  <c r="A270" i="37" s="1"/>
  <c r="A271" i="37" s="1"/>
  <c r="A272" i="37" s="1"/>
  <c r="A273" i="37" s="1"/>
  <c r="A274" i="37" s="1"/>
  <c r="A275" i="37" s="1"/>
  <c r="A276" i="37" s="1"/>
  <c r="A277" i="37" s="1"/>
  <c r="A278" i="37" s="1"/>
  <c r="A279" i="37" s="1"/>
  <c r="A280" i="37" s="1"/>
  <c r="A281" i="37" s="1"/>
  <c r="A282" i="37" s="1"/>
  <c r="A283" i="37" s="1"/>
  <c r="A284" i="37" s="1"/>
  <c r="A285" i="37" s="1"/>
  <c r="A286" i="37" s="1"/>
  <c r="A287" i="37" s="1"/>
  <c r="A288" i="37" s="1"/>
  <c r="A289" i="37" s="1"/>
  <c r="A290" i="37" s="1"/>
  <c r="A291" i="37" s="1"/>
  <c r="A292" i="37" s="1"/>
  <c r="A293" i="37" s="1"/>
  <c r="A294" i="37" s="1"/>
  <c r="A295" i="37" s="1"/>
  <c r="A296" i="37" s="1"/>
  <c r="A297" i="37" s="1"/>
  <c r="A298" i="37" s="1"/>
  <c r="A299" i="37" s="1"/>
  <c r="A300" i="37" s="1"/>
  <c r="A301" i="37" s="1"/>
  <c r="A302" i="37" s="1"/>
  <c r="A303" i="37" s="1"/>
  <c r="A304" i="37" s="1"/>
  <c r="A305" i="37" s="1"/>
  <c r="A306" i="37" s="1"/>
  <c r="A307" i="37" s="1"/>
  <c r="A308" i="37" s="1"/>
  <c r="A309" i="37" s="1"/>
  <c r="A310" i="37" s="1"/>
  <c r="A311" i="37" s="1"/>
  <c r="A312" i="37" s="1"/>
  <c r="A313" i="37" s="1"/>
  <c r="A314" i="37" s="1"/>
  <c r="A315" i="37" s="1"/>
  <c r="A316" i="37" s="1"/>
  <c r="A317" i="37" s="1"/>
  <c r="A318" i="37" s="1"/>
  <c r="A319" i="37" s="1"/>
  <c r="A320" i="37" s="1"/>
  <c r="A321" i="37" s="1"/>
  <c r="A322" i="37" s="1"/>
  <c r="A323" i="37" s="1"/>
  <c r="A324" i="37" s="1"/>
  <c r="A325" i="37" s="1"/>
  <c r="A326" i="37" s="1"/>
  <c r="A327" i="37" s="1"/>
  <c r="A328" i="37" s="1"/>
  <c r="A329" i="37" s="1"/>
  <c r="A330" i="37" s="1"/>
  <c r="A331" i="37" s="1"/>
  <c r="A332" i="37" s="1"/>
  <c r="A333" i="37" s="1"/>
  <c r="A334" i="37" s="1"/>
  <c r="A335" i="37" s="1"/>
  <c r="A336" i="37" s="1"/>
  <c r="A337" i="37" s="1"/>
  <c r="A338" i="37" s="1"/>
  <c r="A339" i="37" s="1"/>
  <c r="A340" i="37" s="1"/>
  <c r="A341" i="37" s="1"/>
  <c r="A342" i="37" s="1"/>
  <c r="A343" i="37" s="1"/>
  <c r="A344" i="37" s="1"/>
  <c r="A345" i="37" s="1"/>
  <c r="A346" i="37" s="1"/>
  <c r="A347" i="37" s="1"/>
  <c r="A348" i="37" s="1"/>
  <c r="A349" i="37" s="1"/>
  <c r="A350" i="37" s="1"/>
  <c r="A351" i="37" s="1"/>
  <c r="A352" i="37" s="1"/>
  <c r="A353" i="37" s="1"/>
  <c r="A354" i="37" s="1"/>
  <c r="A355" i="37" s="1"/>
  <c r="A356" i="37" s="1"/>
  <c r="A357" i="37" s="1"/>
  <c r="A358" i="37" s="1"/>
  <c r="A359" i="37" s="1"/>
  <c r="A360" i="37" s="1"/>
  <c r="A361" i="37" s="1"/>
  <c r="A362" i="37" s="1"/>
  <c r="A363" i="37" s="1"/>
  <c r="A364" i="37" s="1"/>
  <c r="A365" i="37" s="1"/>
  <c r="A366" i="37" s="1"/>
  <c r="A367" i="37" s="1"/>
  <c r="A368" i="37" s="1"/>
  <c r="A369" i="37" s="1"/>
  <c r="A370" i="37" s="1"/>
  <c r="A371" i="37" s="1"/>
  <c r="A372" i="37" s="1"/>
  <c r="A373" i="37" s="1"/>
  <c r="A374" i="37" s="1"/>
  <c r="A375" i="37" s="1"/>
  <c r="A376" i="37" s="1"/>
  <c r="A377" i="37" s="1"/>
  <c r="A378" i="37" s="1"/>
  <c r="A379" i="37" s="1"/>
  <c r="A380" i="37" s="1"/>
  <c r="A381" i="37" s="1"/>
  <c r="A382" i="37" s="1"/>
  <c r="A383" i="37" s="1"/>
  <c r="A384" i="37" s="1"/>
  <c r="A385" i="37" s="1"/>
  <c r="A386" i="37" s="1"/>
  <c r="A387" i="37" s="1"/>
  <c r="A388" i="37" s="1"/>
  <c r="A389" i="37" s="1"/>
  <c r="A390" i="37" s="1"/>
  <c r="A391" i="37" s="1"/>
  <c r="A392" i="37" s="1"/>
  <c r="A393" i="37" s="1"/>
  <c r="A394" i="37" s="1"/>
  <c r="A395" i="37" s="1"/>
  <c r="A396" i="37" s="1"/>
  <c r="A397" i="37" s="1"/>
  <c r="A398" i="37" s="1"/>
  <c r="A399" i="37" s="1"/>
  <c r="A400" i="37" s="1"/>
  <c r="A401" i="37" s="1"/>
  <c r="A402" i="37" s="1"/>
  <c r="A403" i="37" s="1"/>
  <c r="A404" i="37" s="1"/>
  <c r="A405" i="37" s="1"/>
  <c r="A406" i="37" s="1"/>
  <c r="A407" i="37" s="1"/>
  <c r="A408" i="37" s="1"/>
  <c r="A409" i="37" s="1"/>
  <c r="A410" i="37" s="1"/>
  <c r="A411" i="37" s="1"/>
  <c r="A412" i="37" s="1"/>
  <c r="A413" i="37" s="1"/>
  <c r="A414" i="37" s="1"/>
  <c r="A415" i="37" s="1"/>
  <c r="A416" i="37" s="1"/>
  <c r="A417" i="37" s="1"/>
  <c r="A418" i="37" s="1"/>
  <c r="A419" i="37" s="1"/>
  <c r="A420" i="37" s="1"/>
  <c r="A421" i="37" s="1"/>
  <c r="A422" i="37" s="1"/>
  <c r="A423" i="37" s="1"/>
  <c r="A424" i="37" s="1"/>
  <c r="A425" i="37" s="1"/>
  <c r="A426" i="37" s="1"/>
  <c r="A427" i="37" s="1"/>
  <c r="A428" i="37" s="1"/>
  <c r="A429" i="37" s="1"/>
  <c r="A430" i="37" s="1"/>
  <c r="A431" i="37" s="1"/>
  <c r="A432" i="37" s="1"/>
  <c r="A433" i="37" s="1"/>
  <c r="A434" i="37" s="1"/>
  <c r="A435" i="37" s="1"/>
  <c r="A436" i="37" s="1"/>
  <c r="A437" i="37" s="1"/>
  <c r="A438" i="37" s="1"/>
  <c r="A439" i="37" s="1"/>
  <c r="A440" i="37" s="1"/>
  <c r="A441" i="37" s="1"/>
  <c r="A442" i="37" s="1"/>
  <c r="A443" i="37" s="1"/>
  <c r="A444" i="37" s="1"/>
  <c r="A445" i="37" s="1"/>
  <c r="A446" i="37" s="1"/>
  <c r="A447" i="37" s="1"/>
  <c r="A448" i="37" s="1"/>
  <c r="A449" i="37" s="1"/>
  <c r="A450" i="37" s="1"/>
  <c r="A451" i="37" s="1"/>
  <c r="A452" i="37" s="1"/>
  <c r="A453" i="37" s="1"/>
  <c r="A454" i="37" s="1"/>
  <c r="A455" i="37" s="1"/>
  <c r="A456" i="37" s="1"/>
  <c r="A457" i="37" s="1"/>
  <c r="A458" i="37" s="1"/>
  <c r="A459" i="37" s="1"/>
  <c r="A460" i="37" s="1"/>
  <c r="A461" i="37" s="1"/>
  <c r="A462" i="37" s="1"/>
  <c r="A463" i="37" s="1"/>
  <c r="A464" i="37" s="1"/>
  <c r="A465" i="37" s="1"/>
  <c r="A466" i="37" s="1"/>
  <c r="A467" i="37" s="1"/>
  <c r="A468" i="37" s="1"/>
  <c r="A469" i="37" s="1"/>
  <c r="A470" i="37" s="1"/>
  <c r="A471" i="37" s="1"/>
  <c r="A472" i="37" s="1"/>
  <c r="A473" i="37" s="1"/>
  <c r="A474" i="37" s="1"/>
  <c r="A475" i="37" s="1"/>
  <c r="A476" i="37" s="1"/>
  <c r="A477" i="37" s="1"/>
  <c r="A478" i="37" s="1"/>
  <c r="A479" i="37" s="1"/>
  <c r="A480" i="37" s="1"/>
  <c r="A481" i="37" s="1"/>
  <c r="A482" i="37" s="1"/>
  <c r="A483" i="37" s="1"/>
  <c r="A484" i="37" s="1"/>
  <c r="A485" i="37" s="1"/>
  <c r="A486" i="37" s="1"/>
  <c r="A487" i="37" s="1"/>
  <c r="A488" i="37" s="1"/>
  <c r="A489" i="37" s="1"/>
  <c r="A490" i="37" s="1"/>
  <c r="A491" i="37" s="1"/>
  <c r="A492" i="37" s="1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231" i="36" s="1"/>
  <c r="A232" i="36" s="1"/>
  <c r="A233" i="36" s="1"/>
  <c r="A234" i="36" s="1"/>
  <c r="A235" i="36" s="1"/>
  <c r="A236" i="36" s="1"/>
  <c r="A237" i="36" s="1"/>
  <c r="A238" i="36" s="1"/>
  <c r="A239" i="36" s="1"/>
  <c r="A240" i="36" s="1"/>
  <c r="A241" i="36" s="1"/>
  <c r="A242" i="36" s="1"/>
  <c r="A243" i="36" s="1"/>
  <c r="A244" i="36" s="1"/>
  <c r="A245" i="36" s="1"/>
  <c r="A246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56" i="36" s="1"/>
  <c r="A257" i="36" s="1"/>
  <c r="A258" i="36" s="1"/>
  <c r="A259" i="36" s="1"/>
  <c r="A260" i="36" s="1"/>
  <c r="A261" i="36" s="1"/>
  <c r="A262" i="36" s="1"/>
  <c r="A263" i="36" s="1"/>
  <c r="A264" i="36" s="1"/>
  <c r="A265" i="36" s="1"/>
  <c r="A266" i="36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" i="8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3" i="8"/>
  <c r="A7" i="4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4" i="41"/>
  <c r="A5" i="41" s="1"/>
  <c r="A6" i="41" s="1"/>
  <c r="A3" i="41"/>
  <c r="A4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3" i="40"/>
  <c r="A388" i="4"/>
  <c r="A159" i="4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C489" i="39"/>
  <c r="D489" i="39"/>
  <c r="L489" i="39"/>
  <c r="M489" i="39" s="1"/>
  <c r="F489" i="39" s="1"/>
  <c r="G489" i="39" s="1"/>
  <c r="C43" i="8"/>
  <c r="D43" i="8"/>
  <c r="L43" i="8"/>
  <c r="M43" i="8" s="1"/>
  <c r="F43" i="8" s="1"/>
  <c r="G43" i="8" s="1"/>
  <c r="C79" i="40"/>
  <c r="D79" i="40"/>
  <c r="L79" i="40"/>
  <c r="M79" i="40"/>
  <c r="F79" i="40" s="1"/>
  <c r="G79" i="40" s="1"/>
  <c r="C266" i="36"/>
  <c r="D266" i="36"/>
  <c r="L266" i="36"/>
  <c r="M266" i="36"/>
  <c r="F266" i="36" s="1"/>
  <c r="G266" i="36" s="1"/>
  <c r="C488" i="39"/>
  <c r="D488" i="39"/>
  <c r="L488" i="39"/>
  <c r="M488" i="39" s="1"/>
  <c r="F488" i="39" s="1"/>
  <c r="G488" i="39" s="1"/>
  <c r="C487" i="39"/>
  <c r="D487" i="39"/>
  <c r="L487" i="39"/>
  <c r="M487" i="39" s="1"/>
  <c r="F487" i="39" s="1"/>
  <c r="G487" i="39" s="1"/>
  <c r="C265" i="36"/>
  <c r="D265" i="36"/>
  <c r="L265" i="36"/>
  <c r="M265" i="36"/>
  <c r="F265" i="36" s="1"/>
  <c r="G265" i="36" s="1"/>
  <c r="C492" i="37"/>
  <c r="D492" i="37"/>
  <c r="L492" i="37"/>
  <c r="M492" i="37" s="1"/>
  <c r="F492" i="37" s="1"/>
  <c r="G492" i="37" s="1"/>
  <c r="C78" i="40"/>
  <c r="D78" i="40"/>
  <c r="L78" i="40"/>
  <c r="M78" i="40" s="1"/>
  <c r="F78" i="40" s="1"/>
  <c r="G78" i="40" s="1"/>
  <c r="C102" i="41"/>
  <c r="D102" i="41"/>
  <c r="L102" i="41"/>
  <c r="M102" i="41" s="1"/>
  <c r="F102" i="41" s="1"/>
  <c r="G102" i="41" s="1"/>
  <c r="C101" i="41"/>
  <c r="D101" i="41"/>
  <c r="L101" i="41"/>
  <c r="M101" i="41" s="1"/>
  <c r="F101" i="41" s="1"/>
  <c r="G101" i="41" s="1"/>
  <c r="C264" i="36"/>
  <c r="D264" i="36"/>
  <c r="L264" i="36"/>
  <c r="M264" i="36" s="1"/>
  <c r="F264" i="36" s="1"/>
  <c r="G264" i="36" s="1"/>
  <c r="L42" i="8"/>
  <c r="M42" i="8" s="1"/>
  <c r="F42" i="8" s="1"/>
  <c r="G42" i="8" s="1"/>
  <c r="D42" i="8"/>
  <c r="C42" i="8"/>
  <c r="C486" i="39"/>
  <c r="D486" i="39"/>
  <c r="L486" i="39"/>
  <c r="M486" i="39" s="1"/>
  <c r="F486" i="39" s="1"/>
  <c r="G486" i="39" s="1"/>
  <c r="L41" i="8"/>
  <c r="M41" i="8" s="1"/>
  <c r="F41" i="8" s="1"/>
  <c r="G41" i="8" s="1"/>
  <c r="D41" i="8"/>
  <c r="C41" i="8"/>
  <c r="C100" i="41"/>
  <c r="D100" i="41"/>
  <c r="L100" i="41"/>
  <c r="M100" i="41" s="1"/>
  <c r="F100" i="41" s="1"/>
  <c r="G100" i="41" s="1"/>
  <c r="C484" i="39"/>
  <c r="D484" i="39"/>
  <c r="L484" i="39"/>
  <c r="M484" i="39" s="1"/>
  <c r="F484" i="39" s="1"/>
  <c r="G484" i="39" s="1"/>
  <c r="C485" i="39"/>
  <c r="D485" i="39"/>
  <c r="L485" i="39"/>
  <c r="M485" i="39" s="1"/>
  <c r="F485" i="39" s="1"/>
  <c r="G485" i="39" s="1"/>
  <c r="C263" i="36"/>
  <c r="D263" i="36"/>
  <c r="L263" i="36"/>
  <c r="M263" i="36" s="1"/>
  <c r="F263" i="36" s="1"/>
  <c r="G263" i="36" s="1"/>
  <c r="C483" i="39"/>
  <c r="D483" i="39"/>
  <c r="L483" i="39"/>
  <c r="M483" i="39" s="1"/>
  <c r="F483" i="39" s="1"/>
  <c r="G483" i="39" s="1"/>
  <c r="L40" i="8"/>
  <c r="M40" i="8" s="1"/>
  <c r="F40" i="8" s="1"/>
  <c r="G40" i="8" s="1"/>
  <c r="D40" i="8"/>
  <c r="C40" i="8"/>
  <c r="L39" i="8"/>
  <c r="M39" i="8" s="1"/>
  <c r="F39" i="8" s="1"/>
  <c r="G39" i="8" s="1"/>
  <c r="D39" i="8"/>
  <c r="C39" i="8"/>
  <c r="L38" i="8"/>
  <c r="M38" i="8" s="1"/>
  <c r="F38" i="8" s="1"/>
  <c r="G38" i="8" s="1"/>
  <c r="D38" i="8"/>
  <c r="C38" i="8"/>
  <c r="C482" i="39"/>
  <c r="D482" i="39"/>
  <c r="L482" i="39"/>
  <c r="M482" i="39" s="1"/>
  <c r="F482" i="39" s="1"/>
  <c r="G482" i="39" s="1"/>
  <c r="C99" i="41"/>
  <c r="D99" i="41"/>
  <c r="L99" i="41"/>
  <c r="M99" i="41" s="1"/>
  <c r="F99" i="41" s="1"/>
  <c r="G99" i="41" s="1"/>
  <c r="C262" i="36"/>
  <c r="D262" i="36"/>
  <c r="L262" i="36"/>
  <c r="M262" i="36" s="1"/>
  <c r="F262" i="36" s="1"/>
  <c r="G262" i="36" s="1"/>
  <c r="C98" i="41"/>
  <c r="D98" i="41"/>
  <c r="L98" i="41"/>
  <c r="M98" i="41" s="1"/>
  <c r="F98" i="41" s="1"/>
  <c r="G98" i="41" s="1"/>
  <c r="L37" i="8"/>
  <c r="M37" i="8" s="1"/>
  <c r="F37" i="8" s="1"/>
  <c r="G37" i="8" s="1"/>
  <c r="D37" i="8"/>
  <c r="C37" i="8"/>
  <c r="C481" i="39"/>
  <c r="D481" i="39"/>
  <c r="L481" i="39"/>
  <c r="M481" i="39" s="1"/>
  <c r="F481" i="39" s="1"/>
  <c r="G481" i="39" s="1"/>
  <c r="L77" i="40"/>
  <c r="M77" i="40" s="1"/>
  <c r="F77" i="40" s="1"/>
  <c r="G77" i="40" s="1"/>
  <c r="D77" i="40"/>
  <c r="C77" i="40"/>
  <c r="L36" i="8"/>
  <c r="M36" i="8" s="1"/>
  <c r="F36" i="8" s="1"/>
  <c r="G36" i="8" s="1"/>
  <c r="D36" i="8"/>
  <c r="C36" i="8"/>
  <c r="C480" i="39"/>
  <c r="D480" i="39"/>
  <c r="L480" i="39"/>
  <c r="M480" i="39" s="1"/>
  <c r="F480" i="39" s="1"/>
  <c r="G480" i="39" s="1"/>
  <c r="C261" i="36"/>
  <c r="D261" i="36"/>
  <c r="L261" i="36"/>
  <c r="M261" i="36" s="1"/>
  <c r="F261" i="36" s="1"/>
  <c r="G261" i="36" s="1"/>
  <c r="C96" i="41"/>
  <c r="D96" i="41"/>
  <c r="L96" i="41"/>
  <c r="M96" i="41" s="1"/>
  <c r="F96" i="41" s="1"/>
  <c r="G96" i="41" s="1"/>
  <c r="C97" i="41"/>
  <c r="D97" i="41"/>
  <c r="L97" i="41"/>
  <c r="M97" i="41" s="1"/>
  <c r="F97" i="41" s="1"/>
  <c r="G97" i="41" s="1"/>
  <c r="C260" i="36"/>
  <c r="D260" i="36"/>
  <c r="L260" i="36"/>
  <c r="M260" i="36" s="1"/>
  <c r="F260" i="36" s="1"/>
  <c r="G260" i="36" s="1"/>
  <c r="C479" i="39"/>
  <c r="D479" i="39"/>
  <c r="L479" i="39"/>
  <c r="M479" i="39" s="1"/>
  <c r="F479" i="39" s="1"/>
  <c r="G479" i="39" s="1"/>
  <c r="C478" i="39"/>
  <c r="D478" i="39"/>
  <c r="L478" i="39"/>
  <c r="M478" i="39" s="1"/>
  <c r="F478" i="39" s="1"/>
  <c r="G478" i="39" s="1"/>
  <c r="C477" i="39"/>
  <c r="D477" i="39"/>
  <c r="L477" i="39"/>
  <c r="M477" i="39" s="1"/>
  <c r="F477" i="39" s="1"/>
  <c r="G477" i="39" s="1"/>
  <c r="L35" i="8"/>
  <c r="M35" i="8" s="1"/>
  <c r="F35" i="8" s="1"/>
  <c r="G35" i="8" s="1"/>
  <c r="D35" i="8"/>
  <c r="C35" i="8"/>
  <c r="L34" i="8"/>
  <c r="M34" i="8" s="1"/>
  <c r="F34" i="8" s="1"/>
  <c r="G34" i="8" s="1"/>
  <c r="D34" i="8"/>
  <c r="C34" i="8"/>
  <c r="L33" i="8"/>
  <c r="M33" i="8" s="1"/>
  <c r="F33" i="8" s="1"/>
  <c r="G33" i="8" s="1"/>
  <c r="D33" i="8"/>
  <c r="C33" i="8"/>
  <c r="C259" i="36"/>
  <c r="D259" i="36"/>
  <c r="L259" i="36"/>
  <c r="M259" i="36" s="1"/>
  <c r="F259" i="36" s="1"/>
  <c r="G259" i="36" s="1"/>
  <c r="L32" i="8"/>
  <c r="M32" i="8" s="1"/>
  <c r="F32" i="8" s="1"/>
  <c r="G32" i="8" s="1"/>
  <c r="D32" i="8"/>
  <c r="C32" i="8"/>
  <c r="L31" i="8"/>
  <c r="M31" i="8" s="1"/>
  <c r="F31" i="8" s="1"/>
  <c r="G31" i="8" s="1"/>
  <c r="D31" i="8"/>
  <c r="C31" i="8"/>
  <c r="L95" i="41"/>
  <c r="M95" i="41" s="1"/>
  <c r="F95" i="41" s="1"/>
  <c r="G95" i="41" s="1"/>
  <c r="D95" i="41"/>
  <c r="C95" i="41"/>
  <c r="C476" i="39"/>
  <c r="D476" i="39"/>
  <c r="L476" i="39"/>
  <c r="M476" i="39" s="1"/>
  <c r="F476" i="39" s="1"/>
  <c r="G476" i="39" s="1"/>
  <c r="L30" i="8"/>
  <c r="M30" i="8" s="1"/>
  <c r="F30" i="8" s="1"/>
  <c r="G30" i="8" s="1"/>
  <c r="D30" i="8"/>
  <c r="C30" i="8"/>
  <c r="C475" i="39"/>
  <c r="D475" i="39"/>
  <c r="L475" i="39"/>
  <c r="M475" i="39" s="1"/>
  <c r="F475" i="39" s="1"/>
  <c r="G475" i="39" s="1"/>
  <c r="C258" i="36"/>
  <c r="D258" i="36"/>
  <c r="L258" i="36"/>
  <c r="M258" i="36" s="1"/>
  <c r="F258" i="36" s="1"/>
  <c r="G258" i="36" s="1"/>
  <c r="C491" i="37"/>
  <c r="D491" i="37"/>
  <c r="L491" i="37"/>
  <c r="M491" i="37" s="1"/>
  <c r="F491" i="37" s="1"/>
  <c r="G491" i="37" s="1"/>
  <c r="C257" i="36"/>
  <c r="D257" i="36"/>
  <c r="L257" i="36"/>
  <c r="M257" i="36" s="1"/>
  <c r="F257" i="36" s="1"/>
  <c r="G257" i="36" s="1"/>
  <c r="C490" i="37"/>
  <c r="D490" i="37"/>
  <c r="L490" i="37"/>
  <c r="M490" i="37" s="1"/>
  <c r="F490" i="37" s="1"/>
  <c r="G490" i="37" s="1"/>
  <c r="L29" i="8"/>
  <c r="M29" i="8" s="1"/>
  <c r="F29" i="8" s="1"/>
  <c r="G29" i="8" s="1"/>
  <c r="D29" i="8"/>
  <c r="C29" i="8"/>
  <c r="C489" i="37"/>
  <c r="D489" i="37"/>
  <c r="L489" i="37"/>
  <c r="M489" i="37" s="1"/>
  <c r="F489" i="37" s="1"/>
  <c r="G489" i="37" s="1"/>
  <c r="C256" i="36"/>
  <c r="D256" i="36"/>
  <c r="L256" i="36"/>
  <c r="M256" i="36" s="1"/>
  <c r="F256" i="36" s="1"/>
  <c r="G256" i="36" s="1"/>
  <c r="C488" i="37"/>
  <c r="D488" i="37"/>
  <c r="L488" i="37"/>
  <c r="M488" i="37" s="1"/>
  <c r="F488" i="37" s="1"/>
  <c r="G488" i="37" s="1"/>
  <c r="C255" i="36"/>
  <c r="D255" i="36"/>
  <c r="L255" i="36"/>
  <c r="M255" i="36" s="1"/>
  <c r="F255" i="36" s="1"/>
  <c r="G255" i="36" s="1"/>
  <c r="C487" i="37"/>
  <c r="D487" i="37"/>
  <c r="L487" i="37"/>
  <c r="M487" i="37" s="1"/>
  <c r="F487" i="37" s="1"/>
  <c r="G487" i="37" s="1"/>
  <c r="C254" i="36"/>
  <c r="D254" i="36"/>
  <c r="L254" i="36"/>
  <c r="M254" i="36" s="1"/>
  <c r="F254" i="36" s="1"/>
  <c r="G254" i="36" s="1"/>
  <c r="C474" i="39"/>
  <c r="D474" i="39"/>
  <c r="L474" i="39"/>
  <c r="M474" i="39" s="1"/>
  <c r="F474" i="39" s="1"/>
  <c r="G474" i="39" s="1"/>
  <c r="L28" i="8"/>
  <c r="M28" i="8" s="1"/>
  <c r="F28" i="8" s="1"/>
  <c r="G28" i="8" s="1"/>
  <c r="D28" i="8"/>
  <c r="C28" i="8"/>
  <c r="L27" i="8"/>
  <c r="M27" i="8" s="1"/>
  <c r="F27" i="8" s="1"/>
  <c r="G27" i="8" s="1"/>
  <c r="D27" i="8"/>
  <c r="C27" i="8"/>
  <c r="L26" i="8"/>
  <c r="M26" i="8" s="1"/>
  <c r="F26" i="8" s="1"/>
  <c r="G26" i="8" s="1"/>
  <c r="D26" i="8"/>
  <c r="C26" i="8"/>
  <c r="C253" i="36"/>
  <c r="D253" i="36"/>
  <c r="L253" i="36"/>
  <c r="M253" i="36" s="1"/>
  <c r="F253" i="36" s="1"/>
  <c r="G253" i="36" s="1"/>
  <c r="C486" i="37"/>
  <c r="D486" i="37"/>
  <c r="L486" i="37"/>
  <c r="M486" i="37" s="1"/>
  <c r="F486" i="37" s="1"/>
  <c r="G486" i="37" s="1"/>
  <c r="C252" i="36"/>
  <c r="D252" i="36"/>
  <c r="L252" i="36"/>
  <c r="M252" i="36" s="1"/>
  <c r="F252" i="36" s="1"/>
  <c r="G252" i="36" s="1"/>
  <c r="L25" i="8"/>
  <c r="M25" i="8" s="1"/>
  <c r="F25" i="8" s="1"/>
  <c r="G25" i="8" s="1"/>
  <c r="D25" i="8"/>
  <c r="C25" i="8"/>
  <c r="C485" i="37"/>
  <c r="D485" i="37"/>
  <c r="L485" i="37"/>
  <c r="M485" i="37" s="1"/>
  <c r="F485" i="37" s="1"/>
  <c r="G485" i="37" s="1"/>
  <c r="L24" i="8"/>
  <c r="M24" i="8" s="1"/>
  <c r="F24" i="8" s="1"/>
  <c r="G24" i="8" s="1"/>
  <c r="D24" i="8"/>
  <c r="C24" i="8"/>
  <c r="C484" i="37"/>
  <c r="D484" i="37"/>
  <c r="L484" i="37"/>
  <c r="M484" i="37" s="1"/>
  <c r="F484" i="37" s="1"/>
  <c r="G484" i="37" s="1"/>
  <c r="L23" i="8"/>
  <c r="M23" i="8" s="1"/>
  <c r="F23" i="8" s="1"/>
  <c r="G23" i="8" s="1"/>
  <c r="D23" i="8"/>
  <c r="C23" i="8"/>
  <c r="C251" i="36"/>
  <c r="D251" i="36"/>
  <c r="L251" i="36"/>
  <c r="M251" i="36" s="1"/>
  <c r="F251" i="36" s="1"/>
  <c r="G251" i="36" s="1"/>
  <c r="C483" i="37"/>
  <c r="D483" i="37"/>
  <c r="L483" i="37"/>
  <c r="M483" i="37" s="1"/>
  <c r="F483" i="37" s="1"/>
  <c r="G483" i="37" s="1"/>
  <c r="L22" i="8"/>
  <c r="M22" i="8" s="1"/>
  <c r="F22" i="8" s="1"/>
  <c r="G22" i="8" s="1"/>
  <c r="D22" i="8"/>
  <c r="C22" i="8"/>
  <c r="C250" i="36"/>
  <c r="D250" i="36"/>
  <c r="L250" i="36"/>
  <c r="M250" i="36" s="1"/>
  <c r="F250" i="36" s="1"/>
  <c r="G250" i="36" s="1"/>
  <c r="L94" i="41"/>
  <c r="M94" i="41" s="1"/>
  <c r="F94" i="41" s="1"/>
  <c r="G94" i="41" s="1"/>
  <c r="D94" i="41"/>
  <c r="C94" i="41"/>
  <c r="C482" i="37"/>
  <c r="D482" i="37"/>
  <c r="L482" i="37"/>
  <c r="M482" i="37" s="1"/>
  <c r="F482" i="37" s="1"/>
  <c r="G482" i="37" s="1"/>
  <c r="L93" i="41"/>
  <c r="M93" i="41" s="1"/>
  <c r="F93" i="41" s="1"/>
  <c r="G93" i="41" s="1"/>
  <c r="D93" i="41"/>
  <c r="C93" i="41"/>
  <c r="C249" i="36"/>
  <c r="D249" i="36"/>
  <c r="L249" i="36"/>
  <c r="M249" i="36" s="1"/>
  <c r="F249" i="36" s="1"/>
  <c r="G249" i="36" s="1"/>
  <c r="C481" i="37"/>
  <c r="D481" i="37"/>
  <c r="L481" i="37"/>
  <c r="M481" i="37" s="1"/>
  <c r="F481" i="37" s="1"/>
  <c r="G481" i="37" s="1"/>
  <c r="L92" i="41"/>
  <c r="M92" i="41" s="1"/>
  <c r="F92" i="41" s="1"/>
  <c r="G92" i="41" s="1"/>
  <c r="D92" i="41"/>
  <c r="C92" i="41"/>
  <c r="L91" i="41"/>
  <c r="M91" i="41" s="1"/>
  <c r="F91" i="41" s="1"/>
  <c r="G91" i="41" s="1"/>
  <c r="D91" i="41"/>
  <c r="C91" i="41"/>
  <c r="L90" i="41"/>
  <c r="M90" i="41" s="1"/>
  <c r="F90" i="41" s="1"/>
  <c r="G90" i="41" s="1"/>
  <c r="D90" i="41"/>
  <c r="C90" i="41"/>
  <c r="C248" i="36"/>
  <c r="D248" i="36"/>
  <c r="L248" i="36"/>
  <c r="M248" i="36" s="1"/>
  <c r="F248" i="36" s="1"/>
  <c r="G248" i="36" s="1"/>
  <c r="C247" i="36"/>
  <c r="D247" i="36"/>
  <c r="L247" i="36"/>
  <c r="M247" i="36" s="1"/>
  <c r="F247" i="36" s="1"/>
  <c r="G247" i="36" s="1"/>
  <c r="L89" i="41"/>
  <c r="M89" i="41" s="1"/>
  <c r="F89" i="41" s="1"/>
  <c r="G89" i="41" s="1"/>
  <c r="D89" i="41"/>
  <c r="C89" i="41"/>
  <c r="L88" i="41"/>
  <c r="M88" i="41" s="1"/>
  <c r="F88" i="41" s="1"/>
  <c r="G88" i="41" s="1"/>
  <c r="D88" i="41"/>
  <c r="C88" i="41"/>
  <c r="L87" i="41"/>
  <c r="M87" i="41" s="1"/>
  <c r="F87" i="41" s="1"/>
  <c r="G87" i="41" s="1"/>
  <c r="D87" i="41"/>
  <c r="C87" i="41"/>
  <c r="C246" i="36"/>
  <c r="D246" i="36"/>
  <c r="L246" i="36"/>
  <c r="M246" i="36" s="1"/>
  <c r="F246" i="36" s="1"/>
  <c r="G246" i="36" s="1"/>
  <c r="L86" i="41"/>
  <c r="M86" i="41" s="1"/>
  <c r="F86" i="41" s="1"/>
  <c r="G86" i="41" s="1"/>
  <c r="D86" i="41"/>
  <c r="C86" i="41"/>
  <c r="C244" i="36"/>
  <c r="D244" i="36"/>
  <c r="L244" i="36"/>
  <c r="M244" i="36" s="1"/>
  <c r="F244" i="36" s="1"/>
  <c r="G244" i="36" s="1"/>
  <c r="C245" i="36"/>
  <c r="D245" i="36"/>
  <c r="L245" i="36"/>
  <c r="M245" i="36" s="1"/>
  <c r="F245" i="36" s="1"/>
  <c r="G245" i="36" s="1"/>
  <c r="C243" i="36"/>
  <c r="D243" i="36"/>
  <c r="L243" i="36"/>
  <c r="M243" i="36" s="1"/>
  <c r="F243" i="36" s="1"/>
  <c r="G243" i="36" s="1"/>
  <c r="C480" i="37"/>
  <c r="D480" i="37"/>
  <c r="L480" i="37"/>
  <c r="M480" i="37" s="1"/>
  <c r="F480" i="37" s="1"/>
  <c r="G480" i="37" s="1"/>
  <c r="L85" i="41"/>
  <c r="M85" i="41" s="1"/>
  <c r="F85" i="41" s="1"/>
  <c r="G85" i="41" s="1"/>
  <c r="D85" i="41"/>
  <c r="C85" i="41"/>
  <c r="L84" i="41"/>
  <c r="M84" i="41" s="1"/>
  <c r="F84" i="41" s="1"/>
  <c r="G84" i="41" s="1"/>
  <c r="D84" i="41"/>
  <c r="C84" i="41"/>
  <c r="L83" i="41"/>
  <c r="M83" i="41" s="1"/>
  <c r="F83" i="41" s="1"/>
  <c r="G83" i="41" s="1"/>
  <c r="D83" i="41"/>
  <c r="C83" i="41"/>
  <c r="C242" i="36"/>
  <c r="D242" i="36"/>
  <c r="L242" i="36"/>
  <c r="M242" i="36" s="1"/>
  <c r="F242" i="36" s="1"/>
  <c r="G242" i="36" s="1"/>
  <c r="C240" i="36"/>
  <c r="D240" i="36"/>
  <c r="L240" i="36"/>
  <c r="M240" i="36" s="1"/>
  <c r="F240" i="36" s="1"/>
  <c r="G240" i="36" s="1"/>
  <c r="C241" i="36"/>
  <c r="D241" i="36"/>
  <c r="L241" i="36"/>
  <c r="M241" i="36" s="1"/>
  <c r="F241" i="36" s="1"/>
  <c r="G241" i="36" s="1"/>
  <c r="C239" i="36"/>
  <c r="D239" i="36"/>
  <c r="L239" i="36"/>
  <c r="M239" i="36" s="1"/>
  <c r="F239" i="36" s="1"/>
  <c r="G239" i="36" s="1"/>
  <c r="C238" i="36"/>
  <c r="D238" i="36"/>
  <c r="L238" i="36"/>
  <c r="M238" i="36" s="1"/>
  <c r="F238" i="36" s="1"/>
  <c r="G238" i="36" s="1"/>
  <c r="L21" i="8"/>
  <c r="M21" i="8" s="1"/>
  <c r="F21" i="8" s="1"/>
  <c r="G21" i="8" s="1"/>
  <c r="D21" i="8"/>
  <c r="C21" i="8"/>
  <c r="C237" i="36"/>
  <c r="D237" i="36"/>
  <c r="L237" i="36"/>
  <c r="M237" i="36" s="1"/>
  <c r="F237" i="36" s="1"/>
  <c r="G237" i="36" s="1"/>
  <c r="L20" i="8"/>
  <c r="M20" i="8" s="1"/>
  <c r="F20" i="8" s="1"/>
  <c r="G20" i="8" s="1"/>
  <c r="D20" i="8"/>
  <c r="C20" i="8"/>
  <c r="C473" i="39"/>
  <c r="D473" i="39"/>
  <c r="L473" i="39"/>
  <c r="M473" i="39" s="1"/>
  <c r="F473" i="39" s="1"/>
  <c r="G473" i="39" s="1"/>
  <c r="C236" i="36"/>
  <c r="D236" i="36"/>
  <c r="L236" i="36"/>
  <c r="M236" i="36" s="1"/>
  <c r="F236" i="36" s="1"/>
  <c r="G236" i="36" s="1"/>
  <c r="C472" i="39"/>
  <c r="D472" i="39"/>
  <c r="L472" i="39"/>
  <c r="M472" i="39" s="1"/>
  <c r="F472" i="39" s="1"/>
  <c r="G472" i="39" s="1"/>
  <c r="L19" i="8"/>
  <c r="M19" i="8" s="1"/>
  <c r="F19" i="8" s="1"/>
  <c r="G19" i="8" s="1"/>
  <c r="D19" i="8"/>
  <c r="C19" i="8"/>
  <c r="C471" i="39"/>
  <c r="D471" i="39"/>
  <c r="L471" i="39"/>
  <c r="M471" i="39" s="1"/>
  <c r="F471" i="39" s="1"/>
  <c r="G471" i="39" s="1"/>
  <c r="L18" i="8"/>
  <c r="M18" i="8" s="1"/>
  <c r="F18" i="8" s="1"/>
  <c r="G18" i="8" s="1"/>
  <c r="D18" i="8"/>
  <c r="C18" i="8"/>
  <c r="C479" i="37"/>
  <c r="D479" i="37"/>
  <c r="L479" i="37"/>
  <c r="M479" i="37" s="1"/>
  <c r="F479" i="37" s="1"/>
  <c r="G479" i="37" s="1"/>
  <c r="C470" i="39"/>
  <c r="D470" i="39"/>
  <c r="L470" i="39"/>
  <c r="M470" i="39" s="1"/>
  <c r="F470" i="39" s="1"/>
  <c r="G470" i="39" s="1"/>
  <c r="L82" i="41"/>
  <c r="M82" i="41" s="1"/>
  <c r="F82" i="41" s="1"/>
  <c r="G82" i="41" s="1"/>
  <c r="D82" i="41"/>
  <c r="C82" i="41"/>
  <c r="L81" i="41"/>
  <c r="M81" i="41" s="1"/>
  <c r="F81" i="41" s="1"/>
  <c r="G81" i="41" s="1"/>
  <c r="D81" i="41"/>
  <c r="C81" i="41"/>
  <c r="C235" i="36"/>
  <c r="D235" i="36"/>
  <c r="L235" i="36"/>
  <c r="M235" i="36" s="1"/>
  <c r="F235" i="36" s="1"/>
  <c r="G235" i="36" s="1"/>
  <c r="C469" i="39"/>
  <c r="D469" i="39"/>
  <c r="L469" i="39"/>
  <c r="M469" i="39" s="1"/>
  <c r="F469" i="39" s="1"/>
  <c r="G469" i="39" s="1"/>
  <c r="L234" i="36"/>
  <c r="M234" i="36" s="1"/>
  <c r="F234" i="36" s="1"/>
  <c r="G234" i="36" s="1"/>
  <c r="D234" i="36"/>
  <c r="C234" i="36"/>
  <c r="L80" i="41"/>
  <c r="M80" i="41" s="1"/>
  <c r="F80" i="41" s="1"/>
  <c r="G80" i="41" s="1"/>
  <c r="D80" i="41"/>
  <c r="C80" i="41"/>
  <c r="L79" i="41"/>
  <c r="M79" i="41" s="1"/>
  <c r="F79" i="41" s="1"/>
  <c r="G79" i="41" s="1"/>
  <c r="D79" i="41"/>
  <c r="C79" i="41"/>
  <c r="L78" i="41"/>
  <c r="M78" i="41" s="1"/>
  <c r="F78" i="41" s="1"/>
  <c r="G78" i="41" s="1"/>
  <c r="D78" i="41"/>
  <c r="C78" i="41"/>
  <c r="L77" i="41"/>
  <c r="M77" i="41" s="1"/>
  <c r="F77" i="41" s="1"/>
  <c r="G77" i="41" s="1"/>
  <c r="D77" i="41"/>
  <c r="C77" i="41"/>
  <c r="L76" i="41"/>
  <c r="M76" i="41" s="1"/>
  <c r="F76" i="41" s="1"/>
  <c r="G76" i="41" s="1"/>
  <c r="D76" i="41"/>
  <c r="C76" i="41"/>
  <c r="C468" i="39"/>
  <c r="D468" i="39"/>
  <c r="L468" i="39"/>
  <c r="M468" i="39" s="1"/>
  <c r="F468" i="39" s="1"/>
  <c r="G468" i="39" s="1"/>
  <c r="C478" i="37"/>
  <c r="D478" i="37"/>
  <c r="L478" i="37"/>
  <c r="M478" i="37" s="1"/>
  <c r="F478" i="37" s="1"/>
  <c r="G478" i="37" s="1"/>
  <c r="L75" i="41"/>
  <c r="M75" i="41" s="1"/>
  <c r="F75" i="41" s="1"/>
  <c r="G75" i="41" s="1"/>
  <c r="D75" i="41"/>
  <c r="C75" i="41"/>
  <c r="C477" i="37"/>
  <c r="D477" i="37"/>
  <c r="L477" i="37"/>
  <c r="M477" i="37" s="1"/>
  <c r="F477" i="37" s="1"/>
  <c r="G477" i="37" s="1"/>
  <c r="L74" i="41"/>
  <c r="M74" i="41" s="1"/>
  <c r="F74" i="41" s="1"/>
  <c r="G74" i="41" s="1"/>
  <c r="D74" i="41"/>
  <c r="C74" i="41"/>
  <c r="L17" i="8"/>
  <c r="M17" i="8" s="1"/>
  <c r="F17" i="8" s="1"/>
  <c r="G17" i="8" s="1"/>
  <c r="D17" i="8"/>
  <c r="C17" i="8"/>
  <c r="L16" i="8"/>
  <c r="M16" i="8" s="1"/>
  <c r="F16" i="8" s="1"/>
  <c r="G16" i="8" s="1"/>
  <c r="D16" i="8"/>
  <c r="C16" i="8"/>
  <c r="C476" i="37"/>
  <c r="D476" i="37"/>
  <c r="L476" i="37"/>
  <c r="M476" i="37" s="1"/>
  <c r="F476" i="37" s="1"/>
  <c r="G476" i="37" s="1"/>
  <c r="L15" i="8"/>
  <c r="M15" i="8" s="1"/>
  <c r="F15" i="8" s="1"/>
  <c r="G15" i="8" s="1"/>
  <c r="D15" i="8"/>
  <c r="C15" i="8"/>
  <c r="L73" i="41"/>
  <c r="M73" i="41" s="1"/>
  <c r="F73" i="41" s="1"/>
  <c r="G73" i="41" s="1"/>
  <c r="D73" i="41"/>
  <c r="C73" i="41"/>
  <c r="C472" i="37"/>
  <c r="D472" i="37"/>
  <c r="L472" i="37"/>
  <c r="M472" i="37" s="1"/>
  <c r="F472" i="37" s="1"/>
  <c r="G472" i="37" s="1"/>
  <c r="C473" i="37"/>
  <c r="D473" i="37"/>
  <c r="L473" i="37"/>
  <c r="M473" i="37" s="1"/>
  <c r="F473" i="37" s="1"/>
  <c r="G473" i="37" s="1"/>
  <c r="C474" i="37"/>
  <c r="D474" i="37"/>
  <c r="L474" i="37"/>
  <c r="M474" i="37" s="1"/>
  <c r="F474" i="37" s="1"/>
  <c r="G474" i="37" s="1"/>
  <c r="C475" i="37"/>
  <c r="D475" i="37"/>
  <c r="L475" i="37"/>
  <c r="M475" i="37" s="1"/>
  <c r="F475" i="37" s="1"/>
  <c r="G475" i="37" s="1"/>
  <c r="C470" i="37"/>
  <c r="D470" i="37"/>
  <c r="L470" i="37"/>
  <c r="M470" i="37" s="1"/>
  <c r="F470" i="37" s="1"/>
  <c r="G470" i="37" s="1"/>
  <c r="C471" i="37"/>
  <c r="D471" i="37"/>
  <c r="L471" i="37"/>
  <c r="M471" i="37" s="1"/>
  <c r="F471" i="37" s="1"/>
  <c r="G471" i="37" s="1"/>
  <c r="C468" i="37"/>
  <c r="D468" i="37"/>
  <c r="L468" i="37"/>
  <c r="M468" i="37" s="1"/>
  <c r="F468" i="37" s="1"/>
  <c r="G468" i="37" s="1"/>
  <c r="C469" i="37"/>
  <c r="D469" i="37"/>
  <c r="L469" i="37"/>
  <c r="M469" i="37" s="1"/>
  <c r="F469" i="37" s="1"/>
  <c r="G469" i="37" s="1"/>
  <c r="L14" i="8"/>
  <c r="M14" i="8" s="1"/>
  <c r="F14" i="8" s="1"/>
  <c r="G14" i="8" s="1"/>
  <c r="D14" i="8"/>
  <c r="C14" i="8"/>
  <c r="C467" i="37"/>
  <c r="D467" i="37"/>
  <c r="L467" i="37"/>
  <c r="M467" i="37" s="1"/>
  <c r="F467" i="37" s="1"/>
  <c r="G467" i="37" s="1"/>
  <c r="L72" i="41"/>
  <c r="M72" i="41" s="1"/>
  <c r="F72" i="41" s="1"/>
  <c r="G72" i="41" s="1"/>
  <c r="D72" i="41"/>
  <c r="C72" i="41"/>
  <c r="C466" i="37"/>
  <c r="D466" i="37"/>
  <c r="L466" i="37"/>
  <c r="M466" i="37" s="1"/>
  <c r="F466" i="37" s="1"/>
  <c r="G466" i="37" s="1"/>
  <c r="L233" i="36"/>
  <c r="M233" i="36" s="1"/>
  <c r="F233" i="36" s="1"/>
  <c r="G233" i="36" s="1"/>
  <c r="D233" i="36"/>
  <c r="C233" i="36"/>
  <c r="L71" i="41"/>
  <c r="M71" i="41" s="1"/>
  <c r="F71" i="41" s="1"/>
  <c r="G71" i="41" s="1"/>
  <c r="D71" i="41"/>
  <c r="C71" i="41"/>
  <c r="C465" i="37"/>
  <c r="D465" i="37"/>
  <c r="L465" i="37"/>
  <c r="M465" i="37" s="1"/>
  <c r="F465" i="37" s="1"/>
  <c r="G465" i="37" s="1"/>
  <c r="L232" i="36"/>
  <c r="M232" i="36" s="1"/>
  <c r="F232" i="36" s="1"/>
  <c r="G232" i="36" s="1"/>
  <c r="D232" i="36"/>
  <c r="C232" i="36"/>
  <c r="L70" i="41"/>
  <c r="M70" i="41" s="1"/>
  <c r="F70" i="41" s="1"/>
  <c r="G70" i="41" s="1"/>
  <c r="D70" i="41"/>
  <c r="C70" i="41"/>
  <c r="C464" i="37"/>
  <c r="D464" i="37"/>
  <c r="L464" i="37"/>
  <c r="M464" i="37" s="1"/>
  <c r="F464" i="37" s="1"/>
  <c r="G464" i="37" s="1"/>
  <c r="L231" i="36"/>
  <c r="M231" i="36" s="1"/>
  <c r="F231" i="36" s="1"/>
  <c r="G231" i="36" s="1"/>
  <c r="D231" i="36"/>
  <c r="C231" i="36"/>
  <c r="C463" i="37"/>
  <c r="D463" i="37"/>
  <c r="L463" i="37"/>
  <c r="M463" i="37" s="1"/>
  <c r="F463" i="37" s="1"/>
  <c r="G463" i="37" s="1"/>
  <c r="L230" i="36"/>
  <c r="M230" i="36" s="1"/>
  <c r="F230" i="36" s="1"/>
  <c r="G230" i="36" s="1"/>
  <c r="D230" i="36"/>
  <c r="C230" i="36"/>
  <c r="C462" i="37"/>
  <c r="D462" i="37"/>
  <c r="L462" i="37"/>
  <c r="M462" i="37" s="1"/>
  <c r="F462" i="37" s="1"/>
  <c r="G462" i="37" s="1"/>
  <c r="L13" i="8"/>
  <c r="M13" i="8" s="1"/>
  <c r="F13" i="8" s="1"/>
  <c r="G13" i="8" s="1"/>
  <c r="D13" i="8"/>
  <c r="C13" i="8"/>
  <c r="L229" i="36"/>
  <c r="M229" i="36" s="1"/>
  <c r="F229" i="36" s="1"/>
  <c r="G229" i="36" s="1"/>
  <c r="D229" i="36"/>
  <c r="C229" i="36"/>
  <c r="L12" i="8"/>
  <c r="M12" i="8" s="1"/>
  <c r="F12" i="8" s="1"/>
  <c r="G12" i="8" s="1"/>
  <c r="D12" i="8"/>
  <c r="C12" i="8"/>
  <c r="L228" i="36"/>
  <c r="M228" i="36" s="1"/>
  <c r="F228" i="36" s="1"/>
  <c r="G228" i="36" s="1"/>
  <c r="D228" i="36"/>
  <c r="C228" i="36"/>
  <c r="C461" i="37"/>
  <c r="D461" i="37"/>
  <c r="L461" i="37"/>
  <c r="M461" i="37" s="1"/>
  <c r="F461" i="37" s="1"/>
  <c r="G461" i="37" s="1"/>
  <c r="L227" i="36"/>
  <c r="M227" i="36" s="1"/>
  <c r="F227" i="36" s="1"/>
  <c r="G227" i="36" s="1"/>
  <c r="D227" i="36"/>
  <c r="C227" i="36"/>
  <c r="L226" i="36"/>
  <c r="M226" i="36" s="1"/>
  <c r="F226" i="36" s="1"/>
  <c r="G226" i="36" s="1"/>
  <c r="D226" i="36"/>
  <c r="C226" i="36"/>
  <c r="C467" i="39"/>
  <c r="D467" i="39"/>
  <c r="L467" i="39"/>
  <c r="M467" i="39" s="1"/>
  <c r="F467" i="39" s="1"/>
  <c r="G467" i="39" s="1"/>
  <c r="L225" i="36"/>
  <c r="M225" i="36" s="1"/>
  <c r="F225" i="36" s="1"/>
  <c r="G225" i="36" s="1"/>
  <c r="D225" i="36"/>
  <c r="C225" i="36"/>
  <c r="C465" i="39"/>
  <c r="D465" i="39"/>
  <c r="L465" i="39"/>
  <c r="M465" i="39" s="1"/>
  <c r="F465" i="39" s="1"/>
  <c r="G465" i="39" s="1"/>
  <c r="C466" i="39"/>
  <c r="D466" i="39"/>
  <c r="L466" i="39"/>
  <c r="M466" i="39" s="1"/>
  <c r="F466" i="39" s="1"/>
  <c r="G466" i="39" s="1"/>
  <c r="L69" i="41"/>
  <c r="M69" i="41" s="1"/>
  <c r="F69" i="41" s="1"/>
  <c r="G69" i="41" s="1"/>
  <c r="D69" i="41"/>
  <c r="C69" i="41"/>
  <c r="L68" i="41"/>
  <c r="M68" i="41" s="1"/>
  <c r="F68" i="41" s="1"/>
  <c r="G68" i="41" s="1"/>
  <c r="D68" i="41"/>
  <c r="C68" i="41"/>
  <c r="L67" i="41"/>
  <c r="M67" i="41" s="1"/>
  <c r="F67" i="41" s="1"/>
  <c r="G67" i="41" s="1"/>
  <c r="D67" i="41"/>
  <c r="C67" i="41"/>
  <c r="C464" i="39"/>
  <c r="D464" i="39"/>
  <c r="L464" i="39"/>
  <c r="M464" i="39" s="1"/>
  <c r="F464" i="39" s="1"/>
  <c r="G464" i="39" s="1"/>
  <c r="C460" i="37"/>
  <c r="D460" i="37"/>
  <c r="L460" i="37"/>
  <c r="M460" i="37" s="1"/>
  <c r="F460" i="37" s="1"/>
  <c r="G460" i="37" s="1"/>
  <c r="L224" i="36"/>
  <c r="M224" i="36" s="1"/>
  <c r="F224" i="36" s="1"/>
  <c r="G224" i="36" s="1"/>
  <c r="D224" i="36"/>
  <c r="C224" i="36"/>
  <c r="C462" i="39"/>
  <c r="D462" i="39"/>
  <c r="L462" i="39"/>
  <c r="M462" i="39" s="1"/>
  <c r="F462" i="39" s="1"/>
  <c r="G462" i="39" s="1"/>
  <c r="C463" i="39"/>
  <c r="D463" i="39"/>
  <c r="L463" i="39"/>
  <c r="M463" i="39" s="1"/>
  <c r="F463" i="39" s="1"/>
  <c r="G463" i="39" s="1"/>
  <c r="C459" i="37"/>
  <c r="D459" i="37"/>
  <c r="L459" i="37"/>
  <c r="M459" i="37" s="1"/>
  <c r="F459" i="37" s="1"/>
  <c r="G459" i="37" s="1"/>
  <c r="C461" i="39"/>
  <c r="D461" i="39"/>
  <c r="L461" i="39"/>
  <c r="M461" i="39" s="1"/>
  <c r="F461" i="39" s="1"/>
  <c r="G461" i="39" s="1"/>
  <c r="L223" i="36"/>
  <c r="M223" i="36" s="1"/>
  <c r="F223" i="36" s="1"/>
  <c r="G223" i="36" s="1"/>
  <c r="D223" i="36"/>
  <c r="C223" i="36"/>
  <c r="C458" i="37"/>
  <c r="D458" i="37"/>
  <c r="L458" i="37"/>
  <c r="M458" i="37" s="1"/>
  <c r="F458" i="37" s="1"/>
  <c r="G458" i="37" s="1"/>
  <c r="L222" i="36"/>
  <c r="M222" i="36" s="1"/>
  <c r="F222" i="36" s="1"/>
  <c r="G222" i="36" s="1"/>
  <c r="D222" i="36"/>
  <c r="C222" i="36"/>
  <c r="C457" i="37"/>
  <c r="D457" i="37"/>
  <c r="L457" i="37"/>
  <c r="M457" i="37" s="1"/>
  <c r="F457" i="37" s="1"/>
  <c r="G457" i="37" s="1"/>
  <c r="C460" i="39"/>
  <c r="D460" i="39"/>
  <c r="L460" i="39"/>
  <c r="M460" i="39" s="1"/>
  <c r="F460" i="39" s="1"/>
  <c r="G460" i="39" s="1"/>
  <c r="C456" i="37"/>
  <c r="D456" i="37"/>
  <c r="L456" i="37"/>
  <c r="M456" i="37" s="1"/>
  <c r="F456" i="37" s="1"/>
  <c r="G456" i="37" s="1"/>
  <c r="C459" i="39"/>
  <c r="D459" i="39"/>
  <c r="L459" i="39"/>
  <c r="M459" i="39" s="1"/>
  <c r="F459" i="39" s="1"/>
  <c r="G459" i="39" s="1"/>
  <c r="C455" i="37"/>
  <c r="D455" i="37"/>
  <c r="L455" i="37"/>
  <c r="M455" i="37" s="1"/>
  <c r="F455" i="37" s="1"/>
  <c r="G455" i="37" s="1"/>
  <c r="L221" i="36"/>
  <c r="M221" i="36" s="1"/>
  <c r="F221" i="36" s="1"/>
  <c r="G221" i="36" s="1"/>
  <c r="D221" i="36"/>
  <c r="C221" i="36"/>
  <c r="L220" i="36"/>
  <c r="M220" i="36" s="1"/>
  <c r="F220" i="36" s="1"/>
  <c r="G220" i="36" s="1"/>
  <c r="D220" i="36"/>
  <c r="C220" i="36"/>
  <c r="C454" i="37"/>
  <c r="D454" i="37"/>
  <c r="L454" i="37"/>
  <c r="M454" i="37" s="1"/>
  <c r="F454" i="37" s="1"/>
  <c r="G454" i="37" s="1"/>
  <c r="C457" i="39"/>
  <c r="D457" i="39"/>
  <c r="L457" i="39"/>
  <c r="M457" i="39" s="1"/>
  <c r="F457" i="39" s="1"/>
  <c r="G457" i="39" s="1"/>
  <c r="C458" i="39"/>
  <c r="D458" i="39"/>
  <c r="L458" i="39"/>
  <c r="M458" i="39" s="1"/>
  <c r="F458" i="39" s="1"/>
  <c r="G458" i="39" s="1"/>
  <c r="C453" i="37"/>
  <c r="D453" i="37"/>
  <c r="L453" i="37"/>
  <c r="M453" i="37" s="1"/>
  <c r="F453" i="37" s="1"/>
  <c r="G453" i="37" s="1"/>
  <c r="L219" i="36"/>
  <c r="M219" i="36" s="1"/>
  <c r="F219" i="36" s="1"/>
  <c r="G219" i="36" s="1"/>
  <c r="D219" i="36"/>
  <c r="C219" i="36"/>
  <c r="C452" i="37"/>
  <c r="D452" i="37"/>
  <c r="L452" i="37"/>
  <c r="M452" i="37" s="1"/>
  <c r="F452" i="37" s="1"/>
  <c r="G452" i="37" s="1"/>
  <c r="L218" i="36"/>
  <c r="M218" i="36" s="1"/>
  <c r="F218" i="36" s="1"/>
  <c r="G218" i="36" s="1"/>
  <c r="D218" i="36"/>
  <c r="C218" i="36"/>
  <c r="C450" i="37"/>
  <c r="D450" i="37"/>
  <c r="L450" i="37"/>
  <c r="M450" i="37" s="1"/>
  <c r="F450" i="37" s="1"/>
  <c r="G450" i="37" s="1"/>
  <c r="C451" i="37"/>
  <c r="D451" i="37"/>
  <c r="L451" i="37"/>
  <c r="M451" i="37" s="1"/>
  <c r="F451" i="37" s="1"/>
  <c r="G451" i="37" s="1"/>
  <c r="L217" i="36"/>
  <c r="M217" i="36" s="1"/>
  <c r="F217" i="36" s="1"/>
  <c r="G217" i="36" s="1"/>
  <c r="D217" i="36"/>
  <c r="C217" i="36"/>
  <c r="C449" i="37"/>
  <c r="D449" i="37"/>
  <c r="L449" i="37"/>
  <c r="M449" i="37" s="1"/>
  <c r="F449" i="37" s="1"/>
  <c r="G449" i="37" s="1"/>
  <c r="L216" i="36"/>
  <c r="M216" i="36" s="1"/>
  <c r="F216" i="36" s="1"/>
  <c r="G216" i="36" s="1"/>
  <c r="D216" i="36"/>
  <c r="C216" i="36"/>
  <c r="C448" i="37"/>
  <c r="D448" i="37"/>
  <c r="L448" i="37"/>
  <c r="M448" i="37" s="1"/>
  <c r="F448" i="37" s="1"/>
  <c r="G448" i="37" s="1"/>
  <c r="C456" i="39"/>
  <c r="D456" i="39"/>
  <c r="L456" i="39"/>
  <c r="M456" i="39" s="1"/>
  <c r="F456" i="39" s="1"/>
  <c r="G456" i="39" s="1"/>
  <c r="L66" i="41"/>
  <c r="M66" i="41" s="1"/>
  <c r="F66" i="41" s="1"/>
  <c r="G66" i="41" s="1"/>
  <c r="D66" i="41"/>
  <c r="C66" i="41"/>
  <c r="L65" i="41"/>
  <c r="M65" i="41" s="1"/>
  <c r="F65" i="41" s="1"/>
  <c r="G65" i="41" s="1"/>
  <c r="D65" i="41"/>
  <c r="C65" i="41"/>
  <c r="C447" i="37"/>
  <c r="D447" i="37"/>
  <c r="L447" i="37"/>
  <c r="M447" i="37" s="1"/>
  <c r="F447" i="37" s="1"/>
  <c r="G447" i="37" s="1"/>
  <c r="L64" i="41"/>
  <c r="M64" i="41" s="1"/>
  <c r="F64" i="41" s="1"/>
  <c r="G64" i="41" s="1"/>
  <c r="D64" i="41"/>
  <c r="C64" i="41"/>
  <c r="C453" i="39"/>
  <c r="D453" i="39"/>
  <c r="L453" i="39"/>
  <c r="M453" i="39" s="1"/>
  <c r="F453" i="39" s="1"/>
  <c r="G453" i="39" s="1"/>
  <c r="C454" i="39"/>
  <c r="D454" i="39"/>
  <c r="L454" i="39"/>
  <c r="M454" i="39" s="1"/>
  <c r="F454" i="39" s="1"/>
  <c r="G454" i="39" s="1"/>
  <c r="C455" i="39"/>
  <c r="D455" i="39"/>
  <c r="L455" i="39"/>
  <c r="M455" i="39" s="1"/>
  <c r="F455" i="39" s="1"/>
  <c r="G455" i="39" s="1"/>
  <c r="L63" i="41"/>
  <c r="M63" i="41" s="1"/>
  <c r="F63" i="41" s="1"/>
  <c r="G63" i="41" s="1"/>
  <c r="D63" i="41"/>
  <c r="C63" i="41"/>
  <c r="L215" i="36"/>
  <c r="M215" i="36" s="1"/>
  <c r="F215" i="36" s="1"/>
  <c r="G215" i="36" s="1"/>
  <c r="D215" i="36"/>
  <c r="C215" i="36"/>
  <c r="C452" i="39"/>
  <c r="D452" i="39"/>
  <c r="L452" i="39"/>
  <c r="M452" i="39" s="1"/>
  <c r="F452" i="39" s="1"/>
  <c r="G452" i="39" s="1"/>
  <c r="C445" i="37"/>
  <c r="D445" i="37"/>
  <c r="L445" i="37"/>
  <c r="M445" i="37" s="1"/>
  <c r="F445" i="37" s="1"/>
  <c r="G445" i="37" s="1"/>
  <c r="C446" i="37"/>
  <c r="D446" i="37"/>
  <c r="L446" i="37"/>
  <c r="M446" i="37" s="1"/>
  <c r="F446" i="37" s="1"/>
  <c r="G446" i="37" s="1"/>
  <c r="C451" i="39"/>
  <c r="D451" i="39"/>
  <c r="L451" i="39"/>
  <c r="M451" i="39" s="1"/>
  <c r="F451" i="39" s="1"/>
  <c r="G451" i="39" s="1"/>
  <c r="C444" i="37"/>
  <c r="D444" i="37"/>
  <c r="L444" i="37"/>
  <c r="M444" i="37" s="1"/>
  <c r="F444" i="37" s="1"/>
  <c r="G444" i="37" s="1"/>
  <c r="L214" i="36"/>
  <c r="M214" i="36" s="1"/>
  <c r="F214" i="36" s="1"/>
  <c r="G214" i="36" s="1"/>
  <c r="D214" i="36"/>
  <c r="C214" i="36"/>
  <c r="C450" i="39"/>
  <c r="D450" i="39"/>
  <c r="L450" i="39"/>
  <c r="M450" i="39" s="1"/>
  <c r="F450" i="39" s="1"/>
  <c r="G450" i="39" s="1"/>
  <c r="L76" i="40"/>
  <c r="M76" i="40" s="1"/>
  <c r="F76" i="40" s="1"/>
  <c r="G76" i="40" s="1"/>
  <c r="D76" i="40"/>
  <c r="C76" i="40"/>
  <c r="C449" i="39"/>
  <c r="D449" i="39"/>
  <c r="L449" i="39"/>
  <c r="M449" i="39" s="1"/>
  <c r="F449" i="39" s="1"/>
  <c r="G449" i="39" s="1"/>
  <c r="L213" i="36"/>
  <c r="M213" i="36" s="1"/>
  <c r="F213" i="36" s="1"/>
  <c r="G213" i="36" s="1"/>
  <c r="D213" i="36"/>
  <c r="C213" i="36"/>
  <c r="C446" i="39"/>
  <c r="D446" i="39"/>
  <c r="L446" i="39"/>
  <c r="M446" i="39" s="1"/>
  <c r="F446" i="39" s="1"/>
  <c r="G446" i="39" s="1"/>
  <c r="C447" i="39"/>
  <c r="D447" i="39"/>
  <c r="K447" i="39"/>
  <c r="L447" i="39"/>
  <c r="C448" i="39"/>
  <c r="D448" i="39"/>
  <c r="L448" i="39"/>
  <c r="M448" i="39" s="1"/>
  <c r="F448" i="39" s="1"/>
  <c r="G448" i="39" s="1"/>
  <c r="L62" i="41"/>
  <c r="M62" i="41" s="1"/>
  <c r="F62" i="41" s="1"/>
  <c r="G62" i="41" s="1"/>
  <c r="D62" i="41"/>
  <c r="C62" i="41"/>
  <c r="L61" i="41"/>
  <c r="M61" i="41" s="1"/>
  <c r="F61" i="41" s="1"/>
  <c r="G61" i="41" s="1"/>
  <c r="D61" i="41"/>
  <c r="C61" i="41"/>
  <c r="L60" i="41"/>
  <c r="M60" i="41" s="1"/>
  <c r="F60" i="41" s="1"/>
  <c r="G60" i="41" s="1"/>
  <c r="D60" i="41"/>
  <c r="C60" i="41"/>
  <c r="C439" i="37"/>
  <c r="D439" i="37"/>
  <c r="L439" i="37"/>
  <c r="M439" i="37" s="1"/>
  <c r="F439" i="37" s="1"/>
  <c r="G439" i="37" s="1"/>
  <c r="C440" i="37"/>
  <c r="D440" i="37"/>
  <c r="L440" i="37"/>
  <c r="M440" i="37" s="1"/>
  <c r="F440" i="37" s="1"/>
  <c r="G440" i="37" s="1"/>
  <c r="C441" i="37"/>
  <c r="D441" i="37"/>
  <c r="L441" i="37"/>
  <c r="M441" i="37" s="1"/>
  <c r="F441" i="37" s="1"/>
  <c r="G441" i="37" s="1"/>
  <c r="C442" i="37"/>
  <c r="D442" i="37"/>
  <c r="L442" i="37"/>
  <c r="M442" i="37" s="1"/>
  <c r="F442" i="37" s="1"/>
  <c r="G442" i="37" s="1"/>
  <c r="C443" i="37"/>
  <c r="D443" i="37"/>
  <c r="L443" i="37"/>
  <c r="M443" i="37" s="1"/>
  <c r="F443" i="37" s="1"/>
  <c r="G443" i="37" s="1"/>
  <c r="C443" i="39"/>
  <c r="D443" i="39"/>
  <c r="L443" i="39"/>
  <c r="M443" i="39" s="1"/>
  <c r="F443" i="39" s="1"/>
  <c r="G443" i="39" s="1"/>
  <c r="C444" i="39"/>
  <c r="D444" i="39"/>
  <c r="L444" i="39"/>
  <c r="M444" i="39" s="1"/>
  <c r="F444" i="39" s="1"/>
  <c r="G444" i="39" s="1"/>
  <c r="C445" i="39"/>
  <c r="D445" i="39"/>
  <c r="L445" i="39"/>
  <c r="M445" i="39" s="1"/>
  <c r="F445" i="39" s="1"/>
  <c r="G445" i="39" s="1"/>
  <c r="C437" i="37"/>
  <c r="D437" i="37"/>
  <c r="L437" i="37"/>
  <c r="M437" i="37" s="1"/>
  <c r="F437" i="37" s="1"/>
  <c r="G437" i="37" s="1"/>
  <c r="C438" i="37"/>
  <c r="D438" i="37"/>
  <c r="L438" i="37"/>
  <c r="M438" i="37" s="1"/>
  <c r="F438" i="37" s="1"/>
  <c r="G438" i="37" s="1"/>
  <c r="L212" i="36"/>
  <c r="M212" i="36" s="1"/>
  <c r="F212" i="36" s="1"/>
  <c r="G212" i="36" s="1"/>
  <c r="D212" i="36"/>
  <c r="C212" i="36"/>
  <c r="C442" i="39"/>
  <c r="D442" i="39"/>
  <c r="L442" i="39"/>
  <c r="M442" i="39" s="1"/>
  <c r="F442" i="39" s="1"/>
  <c r="G442" i="39" s="1"/>
  <c r="L211" i="36"/>
  <c r="M211" i="36" s="1"/>
  <c r="F211" i="36" s="1"/>
  <c r="G211" i="36" s="1"/>
  <c r="D211" i="36"/>
  <c r="C211" i="36"/>
  <c r="L436" i="37"/>
  <c r="M436" i="37" s="1"/>
  <c r="F436" i="37" s="1"/>
  <c r="G436" i="37" s="1"/>
  <c r="D436" i="37"/>
  <c r="C436" i="37"/>
  <c r="L435" i="37"/>
  <c r="M435" i="37" s="1"/>
  <c r="F435" i="37" s="1"/>
  <c r="G435" i="37" s="1"/>
  <c r="D435" i="37"/>
  <c r="C435" i="37"/>
  <c r="L441" i="39"/>
  <c r="M441" i="39" s="1"/>
  <c r="F441" i="39" s="1"/>
  <c r="G441" i="39" s="1"/>
  <c r="D441" i="39"/>
  <c r="C441" i="39"/>
  <c r="L434" i="37"/>
  <c r="M434" i="37" s="1"/>
  <c r="F434" i="37" s="1"/>
  <c r="G434" i="37" s="1"/>
  <c r="D434" i="37"/>
  <c r="C434" i="37"/>
  <c r="L433" i="37"/>
  <c r="M433" i="37" s="1"/>
  <c r="F433" i="37" s="1"/>
  <c r="G433" i="37" s="1"/>
  <c r="D433" i="37"/>
  <c r="C433" i="37"/>
  <c r="L432" i="37"/>
  <c r="M432" i="37" s="1"/>
  <c r="F432" i="37" s="1"/>
  <c r="G432" i="37" s="1"/>
  <c r="D432" i="37"/>
  <c r="C432" i="37"/>
  <c r="L431" i="37"/>
  <c r="M431" i="37" s="1"/>
  <c r="F431" i="37" s="1"/>
  <c r="G431" i="37" s="1"/>
  <c r="D431" i="37"/>
  <c r="C431" i="37"/>
  <c r="L430" i="37"/>
  <c r="M430" i="37" s="1"/>
  <c r="F430" i="37" s="1"/>
  <c r="G430" i="37" s="1"/>
  <c r="D430" i="37"/>
  <c r="C430" i="37"/>
  <c r="L440" i="39"/>
  <c r="M440" i="39" s="1"/>
  <c r="F440" i="39" s="1"/>
  <c r="G440" i="39" s="1"/>
  <c r="D440" i="39"/>
  <c r="C440" i="39"/>
  <c r="L59" i="41"/>
  <c r="M59" i="41" s="1"/>
  <c r="F59" i="41" s="1"/>
  <c r="G59" i="41" s="1"/>
  <c r="D59" i="41"/>
  <c r="C59" i="41"/>
  <c r="L439" i="39"/>
  <c r="M439" i="39" s="1"/>
  <c r="F439" i="39" s="1"/>
  <c r="G439" i="39" s="1"/>
  <c r="D439" i="39"/>
  <c r="C439" i="39"/>
  <c r="L58" i="41"/>
  <c r="M58" i="41" s="1"/>
  <c r="F58" i="41" s="1"/>
  <c r="G58" i="41" s="1"/>
  <c r="D58" i="41"/>
  <c r="C58" i="41"/>
  <c r="L438" i="39"/>
  <c r="M438" i="39" s="1"/>
  <c r="F438" i="39" s="1"/>
  <c r="G438" i="39" s="1"/>
  <c r="D438" i="39"/>
  <c r="C438" i="39"/>
  <c r="L437" i="39"/>
  <c r="M437" i="39" s="1"/>
  <c r="F437" i="39" s="1"/>
  <c r="G437" i="39" s="1"/>
  <c r="D437" i="39"/>
  <c r="C437" i="39"/>
  <c r="L210" i="36"/>
  <c r="M210" i="36" s="1"/>
  <c r="F210" i="36" s="1"/>
  <c r="G210" i="36" s="1"/>
  <c r="D210" i="36"/>
  <c r="C210" i="36"/>
  <c r="L75" i="40"/>
  <c r="M75" i="40" s="1"/>
  <c r="F75" i="40" s="1"/>
  <c r="G75" i="40" s="1"/>
  <c r="D75" i="40"/>
  <c r="C75" i="40"/>
  <c r="L57" i="41"/>
  <c r="M57" i="41" s="1"/>
  <c r="F57" i="41" s="1"/>
  <c r="G57" i="41" s="1"/>
  <c r="D57" i="41"/>
  <c r="C57" i="41"/>
  <c r="L56" i="41"/>
  <c r="M56" i="41" s="1"/>
  <c r="F56" i="41" s="1"/>
  <c r="G56" i="41" s="1"/>
  <c r="D56" i="41"/>
  <c r="C56" i="41"/>
  <c r="L74" i="40"/>
  <c r="M74" i="40" s="1"/>
  <c r="F74" i="40" s="1"/>
  <c r="G74" i="40" s="1"/>
  <c r="D74" i="40"/>
  <c r="C74" i="40"/>
  <c r="L436" i="39"/>
  <c r="M436" i="39" s="1"/>
  <c r="F436" i="39" s="1"/>
  <c r="G436" i="39" s="1"/>
  <c r="D436" i="39"/>
  <c r="C436" i="39"/>
  <c r="L435" i="39"/>
  <c r="M435" i="39" s="1"/>
  <c r="F435" i="39" s="1"/>
  <c r="G435" i="39" s="1"/>
  <c r="D435" i="39"/>
  <c r="C435" i="39"/>
  <c r="L73" i="40"/>
  <c r="M73" i="40" s="1"/>
  <c r="F73" i="40" s="1"/>
  <c r="G73" i="40" s="1"/>
  <c r="D73" i="40"/>
  <c r="C73" i="40"/>
  <c r="L209" i="36"/>
  <c r="M209" i="36" s="1"/>
  <c r="F209" i="36" s="1"/>
  <c r="G209" i="36" s="1"/>
  <c r="D209" i="36"/>
  <c r="C209" i="36"/>
  <c r="L434" i="39"/>
  <c r="M434" i="39" s="1"/>
  <c r="F434" i="39" s="1"/>
  <c r="G434" i="39" s="1"/>
  <c r="D434" i="39"/>
  <c r="C434" i="39"/>
  <c r="L55" i="41"/>
  <c r="M55" i="41" s="1"/>
  <c r="F55" i="41" s="1"/>
  <c r="G55" i="41" s="1"/>
  <c r="D55" i="41"/>
  <c r="C55" i="41"/>
  <c r="L54" i="41"/>
  <c r="M54" i="41" s="1"/>
  <c r="F54" i="41" s="1"/>
  <c r="G54" i="41" s="1"/>
  <c r="D54" i="41"/>
  <c r="C54" i="41"/>
  <c r="L208" i="36"/>
  <c r="M208" i="36" s="1"/>
  <c r="F208" i="36" s="1"/>
  <c r="G208" i="36" s="1"/>
  <c r="D208" i="36"/>
  <c r="C208" i="36"/>
  <c r="L433" i="39"/>
  <c r="M433" i="39" s="1"/>
  <c r="F433" i="39" s="1"/>
  <c r="G433" i="39" s="1"/>
  <c r="D433" i="39"/>
  <c r="C433" i="39"/>
  <c r="L72" i="40"/>
  <c r="M72" i="40" s="1"/>
  <c r="F72" i="40" s="1"/>
  <c r="G72" i="40" s="1"/>
  <c r="D72" i="40"/>
  <c r="C72" i="40"/>
  <c r="L432" i="39"/>
  <c r="M432" i="39" s="1"/>
  <c r="F432" i="39" s="1"/>
  <c r="G432" i="39" s="1"/>
  <c r="D432" i="39"/>
  <c r="C432" i="39"/>
  <c r="L431" i="39"/>
  <c r="M431" i="39" s="1"/>
  <c r="F431" i="39" s="1"/>
  <c r="G431" i="39" s="1"/>
  <c r="D431" i="39"/>
  <c r="C431" i="39"/>
  <c r="L207" i="36"/>
  <c r="M207" i="36" s="1"/>
  <c r="F207" i="36" s="1"/>
  <c r="G207" i="36" s="1"/>
  <c r="D207" i="36"/>
  <c r="C207" i="36"/>
  <c r="L430" i="39"/>
  <c r="M430" i="39" s="1"/>
  <c r="F430" i="39" s="1"/>
  <c r="G430" i="39" s="1"/>
  <c r="D430" i="39"/>
  <c r="C430" i="39"/>
  <c r="L53" i="41"/>
  <c r="M53" i="41" s="1"/>
  <c r="F53" i="41" s="1"/>
  <c r="G53" i="41" s="1"/>
  <c r="D53" i="41"/>
  <c r="C53" i="41"/>
  <c r="L429" i="39"/>
  <c r="M429" i="39" s="1"/>
  <c r="F429" i="39" s="1"/>
  <c r="G429" i="39" s="1"/>
  <c r="D429" i="39"/>
  <c r="C429" i="39"/>
  <c r="L428" i="39"/>
  <c r="M428" i="39" s="1"/>
  <c r="F428" i="39" s="1"/>
  <c r="G428" i="39" s="1"/>
  <c r="D428" i="39"/>
  <c r="C428" i="39"/>
  <c r="L206" i="36"/>
  <c r="M206" i="36" s="1"/>
  <c r="F206" i="36" s="1"/>
  <c r="G206" i="36" s="1"/>
  <c r="D206" i="36"/>
  <c r="C206" i="36"/>
  <c r="L427" i="39"/>
  <c r="M427" i="39" s="1"/>
  <c r="F427" i="39" s="1"/>
  <c r="G427" i="39" s="1"/>
  <c r="D427" i="39"/>
  <c r="C427" i="39"/>
  <c r="L426" i="39"/>
  <c r="M426" i="39" s="1"/>
  <c r="F426" i="39" s="1"/>
  <c r="G426" i="39" s="1"/>
  <c r="D426" i="39"/>
  <c r="C426" i="39"/>
  <c r="L205" i="36"/>
  <c r="M205" i="36" s="1"/>
  <c r="F205" i="36" s="1"/>
  <c r="G205" i="36" s="1"/>
  <c r="D205" i="36"/>
  <c r="C205" i="36"/>
  <c r="L429" i="37"/>
  <c r="M429" i="37" s="1"/>
  <c r="F429" i="37" s="1"/>
  <c r="G429" i="37" s="1"/>
  <c r="D429" i="37"/>
  <c r="C429" i="37"/>
  <c r="L428" i="37"/>
  <c r="M428" i="37" s="1"/>
  <c r="F428" i="37" s="1"/>
  <c r="G428" i="37" s="1"/>
  <c r="D428" i="37"/>
  <c r="C428" i="37"/>
  <c r="L427" i="37"/>
  <c r="M427" i="37" s="1"/>
  <c r="F427" i="37" s="1"/>
  <c r="G427" i="37" s="1"/>
  <c r="D427" i="37"/>
  <c r="C427" i="37"/>
  <c r="L426" i="37"/>
  <c r="M426" i="37" s="1"/>
  <c r="F426" i="37" s="1"/>
  <c r="G426" i="37" s="1"/>
  <c r="D426" i="37"/>
  <c r="C426" i="37"/>
  <c r="L425" i="39"/>
  <c r="M425" i="39" s="1"/>
  <c r="F425" i="39" s="1"/>
  <c r="G425" i="39" s="1"/>
  <c r="D425" i="39"/>
  <c r="C425" i="39"/>
  <c r="L424" i="39"/>
  <c r="M424" i="39" s="1"/>
  <c r="F424" i="39" s="1"/>
  <c r="G424" i="39" s="1"/>
  <c r="D424" i="39"/>
  <c r="C424" i="39"/>
  <c r="L425" i="37"/>
  <c r="M425" i="37" s="1"/>
  <c r="F425" i="37" s="1"/>
  <c r="G425" i="37" s="1"/>
  <c r="D425" i="37"/>
  <c r="C425" i="37"/>
  <c r="L423" i="39"/>
  <c r="M423" i="39" s="1"/>
  <c r="F423" i="39" s="1"/>
  <c r="G423" i="39" s="1"/>
  <c r="D423" i="39"/>
  <c r="C423" i="39"/>
  <c r="L424" i="37"/>
  <c r="M424" i="37" s="1"/>
  <c r="F424" i="37" s="1"/>
  <c r="G424" i="37" s="1"/>
  <c r="D424" i="37"/>
  <c r="C424" i="37"/>
  <c r="L423" i="37"/>
  <c r="M423" i="37" s="1"/>
  <c r="F423" i="37" s="1"/>
  <c r="G423" i="37" s="1"/>
  <c r="D423" i="37"/>
  <c r="C423" i="37"/>
  <c r="L422" i="39"/>
  <c r="M422" i="39" s="1"/>
  <c r="F422" i="39" s="1"/>
  <c r="G422" i="39" s="1"/>
  <c r="D422" i="39"/>
  <c r="C422" i="39"/>
  <c r="L422" i="37"/>
  <c r="M422" i="37" s="1"/>
  <c r="F422" i="37" s="1"/>
  <c r="G422" i="37" s="1"/>
  <c r="D422" i="37"/>
  <c r="C422" i="37"/>
  <c r="L421" i="39"/>
  <c r="M421" i="39" s="1"/>
  <c r="F421" i="39" s="1"/>
  <c r="G421" i="39" s="1"/>
  <c r="D421" i="39"/>
  <c r="C421" i="39"/>
  <c r="L421" i="37"/>
  <c r="M421" i="37" s="1"/>
  <c r="F421" i="37" s="1"/>
  <c r="G421" i="37" s="1"/>
  <c r="D421" i="37"/>
  <c r="C421" i="37"/>
  <c r="L71" i="40"/>
  <c r="M71" i="40" s="1"/>
  <c r="F71" i="40" s="1"/>
  <c r="G71" i="40" s="1"/>
  <c r="D71" i="40"/>
  <c r="C71" i="40"/>
  <c r="L420" i="39"/>
  <c r="M420" i="39" s="1"/>
  <c r="F420" i="39" s="1"/>
  <c r="G420" i="39" s="1"/>
  <c r="D420" i="39"/>
  <c r="C420" i="39"/>
  <c r="L420" i="37"/>
  <c r="M420" i="37" s="1"/>
  <c r="F420" i="37" s="1"/>
  <c r="G420" i="37" s="1"/>
  <c r="D420" i="37"/>
  <c r="C420" i="37"/>
  <c r="L419" i="39"/>
  <c r="M419" i="39" s="1"/>
  <c r="F419" i="39" s="1"/>
  <c r="G419" i="39" s="1"/>
  <c r="D419" i="39"/>
  <c r="C419" i="39"/>
  <c r="L419" i="37"/>
  <c r="M419" i="37" s="1"/>
  <c r="F419" i="37" s="1"/>
  <c r="G419" i="37" s="1"/>
  <c r="D419" i="37"/>
  <c r="C419" i="37"/>
  <c r="L418" i="39"/>
  <c r="M418" i="39" s="1"/>
  <c r="F418" i="39" s="1"/>
  <c r="G418" i="39" s="1"/>
  <c r="D418" i="39"/>
  <c r="C418" i="39"/>
  <c r="L70" i="40"/>
  <c r="M70" i="40" s="1"/>
  <c r="F70" i="40" s="1"/>
  <c r="G70" i="40" s="1"/>
  <c r="D70" i="40"/>
  <c r="C70" i="40"/>
  <c r="L418" i="37"/>
  <c r="M418" i="37" s="1"/>
  <c r="F418" i="37" s="1"/>
  <c r="G418" i="37" s="1"/>
  <c r="D418" i="37"/>
  <c r="C418" i="37"/>
  <c r="L417" i="39"/>
  <c r="M417" i="39" s="1"/>
  <c r="F417" i="39" s="1"/>
  <c r="G417" i="39" s="1"/>
  <c r="D417" i="39"/>
  <c r="C417" i="39"/>
  <c r="L416" i="39"/>
  <c r="M416" i="39" s="1"/>
  <c r="F416" i="39" s="1"/>
  <c r="G416" i="39" s="1"/>
  <c r="D416" i="39"/>
  <c r="C416" i="39"/>
  <c r="L415" i="39"/>
  <c r="M415" i="39" s="1"/>
  <c r="F415" i="39" s="1"/>
  <c r="G415" i="39" s="1"/>
  <c r="D415" i="39"/>
  <c r="C415" i="39"/>
  <c r="L69" i="40"/>
  <c r="M69" i="40" s="1"/>
  <c r="F69" i="40" s="1"/>
  <c r="G69" i="40" s="1"/>
  <c r="D69" i="40"/>
  <c r="C69" i="40"/>
  <c r="L414" i="39"/>
  <c r="M414" i="39" s="1"/>
  <c r="F414" i="39" s="1"/>
  <c r="G414" i="39" s="1"/>
  <c r="D414" i="39"/>
  <c r="C414" i="39"/>
  <c r="L52" i="41"/>
  <c r="M52" i="41" s="1"/>
  <c r="F52" i="41" s="1"/>
  <c r="G52" i="41" s="1"/>
  <c r="D52" i="41"/>
  <c r="C52" i="41"/>
  <c r="L68" i="40"/>
  <c r="M68" i="40" s="1"/>
  <c r="F68" i="40" s="1"/>
  <c r="G68" i="40" s="1"/>
  <c r="D68" i="40"/>
  <c r="C68" i="40"/>
  <c r="L413" i="39"/>
  <c r="M413" i="39" s="1"/>
  <c r="F413" i="39" s="1"/>
  <c r="G413" i="39" s="1"/>
  <c r="D413" i="39"/>
  <c r="C413" i="39"/>
  <c r="L51" i="41"/>
  <c r="M51" i="41" s="1"/>
  <c r="F51" i="41" s="1"/>
  <c r="G51" i="41" s="1"/>
  <c r="D51" i="41"/>
  <c r="C51" i="41"/>
  <c r="L412" i="39"/>
  <c r="M412" i="39" s="1"/>
  <c r="F412" i="39" s="1"/>
  <c r="G412" i="39" s="1"/>
  <c r="D412" i="39"/>
  <c r="C412" i="39"/>
  <c r="L67" i="40"/>
  <c r="M67" i="40" s="1"/>
  <c r="F67" i="40" s="1"/>
  <c r="G67" i="40" s="1"/>
  <c r="D67" i="40"/>
  <c r="C67" i="40"/>
  <c r="L411" i="39"/>
  <c r="M411" i="39" s="1"/>
  <c r="F411" i="39" s="1"/>
  <c r="G411" i="39" s="1"/>
  <c r="D411" i="39"/>
  <c r="C411" i="39"/>
  <c r="L204" i="36"/>
  <c r="M204" i="36" s="1"/>
  <c r="F204" i="36" s="1"/>
  <c r="G204" i="36" s="1"/>
  <c r="D204" i="36"/>
  <c r="C204" i="36"/>
  <c r="L66" i="40"/>
  <c r="M66" i="40" s="1"/>
  <c r="F66" i="40" s="1"/>
  <c r="G66" i="40" s="1"/>
  <c r="D66" i="40"/>
  <c r="C66" i="40"/>
  <c r="L410" i="39"/>
  <c r="M410" i="39" s="1"/>
  <c r="F410" i="39" s="1"/>
  <c r="G410" i="39" s="1"/>
  <c r="D410" i="39"/>
  <c r="C410" i="39"/>
  <c r="L50" i="41"/>
  <c r="M50" i="41" s="1"/>
  <c r="F50" i="41" s="1"/>
  <c r="G50" i="41" s="1"/>
  <c r="D50" i="41"/>
  <c r="C50" i="41"/>
  <c r="L409" i="39"/>
  <c r="M409" i="39" s="1"/>
  <c r="F409" i="39" s="1"/>
  <c r="G409" i="39" s="1"/>
  <c r="D409" i="39"/>
  <c r="C409" i="39"/>
  <c r="L49" i="41"/>
  <c r="M49" i="41" s="1"/>
  <c r="F49" i="41" s="1"/>
  <c r="G49" i="41" s="1"/>
  <c r="D49" i="41"/>
  <c r="C49" i="41"/>
  <c r="L65" i="40"/>
  <c r="M65" i="40" s="1"/>
  <c r="F65" i="40" s="1"/>
  <c r="G65" i="40" s="1"/>
  <c r="D65" i="40"/>
  <c r="C65" i="40"/>
  <c r="L48" i="41"/>
  <c r="M48" i="41" s="1"/>
  <c r="F48" i="41" s="1"/>
  <c r="G48" i="41" s="1"/>
  <c r="D48" i="41"/>
  <c r="C48" i="41"/>
  <c r="L203" i="36"/>
  <c r="M203" i="36" s="1"/>
  <c r="F203" i="36" s="1"/>
  <c r="G203" i="36" s="1"/>
  <c r="D203" i="36"/>
  <c r="C203" i="36"/>
  <c r="L408" i="39"/>
  <c r="M408" i="39" s="1"/>
  <c r="F408" i="39" s="1"/>
  <c r="G408" i="39" s="1"/>
  <c r="D408" i="39"/>
  <c r="C408" i="39"/>
  <c r="L47" i="41"/>
  <c r="M47" i="41" s="1"/>
  <c r="F47" i="41" s="1"/>
  <c r="G47" i="41" s="1"/>
  <c r="D47" i="41"/>
  <c r="C47" i="41"/>
  <c r="L46" i="41"/>
  <c r="M46" i="41" s="1"/>
  <c r="F46" i="41" s="1"/>
  <c r="G46" i="41" s="1"/>
  <c r="D46" i="41"/>
  <c r="C46" i="41"/>
  <c r="L202" i="36"/>
  <c r="M202" i="36" s="1"/>
  <c r="F202" i="36" s="1"/>
  <c r="G202" i="36" s="1"/>
  <c r="D202" i="36"/>
  <c r="C202" i="36"/>
  <c r="L407" i="39"/>
  <c r="M407" i="39" s="1"/>
  <c r="F407" i="39" s="1"/>
  <c r="G407" i="39" s="1"/>
  <c r="D407" i="39"/>
  <c r="C407" i="39"/>
  <c r="L64" i="40"/>
  <c r="M64" i="40" s="1"/>
  <c r="F64" i="40" s="1"/>
  <c r="G64" i="40" s="1"/>
  <c r="D64" i="40"/>
  <c r="C64" i="40"/>
  <c r="L406" i="39"/>
  <c r="M406" i="39" s="1"/>
  <c r="F406" i="39" s="1"/>
  <c r="G406" i="39" s="1"/>
  <c r="D406" i="39"/>
  <c r="C406" i="39"/>
  <c r="L405" i="39"/>
  <c r="M405" i="39" s="1"/>
  <c r="F405" i="39" s="1"/>
  <c r="G405" i="39" s="1"/>
  <c r="D405" i="39"/>
  <c r="C405" i="39"/>
  <c r="L201" i="36"/>
  <c r="M201" i="36" s="1"/>
  <c r="F201" i="36" s="1"/>
  <c r="G201" i="36" s="1"/>
  <c r="D201" i="36"/>
  <c r="C201" i="36"/>
  <c r="L404" i="39"/>
  <c r="M404" i="39" s="1"/>
  <c r="F404" i="39" s="1"/>
  <c r="G404" i="39" s="1"/>
  <c r="D404" i="39"/>
  <c r="C404" i="39"/>
  <c r="L45" i="41"/>
  <c r="M45" i="41" s="1"/>
  <c r="F45" i="41" s="1"/>
  <c r="G45" i="41" s="1"/>
  <c r="D45" i="41"/>
  <c r="C45" i="41"/>
  <c r="L403" i="39"/>
  <c r="M403" i="39" s="1"/>
  <c r="F403" i="39" s="1"/>
  <c r="G403" i="39" s="1"/>
  <c r="D403" i="39"/>
  <c r="C403" i="39"/>
  <c r="L402" i="39"/>
  <c r="M402" i="39" s="1"/>
  <c r="F402" i="39" s="1"/>
  <c r="G402" i="39" s="1"/>
  <c r="D402" i="39"/>
  <c r="C402" i="39"/>
  <c r="L200" i="36"/>
  <c r="M200" i="36" s="1"/>
  <c r="F200" i="36" s="1"/>
  <c r="G200" i="36" s="1"/>
  <c r="D200" i="36"/>
  <c r="C200" i="36"/>
  <c r="L401" i="39"/>
  <c r="M401" i="39" s="1"/>
  <c r="F401" i="39" s="1"/>
  <c r="G401" i="39" s="1"/>
  <c r="D401" i="39"/>
  <c r="C401" i="39"/>
  <c r="L400" i="39"/>
  <c r="M400" i="39" s="1"/>
  <c r="F400" i="39" s="1"/>
  <c r="G400" i="39" s="1"/>
  <c r="D400" i="39"/>
  <c r="C400" i="39"/>
  <c r="L199" i="36"/>
  <c r="M199" i="36" s="1"/>
  <c r="F199" i="36" s="1"/>
  <c r="G199" i="36" s="1"/>
  <c r="D199" i="36"/>
  <c r="C199" i="36"/>
  <c r="L417" i="37"/>
  <c r="M417" i="37" s="1"/>
  <c r="F417" i="37" s="1"/>
  <c r="G417" i="37" s="1"/>
  <c r="D417" i="37"/>
  <c r="C417" i="37"/>
  <c r="L416" i="37"/>
  <c r="M416" i="37" s="1"/>
  <c r="F416" i="37" s="1"/>
  <c r="G416" i="37" s="1"/>
  <c r="D416" i="37"/>
  <c r="C416" i="37"/>
  <c r="L399" i="39"/>
  <c r="M399" i="39" s="1"/>
  <c r="F399" i="39" s="1"/>
  <c r="G399" i="39" s="1"/>
  <c r="D399" i="39"/>
  <c r="C399" i="39"/>
  <c r="L415" i="37"/>
  <c r="M415" i="37" s="1"/>
  <c r="F415" i="37" s="1"/>
  <c r="G415" i="37" s="1"/>
  <c r="D415" i="37"/>
  <c r="C415" i="37"/>
  <c r="L414" i="37"/>
  <c r="M414" i="37" s="1"/>
  <c r="F414" i="37" s="1"/>
  <c r="G414" i="37" s="1"/>
  <c r="D414" i="37"/>
  <c r="C414" i="37"/>
  <c r="L413" i="37"/>
  <c r="M413" i="37" s="1"/>
  <c r="F413" i="37" s="1"/>
  <c r="G413" i="37" s="1"/>
  <c r="D413" i="37"/>
  <c r="C413" i="37"/>
  <c r="L412" i="37"/>
  <c r="M412" i="37" s="1"/>
  <c r="F412" i="37" s="1"/>
  <c r="G412" i="37" s="1"/>
  <c r="D412" i="37"/>
  <c r="C412" i="37"/>
  <c r="L411" i="37"/>
  <c r="M411" i="37" s="1"/>
  <c r="F411" i="37" s="1"/>
  <c r="G411" i="37" s="1"/>
  <c r="D411" i="37"/>
  <c r="C411" i="37"/>
  <c r="L398" i="39"/>
  <c r="M398" i="39" s="1"/>
  <c r="F398" i="39" s="1"/>
  <c r="G398" i="39" s="1"/>
  <c r="D398" i="39"/>
  <c r="C398" i="39"/>
  <c r="L410" i="37"/>
  <c r="M410" i="37" s="1"/>
  <c r="F410" i="37" s="1"/>
  <c r="G410" i="37" s="1"/>
  <c r="D410" i="37"/>
  <c r="C410" i="37"/>
  <c r="L397" i="39"/>
  <c r="M397" i="39" s="1"/>
  <c r="F397" i="39" s="1"/>
  <c r="G397" i="39" s="1"/>
  <c r="D397" i="39"/>
  <c r="C397" i="39"/>
  <c r="L409" i="37"/>
  <c r="M409" i="37" s="1"/>
  <c r="F409" i="37" s="1"/>
  <c r="G409" i="37" s="1"/>
  <c r="D409" i="37"/>
  <c r="C409" i="37"/>
  <c r="L408" i="37"/>
  <c r="M408" i="37" s="1"/>
  <c r="F408" i="37" s="1"/>
  <c r="G408" i="37" s="1"/>
  <c r="D408" i="37"/>
  <c r="C408" i="37"/>
  <c r="L396" i="39"/>
  <c r="M396" i="39" s="1"/>
  <c r="F396" i="39" s="1"/>
  <c r="G396" i="39" s="1"/>
  <c r="D396" i="39"/>
  <c r="C396" i="39"/>
  <c r="L395" i="39"/>
  <c r="M395" i="39" s="1"/>
  <c r="F395" i="39" s="1"/>
  <c r="G395" i="39" s="1"/>
  <c r="D395" i="39"/>
  <c r="C395" i="39"/>
  <c r="L407" i="37"/>
  <c r="M407" i="37" s="1"/>
  <c r="F407" i="37" s="1"/>
  <c r="G407" i="37" s="1"/>
  <c r="D407" i="37"/>
  <c r="C407" i="37"/>
  <c r="L394" i="39"/>
  <c r="M394" i="39" s="1"/>
  <c r="F394" i="39" s="1"/>
  <c r="G394" i="39" s="1"/>
  <c r="D394" i="39"/>
  <c r="C394" i="39"/>
  <c r="L63" i="40"/>
  <c r="M63" i="40" s="1"/>
  <c r="F63" i="40" s="1"/>
  <c r="G63" i="40" s="1"/>
  <c r="D63" i="40"/>
  <c r="C63" i="40"/>
  <c r="L393" i="39"/>
  <c r="M393" i="39" s="1"/>
  <c r="F393" i="39" s="1"/>
  <c r="G393" i="39" s="1"/>
  <c r="D393" i="39"/>
  <c r="C393" i="39"/>
  <c r="L392" i="39"/>
  <c r="M392" i="39" s="1"/>
  <c r="F392" i="39" s="1"/>
  <c r="G392" i="39" s="1"/>
  <c r="D392" i="39"/>
  <c r="C392" i="39"/>
  <c r="L406" i="37"/>
  <c r="M406" i="37" s="1"/>
  <c r="F406" i="37" s="1"/>
  <c r="G406" i="37" s="1"/>
  <c r="D406" i="37"/>
  <c r="C406" i="37"/>
  <c r="L405" i="37"/>
  <c r="M405" i="37" s="1"/>
  <c r="F405" i="37" s="1"/>
  <c r="G405" i="37" s="1"/>
  <c r="D405" i="37"/>
  <c r="C405" i="37"/>
  <c r="L198" i="36"/>
  <c r="M198" i="36" s="1"/>
  <c r="F198" i="36" s="1"/>
  <c r="G198" i="36" s="1"/>
  <c r="D198" i="36"/>
  <c r="C198" i="36"/>
  <c r="L391" i="39"/>
  <c r="M391" i="39" s="1"/>
  <c r="F391" i="39" s="1"/>
  <c r="G391" i="39" s="1"/>
  <c r="D391" i="39"/>
  <c r="C391" i="39"/>
  <c r="L390" i="39"/>
  <c r="M390" i="39" s="1"/>
  <c r="F390" i="39" s="1"/>
  <c r="G390" i="39" s="1"/>
  <c r="D390" i="39"/>
  <c r="C390" i="39"/>
  <c r="L197" i="36"/>
  <c r="M197" i="36" s="1"/>
  <c r="F197" i="36" s="1"/>
  <c r="G197" i="36" s="1"/>
  <c r="D197" i="36"/>
  <c r="C197" i="36"/>
  <c r="L389" i="39"/>
  <c r="M389" i="39" s="1"/>
  <c r="F389" i="39" s="1"/>
  <c r="G389" i="39" s="1"/>
  <c r="D389" i="39"/>
  <c r="C389" i="39"/>
  <c r="L196" i="36"/>
  <c r="M196" i="36" s="1"/>
  <c r="F196" i="36" s="1"/>
  <c r="G196" i="36" s="1"/>
  <c r="D196" i="36"/>
  <c r="C196" i="36"/>
  <c r="L388" i="39"/>
  <c r="M388" i="39" s="1"/>
  <c r="F388" i="39" s="1"/>
  <c r="G388" i="39" s="1"/>
  <c r="D388" i="39"/>
  <c r="C388" i="39"/>
  <c r="L404" i="37"/>
  <c r="M404" i="37" s="1"/>
  <c r="F404" i="37" s="1"/>
  <c r="G404" i="37" s="1"/>
  <c r="D404" i="37"/>
  <c r="C404" i="37"/>
  <c r="L195" i="36"/>
  <c r="M195" i="36" s="1"/>
  <c r="F195" i="36" s="1"/>
  <c r="G195" i="36" s="1"/>
  <c r="D195" i="36"/>
  <c r="C195" i="36"/>
  <c r="L387" i="39"/>
  <c r="M387" i="39" s="1"/>
  <c r="F387" i="39" s="1"/>
  <c r="G387" i="39" s="1"/>
  <c r="D387" i="39"/>
  <c r="C387" i="39"/>
  <c r="L403" i="37"/>
  <c r="M403" i="37" s="1"/>
  <c r="F403" i="37" s="1"/>
  <c r="G403" i="37" s="1"/>
  <c r="D403" i="37"/>
  <c r="C403" i="37"/>
  <c r="L62" i="40"/>
  <c r="M62" i="40" s="1"/>
  <c r="F62" i="40" s="1"/>
  <c r="G62" i="40" s="1"/>
  <c r="D62" i="40"/>
  <c r="C62" i="40"/>
  <c r="L194" i="36"/>
  <c r="M194" i="36" s="1"/>
  <c r="F194" i="36" s="1"/>
  <c r="G194" i="36" s="1"/>
  <c r="D194" i="36"/>
  <c r="C194" i="36"/>
  <c r="L402" i="37"/>
  <c r="M402" i="37" s="1"/>
  <c r="F402" i="37" s="1"/>
  <c r="G402" i="37" s="1"/>
  <c r="D402" i="37"/>
  <c r="C402" i="37"/>
  <c r="L193" i="36"/>
  <c r="M193" i="36" s="1"/>
  <c r="F193" i="36" s="1"/>
  <c r="G193" i="36" s="1"/>
  <c r="D193" i="36"/>
  <c r="C193" i="36"/>
  <c r="L386" i="39"/>
  <c r="M386" i="39" s="1"/>
  <c r="F386" i="39" s="1"/>
  <c r="G386" i="39" s="1"/>
  <c r="D386" i="39"/>
  <c r="C386" i="39"/>
  <c r="L61" i="40"/>
  <c r="M61" i="40" s="1"/>
  <c r="F61" i="40" s="1"/>
  <c r="G61" i="40" s="1"/>
  <c r="D61" i="40"/>
  <c r="C61" i="40"/>
  <c r="L192" i="36"/>
  <c r="M192" i="36" s="1"/>
  <c r="F192" i="36" s="1"/>
  <c r="G192" i="36" s="1"/>
  <c r="D192" i="36"/>
  <c r="C192" i="36"/>
  <c r="L401" i="37"/>
  <c r="M401" i="37" s="1"/>
  <c r="F401" i="37" s="1"/>
  <c r="G401" i="37" s="1"/>
  <c r="D401" i="37"/>
  <c r="C401" i="37"/>
  <c r="L400" i="37"/>
  <c r="M400" i="37" s="1"/>
  <c r="F400" i="37" s="1"/>
  <c r="G400" i="37" s="1"/>
  <c r="D400" i="37"/>
  <c r="C400" i="37"/>
  <c r="L60" i="40"/>
  <c r="M60" i="40" s="1"/>
  <c r="F60" i="40" s="1"/>
  <c r="G60" i="40" s="1"/>
  <c r="D60" i="40"/>
  <c r="C60" i="40"/>
  <c r="L191" i="36"/>
  <c r="M191" i="36" s="1"/>
  <c r="F191" i="36" s="1"/>
  <c r="G191" i="36" s="1"/>
  <c r="D191" i="36"/>
  <c r="C191" i="36"/>
  <c r="L399" i="37"/>
  <c r="M399" i="37" s="1"/>
  <c r="F399" i="37" s="1"/>
  <c r="G399" i="37" s="1"/>
  <c r="D399" i="37"/>
  <c r="C399" i="37"/>
  <c r="L385" i="39"/>
  <c r="M385" i="39" s="1"/>
  <c r="F385" i="39" s="1"/>
  <c r="G385" i="39" s="1"/>
  <c r="D385" i="39"/>
  <c r="C385" i="39"/>
  <c r="L398" i="37"/>
  <c r="M398" i="37" s="1"/>
  <c r="F398" i="37" s="1"/>
  <c r="G398" i="37" s="1"/>
  <c r="D398" i="37"/>
  <c r="C398" i="37"/>
  <c r="L384" i="39"/>
  <c r="M384" i="39" s="1"/>
  <c r="F384" i="39" s="1"/>
  <c r="G384" i="39" s="1"/>
  <c r="D384" i="39"/>
  <c r="C384" i="39"/>
  <c r="L397" i="37"/>
  <c r="M397" i="37" s="1"/>
  <c r="F397" i="37" s="1"/>
  <c r="G397" i="37" s="1"/>
  <c r="D397" i="37"/>
  <c r="C397" i="37"/>
  <c r="C393" i="37"/>
  <c r="D393" i="37"/>
  <c r="L393" i="37"/>
  <c r="M393" i="37" s="1"/>
  <c r="F393" i="37" s="1"/>
  <c r="G393" i="37" s="1"/>
  <c r="C394" i="37"/>
  <c r="D394" i="37"/>
  <c r="L394" i="37"/>
  <c r="M394" i="37" s="1"/>
  <c r="F394" i="37" s="1"/>
  <c r="G394" i="37" s="1"/>
  <c r="C395" i="37"/>
  <c r="D395" i="37"/>
  <c r="L395" i="37"/>
  <c r="M395" i="37" s="1"/>
  <c r="F395" i="37" s="1"/>
  <c r="G395" i="37" s="1"/>
  <c r="C396" i="37"/>
  <c r="D396" i="37"/>
  <c r="L396" i="37"/>
  <c r="M396" i="37" s="1"/>
  <c r="F396" i="37" s="1"/>
  <c r="G396" i="37" s="1"/>
  <c r="L383" i="39"/>
  <c r="M383" i="39" s="1"/>
  <c r="F383" i="39" s="1"/>
  <c r="G383" i="39" s="1"/>
  <c r="D383" i="39"/>
  <c r="C383" i="39"/>
  <c r="L392" i="37"/>
  <c r="M392" i="37" s="1"/>
  <c r="F392" i="37" s="1"/>
  <c r="G392" i="37" s="1"/>
  <c r="D392" i="37"/>
  <c r="C392" i="37"/>
  <c r="L190" i="36"/>
  <c r="M190" i="36" s="1"/>
  <c r="F190" i="36" s="1"/>
  <c r="G190" i="36" s="1"/>
  <c r="D190" i="36"/>
  <c r="C190" i="36"/>
  <c r="L391" i="37"/>
  <c r="M391" i="37" s="1"/>
  <c r="F391" i="37" s="1"/>
  <c r="G391" i="37" s="1"/>
  <c r="D391" i="37"/>
  <c r="C391" i="37"/>
  <c r="L189" i="36"/>
  <c r="M189" i="36" s="1"/>
  <c r="F189" i="36" s="1"/>
  <c r="G189" i="36" s="1"/>
  <c r="D189" i="36"/>
  <c r="C189" i="36"/>
  <c r="L390" i="37"/>
  <c r="M390" i="37" s="1"/>
  <c r="F390" i="37" s="1"/>
  <c r="G390" i="37" s="1"/>
  <c r="D390" i="37"/>
  <c r="C390" i="37"/>
  <c r="L389" i="37"/>
  <c r="M389" i="37" s="1"/>
  <c r="F389" i="37" s="1"/>
  <c r="G389" i="37" s="1"/>
  <c r="D389" i="37"/>
  <c r="C389" i="37"/>
  <c r="L382" i="39"/>
  <c r="M382" i="39" s="1"/>
  <c r="F382" i="39" s="1"/>
  <c r="G382" i="39" s="1"/>
  <c r="D382" i="39"/>
  <c r="C382" i="39"/>
  <c r="L188" i="36"/>
  <c r="M188" i="36" s="1"/>
  <c r="F188" i="36" s="1"/>
  <c r="G188" i="36" s="1"/>
  <c r="D188" i="36"/>
  <c r="C188" i="36"/>
  <c r="L381" i="39"/>
  <c r="M381" i="39" s="1"/>
  <c r="F381" i="39" s="1"/>
  <c r="G381" i="39" s="1"/>
  <c r="D381" i="39"/>
  <c r="C381" i="39"/>
  <c r="L380" i="39"/>
  <c r="M380" i="39" s="1"/>
  <c r="F380" i="39" s="1"/>
  <c r="G380" i="39" s="1"/>
  <c r="D380" i="39"/>
  <c r="C380" i="39"/>
  <c r="L187" i="36"/>
  <c r="M187" i="36" s="1"/>
  <c r="F187" i="36" s="1"/>
  <c r="G187" i="36" s="1"/>
  <c r="D187" i="36"/>
  <c r="C187" i="36"/>
  <c r="L379" i="39"/>
  <c r="M379" i="39" s="1"/>
  <c r="F379" i="39" s="1"/>
  <c r="G379" i="39" s="1"/>
  <c r="D379" i="39"/>
  <c r="C379" i="39"/>
  <c r="L186" i="36"/>
  <c r="M186" i="36" s="1"/>
  <c r="F186" i="36" s="1"/>
  <c r="G186" i="36" s="1"/>
  <c r="D186" i="36"/>
  <c r="C186" i="36"/>
  <c r="L378" i="39"/>
  <c r="M378" i="39" s="1"/>
  <c r="F378" i="39" s="1"/>
  <c r="G378" i="39" s="1"/>
  <c r="D378" i="39"/>
  <c r="C378" i="39"/>
  <c r="L185" i="36"/>
  <c r="M185" i="36" s="1"/>
  <c r="F185" i="36" s="1"/>
  <c r="G185" i="36" s="1"/>
  <c r="D185" i="36"/>
  <c r="C185" i="36"/>
  <c r="L377" i="39"/>
  <c r="M377" i="39" s="1"/>
  <c r="F377" i="39" s="1"/>
  <c r="G377" i="39" s="1"/>
  <c r="D377" i="39"/>
  <c r="C377" i="39"/>
  <c r="L59" i="40"/>
  <c r="M59" i="40" s="1"/>
  <c r="F59" i="40" s="1"/>
  <c r="G59" i="40" s="1"/>
  <c r="D59" i="40"/>
  <c r="C59" i="40"/>
  <c r="L184" i="36"/>
  <c r="M184" i="36" s="1"/>
  <c r="F184" i="36" s="1"/>
  <c r="G184" i="36" s="1"/>
  <c r="D184" i="36"/>
  <c r="C184" i="36"/>
  <c r="L376" i="39"/>
  <c r="M376" i="39" s="1"/>
  <c r="F376" i="39" s="1"/>
  <c r="G376" i="39" s="1"/>
  <c r="D376" i="39"/>
  <c r="C376" i="39"/>
  <c r="L375" i="39"/>
  <c r="M375" i="39" s="1"/>
  <c r="F375" i="39" s="1"/>
  <c r="G375" i="39" s="1"/>
  <c r="D375" i="39"/>
  <c r="C375" i="39"/>
  <c r="L183" i="36"/>
  <c r="M183" i="36" s="1"/>
  <c r="F183" i="36" s="1"/>
  <c r="G183" i="36" s="1"/>
  <c r="D183" i="36"/>
  <c r="C183" i="36"/>
  <c r="L182" i="36"/>
  <c r="M182" i="36" s="1"/>
  <c r="F182" i="36" s="1"/>
  <c r="G182" i="36" s="1"/>
  <c r="D182" i="36"/>
  <c r="C182" i="36"/>
  <c r="L181" i="36"/>
  <c r="M181" i="36" s="1"/>
  <c r="F181" i="36" s="1"/>
  <c r="G181" i="36" s="1"/>
  <c r="D181" i="36"/>
  <c r="C181" i="36"/>
  <c r="L374" i="39"/>
  <c r="M374" i="39" s="1"/>
  <c r="F374" i="39" s="1"/>
  <c r="G374" i="39" s="1"/>
  <c r="D374" i="39"/>
  <c r="C374" i="39"/>
  <c r="L180" i="36"/>
  <c r="M180" i="36" s="1"/>
  <c r="F180" i="36" s="1"/>
  <c r="G180" i="36" s="1"/>
  <c r="D180" i="36"/>
  <c r="C180" i="36"/>
  <c r="L388" i="37"/>
  <c r="M388" i="37" s="1"/>
  <c r="F388" i="37" s="1"/>
  <c r="G388" i="37" s="1"/>
  <c r="D388" i="37"/>
  <c r="C388" i="37"/>
  <c r="L387" i="37"/>
  <c r="M387" i="37" s="1"/>
  <c r="F387" i="37" s="1"/>
  <c r="G387" i="37" s="1"/>
  <c r="D387" i="37"/>
  <c r="C387" i="37"/>
  <c r="L386" i="37"/>
  <c r="M386" i="37" s="1"/>
  <c r="F386" i="37" s="1"/>
  <c r="G386" i="37" s="1"/>
  <c r="D386" i="37"/>
  <c r="C386" i="37"/>
  <c r="L385" i="37"/>
  <c r="M385" i="37" s="1"/>
  <c r="F385" i="37" s="1"/>
  <c r="G385" i="37" s="1"/>
  <c r="D385" i="37"/>
  <c r="C385" i="37"/>
  <c r="L384" i="37"/>
  <c r="M384" i="37" s="1"/>
  <c r="F384" i="37" s="1"/>
  <c r="G384" i="37" s="1"/>
  <c r="D384" i="37"/>
  <c r="C384" i="37"/>
  <c r="L383" i="37"/>
  <c r="M383" i="37" s="1"/>
  <c r="F383" i="37" s="1"/>
  <c r="G383" i="37" s="1"/>
  <c r="D383" i="37"/>
  <c r="C383" i="37"/>
  <c r="L17" i="9"/>
  <c r="M17" i="9" s="1"/>
  <c r="F17" i="9" s="1"/>
  <c r="G17" i="9" s="1"/>
  <c r="D17" i="9"/>
  <c r="C17" i="9"/>
  <c r="L16" i="9"/>
  <c r="M16" i="9" s="1"/>
  <c r="F16" i="9" s="1"/>
  <c r="G16" i="9" s="1"/>
  <c r="D16" i="9"/>
  <c r="C16" i="9"/>
  <c r="L44" i="41"/>
  <c r="M44" i="41" s="1"/>
  <c r="F44" i="41" s="1"/>
  <c r="G44" i="41" s="1"/>
  <c r="D44" i="41"/>
  <c r="C44" i="41"/>
  <c r="L43" i="41"/>
  <c r="M43" i="41" s="1"/>
  <c r="F43" i="41" s="1"/>
  <c r="G43" i="41" s="1"/>
  <c r="D43" i="41"/>
  <c r="C43" i="41"/>
  <c r="L373" i="39"/>
  <c r="M373" i="39" s="1"/>
  <c r="F373" i="39" s="1"/>
  <c r="G373" i="39" s="1"/>
  <c r="D373" i="39"/>
  <c r="C373" i="39"/>
  <c r="L372" i="39"/>
  <c r="M372" i="39" s="1"/>
  <c r="F372" i="39" s="1"/>
  <c r="G372" i="39" s="1"/>
  <c r="D372" i="39"/>
  <c r="C372" i="39"/>
  <c r="L371" i="39"/>
  <c r="M371" i="39" s="1"/>
  <c r="F371" i="39" s="1"/>
  <c r="G371" i="39" s="1"/>
  <c r="D371" i="39"/>
  <c r="C371" i="39"/>
  <c r="L370" i="39"/>
  <c r="M370" i="39" s="1"/>
  <c r="F370" i="39" s="1"/>
  <c r="G370" i="39" s="1"/>
  <c r="D370" i="39"/>
  <c r="C370" i="39"/>
  <c r="L42" i="41"/>
  <c r="M42" i="41" s="1"/>
  <c r="F42" i="41" s="1"/>
  <c r="G42" i="41" s="1"/>
  <c r="D42" i="41"/>
  <c r="C42" i="41"/>
  <c r="L369" i="39"/>
  <c r="M369" i="39" s="1"/>
  <c r="F369" i="39" s="1"/>
  <c r="G369" i="39" s="1"/>
  <c r="D369" i="39"/>
  <c r="C369" i="39"/>
  <c r="L368" i="39"/>
  <c r="M368" i="39" s="1"/>
  <c r="F368" i="39" s="1"/>
  <c r="G368" i="39" s="1"/>
  <c r="D368" i="39"/>
  <c r="C368" i="39"/>
  <c r="L41" i="41"/>
  <c r="M41" i="41" s="1"/>
  <c r="F41" i="41" s="1"/>
  <c r="G41" i="41" s="1"/>
  <c r="D41" i="41"/>
  <c r="C41" i="41"/>
  <c r="L367" i="39"/>
  <c r="M367" i="39" s="1"/>
  <c r="F367" i="39" s="1"/>
  <c r="G367" i="39" s="1"/>
  <c r="D367" i="39"/>
  <c r="C367" i="39"/>
  <c r="L40" i="41"/>
  <c r="M40" i="41" s="1"/>
  <c r="F40" i="41" s="1"/>
  <c r="G40" i="41" s="1"/>
  <c r="D40" i="41"/>
  <c r="C40" i="41"/>
  <c r="L39" i="41"/>
  <c r="M39" i="41" s="1"/>
  <c r="F39" i="41" s="1"/>
  <c r="G39" i="41" s="1"/>
  <c r="D39" i="41"/>
  <c r="C39" i="41"/>
  <c r="L38" i="41"/>
  <c r="M38" i="41" s="1"/>
  <c r="F38" i="41" s="1"/>
  <c r="G38" i="41" s="1"/>
  <c r="D38" i="41"/>
  <c r="C38" i="41"/>
  <c r="L37" i="41"/>
  <c r="M37" i="41" s="1"/>
  <c r="F37" i="41" s="1"/>
  <c r="G37" i="41" s="1"/>
  <c r="D37" i="41"/>
  <c r="C37" i="41"/>
  <c r="L366" i="39"/>
  <c r="M366" i="39" s="1"/>
  <c r="F366" i="39" s="1"/>
  <c r="G366" i="39" s="1"/>
  <c r="D366" i="39"/>
  <c r="C366" i="39"/>
  <c r="L365" i="39"/>
  <c r="M365" i="39" s="1"/>
  <c r="F365" i="39" s="1"/>
  <c r="G365" i="39" s="1"/>
  <c r="D365" i="39"/>
  <c r="C365" i="39"/>
  <c r="L36" i="41"/>
  <c r="M36" i="41" s="1"/>
  <c r="F36" i="41" s="1"/>
  <c r="G36" i="41" s="1"/>
  <c r="D36" i="41"/>
  <c r="C36" i="41"/>
  <c r="L35" i="41"/>
  <c r="M35" i="41" s="1"/>
  <c r="F35" i="41" s="1"/>
  <c r="G35" i="41" s="1"/>
  <c r="D35" i="41"/>
  <c r="C35" i="41"/>
  <c r="L34" i="41"/>
  <c r="M34" i="41" s="1"/>
  <c r="F34" i="41" s="1"/>
  <c r="G34" i="41" s="1"/>
  <c r="D34" i="41"/>
  <c r="C34" i="41"/>
  <c r="L364" i="39"/>
  <c r="M364" i="39" s="1"/>
  <c r="F364" i="39" s="1"/>
  <c r="G364" i="39" s="1"/>
  <c r="D364" i="39"/>
  <c r="C364" i="39"/>
  <c r="L33" i="41"/>
  <c r="M33" i="41" s="1"/>
  <c r="F33" i="41" s="1"/>
  <c r="G33" i="41" s="1"/>
  <c r="D33" i="41"/>
  <c r="C33" i="41"/>
  <c r="L32" i="41"/>
  <c r="M32" i="41" s="1"/>
  <c r="F32" i="41" s="1"/>
  <c r="G32" i="41" s="1"/>
  <c r="D32" i="41"/>
  <c r="C32" i="41"/>
  <c r="L363" i="39"/>
  <c r="M363" i="39" s="1"/>
  <c r="F363" i="39" s="1"/>
  <c r="G363" i="39" s="1"/>
  <c r="D363" i="39"/>
  <c r="C363" i="39"/>
  <c r="L58" i="40"/>
  <c r="M58" i="40" s="1"/>
  <c r="F58" i="40" s="1"/>
  <c r="G58" i="40" s="1"/>
  <c r="D58" i="40"/>
  <c r="C58" i="40"/>
  <c r="L362" i="39"/>
  <c r="M362" i="39" s="1"/>
  <c r="F362" i="39" s="1"/>
  <c r="G362" i="39" s="1"/>
  <c r="D362" i="39"/>
  <c r="C362" i="39"/>
  <c r="L361" i="39"/>
  <c r="M361" i="39" s="1"/>
  <c r="F361" i="39" s="1"/>
  <c r="G361" i="39" s="1"/>
  <c r="D361" i="39"/>
  <c r="C361" i="39"/>
  <c r="L360" i="39"/>
  <c r="M360" i="39" s="1"/>
  <c r="F360" i="39" s="1"/>
  <c r="G360" i="39" s="1"/>
  <c r="D360" i="39"/>
  <c r="C360" i="39"/>
  <c r="L359" i="39"/>
  <c r="M359" i="39" s="1"/>
  <c r="F359" i="39" s="1"/>
  <c r="G359" i="39" s="1"/>
  <c r="D359" i="39"/>
  <c r="C359" i="39"/>
  <c r="L179" i="36"/>
  <c r="M179" i="36" s="1"/>
  <c r="F179" i="36" s="1"/>
  <c r="G179" i="36" s="1"/>
  <c r="D179" i="36"/>
  <c r="C179" i="36"/>
  <c r="L358" i="39"/>
  <c r="M358" i="39" s="1"/>
  <c r="F358" i="39" s="1"/>
  <c r="G358" i="39" s="1"/>
  <c r="D358" i="39"/>
  <c r="C358" i="39"/>
  <c r="L357" i="39"/>
  <c r="M357" i="39" s="1"/>
  <c r="F357" i="39" s="1"/>
  <c r="G357" i="39" s="1"/>
  <c r="D357" i="39"/>
  <c r="C357" i="39"/>
  <c r="L382" i="37"/>
  <c r="M382" i="37" s="1"/>
  <c r="F382" i="37" s="1"/>
  <c r="G382" i="37" s="1"/>
  <c r="D382" i="37"/>
  <c r="C382" i="37"/>
  <c r="L381" i="37"/>
  <c r="M381" i="37" s="1"/>
  <c r="F381" i="37" s="1"/>
  <c r="G381" i="37" s="1"/>
  <c r="D381" i="37"/>
  <c r="C381" i="37"/>
  <c r="L356" i="39"/>
  <c r="M356" i="39" s="1"/>
  <c r="F356" i="39" s="1"/>
  <c r="G356" i="39" s="1"/>
  <c r="D356" i="39"/>
  <c r="C356" i="39"/>
  <c r="L380" i="37"/>
  <c r="M380" i="37" s="1"/>
  <c r="F380" i="37" s="1"/>
  <c r="G380" i="37" s="1"/>
  <c r="D380" i="37"/>
  <c r="C380" i="37"/>
  <c r="L379" i="37"/>
  <c r="M379" i="37" s="1"/>
  <c r="F379" i="37" s="1"/>
  <c r="G379" i="37" s="1"/>
  <c r="D379" i="37"/>
  <c r="C379" i="37"/>
  <c r="L355" i="39"/>
  <c r="M355" i="39" s="1"/>
  <c r="F355" i="39" s="1"/>
  <c r="G355" i="39" s="1"/>
  <c r="D355" i="39"/>
  <c r="C355" i="39"/>
  <c r="L378" i="37"/>
  <c r="M378" i="37" s="1"/>
  <c r="F378" i="37" s="1"/>
  <c r="G378" i="37" s="1"/>
  <c r="D378" i="37"/>
  <c r="C378" i="37"/>
  <c r="L354" i="39"/>
  <c r="M354" i="39" s="1"/>
  <c r="F354" i="39" s="1"/>
  <c r="G354" i="39" s="1"/>
  <c r="D354" i="39"/>
  <c r="C354" i="39"/>
  <c r="L31" i="41"/>
  <c r="M31" i="41" s="1"/>
  <c r="F31" i="41" s="1"/>
  <c r="G31" i="41" s="1"/>
  <c r="D31" i="41"/>
  <c r="C31" i="41"/>
  <c r="L353" i="39"/>
  <c r="M353" i="39" s="1"/>
  <c r="F353" i="39" s="1"/>
  <c r="G353" i="39" s="1"/>
  <c r="D353" i="39"/>
  <c r="C353" i="39"/>
  <c r="L377" i="37"/>
  <c r="M377" i="37" s="1"/>
  <c r="F377" i="37" s="1"/>
  <c r="G377" i="37" s="1"/>
  <c r="D377" i="37"/>
  <c r="C377" i="37"/>
  <c r="L376" i="37"/>
  <c r="M376" i="37" s="1"/>
  <c r="F376" i="37" s="1"/>
  <c r="G376" i="37" s="1"/>
  <c r="D376" i="37"/>
  <c r="C376" i="37"/>
  <c r="L352" i="39"/>
  <c r="M352" i="39" s="1"/>
  <c r="F352" i="39" s="1"/>
  <c r="G352" i="39" s="1"/>
  <c r="D352" i="39"/>
  <c r="C352" i="39"/>
  <c r="L375" i="37"/>
  <c r="M375" i="37" s="1"/>
  <c r="F375" i="37" s="1"/>
  <c r="G375" i="37" s="1"/>
  <c r="D375" i="37"/>
  <c r="C375" i="37"/>
  <c r="L374" i="37"/>
  <c r="M374" i="37" s="1"/>
  <c r="F374" i="37" s="1"/>
  <c r="G374" i="37" s="1"/>
  <c r="D374" i="37"/>
  <c r="C374" i="37"/>
  <c r="L373" i="37"/>
  <c r="M373" i="37" s="1"/>
  <c r="F373" i="37" s="1"/>
  <c r="G373" i="37" s="1"/>
  <c r="D373" i="37"/>
  <c r="C373" i="37"/>
  <c r="L372" i="37"/>
  <c r="M372" i="37" s="1"/>
  <c r="F372" i="37" s="1"/>
  <c r="G372" i="37" s="1"/>
  <c r="D372" i="37"/>
  <c r="C372" i="37"/>
  <c r="L371" i="37"/>
  <c r="M371" i="37" s="1"/>
  <c r="F371" i="37" s="1"/>
  <c r="G371" i="37" s="1"/>
  <c r="D371" i="37"/>
  <c r="C371" i="37"/>
  <c r="L351" i="39"/>
  <c r="M351" i="39" s="1"/>
  <c r="F351" i="39" s="1"/>
  <c r="G351" i="39" s="1"/>
  <c r="D351" i="39"/>
  <c r="C351" i="39"/>
  <c r="L370" i="37"/>
  <c r="M370" i="37" s="1"/>
  <c r="F370" i="37" s="1"/>
  <c r="G370" i="37" s="1"/>
  <c r="D370" i="37"/>
  <c r="C370" i="37"/>
  <c r="L369" i="37"/>
  <c r="M369" i="37" s="1"/>
  <c r="F369" i="37" s="1"/>
  <c r="G369" i="37" s="1"/>
  <c r="D369" i="37"/>
  <c r="C369" i="37"/>
  <c r="L178" i="36"/>
  <c r="M178" i="36" s="1"/>
  <c r="F178" i="36" s="1"/>
  <c r="G178" i="36" s="1"/>
  <c r="D178" i="36"/>
  <c r="C178" i="36"/>
  <c r="L350" i="39"/>
  <c r="M350" i="39" s="1"/>
  <c r="F350" i="39" s="1"/>
  <c r="G350" i="39" s="1"/>
  <c r="D350" i="39"/>
  <c r="C350" i="39"/>
  <c r="L349" i="39"/>
  <c r="M349" i="39" s="1"/>
  <c r="F349" i="39" s="1"/>
  <c r="G349" i="39" s="1"/>
  <c r="D349" i="39"/>
  <c r="C349" i="39"/>
  <c r="L348" i="39"/>
  <c r="M348" i="39" s="1"/>
  <c r="F348" i="39" s="1"/>
  <c r="G348" i="39" s="1"/>
  <c r="D348" i="39"/>
  <c r="C348" i="39"/>
  <c r="L347" i="39"/>
  <c r="M347" i="39" s="1"/>
  <c r="F347" i="39" s="1"/>
  <c r="G347" i="39" s="1"/>
  <c r="D347" i="39"/>
  <c r="C347" i="39"/>
  <c r="L368" i="37"/>
  <c r="M368" i="37" s="1"/>
  <c r="F368" i="37" s="1"/>
  <c r="G368" i="37" s="1"/>
  <c r="D368" i="37"/>
  <c r="C368" i="37"/>
  <c r="L30" i="41"/>
  <c r="M30" i="41" s="1"/>
  <c r="F30" i="41" s="1"/>
  <c r="G30" i="41" s="1"/>
  <c r="D30" i="41"/>
  <c r="C30" i="41"/>
  <c r="L367" i="37"/>
  <c r="M367" i="37" s="1"/>
  <c r="F367" i="37" s="1"/>
  <c r="G367" i="37" s="1"/>
  <c r="D367" i="37"/>
  <c r="C367" i="37"/>
  <c r="L177" i="36"/>
  <c r="M177" i="36" s="1"/>
  <c r="F177" i="36" s="1"/>
  <c r="G177" i="36" s="1"/>
  <c r="D177" i="36"/>
  <c r="C177" i="36"/>
  <c r="L29" i="41"/>
  <c r="M29" i="41" s="1"/>
  <c r="F29" i="41" s="1"/>
  <c r="G29" i="41" s="1"/>
  <c r="D29" i="41"/>
  <c r="C29" i="41"/>
  <c r="L28" i="41"/>
  <c r="M28" i="41" s="1"/>
  <c r="F28" i="41" s="1"/>
  <c r="G28" i="41" s="1"/>
  <c r="D28" i="41"/>
  <c r="C28" i="41"/>
  <c r="L366" i="37"/>
  <c r="M366" i="37" s="1"/>
  <c r="F366" i="37" s="1"/>
  <c r="G366" i="37" s="1"/>
  <c r="D366" i="37"/>
  <c r="C366" i="37"/>
  <c r="L27" i="41"/>
  <c r="M27" i="41" s="1"/>
  <c r="F27" i="41" s="1"/>
  <c r="G27" i="41" s="1"/>
  <c r="D27" i="41"/>
  <c r="C27" i="41"/>
  <c r="L365" i="37"/>
  <c r="M365" i="37" s="1"/>
  <c r="F365" i="37" s="1"/>
  <c r="G365" i="37" s="1"/>
  <c r="D365" i="37"/>
  <c r="C365" i="37"/>
  <c r="L26" i="41"/>
  <c r="M26" i="41" s="1"/>
  <c r="F26" i="41" s="1"/>
  <c r="G26" i="41" s="1"/>
  <c r="D26" i="41"/>
  <c r="C26" i="41"/>
  <c r="L364" i="37"/>
  <c r="M364" i="37" s="1"/>
  <c r="F364" i="37" s="1"/>
  <c r="G364" i="37" s="1"/>
  <c r="D364" i="37"/>
  <c r="C364" i="37"/>
  <c r="L363" i="37"/>
  <c r="M363" i="37" s="1"/>
  <c r="F363" i="37" s="1"/>
  <c r="G363" i="37" s="1"/>
  <c r="D363" i="37"/>
  <c r="C363" i="37"/>
  <c r="L25" i="41"/>
  <c r="M25" i="41" s="1"/>
  <c r="F25" i="41" s="1"/>
  <c r="G25" i="41" s="1"/>
  <c r="D25" i="41"/>
  <c r="C25" i="41"/>
  <c r="L362" i="37"/>
  <c r="M362" i="37" s="1"/>
  <c r="F362" i="37" s="1"/>
  <c r="G362" i="37" s="1"/>
  <c r="D362" i="37"/>
  <c r="C362" i="37"/>
  <c r="L361" i="37"/>
  <c r="M361" i="37" s="1"/>
  <c r="F361" i="37" s="1"/>
  <c r="G361" i="37" s="1"/>
  <c r="D361" i="37"/>
  <c r="C361" i="37"/>
  <c r="L360" i="37"/>
  <c r="M360" i="37" s="1"/>
  <c r="F360" i="37" s="1"/>
  <c r="G360" i="37" s="1"/>
  <c r="D360" i="37"/>
  <c r="C360" i="37"/>
  <c r="L359" i="37"/>
  <c r="M359" i="37" s="1"/>
  <c r="F359" i="37" s="1"/>
  <c r="G359" i="37" s="1"/>
  <c r="D359" i="37"/>
  <c r="C359" i="37"/>
  <c r="L358" i="37"/>
  <c r="M358" i="37" s="1"/>
  <c r="F358" i="37" s="1"/>
  <c r="G358" i="37" s="1"/>
  <c r="D358" i="37"/>
  <c r="C358" i="37"/>
  <c r="L357" i="37"/>
  <c r="M357" i="37" s="1"/>
  <c r="F357" i="37" s="1"/>
  <c r="G357" i="37" s="1"/>
  <c r="D357" i="37"/>
  <c r="C357" i="37"/>
  <c r="L346" i="39"/>
  <c r="M346" i="39" s="1"/>
  <c r="F346" i="39" s="1"/>
  <c r="G346" i="39" s="1"/>
  <c r="D346" i="39"/>
  <c r="C346" i="39"/>
  <c r="L176" i="36"/>
  <c r="M176" i="36" s="1"/>
  <c r="F176" i="36" s="1"/>
  <c r="G176" i="36" s="1"/>
  <c r="D176" i="36"/>
  <c r="C176" i="36"/>
  <c r="L356" i="37"/>
  <c r="M356" i="37" s="1"/>
  <c r="F356" i="37" s="1"/>
  <c r="G356" i="37" s="1"/>
  <c r="D356" i="37"/>
  <c r="C356" i="37"/>
  <c r="L408" i="14"/>
  <c r="M408" i="14" s="1"/>
  <c r="F408" i="14" s="1"/>
  <c r="G408" i="14" s="1"/>
  <c r="D408" i="14"/>
  <c r="C408" i="14"/>
  <c r="L407" i="14"/>
  <c r="M407" i="14" s="1"/>
  <c r="F407" i="14" s="1"/>
  <c r="G407" i="14" s="1"/>
  <c r="D407" i="14"/>
  <c r="C407" i="14"/>
  <c r="L355" i="37"/>
  <c r="M355" i="37" s="1"/>
  <c r="F355" i="37" s="1"/>
  <c r="G355" i="37" s="1"/>
  <c r="D355" i="37"/>
  <c r="C355" i="37"/>
  <c r="M406" i="14"/>
  <c r="F406" i="14" s="1"/>
  <c r="G406" i="14" s="1"/>
  <c r="L406" i="14"/>
  <c r="D406" i="14"/>
  <c r="C406" i="14"/>
  <c r="L354" i="37"/>
  <c r="M354" i="37" s="1"/>
  <c r="F354" i="37" s="1"/>
  <c r="G354" i="37" s="1"/>
  <c r="D354" i="37"/>
  <c r="C354" i="37"/>
  <c r="L353" i="37"/>
  <c r="M353" i="37" s="1"/>
  <c r="F353" i="37" s="1"/>
  <c r="G353" i="37" s="1"/>
  <c r="D353" i="37"/>
  <c r="C353" i="37"/>
  <c r="M442" i="10"/>
  <c r="F442" i="10" s="1"/>
  <c r="G442" i="10" s="1"/>
  <c r="L442" i="10"/>
  <c r="D442" i="10"/>
  <c r="C442" i="10"/>
  <c r="M441" i="10"/>
  <c r="F441" i="10" s="1"/>
  <c r="G441" i="10" s="1"/>
  <c r="L441" i="10"/>
  <c r="D441" i="10"/>
  <c r="C441" i="10"/>
  <c r="M440" i="10"/>
  <c r="F440" i="10" s="1"/>
  <c r="G440" i="10" s="1"/>
  <c r="L440" i="10"/>
  <c r="D440" i="10"/>
  <c r="C440" i="10"/>
  <c r="M439" i="10"/>
  <c r="F439" i="10" s="1"/>
  <c r="G439" i="10" s="1"/>
  <c r="L439" i="10"/>
  <c r="D439" i="10"/>
  <c r="C439" i="10"/>
  <c r="M438" i="10"/>
  <c r="F438" i="10" s="1"/>
  <c r="G438" i="10" s="1"/>
  <c r="L438" i="10"/>
  <c r="D438" i="10"/>
  <c r="C438" i="10"/>
  <c r="M437" i="10"/>
  <c r="F437" i="10" s="1"/>
  <c r="G437" i="10" s="1"/>
  <c r="L437" i="10"/>
  <c r="D437" i="10"/>
  <c r="C437" i="10"/>
  <c r="M436" i="10"/>
  <c r="F436" i="10" s="1"/>
  <c r="G436" i="10" s="1"/>
  <c r="L436" i="10"/>
  <c r="D436" i="10"/>
  <c r="C436" i="10"/>
  <c r="L24" i="41"/>
  <c r="M24" i="41" s="1"/>
  <c r="F24" i="41" s="1"/>
  <c r="G24" i="41" s="1"/>
  <c r="D24" i="41"/>
  <c r="C24" i="41"/>
  <c r="L57" i="40"/>
  <c r="M57" i="40" s="1"/>
  <c r="F57" i="40" s="1"/>
  <c r="G57" i="40" s="1"/>
  <c r="D57" i="40"/>
  <c r="C57" i="40"/>
  <c r="L23" i="41"/>
  <c r="M23" i="41" s="1"/>
  <c r="F23" i="41" s="1"/>
  <c r="G23" i="41" s="1"/>
  <c r="D23" i="41"/>
  <c r="C23" i="41"/>
  <c r="L56" i="40"/>
  <c r="M56" i="40" s="1"/>
  <c r="F56" i="40" s="1"/>
  <c r="G56" i="40" s="1"/>
  <c r="D56" i="40"/>
  <c r="C56" i="40"/>
  <c r="L345" i="39"/>
  <c r="M345" i="39" s="1"/>
  <c r="F345" i="39" s="1"/>
  <c r="G345" i="39" s="1"/>
  <c r="D345" i="39"/>
  <c r="C345" i="39"/>
  <c r="L55" i="40"/>
  <c r="M55" i="40" s="1"/>
  <c r="F55" i="40" s="1"/>
  <c r="G55" i="40" s="1"/>
  <c r="D55" i="40"/>
  <c r="C55" i="40"/>
  <c r="L344" i="39"/>
  <c r="M344" i="39" s="1"/>
  <c r="F344" i="39" s="1"/>
  <c r="G344" i="39" s="1"/>
  <c r="D344" i="39"/>
  <c r="C344" i="39"/>
  <c r="L22" i="41"/>
  <c r="M22" i="41" s="1"/>
  <c r="F22" i="41" s="1"/>
  <c r="G22" i="41" s="1"/>
  <c r="D22" i="41"/>
  <c r="C22" i="41"/>
  <c r="L343" i="39"/>
  <c r="M343" i="39" s="1"/>
  <c r="F343" i="39" s="1"/>
  <c r="G343" i="39" s="1"/>
  <c r="D343" i="39"/>
  <c r="C343" i="39"/>
  <c r="L54" i="40"/>
  <c r="M54" i="40" s="1"/>
  <c r="F54" i="40" s="1"/>
  <c r="G54" i="40" s="1"/>
  <c r="D54" i="40"/>
  <c r="C54" i="40"/>
  <c r="L21" i="41"/>
  <c r="M21" i="41" s="1"/>
  <c r="F21" i="41" s="1"/>
  <c r="G21" i="41" s="1"/>
  <c r="D21" i="41"/>
  <c r="C21" i="41"/>
  <c r="L175" i="36"/>
  <c r="M175" i="36" s="1"/>
  <c r="F175" i="36" s="1"/>
  <c r="G175" i="36" s="1"/>
  <c r="D175" i="36"/>
  <c r="C175" i="36"/>
  <c r="L342" i="39"/>
  <c r="M342" i="39" s="1"/>
  <c r="F342" i="39" s="1"/>
  <c r="G342" i="39" s="1"/>
  <c r="D342" i="39"/>
  <c r="C342" i="39"/>
  <c r="L174" i="36"/>
  <c r="M174" i="36" s="1"/>
  <c r="F174" i="36" s="1"/>
  <c r="G174" i="36" s="1"/>
  <c r="D174" i="36"/>
  <c r="C174" i="36"/>
  <c r="L341" i="39"/>
  <c r="M341" i="39" s="1"/>
  <c r="F341" i="39" s="1"/>
  <c r="G341" i="39" s="1"/>
  <c r="D341" i="39"/>
  <c r="C341" i="39"/>
  <c r="L20" i="41"/>
  <c r="M20" i="41" s="1"/>
  <c r="F20" i="41" s="1"/>
  <c r="G20" i="41" s="1"/>
  <c r="D20" i="41"/>
  <c r="C20" i="41"/>
  <c r="L53" i="40"/>
  <c r="M53" i="40" s="1"/>
  <c r="F53" i="40" s="1"/>
  <c r="G53" i="40" s="1"/>
  <c r="D53" i="40"/>
  <c r="C53" i="40"/>
  <c r="L173" i="36"/>
  <c r="M173" i="36" s="1"/>
  <c r="F173" i="36" s="1"/>
  <c r="G173" i="36" s="1"/>
  <c r="D173" i="36"/>
  <c r="C173" i="36"/>
  <c r="L340" i="39"/>
  <c r="M340" i="39" s="1"/>
  <c r="F340" i="39" s="1"/>
  <c r="G340" i="39" s="1"/>
  <c r="D340" i="39"/>
  <c r="C340" i="39"/>
  <c r="L19" i="41"/>
  <c r="M19" i="41" s="1"/>
  <c r="F19" i="41" s="1"/>
  <c r="G19" i="41" s="1"/>
  <c r="D19" i="41"/>
  <c r="C19" i="41"/>
  <c r="L339" i="39"/>
  <c r="M339" i="39" s="1"/>
  <c r="F339" i="39" s="1"/>
  <c r="G339" i="39" s="1"/>
  <c r="D339" i="39"/>
  <c r="C339" i="39"/>
  <c r="L172" i="36"/>
  <c r="M172" i="36" s="1"/>
  <c r="F172" i="36" s="1"/>
  <c r="G172" i="36" s="1"/>
  <c r="D172" i="36"/>
  <c r="C172" i="36"/>
  <c r="M447" i="39" l="1"/>
  <c r="F447" i="39" s="1"/>
  <c r="G447" i="39" s="1"/>
  <c r="L338" i="39"/>
  <c r="M338" i="39" s="1"/>
  <c r="F338" i="39" s="1"/>
  <c r="G338" i="39" s="1"/>
  <c r="D338" i="39"/>
  <c r="C338" i="39"/>
  <c r="L18" i="41"/>
  <c r="M18" i="41" s="1"/>
  <c r="F18" i="41" s="1"/>
  <c r="G18" i="41" s="1"/>
  <c r="D18" i="41"/>
  <c r="C18" i="41"/>
  <c r="L337" i="39"/>
  <c r="M337" i="39" s="1"/>
  <c r="F337" i="39" s="1"/>
  <c r="G337" i="39" s="1"/>
  <c r="D337" i="39"/>
  <c r="C337" i="39"/>
  <c r="L171" i="36"/>
  <c r="M171" i="36" s="1"/>
  <c r="F171" i="36" s="1"/>
  <c r="G171" i="36" s="1"/>
  <c r="D171" i="36"/>
  <c r="C171" i="36"/>
  <c r="L17" i="41"/>
  <c r="M17" i="41" s="1"/>
  <c r="F17" i="41" s="1"/>
  <c r="G17" i="41" s="1"/>
  <c r="D17" i="41"/>
  <c r="C17" i="41"/>
  <c r="L336" i="39"/>
  <c r="M336" i="39" s="1"/>
  <c r="F336" i="39" s="1"/>
  <c r="G336" i="39" s="1"/>
  <c r="D336" i="39"/>
  <c r="C336" i="39"/>
  <c r="L16" i="41"/>
  <c r="M16" i="41" s="1"/>
  <c r="F16" i="41" s="1"/>
  <c r="G16" i="41" s="1"/>
  <c r="D16" i="41"/>
  <c r="C16" i="41"/>
  <c r="L170" i="36"/>
  <c r="M170" i="36" s="1"/>
  <c r="F170" i="36" s="1"/>
  <c r="G170" i="36" s="1"/>
  <c r="D170" i="36"/>
  <c r="C170" i="36"/>
  <c r="L15" i="41"/>
  <c r="M15" i="41" s="1"/>
  <c r="F15" i="41" s="1"/>
  <c r="G15" i="41" s="1"/>
  <c r="D15" i="41"/>
  <c r="C15" i="41"/>
  <c r="L335" i="39"/>
  <c r="M335" i="39" s="1"/>
  <c r="F335" i="39" s="1"/>
  <c r="G335" i="39" s="1"/>
  <c r="D335" i="39"/>
  <c r="C335" i="39"/>
  <c r="L169" i="36"/>
  <c r="M169" i="36" s="1"/>
  <c r="F169" i="36" s="1"/>
  <c r="G169" i="36" s="1"/>
  <c r="D169" i="36"/>
  <c r="C169" i="36"/>
  <c r="L334" i="39"/>
  <c r="M334" i="39" s="1"/>
  <c r="F334" i="39" s="1"/>
  <c r="G334" i="39" s="1"/>
  <c r="D334" i="39"/>
  <c r="C334" i="39"/>
  <c r="L333" i="39"/>
  <c r="M333" i="39" s="1"/>
  <c r="F333" i="39" s="1"/>
  <c r="G333" i="39" s="1"/>
  <c r="D333" i="39"/>
  <c r="C333" i="39"/>
  <c r="L168" i="36"/>
  <c r="M168" i="36" s="1"/>
  <c r="F168" i="36" s="1"/>
  <c r="G168" i="36" s="1"/>
  <c r="D168" i="36"/>
  <c r="C168" i="36"/>
  <c r="L332" i="39"/>
  <c r="M332" i="39" s="1"/>
  <c r="F332" i="39" s="1"/>
  <c r="G332" i="39" s="1"/>
  <c r="D332" i="39"/>
  <c r="C332" i="39"/>
  <c r="L167" i="36"/>
  <c r="M167" i="36" s="1"/>
  <c r="F167" i="36" s="1"/>
  <c r="G167" i="36" s="1"/>
  <c r="D167" i="36"/>
  <c r="C167" i="36"/>
  <c r="L14" i="41"/>
  <c r="M14" i="41" s="1"/>
  <c r="F14" i="41" s="1"/>
  <c r="G14" i="41" s="1"/>
  <c r="D14" i="41"/>
  <c r="C14" i="41"/>
  <c r="L166" i="36"/>
  <c r="M166" i="36" s="1"/>
  <c r="F166" i="36" s="1"/>
  <c r="G166" i="36" s="1"/>
  <c r="D166" i="36"/>
  <c r="C166" i="36"/>
  <c r="L331" i="39"/>
  <c r="M331" i="39" s="1"/>
  <c r="F331" i="39" s="1"/>
  <c r="G331" i="39" s="1"/>
  <c r="D331" i="39"/>
  <c r="C331" i="39"/>
  <c r="L13" i="41"/>
  <c r="M13" i="41" s="1"/>
  <c r="F13" i="41" s="1"/>
  <c r="G13" i="41" s="1"/>
  <c r="D13" i="41"/>
  <c r="C13" i="41"/>
  <c r="L330" i="39"/>
  <c r="M330" i="39" s="1"/>
  <c r="F330" i="39" s="1"/>
  <c r="G330" i="39" s="1"/>
  <c r="D330" i="39"/>
  <c r="C330" i="39"/>
  <c r="L329" i="39"/>
  <c r="M329" i="39" s="1"/>
  <c r="F329" i="39" s="1"/>
  <c r="G329" i="39" s="1"/>
  <c r="D329" i="39"/>
  <c r="C329" i="39"/>
  <c r="L328" i="39"/>
  <c r="M328" i="39" s="1"/>
  <c r="F328" i="39" s="1"/>
  <c r="G328" i="39" s="1"/>
  <c r="D328" i="39"/>
  <c r="C328" i="39"/>
  <c r="L12" i="41"/>
  <c r="M12" i="41" s="1"/>
  <c r="F12" i="41" s="1"/>
  <c r="G12" i="41" s="1"/>
  <c r="D12" i="41"/>
  <c r="C12" i="41"/>
  <c r="L165" i="36"/>
  <c r="M165" i="36" s="1"/>
  <c r="F165" i="36" s="1"/>
  <c r="G165" i="36" s="1"/>
  <c r="D165" i="36"/>
  <c r="C165" i="36"/>
  <c r="L327" i="39"/>
  <c r="M327" i="39" s="1"/>
  <c r="F327" i="39" s="1"/>
  <c r="G327" i="39" s="1"/>
  <c r="D327" i="39"/>
  <c r="C327" i="39"/>
  <c r="L326" i="39"/>
  <c r="M326" i="39" s="1"/>
  <c r="F326" i="39" s="1"/>
  <c r="G326" i="39" s="1"/>
  <c r="D326" i="39"/>
  <c r="C326" i="39"/>
  <c r="L52" i="40"/>
  <c r="M52" i="40" s="1"/>
  <c r="F52" i="40" s="1"/>
  <c r="G52" i="40" s="1"/>
  <c r="D52" i="40"/>
  <c r="C52" i="40"/>
  <c r="L164" i="36"/>
  <c r="M164" i="36" s="1"/>
  <c r="F164" i="36" s="1"/>
  <c r="G164" i="36" s="1"/>
  <c r="D164" i="36"/>
  <c r="C164" i="36"/>
  <c r="L325" i="39"/>
  <c r="M325" i="39" s="1"/>
  <c r="F325" i="39" s="1"/>
  <c r="G325" i="39" s="1"/>
  <c r="D325" i="39"/>
  <c r="C325" i="39"/>
  <c r="L51" i="40"/>
  <c r="M51" i="40" s="1"/>
  <c r="F51" i="40" s="1"/>
  <c r="G51" i="40" s="1"/>
  <c r="D51" i="40"/>
  <c r="C51" i="40"/>
  <c r="L163" i="36"/>
  <c r="M163" i="36" s="1"/>
  <c r="F163" i="36" s="1"/>
  <c r="G163" i="36" s="1"/>
  <c r="D163" i="36"/>
  <c r="C163" i="36"/>
  <c r="L324" i="39"/>
  <c r="M324" i="39" s="1"/>
  <c r="F324" i="39" s="1"/>
  <c r="G324" i="39" s="1"/>
  <c r="D324" i="39"/>
  <c r="C324" i="39"/>
  <c r="L11" i="41"/>
  <c r="M11" i="41" s="1"/>
  <c r="F11" i="41" s="1"/>
  <c r="G11" i="41" s="1"/>
  <c r="D11" i="41"/>
  <c r="C11" i="41"/>
  <c r="L50" i="40"/>
  <c r="M50" i="40" s="1"/>
  <c r="F50" i="40" s="1"/>
  <c r="G50" i="40" s="1"/>
  <c r="D50" i="40"/>
  <c r="C50" i="40"/>
  <c r="L49" i="40"/>
  <c r="M49" i="40" s="1"/>
  <c r="F49" i="40" s="1"/>
  <c r="G49" i="40" s="1"/>
  <c r="D49" i="40"/>
  <c r="C49" i="40"/>
  <c r="L48" i="40"/>
  <c r="M48" i="40" s="1"/>
  <c r="F48" i="40" s="1"/>
  <c r="G48" i="40" s="1"/>
  <c r="D48" i="40"/>
  <c r="C48" i="40"/>
  <c r="L323" i="39"/>
  <c r="M323" i="39" s="1"/>
  <c r="F323" i="39" s="1"/>
  <c r="G323" i="39" s="1"/>
  <c r="D323" i="39"/>
  <c r="C323" i="39"/>
  <c r="L47" i="40"/>
  <c r="M47" i="40" s="1"/>
  <c r="F47" i="40" s="1"/>
  <c r="G47" i="40" s="1"/>
  <c r="D47" i="40"/>
  <c r="C47" i="40"/>
  <c r="L322" i="39"/>
  <c r="M322" i="39" s="1"/>
  <c r="F322" i="39" s="1"/>
  <c r="G322" i="39" s="1"/>
  <c r="D322" i="39"/>
  <c r="C322" i="39"/>
  <c r="L10" i="41"/>
  <c r="M10" i="41" s="1"/>
  <c r="F10" i="41" s="1"/>
  <c r="G10" i="41" s="1"/>
  <c r="D10" i="41"/>
  <c r="C10" i="41"/>
  <c r="L46" i="40"/>
  <c r="M46" i="40" s="1"/>
  <c r="F46" i="40" s="1"/>
  <c r="G46" i="40" s="1"/>
  <c r="D46" i="40"/>
  <c r="C46" i="40"/>
  <c r="L352" i="37"/>
  <c r="M352" i="37" s="1"/>
  <c r="F352" i="37" s="1"/>
  <c r="G352" i="37" s="1"/>
  <c r="D352" i="37"/>
  <c r="C352" i="37"/>
  <c r="L9" i="41"/>
  <c r="M9" i="41" s="1"/>
  <c r="F9" i="41" s="1"/>
  <c r="G9" i="41" s="1"/>
  <c r="D9" i="41"/>
  <c r="C9" i="41"/>
  <c r="L321" i="39"/>
  <c r="M321" i="39" s="1"/>
  <c r="F321" i="39" s="1"/>
  <c r="G321" i="39" s="1"/>
  <c r="D321" i="39"/>
  <c r="C321" i="39"/>
  <c r="L8" i="41"/>
  <c r="M8" i="41" s="1"/>
  <c r="F8" i="41" s="1"/>
  <c r="G8" i="41" s="1"/>
  <c r="D8" i="41"/>
  <c r="C8" i="41"/>
  <c r="L320" i="39"/>
  <c r="M320" i="39" s="1"/>
  <c r="F320" i="39" s="1"/>
  <c r="G320" i="39" s="1"/>
  <c r="D320" i="39"/>
  <c r="C320" i="39"/>
  <c r="L162" i="36"/>
  <c r="M162" i="36" s="1"/>
  <c r="F162" i="36" s="1"/>
  <c r="G162" i="36" s="1"/>
  <c r="D162" i="36"/>
  <c r="C162" i="36"/>
  <c r="L7" i="41"/>
  <c r="M7" i="41" s="1"/>
  <c r="F7" i="41" s="1"/>
  <c r="G7" i="41" s="1"/>
  <c r="D7" i="41"/>
  <c r="C7" i="41"/>
  <c r="L6" i="41"/>
  <c r="M6" i="41" s="1"/>
  <c r="F6" i="41" s="1"/>
  <c r="G6" i="41" s="1"/>
  <c r="D6" i="41"/>
  <c r="C6" i="41"/>
  <c r="L319" i="39"/>
  <c r="M319" i="39" s="1"/>
  <c r="F319" i="39" s="1"/>
  <c r="G319" i="39" s="1"/>
  <c r="D319" i="39"/>
  <c r="C319" i="39"/>
  <c r="L5" i="41"/>
  <c r="M5" i="41" s="1"/>
  <c r="F5" i="41" s="1"/>
  <c r="G5" i="41" s="1"/>
  <c r="D5" i="41"/>
  <c r="C5" i="41"/>
  <c r="L161" i="36"/>
  <c r="M161" i="36" s="1"/>
  <c r="F161" i="36" s="1"/>
  <c r="G161" i="36" s="1"/>
  <c r="D161" i="36"/>
  <c r="C161" i="36"/>
  <c r="L318" i="39"/>
  <c r="M318" i="39" s="1"/>
  <c r="F318" i="39" s="1"/>
  <c r="G318" i="39" s="1"/>
  <c r="D318" i="39"/>
  <c r="C318" i="39"/>
  <c r="L317" i="39"/>
  <c r="M317" i="39" s="1"/>
  <c r="F317" i="39" s="1"/>
  <c r="G317" i="39" s="1"/>
  <c r="D317" i="39"/>
  <c r="C317" i="39"/>
  <c r="L45" i="40"/>
  <c r="M45" i="40" s="1"/>
  <c r="F45" i="40" s="1"/>
  <c r="G45" i="40" s="1"/>
  <c r="D45" i="40"/>
  <c r="C45" i="40"/>
  <c r="L44" i="40"/>
  <c r="M44" i="40" s="1"/>
  <c r="F44" i="40" s="1"/>
  <c r="G44" i="40" s="1"/>
  <c r="D44" i="40"/>
  <c r="C44" i="40"/>
  <c r="L43" i="40"/>
  <c r="M43" i="40" s="1"/>
  <c r="F43" i="40" s="1"/>
  <c r="G43" i="40" s="1"/>
  <c r="D43" i="40"/>
  <c r="C43" i="40"/>
  <c r="L42" i="40"/>
  <c r="M42" i="40" s="1"/>
  <c r="F42" i="40" s="1"/>
  <c r="G42" i="40" s="1"/>
  <c r="D42" i="40"/>
  <c r="C42" i="40"/>
  <c r="L41" i="40"/>
  <c r="M41" i="40" s="1"/>
  <c r="F41" i="40" s="1"/>
  <c r="G41" i="40" s="1"/>
  <c r="D41" i="40"/>
  <c r="C41" i="40"/>
  <c r="L40" i="40"/>
  <c r="M40" i="40" s="1"/>
  <c r="F40" i="40" s="1"/>
  <c r="G40" i="40" s="1"/>
  <c r="D40" i="40"/>
  <c r="C40" i="40"/>
  <c r="L39" i="40"/>
  <c r="M39" i="40" s="1"/>
  <c r="F39" i="40" s="1"/>
  <c r="G39" i="40" s="1"/>
  <c r="D39" i="40"/>
  <c r="C39" i="40"/>
  <c r="L38" i="40"/>
  <c r="M38" i="40" s="1"/>
  <c r="F38" i="40" s="1"/>
  <c r="G38" i="40" s="1"/>
  <c r="D38" i="40"/>
  <c r="C38" i="40"/>
  <c r="L37" i="40"/>
  <c r="M37" i="40" s="1"/>
  <c r="F37" i="40" s="1"/>
  <c r="G37" i="40" s="1"/>
  <c r="D37" i="40"/>
  <c r="C37" i="40"/>
  <c r="L36" i="40"/>
  <c r="M36" i="40" s="1"/>
  <c r="F36" i="40" s="1"/>
  <c r="G36" i="40" s="1"/>
  <c r="D36" i="40"/>
  <c r="C36" i="40"/>
  <c r="L35" i="40"/>
  <c r="M35" i="40" s="1"/>
  <c r="F35" i="40" s="1"/>
  <c r="G35" i="40" s="1"/>
  <c r="D35" i="40"/>
  <c r="C35" i="40"/>
  <c r="L34" i="40"/>
  <c r="M34" i="40" s="1"/>
  <c r="F34" i="40" s="1"/>
  <c r="G34" i="40" s="1"/>
  <c r="D34" i="40"/>
  <c r="C34" i="40"/>
  <c r="L33" i="40"/>
  <c r="M33" i="40" s="1"/>
  <c r="F33" i="40" s="1"/>
  <c r="G33" i="40" s="1"/>
  <c r="D33" i="40"/>
  <c r="C33" i="40"/>
  <c r="L32" i="40"/>
  <c r="M32" i="40" s="1"/>
  <c r="F32" i="40" s="1"/>
  <c r="G32" i="40" s="1"/>
  <c r="D32" i="40"/>
  <c r="C32" i="40"/>
  <c r="L31" i="40"/>
  <c r="M31" i="40" s="1"/>
  <c r="F31" i="40" s="1"/>
  <c r="G31" i="40" s="1"/>
  <c r="D31" i="40"/>
  <c r="C31" i="40"/>
  <c r="L30" i="40"/>
  <c r="M30" i="40" s="1"/>
  <c r="F30" i="40" s="1"/>
  <c r="G30" i="40" s="1"/>
  <c r="D30" i="40"/>
  <c r="C30" i="40"/>
  <c r="L29" i="40"/>
  <c r="M29" i="40" s="1"/>
  <c r="F29" i="40" s="1"/>
  <c r="G29" i="40" s="1"/>
  <c r="D29" i="40"/>
  <c r="C29" i="40"/>
  <c r="L28" i="40"/>
  <c r="M28" i="40" s="1"/>
  <c r="F28" i="40" s="1"/>
  <c r="G28" i="40" s="1"/>
  <c r="D28" i="40"/>
  <c r="C28" i="40"/>
  <c r="L27" i="40"/>
  <c r="M27" i="40" s="1"/>
  <c r="F27" i="40" s="1"/>
  <c r="G27" i="40" s="1"/>
  <c r="D27" i="40"/>
  <c r="C27" i="40"/>
  <c r="L26" i="40"/>
  <c r="M26" i="40" s="1"/>
  <c r="F26" i="40" s="1"/>
  <c r="G26" i="40" s="1"/>
  <c r="D26" i="40"/>
  <c r="C26" i="40"/>
  <c r="L25" i="40"/>
  <c r="M25" i="40" s="1"/>
  <c r="F25" i="40" s="1"/>
  <c r="G25" i="40" s="1"/>
  <c r="D25" i="40"/>
  <c r="C25" i="40"/>
  <c r="L24" i="40"/>
  <c r="M24" i="40" s="1"/>
  <c r="F24" i="40" s="1"/>
  <c r="G24" i="40" s="1"/>
  <c r="D24" i="40"/>
  <c r="C24" i="40"/>
  <c r="L23" i="40"/>
  <c r="M23" i="40" s="1"/>
  <c r="F23" i="40" s="1"/>
  <c r="G23" i="40" s="1"/>
  <c r="D23" i="40"/>
  <c r="C23" i="40"/>
  <c r="L22" i="40"/>
  <c r="M22" i="40" s="1"/>
  <c r="F22" i="40" s="1"/>
  <c r="G22" i="40" s="1"/>
  <c r="D22" i="40"/>
  <c r="C22" i="40"/>
  <c r="L21" i="40"/>
  <c r="M21" i="40" s="1"/>
  <c r="F21" i="40" s="1"/>
  <c r="G21" i="40" s="1"/>
  <c r="D21" i="40"/>
  <c r="C21" i="40"/>
  <c r="L316" i="39"/>
  <c r="M316" i="39" s="1"/>
  <c r="F316" i="39" s="1"/>
  <c r="G316" i="39" s="1"/>
  <c r="D316" i="39"/>
  <c r="C316" i="39"/>
  <c r="L315" i="39"/>
  <c r="M315" i="39" s="1"/>
  <c r="F315" i="39" s="1"/>
  <c r="G315" i="39" s="1"/>
  <c r="D315" i="39"/>
  <c r="C315" i="39"/>
  <c r="L314" i="39"/>
  <c r="M314" i="39" s="1"/>
  <c r="F314" i="39" s="1"/>
  <c r="G314" i="39" s="1"/>
  <c r="D314" i="39"/>
  <c r="C314" i="39"/>
  <c r="L313" i="39"/>
  <c r="M313" i="39" s="1"/>
  <c r="F313" i="39" s="1"/>
  <c r="G313" i="39" s="1"/>
  <c r="D313" i="39"/>
  <c r="C313" i="39"/>
  <c r="L312" i="39"/>
  <c r="M312" i="39" s="1"/>
  <c r="F312" i="39" s="1"/>
  <c r="G312" i="39" s="1"/>
  <c r="D312" i="39"/>
  <c r="C312" i="39"/>
  <c r="L20" i="40"/>
  <c r="M20" i="40" s="1"/>
  <c r="F20" i="40" s="1"/>
  <c r="G20" i="40" s="1"/>
  <c r="D20" i="40"/>
  <c r="C20" i="40"/>
  <c r="L19" i="40"/>
  <c r="M19" i="40" s="1"/>
  <c r="F19" i="40" s="1"/>
  <c r="G19" i="40" s="1"/>
  <c r="D19" i="40"/>
  <c r="C19" i="40"/>
  <c r="L18" i="40"/>
  <c r="M18" i="40" s="1"/>
  <c r="F18" i="40" s="1"/>
  <c r="G18" i="40" s="1"/>
  <c r="D18" i="40"/>
  <c r="C18" i="40"/>
  <c r="L17" i="40"/>
  <c r="M17" i="40" s="1"/>
  <c r="F17" i="40" s="1"/>
  <c r="G17" i="40" s="1"/>
  <c r="D17" i="40"/>
  <c r="C17" i="40"/>
  <c r="L16" i="40"/>
  <c r="M16" i="40" s="1"/>
  <c r="F16" i="40" s="1"/>
  <c r="G16" i="40" s="1"/>
  <c r="D16" i="40"/>
  <c r="C16" i="40"/>
  <c r="L15" i="40"/>
  <c r="M15" i="40" s="1"/>
  <c r="F15" i="40" s="1"/>
  <c r="G15" i="40" s="1"/>
  <c r="D15" i="40"/>
  <c r="C15" i="40"/>
  <c r="L14" i="40"/>
  <c r="M14" i="40" s="1"/>
  <c r="F14" i="40" s="1"/>
  <c r="G14" i="40" s="1"/>
  <c r="D14" i="40"/>
  <c r="C14" i="40"/>
  <c r="L13" i="40"/>
  <c r="M13" i="40" s="1"/>
  <c r="F13" i="40" s="1"/>
  <c r="G13" i="40" s="1"/>
  <c r="D13" i="40"/>
  <c r="C13" i="40"/>
  <c r="L12" i="40"/>
  <c r="M12" i="40" s="1"/>
  <c r="F12" i="40" s="1"/>
  <c r="G12" i="40" s="1"/>
  <c r="D12" i="40"/>
  <c r="C12" i="40"/>
  <c r="L11" i="40"/>
  <c r="M11" i="40" s="1"/>
  <c r="F11" i="40" s="1"/>
  <c r="G11" i="40" s="1"/>
  <c r="D11" i="40"/>
  <c r="C11" i="40"/>
  <c r="L10" i="40"/>
  <c r="M10" i="40" s="1"/>
  <c r="F10" i="40" s="1"/>
  <c r="G10" i="40" s="1"/>
  <c r="D10" i="40"/>
  <c r="C10" i="40"/>
  <c r="L9" i="40"/>
  <c r="M9" i="40" s="1"/>
  <c r="F9" i="40" s="1"/>
  <c r="G9" i="40" s="1"/>
  <c r="D9" i="40"/>
  <c r="C9" i="40"/>
  <c r="L8" i="40"/>
  <c r="M8" i="40" s="1"/>
  <c r="F8" i="40" s="1"/>
  <c r="G8" i="40" s="1"/>
  <c r="D8" i="40"/>
  <c r="C8" i="40"/>
  <c r="L7" i="40"/>
  <c r="M7" i="40" s="1"/>
  <c r="F7" i="40" s="1"/>
  <c r="G7" i="40" s="1"/>
  <c r="D7" i="40"/>
  <c r="C7" i="40"/>
  <c r="L6" i="40"/>
  <c r="M6" i="40" s="1"/>
  <c r="F6" i="40" s="1"/>
  <c r="G6" i="40" s="1"/>
  <c r="D6" i="40"/>
  <c r="C6" i="40"/>
  <c r="L5" i="40"/>
  <c r="M5" i="40" s="1"/>
  <c r="F5" i="40" s="1"/>
  <c r="G5" i="40" s="1"/>
  <c r="D5" i="40"/>
  <c r="C5" i="40"/>
  <c r="L4" i="40"/>
  <c r="M4" i="40" s="1"/>
  <c r="F4" i="40" s="1"/>
  <c r="G4" i="40" s="1"/>
  <c r="D4" i="40"/>
  <c r="C4" i="40"/>
  <c r="L160" i="36"/>
  <c r="M160" i="36" s="1"/>
  <c r="F160" i="36" s="1"/>
  <c r="G160" i="36" s="1"/>
  <c r="D160" i="36"/>
  <c r="C160" i="36"/>
  <c r="L159" i="36"/>
  <c r="M159" i="36" s="1"/>
  <c r="F159" i="36" s="1"/>
  <c r="G159" i="36" s="1"/>
  <c r="D159" i="36"/>
  <c r="C159" i="36"/>
  <c r="C157" i="36"/>
  <c r="D157" i="36"/>
  <c r="L157" i="36"/>
  <c r="M157" i="36" s="1"/>
  <c r="F157" i="36" s="1"/>
  <c r="G157" i="36" s="1"/>
  <c r="C158" i="36"/>
  <c r="D158" i="36"/>
  <c r="L158" i="36"/>
  <c r="M158" i="36" s="1"/>
  <c r="F158" i="36" s="1"/>
  <c r="G158" i="36" s="1"/>
  <c r="L156" i="36"/>
  <c r="M156" i="36" s="1"/>
  <c r="F156" i="36" s="1"/>
  <c r="G156" i="36" s="1"/>
  <c r="D156" i="36"/>
  <c r="C156" i="36"/>
  <c r="L155" i="36"/>
  <c r="M155" i="36" s="1"/>
  <c r="F155" i="36" s="1"/>
  <c r="G155" i="36" s="1"/>
  <c r="D155" i="36"/>
  <c r="C155" i="36"/>
  <c r="L154" i="36"/>
  <c r="M154" i="36" s="1"/>
  <c r="F154" i="36" s="1"/>
  <c r="G154" i="36" s="1"/>
  <c r="D154" i="36"/>
  <c r="C154" i="36"/>
  <c r="L153" i="36"/>
  <c r="M153" i="36" s="1"/>
  <c r="F153" i="36" s="1"/>
  <c r="G153" i="36" s="1"/>
  <c r="D153" i="36"/>
  <c r="C153" i="36"/>
  <c r="L152" i="36"/>
  <c r="M152" i="36" s="1"/>
  <c r="F152" i="36" s="1"/>
  <c r="G152" i="36" s="1"/>
  <c r="D152" i="36"/>
  <c r="C152" i="36"/>
  <c r="L151" i="36"/>
  <c r="M151" i="36" s="1"/>
  <c r="F151" i="36" s="1"/>
  <c r="G151" i="36" s="1"/>
  <c r="D151" i="36"/>
  <c r="C151" i="36"/>
  <c r="L150" i="36"/>
  <c r="M150" i="36" s="1"/>
  <c r="F150" i="36" s="1"/>
  <c r="G150" i="36" s="1"/>
  <c r="D150" i="36"/>
  <c r="C150" i="36"/>
  <c r="L149" i="36"/>
  <c r="M149" i="36" s="1"/>
  <c r="F149" i="36" s="1"/>
  <c r="G149" i="36" s="1"/>
  <c r="D149" i="36"/>
  <c r="C149" i="36"/>
  <c r="L148" i="36"/>
  <c r="M148" i="36" s="1"/>
  <c r="F148" i="36" s="1"/>
  <c r="G148" i="36" s="1"/>
  <c r="D148" i="36"/>
  <c r="C148" i="36"/>
  <c r="L147" i="36"/>
  <c r="M147" i="36" s="1"/>
  <c r="F147" i="36" s="1"/>
  <c r="G147" i="36" s="1"/>
  <c r="D147" i="36"/>
  <c r="C147" i="36"/>
  <c r="L146" i="36"/>
  <c r="M146" i="36" s="1"/>
  <c r="F146" i="36" s="1"/>
  <c r="G146" i="36" s="1"/>
  <c r="D146" i="36"/>
  <c r="C146" i="36"/>
  <c r="L145" i="36"/>
  <c r="M145" i="36" s="1"/>
  <c r="F145" i="36" s="1"/>
  <c r="G145" i="36" s="1"/>
  <c r="D145" i="36"/>
  <c r="C145" i="36"/>
  <c r="L144" i="36"/>
  <c r="M144" i="36" s="1"/>
  <c r="F144" i="36" s="1"/>
  <c r="G144" i="36" s="1"/>
  <c r="D144" i="36"/>
  <c r="C144" i="36"/>
  <c r="L143" i="36"/>
  <c r="M143" i="36" s="1"/>
  <c r="F143" i="36" s="1"/>
  <c r="G143" i="36" s="1"/>
  <c r="D143" i="36"/>
  <c r="C143" i="36"/>
  <c r="L142" i="36"/>
  <c r="M142" i="36" s="1"/>
  <c r="F142" i="36" s="1"/>
  <c r="G142" i="36" s="1"/>
  <c r="D142" i="36"/>
  <c r="C142" i="36"/>
  <c r="L141" i="36"/>
  <c r="M141" i="36" s="1"/>
  <c r="F141" i="36" s="1"/>
  <c r="G141" i="36" s="1"/>
  <c r="D141" i="36"/>
  <c r="C141" i="36"/>
  <c r="L140" i="36"/>
  <c r="M140" i="36" s="1"/>
  <c r="F140" i="36" s="1"/>
  <c r="G140" i="36" s="1"/>
  <c r="D140" i="36"/>
  <c r="C140" i="36"/>
  <c r="L139" i="36"/>
  <c r="M139" i="36" s="1"/>
  <c r="F139" i="36" s="1"/>
  <c r="G139" i="36" s="1"/>
  <c r="D139" i="36"/>
  <c r="C139" i="36"/>
  <c r="L138" i="36"/>
  <c r="M138" i="36" s="1"/>
  <c r="F138" i="36" s="1"/>
  <c r="G138" i="36" s="1"/>
  <c r="D138" i="36"/>
  <c r="C138" i="36"/>
  <c r="L137" i="36"/>
  <c r="M137" i="36" s="1"/>
  <c r="F137" i="36" s="1"/>
  <c r="G137" i="36" s="1"/>
  <c r="D137" i="36"/>
  <c r="C137" i="36"/>
  <c r="L136" i="36"/>
  <c r="M136" i="36" s="1"/>
  <c r="F136" i="36" s="1"/>
  <c r="G136" i="36" s="1"/>
  <c r="D136" i="36"/>
  <c r="C136" i="36"/>
  <c r="L135" i="36"/>
  <c r="M135" i="36" s="1"/>
  <c r="F135" i="36" s="1"/>
  <c r="G135" i="36" s="1"/>
  <c r="D135" i="36"/>
  <c r="C135" i="36"/>
  <c r="L311" i="39" l="1"/>
  <c r="M311" i="39" s="1"/>
  <c r="F311" i="39" s="1"/>
  <c r="G311" i="39" s="1"/>
  <c r="D311" i="39"/>
  <c r="C311" i="39"/>
  <c r="L310" i="39"/>
  <c r="M310" i="39" s="1"/>
  <c r="F310" i="39" s="1"/>
  <c r="G310" i="39" s="1"/>
  <c r="D310" i="39"/>
  <c r="C310" i="39"/>
  <c r="L309" i="39"/>
  <c r="M309" i="39" s="1"/>
  <c r="F309" i="39" s="1"/>
  <c r="G309" i="39" s="1"/>
  <c r="D309" i="39"/>
  <c r="C309" i="39"/>
  <c r="L308" i="39"/>
  <c r="M308" i="39" s="1"/>
  <c r="F308" i="39" s="1"/>
  <c r="G308" i="39" s="1"/>
  <c r="D308" i="39"/>
  <c r="C308" i="39"/>
  <c r="L307" i="39"/>
  <c r="M307" i="39" s="1"/>
  <c r="F307" i="39" s="1"/>
  <c r="G307" i="39" s="1"/>
  <c r="D307" i="39"/>
  <c r="C307" i="39"/>
  <c r="L306" i="39"/>
  <c r="M306" i="39" s="1"/>
  <c r="F306" i="39" s="1"/>
  <c r="G306" i="39" s="1"/>
  <c r="D306" i="39"/>
  <c r="C306" i="39"/>
  <c r="L305" i="39"/>
  <c r="M305" i="39" s="1"/>
  <c r="F305" i="39" s="1"/>
  <c r="G305" i="39" s="1"/>
  <c r="D305" i="39"/>
  <c r="C305" i="39"/>
  <c r="L304" i="39"/>
  <c r="M304" i="39" s="1"/>
  <c r="F304" i="39" s="1"/>
  <c r="G304" i="39" s="1"/>
  <c r="D304" i="39"/>
  <c r="C304" i="39"/>
  <c r="L303" i="39"/>
  <c r="M303" i="39" s="1"/>
  <c r="F303" i="39" s="1"/>
  <c r="G303" i="39" s="1"/>
  <c r="D303" i="39"/>
  <c r="C303" i="39"/>
  <c r="L302" i="39"/>
  <c r="M302" i="39" s="1"/>
  <c r="F302" i="39" s="1"/>
  <c r="G302" i="39" s="1"/>
  <c r="D302" i="39"/>
  <c r="C302" i="39"/>
  <c r="L301" i="39"/>
  <c r="M301" i="39" s="1"/>
  <c r="F301" i="39" s="1"/>
  <c r="G301" i="39" s="1"/>
  <c r="D301" i="39"/>
  <c r="C301" i="39"/>
  <c r="L300" i="39"/>
  <c r="M300" i="39" s="1"/>
  <c r="F300" i="39" s="1"/>
  <c r="G300" i="39" s="1"/>
  <c r="D300" i="39"/>
  <c r="C300" i="39"/>
  <c r="L299" i="39"/>
  <c r="M299" i="39" s="1"/>
  <c r="F299" i="39" s="1"/>
  <c r="G299" i="39" s="1"/>
  <c r="D299" i="39"/>
  <c r="C299" i="39"/>
  <c r="L298" i="39"/>
  <c r="M298" i="39" s="1"/>
  <c r="F298" i="39" s="1"/>
  <c r="G298" i="39" s="1"/>
  <c r="D298" i="39"/>
  <c r="C298" i="39"/>
  <c r="L297" i="39"/>
  <c r="M297" i="39" s="1"/>
  <c r="F297" i="39" s="1"/>
  <c r="G297" i="39" s="1"/>
  <c r="D297" i="39"/>
  <c r="C297" i="39"/>
  <c r="L296" i="39"/>
  <c r="M296" i="39" s="1"/>
  <c r="F296" i="39" s="1"/>
  <c r="G296" i="39" s="1"/>
  <c r="D296" i="39"/>
  <c r="C296" i="39"/>
  <c r="L295" i="39"/>
  <c r="M295" i="39" s="1"/>
  <c r="F295" i="39" s="1"/>
  <c r="G295" i="39" s="1"/>
  <c r="D295" i="39"/>
  <c r="C295" i="39"/>
  <c r="L294" i="39"/>
  <c r="M294" i="39" s="1"/>
  <c r="F294" i="39" s="1"/>
  <c r="G294" i="39" s="1"/>
  <c r="D294" i="39"/>
  <c r="C294" i="39"/>
  <c r="L293" i="39"/>
  <c r="M293" i="39" s="1"/>
  <c r="F293" i="39" s="1"/>
  <c r="G293" i="39" s="1"/>
  <c r="D293" i="39"/>
  <c r="C293" i="39"/>
  <c r="L292" i="39"/>
  <c r="M292" i="39" s="1"/>
  <c r="F292" i="39" s="1"/>
  <c r="G292" i="39" s="1"/>
  <c r="D292" i="39"/>
  <c r="C292" i="39"/>
  <c r="L291" i="39"/>
  <c r="M291" i="39" s="1"/>
  <c r="F291" i="39" s="1"/>
  <c r="G291" i="39" s="1"/>
  <c r="D291" i="39"/>
  <c r="C291" i="39"/>
  <c r="L290" i="39"/>
  <c r="M290" i="39" s="1"/>
  <c r="F290" i="39" s="1"/>
  <c r="G290" i="39" s="1"/>
  <c r="D290" i="39"/>
  <c r="C290" i="39"/>
  <c r="L289" i="39"/>
  <c r="M289" i="39" s="1"/>
  <c r="F289" i="39" s="1"/>
  <c r="G289" i="39" s="1"/>
  <c r="D289" i="39"/>
  <c r="C289" i="39"/>
  <c r="L288" i="39"/>
  <c r="M288" i="39" s="1"/>
  <c r="F288" i="39" s="1"/>
  <c r="G288" i="39" s="1"/>
  <c r="D288" i="39"/>
  <c r="C288" i="39"/>
  <c r="L287" i="39"/>
  <c r="M287" i="39" s="1"/>
  <c r="F287" i="39" s="1"/>
  <c r="G287" i="39" s="1"/>
  <c r="D287" i="39"/>
  <c r="C287" i="39"/>
  <c r="L286" i="39"/>
  <c r="M286" i="39" s="1"/>
  <c r="F286" i="39" s="1"/>
  <c r="G286" i="39" s="1"/>
  <c r="D286" i="39"/>
  <c r="C286" i="39"/>
  <c r="L285" i="39"/>
  <c r="M285" i="39" s="1"/>
  <c r="F285" i="39" s="1"/>
  <c r="G285" i="39" s="1"/>
  <c r="D285" i="39"/>
  <c r="C285" i="39"/>
  <c r="L284" i="39"/>
  <c r="M284" i="39" s="1"/>
  <c r="F284" i="39" s="1"/>
  <c r="G284" i="39" s="1"/>
  <c r="D284" i="39"/>
  <c r="C284" i="39"/>
  <c r="L283" i="39"/>
  <c r="M283" i="39" s="1"/>
  <c r="F283" i="39" s="1"/>
  <c r="G283" i="39" s="1"/>
  <c r="D283" i="39"/>
  <c r="C283" i="39"/>
  <c r="L282" i="39"/>
  <c r="M282" i="39" s="1"/>
  <c r="F282" i="39" s="1"/>
  <c r="G282" i="39" s="1"/>
  <c r="D282" i="39"/>
  <c r="C282" i="39"/>
  <c r="L281" i="39"/>
  <c r="M281" i="39" s="1"/>
  <c r="F281" i="39" s="1"/>
  <c r="G281" i="39" s="1"/>
  <c r="D281" i="39"/>
  <c r="C281" i="39"/>
  <c r="L280" i="39"/>
  <c r="M280" i="39" s="1"/>
  <c r="F280" i="39" s="1"/>
  <c r="G280" i="39" s="1"/>
  <c r="D280" i="39"/>
  <c r="C280" i="39"/>
  <c r="L279" i="39"/>
  <c r="M279" i="39" s="1"/>
  <c r="F279" i="39" s="1"/>
  <c r="G279" i="39" s="1"/>
  <c r="D279" i="39"/>
  <c r="C279" i="39"/>
  <c r="L278" i="39"/>
  <c r="M278" i="39" s="1"/>
  <c r="F278" i="39" s="1"/>
  <c r="G278" i="39" s="1"/>
  <c r="D278" i="39"/>
  <c r="C278" i="39"/>
  <c r="L277" i="39"/>
  <c r="M277" i="39" s="1"/>
  <c r="F277" i="39" s="1"/>
  <c r="G277" i="39" s="1"/>
  <c r="D277" i="39"/>
  <c r="C277" i="39"/>
  <c r="L276" i="39"/>
  <c r="M276" i="39" s="1"/>
  <c r="F276" i="39" s="1"/>
  <c r="G276" i="39" s="1"/>
  <c r="D276" i="39"/>
  <c r="C276" i="39"/>
  <c r="L275" i="39"/>
  <c r="M275" i="39" s="1"/>
  <c r="F275" i="39" s="1"/>
  <c r="G275" i="39" s="1"/>
  <c r="D275" i="39"/>
  <c r="C275" i="39"/>
  <c r="L274" i="39"/>
  <c r="M274" i="39" s="1"/>
  <c r="F274" i="39" s="1"/>
  <c r="G274" i="39" s="1"/>
  <c r="D274" i="39"/>
  <c r="C274" i="39"/>
  <c r="L273" i="39"/>
  <c r="M273" i="39" s="1"/>
  <c r="F273" i="39" s="1"/>
  <c r="G273" i="39" s="1"/>
  <c r="D273" i="39"/>
  <c r="C273" i="39"/>
  <c r="L272" i="39"/>
  <c r="M272" i="39" s="1"/>
  <c r="F272" i="39" s="1"/>
  <c r="G272" i="39" s="1"/>
  <c r="D272" i="39"/>
  <c r="C272" i="39"/>
  <c r="L271" i="39"/>
  <c r="M271" i="39" s="1"/>
  <c r="F271" i="39" s="1"/>
  <c r="G271" i="39" s="1"/>
  <c r="D271" i="39"/>
  <c r="C271" i="39"/>
  <c r="L270" i="39"/>
  <c r="M270" i="39" s="1"/>
  <c r="F270" i="39" s="1"/>
  <c r="G270" i="39" s="1"/>
  <c r="D270" i="39"/>
  <c r="C270" i="39"/>
  <c r="L269" i="39"/>
  <c r="M269" i="39" s="1"/>
  <c r="F269" i="39" s="1"/>
  <c r="G269" i="39" s="1"/>
  <c r="D269" i="39"/>
  <c r="C269" i="39"/>
  <c r="L268" i="39"/>
  <c r="M268" i="39" s="1"/>
  <c r="F268" i="39" s="1"/>
  <c r="G268" i="39" s="1"/>
  <c r="D268" i="39"/>
  <c r="C268" i="39"/>
  <c r="L267" i="39"/>
  <c r="M267" i="39" s="1"/>
  <c r="F267" i="39" s="1"/>
  <c r="G267" i="39" s="1"/>
  <c r="D267" i="39"/>
  <c r="C267" i="39"/>
  <c r="L266" i="39"/>
  <c r="M266" i="39" s="1"/>
  <c r="F266" i="39" s="1"/>
  <c r="G266" i="39" s="1"/>
  <c r="D266" i="39"/>
  <c r="C266" i="39"/>
  <c r="L265" i="39"/>
  <c r="M265" i="39" s="1"/>
  <c r="F265" i="39" s="1"/>
  <c r="G265" i="39" s="1"/>
  <c r="D265" i="39"/>
  <c r="C265" i="39"/>
  <c r="L264" i="39"/>
  <c r="M264" i="39" s="1"/>
  <c r="F264" i="39" s="1"/>
  <c r="G264" i="39" s="1"/>
  <c r="D264" i="39"/>
  <c r="C264" i="39"/>
  <c r="L263" i="39"/>
  <c r="M263" i="39" s="1"/>
  <c r="F263" i="39" s="1"/>
  <c r="G263" i="39" s="1"/>
  <c r="D263" i="39"/>
  <c r="C263" i="39"/>
  <c r="L262" i="39"/>
  <c r="M262" i="39" s="1"/>
  <c r="F262" i="39" s="1"/>
  <c r="G262" i="39" s="1"/>
  <c r="D262" i="39"/>
  <c r="C262" i="39"/>
  <c r="L261" i="39"/>
  <c r="M261" i="39" s="1"/>
  <c r="F261" i="39" s="1"/>
  <c r="G261" i="39" s="1"/>
  <c r="D261" i="39"/>
  <c r="C261" i="39"/>
  <c r="L260" i="39"/>
  <c r="M260" i="39" s="1"/>
  <c r="F260" i="39" s="1"/>
  <c r="G260" i="39" s="1"/>
  <c r="D260" i="39"/>
  <c r="C260" i="39"/>
  <c r="L259" i="39"/>
  <c r="M259" i="39" s="1"/>
  <c r="F259" i="39" s="1"/>
  <c r="G259" i="39" s="1"/>
  <c r="D259" i="39"/>
  <c r="C259" i="39"/>
  <c r="L258" i="39"/>
  <c r="M258" i="39" s="1"/>
  <c r="F258" i="39" s="1"/>
  <c r="G258" i="39" s="1"/>
  <c r="D258" i="39"/>
  <c r="C258" i="39"/>
  <c r="L257" i="39"/>
  <c r="M257" i="39" s="1"/>
  <c r="F257" i="39" s="1"/>
  <c r="G257" i="39" s="1"/>
  <c r="D257" i="39"/>
  <c r="C257" i="39"/>
  <c r="L256" i="39"/>
  <c r="M256" i="39" s="1"/>
  <c r="F256" i="39" s="1"/>
  <c r="G256" i="39" s="1"/>
  <c r="D256" i="39"/>
  <c r="C256" i="39"/>
  <c r="L255" i="39"/>
  <c r="M255" i="39" s="1"/>
  <c r="F255" i="39" s="1"/>
  <c r="G255" i="39" s="1"/>
  <c r="D255" i="39"/>
  <c r="C255" i="39"/>
  <c r="L254" i="39"/>
  <c r="M254" i="39" s="1"/>
  <c r="F254" i="39" s="1"/>
  <c r="G254" i="39" s="1"/>
  <c r="D254" i="39"/>
  <c r="C254" i="39"/>
  <c r="L253" i="39"/>
  <c r="M253" i="39" s="1"/>
  <c r="F253" i="39" s="1"/>
  <c r="G253" i="39" s="1"/>
  <c r="D253" i="39"/>
  <c r="C253" i="39"/>
  <c r="L252" i="39"/>
  <c r="M252" i="39" s="1"/>
  <c r="F252" i="39" s="1"/>
  <c r="G252" i="39" s="1"/>
  <c r="D252" i="39"/>
  <c r="C252" i="39"/>
  <c r="L251" i="39"/>
  <c r="M251" i="39" s="1"/>
  <c r="F251" i="39" s="1"/>
  <c r="G251" i="39" s="1"/>
  <c r="D251" i="39"/>
  <c r="C251" i="39"/>
  <c r="L250" i="39"/>
  <c r="M250" i="39" s="1"/>
  <c r="F250" i="39" s="1"/>
  <c r="G250" i="39" s="1"/>
  <c r="D250" i="39"/>
  <c r="C250" i="39"/>
  <c r="L249" i="39"/>
  <c r="M249" i="39" s="1"/>
  <c r="F249" i="39" s="1"/>
  <c r="G249" i="39" s="1"/>
  <c r="D249" i="39"/>
  <c r="C249" i="39"/>
  <c r="L248" i="39"/>
  <c r="M248" i="39" s="1"/>
  <c r="F248" i="39" s="1"/>
  <c r="G248" i="39" s="1"/>
  <c r="D248" i="39"/>
  <c r="C248" i="39"/>
  <c r="L247" i="39"/>
  <c r="M247" i="39" s="1"/>
  <c r="F247" i="39" s="1"/>
  <c r="G247" i="39" s="1"/>
  <c r="D247" i="39"/>
  <c r="C247" i="39"/>
  <c r="L246" i="39"/>
  <c r="M246" i="39" s="1"/>
  <c r="F246" i="39" s="1"/>
  <c r="G246" i="39" s="1"/>
  <c r="D246" i="39"/>
  <c r="C246" i="39"/>
  <c r="L245" i="39"/>
  <c r="M245" i="39" s="1"/>
  <c r="F245" i="39" s="1"/>
  <c r="G245" i="39" s="1"/>
  <c r="D245" i="39"/>
  <c r="C245" i="39"/>
  <c r="L244" i="39"/>
  <c r="M244" i="39" s="1"/>
  <c r="F244" i="39" s="1"/>
  <c r="G244" i="39" s="1"/>
  <c r="D244" i="39"/>
  <c r="C244" i="39"/>
  <c r="L243" i="39"/>
  <c r="M243" i="39" s="1"/>
  <c r="F243" i="39" s="1"/>
  <c r="G243" i="39" s="1"/>
  <c r="D243" i="39"/>
  <c r="C243" i="39"/>
  <c r="L242" i="39"/>
  <c r="M242" i="39" s="1"/>
  <c r="F242" i="39" s="1"/>
  <c r="G242" i="39" s="1"/>
  <c r="D242" i="39"/>
  <c r="C242" i="39"/>
  <c r="L241" i="39"/>
  <c r="M241" i="39" s="1"/>
  <c r="F241" i="39" s="1"/>
  <c r="G241" i="39" s="1"/>
  <c r="D241" i="39"/>
  <c r="C241" i="39"/>
  <c r="L240" i="39"/>
  <c r="M240" i="39" s="1"/>
  <c r="F240" i="39" s="1"/>
  <c r="G240" i="39" s="1"/>
  <c r="D240" i="39"/>
  <c r="C240" i="39"/>
  <c r="L239" i="39"/>
  <c r="M239" i="39" s="1"/>
  <c r="F239" i="39" s="1"/>
  <c r="G239" i="39" s="1"/>
  <c r="D239" i="39"/>
  <c r="C239" i="39"/>
  <c r="L238" i="39"/>
  <c r="M238" i="39" s="1"/>
  <c r="F238" i="39" s="1"/>
  <c r="G238" i="39" s="1"/>
  <c r="D238" i="39"/>
  <c r="C238" i="39"/>
  <c r="L237" i="39"/>
  <c r="M237" i="39" s="1"/>
  <c r="F237" i="39" s="1"/>
  <c r="G237" i="39" s="1"/>
  <c r="D237" i="39"/>
  <c r="C237" i="39"/>
  <c r="L236" i="39"/>
  <c r="M236" i="39" s="1"/>
  <c r="F236" i="39" s="1"/>
  <c r="G236" i="39" s="1"/>
  <c r="D236" i="39"/>
  <c r="C236" i="39"/>
  <c r="L235" i="39"/>
  <c r="M235" i="39" s="1"/>
  <c r="F235" i="39" s="1"/>
  <c r="G235" i="39" s="1"/>
  <c r="D235" i="39"/>
  <c r="C235" i="39"/>
  <c r="L234" i="39"/>
  <c r="M234" i="39" s="1"/>
  <c r="F234" i="39" s="1"/>
  <c r="G234" i="39" s="1"/>
  <c r="D234" i="39"/>
  <c r="C234" i="39"/>
  <c r="L233" i="39"/>
  <c r="M233" i="39" s="1"/>
  <c r="F233" i="39" s="1"/>
  <c r="G233" i="39" s="1"/>
  <c r="D233" i="39"/>
  <c r="C233" i="39"/>
  <c r="L232" i="39"/>
  <c r="M232" i="39" s="1"/>
  <c r="F232" i="39" s="1"/>
  <c r="G232" i="39" s="1"/>
  <c r="D232" i="39"/>
  <c r="C232" i="39"/>
  <c r="L231" i="39"/>
  <c r="M231" i="39" s="1"/>
  <c r="F231" i="39" s="1"/>
  <c r="G231" i="39" s="1"/>
  <c r="D231" i="39"/>
  <c r="C231" i="39"/>
  <c r="L230" i="39"/>
  <c r="M230" i="39" s="1"/>
  <c r="F230" i="39" s="1"/>
  <c r="G230" i="39" s="1"/>
  <c r="D230" i="39"/>
  <c r="C230" i="39"/>
  <c r="L229" i="39"/>
  <c r="M229" i="39" s="1"/>
  <c r="F229" i="39" s="1"/>
  <c r="G229" i="39" s="1"/>
  <c r="D229" i="39"/>
  <c r="C229" i="39"/>
  <c r="L228" i="39"/>
  <c r="M228" i="39" s="1"/>
  <c r="F228" i="39" s="1"/>
  <c r="G228" i="39" s="1"/>
  <c r="D228" i="39"/>
  <c r="C228" i="39"/>
  <c r="L227" i="39"/>
  <c r="M227" i="39" s="1"/>
  <c r="F227" i="39" s="1"/>
  <c r="G227" i="39" s="1"/>
  <c r="D227" i="39"/>
  <c r="C227" i="39"/>
  <c r="L226" i="39"/>
  <c r="M226" i="39" s="1"/>
  <c r="F226" i="39" s="1"/>
  <c r="G226" i="39" s="1"/>
  <c r="D226" i="39"/>
  <c r="C226" i="39"/>
  <c r="L225" i="39"/>
  <c r="M225" i="39" s="1"/>
  <c r="F225" i="39" s="1"/>
  <c r="G225" i="39" s="1"/>
  <c r="D225" i="39"/>
  <c r="C225" i="39"/>
  <c r="L224" i="39"/>
  <c r="M224" i="39" s="1"/>
  <c r="F224" i="39" s="1"/>
  <c r="G224" i="39" s="1"/>
  <c r="D224" i="39"/>
  <c r="C224" i="39"/>
  <c r="L223" i="39"/>
  <c r="M223" i="39" s="1"/>
  <c r="F223" i="39" s="1"/>
  <c r="G223" i="39" s="1"/>
  <c r="D223" i="39"/>
  <c r="C223" i="39"/>
  <c r="L222" i="39"/>
  <c r="M222" i="39" s="1"/>
  <c r="F222" i="39" s="1"/>
  <c r="G222" i="39" s="1"/>
  <c r="D222" i="39"/>
  <c r="C222" i="39"/>
  <c r="L221" i="39"/>
  <c r="M221" i="39" s="1"/>
  <c r="F221" i="39" s="1"/>
  <c r="G221" i="39" s="1"/>
  <c r="D221" i="39"/>
  <c r="C221" i="39"/>
  <c r="L220" i="39"/>
  <c r="M220" i="39" s="1"/>
  <c r="F220" i="39" s="1"/>
  <c r="G220" i="39" s="1"/>
  <c r="D220" i="39"/>
  <c r="C220" i="39"/>
  <c r="L219" i="39"/>
  <c r="M219" i="39" s="1"/>
  <c r="F219" i="39" s="1"/>
  <c r="G219" i="39" s="1"/>
  <c r="D219" i="39"/>
  <c r="C219" i="39"/>
  <c r="L218" i="39"/>
  <c r="M218" i="39" s="1"/>
  <c r="F218" i="39" s="1"/>
  <c r="G218" i="39" s="1"/>
  <c r="D218" i="39"/>
  <c r="C218" i="39"/>
  <c r="L217" i="39"/>
  <c r="M217" i="39" s="1"/>
  <c r="F217" i="39" s="1"/>
  <c r="G217" i="39" s="1"/>
  <c r="D217" i="39"/>
  <c r="C217" i="39"/>
  <c r="L216" i="39"/>
  <c r="M216" i="39" s="1"/>
  <c r="F216" i="39" s="1"/>
  <c r="G216" i="39" s="1"/>
  <c r="D216" i="39"/>
  <c r="C216" i="39"/>
  <c r="L215" i="39"/>
  <c r="M215" i="39" s="1"/>
  <c r="F215" i="39" s="1"/>
  <c r="G215" i="39" s="1"/>
  <c r="D215" i="39"/>
  <c r="C215" i="39"/>
  <c r="L214" i="39"/>
  <c r="M214" i="39" s="1"/>
  <c r="F214" i="39" s="1"/>
  <c r="G214" i="39" s="1"/>
  <c r="D214" i="39"/>
  <c r="C214" i="39"/>
  <c r="L213" i="39"/>
  <c r="M213" i="39" s="1"/>
  <c r="F213" i="39" s="1"/>
  <c r="G213" i="39" s="1"/>
  <c r="D213" i="39"/>
  <c r="C213" i="39"/>
  <c r="L212" i="39"/>
  <c r="M212" i="39" s="1"/>
  <c r="F212" i="39" s="1"/>
  <c r="G212" i="39" s="1"/>
  <c r="D212" i="39"/>
  <c r="C212" i="39"/>
  <c r="L211" i="39"/>
  <c r="M211" i="39" s="1"/>
  <c r="F211" i="39" s="1"/>
  <c r="G211" i="39" s="1"/>
  <c r="D211" i="39"/>
  <c r="C211" i="39"/>
  <c r="L210" i="39"/>
  <c r="M210" i="39" s="1"/>
  <c r="F210" i="39" s="1"/>
  <c r="G210" i="39" s="1"/>
  <c r="D210" i="39"/>
  <c r="C210" i="39"/>
  <c r="L209" i="39"/>
  <c r="M209" i="39" s="1"/>
  <c r="F209" i="39" s="1"/>
  <c r="G209" i="39" s="1"/>
  <c r="D209" i="39"/>
  <c r="C209" i="39"/>
  <c r="L208" i="39"/>
  <c r="M208" i="39" s="1"/>
  <c r="F208" i="39" s="1"/>
  <c r="G208" i="39" s="1"/>
  <c r="D208" i="39"/>
  <c r="C208" i="39"/>
  <c r="L207" i="39"/>
  <c r="M207" i="39" s="1"/>
  <c r="F207" i="39" s="1"/>
  <c r="G207" i="39" s="1"/>
  <c r="D207" i="39"/>
  <c r="C207" i="39"/>
  <c r="L206" i="39"/>
  <c r="M206" i="39" s="1"/>
  <c r="F206" i="39" s="1"/>
  <c r="G206" i="39" s="1"/>
  <c r="D206" i="39"/>
  <c r="C206" i="39"/>
  <c r="L205" i="39"/>
  <c r="M205" i="39" s="1"/>
  <c r="F205" i="39" s="1"/>
  <c r="G205" i="39" s="1"/>
  <c r="D205" i="39"/>
  <c r="C205" i="39"/>
  <c r="L204" i="39"/>
  <c r="M204" i="39" s="1"/>
  <c r="F204" i="39" s="1"/>
  <c r="G204" i="39" s="1"/>
  <c r="D204" i="39"/>
  <c r="C204" i="39"/>
  <c r="L203" i="39"/>
  <c r="M203" i="39" s="1"/>
  <c r="F203" i="39" s="1"/>
  <c r="G203" i="39" s="1"/>
  <c r="D203" i="39"/>
  <c r="C203" i="39"/>
  <c r="L202" i="39"/>
  <c r="M202" i="39" s="1"/>
  <c r="F202" i="39" s="1"/>
  <c r="G202" i="39" s="1"/>
  <c r="D202" i="39"/>
  <c r="C202" i="39"/>
  <c r="L201" i="39"/>
  <c r="M201" i="39" s="1"/>
  <c r="F201" i="39" s="1"/>
  <c r="G201" i="39" s="1"/>
  <c r="D201" i="39"/>
  <c r="C201" i="39"/>
  <c r="L200" i="39"/>
  <c r="M200" i="39" s="1"/>
  <c r="F200" i="39" s="1"/>
  <c r="G200" i="39" s="1"/>
  <c r="D200" i="39"/>
  <c r="C200" i="39"/>
  <c r="L199" i="39"/>
  <c r="M199" i="39" s="1"/>
  <c r="F199" i="39" s="1"/>
  <c r="G199" i="39" s="1"/>
  <c r="D199" i="39"/>
  <c r="C199" i="39"/>
  <c r="L198" i="39"/>
  <c r="M198" i="39" s="1"/>
  <c r="F198" i="39" s="1"/>
  <c r="G198" i="39" s="1"/>
  <c r="D198" i="39"/>
  <c r="C198" i="39"/>
  <c r="L197" i="39"/>
  <c r="M197" i="39" s="1"/>
  <c r="F197" i="39" s="1"/>
  <c r="G197" i="39" s="1"/>
  <c r="D197" i="39"/>
  <c r="C197" i="39"/>
  <c r="L196" i="39"/>
  <c r="M196" i="39" s="1"/>
  <c r="F196" i="39" s="1"/>
  <c r="G196" i="39" s="1"/>
  <c r="D196" i="39"/>
  <c r="C196" i="39"/>
  <c r="L195" i="39"/>
  <c r="M195" i="39" s="1"/>
  <c r="F195" i="39" s="1"/>
  <c r="G195" i="39" s="1"/>
  <c r="D195" i="39"/>
  <c r="C195" i="39"/>
  <c r="L194" i="39"/>
  <c r="M194" i="39" s="1"/>
  <c r="F194" i="39" s="1"/>
  <c r="G194" i="39" s="1"/>
  <c r="D194" i="39"/>
  <c r="C194" i="39"/>
  <c r="L193" i="39"/>
  <c r="M193" i="39" s="1"/>
  <c r="F193" i="39" s="1"/>
  <c r="G193" i="39" s="1"/>
  <c r="D193" i="39"/>
  <c r="C193" i="39"/>
  <c r="L192" i="39"/>
  <c r="M192" i="39" s="1"/>
  <c r="F192" i="39" s="1"/>
  <c r="G192" i="39" s="1"/>
  <c r="D192" i="39"/>
  <c r="C192" i="39"/>
  <c r="L191" i="39"/>
  <c r="M191" i="39" s="1"/>
  <c r="F191" i="39" s="1"/>
  <c r="G191" i="39" s="1"/>
  <c r="D191" i="39"/>
  <c r="C191" i="39"/>
  <c r="L190" i="39"/>
  <c r="M190" i="39" s="1"/>
  <c r="F190" i="39" s="1"/>
  <c r="G190" i="39" s="1"/>
  <c r="D190" i="39"/>
  <c r="C190" i="39"/>
  <c r="L189" i="39"/>
  <c r="M189" i="39" s="1"/>
  <c r="F189" i="39" s="1"/>
  <c r="G189" i="39" s="1"/>
  <c r="D189" i="39"/>
  <c r="C189" i="39"/>
  <c r="L188" i="39"/>
  <c r="M188" i="39" s="1"/>
  <c r="F188" i="39" s="1"/>
  <c r="G188" i="39" s="1"/>
  <c r="D188" i="39"/>
  <c r="C188" i="39"/>
  <c r="L187" i="39"/>
  <c r="M187" i="39" s="1"/>
  <c r="F187" i="39" s="1"/>
  <c r="G187" i="39" s="1"/>
  <c r="D187" i="39"/>
  <c r="C187" i="39"/>
  <c r="L186" i="39"/>
  <c r="M186" i="39" s="1"/>
  <c r="F186" i="39" s="1"/>
  <c r="G186" i="39" s="1"/>
  <c r="D186" i="39"/>
  <c r="C186" i="39"/>
  <c r="L185" i="39"/>
  <c r="M185" i="39" s="1"/>
  <c r="F185" i="39" s="1"/>
  <c r="G185" i="39" s="1"/>
  <c r="D185" i="39"/>
  <c r="C185" i="39"/>
  <c r="L184" i="39"/>
  <c r="M184" i="39" s="1"/>
  <c r="F184" i="39" s="1"/>
  <c r="G184" i="39" s="1"/>
  <c r="D184" i="39"/>
  <c r="C184" i="39"/>
  <c r="L183" i="39"/>
  <c r="M183" i="39" s="1"/>
  <c r="F183" i="39" s="1"/>
  <c r="G183" i="39" s="1"/>
  <c r="D183" i="39"/>
  <c r="C183" i="39"/>
  <c r="L182" i="39"/>
  <c r="M182" i="39" s="1"/>
  <c r="F182" i="39" s="1"/>
  <c r="G182" i="39" s="1"/>
  <c r="D182" i="39"/>
  <c r="C182" i="39"/>
  <c r="L181" i="39"/>
  <c r="M181" i="39" s="1"/>
  <c r="F181" i="39" s="1"/>
  <c r="G181" i="39" s="1"/>
  <c r="D181" i="39"/>
  <c r="C181" i="39"/>
  <c r="L180" i="39"/>
  <c r="M180" i="39" s="1"/>
  <c r="F180" i="39" s="1"/>
  <c r="G180" i="39" s="1"/>
  <c r="D180" i="39"/>
  <c r="C180" i="39"/>
  <c r="L179" i="39"/>
  <c r="M179" i="39" s="1"/>
  <c r="F179" i="39" s="1"/>
  <c r="G179" i="39" s="1"/>
  <c r="D179" i="39"/>
  <c r="C179" i="39"/>
  <c r="L178" i="39"/>
  <c r="M178" i="39" s="1"/>
  <c r="F178" i="39" s="1"/>
  <c r="G178" i="39" s="1"/>
  <c r="D178" i="39"/>
  <c r="C178" i="39"/>
  <c r="L177" i="39"/>
  <c r="M177" i="39" s="1"/>
  <c r="F177" i="39" s="1"/>
  <c r="G177" i="39" s="1"/>
  <c r="D177" i="39"/>
  <c r="C177" i="39"/>
  <c r="L176" i="39"/>
  <c r="M176" i="39" s="1"/>
  <c r="F176" i="39" s="1"/>
  <c r="G176" i="39" s="1"/>
  <c r="D176" i="39"/>
  <c r="C176" i="39"/>
  <c r="L175" i="39"/>
  <c r="M175" i="39" s="1"/>
  <c r="F175" i="39" s="1"/>
  <c r="G175" i="39" s="1"/>
  <c r="D175" i="39"/>
  <c r="C175" i="39"/>
  <c r="L174" i="39"/>
  <c r="M174" i="39" s="1"/>
  <c r="F174" i="39" s="1"/>
  <c r="G174" i="39" s="1"/>
  <c r="D174" i="39"/>
  <c r="C174" i="39"/>
  <c r="L173" i="39"/>
  <c r="M173" i="39" s="1"/>
  <c r="F173" i="39" s="1"/>
  <c r="G173" i="39" s="1"/>
  <c r="D173" i="39"/>
  <c r="C173" i="39"/>
  <c r="L172" i="39"/>
  <c r="M172" i="39" s="1"/>
  <c r="F172" i="39" s="1"/>
  <c r="G172" i="39" s="1"/>
  <c r="D172" i="39"/>
  <c r="C172" i="39"/>
  <c r="L171" i="39"/>
  <c r="M171" i="39" s="1"/>
  <c r="F171" i="39" s="1"/>
  <c r="G171" i="39" s="1"/>
  <c r="D171" i="39"/>
  <c r="C171" i="39"/>
  <c r="L170" i="39"/>
  <c r="M170" i="39" s="1"/>
  <c r="F170" i="39" s="1"/>
  <c r="G170" i="39" s="1"/>
  <c r="D170" i="39"/>
  <c r="C170" i="39"/>
  <c r="L169" i="39"/>
  <c r="M169" i="39" s="1"/>
  <c r="F169" i="39" s="1"/>
  <c r="G169" i="39" s="1"/>
  <c r="D169" i="39"/>
  <c r="C169" i="39"/>
  <c r="L168" i="39"/>
  <c r="M168" i="39" s="1"/>
  <c r="F168" i="39" s="1"/>
  <c r="G168" i="39" s="1"/>
  <c r="D168" i="39"/>
  <c r="C168" i="39"/>
  <c r="L167" i="39"/>
  <c r="M167" i="39" s="1"/>
  <c r="F167" i="39" s="1"/>
  <c r="G167" i="39" s="1"/>
  <c r="D167" i="39"/>
  <c r="C167" i="39"/>
  <c r="L166" i="39"/>
  <c r="M166" i="39" s="1"/>
  <c r="F166" i="39" s="1"/>
  <c r="G166" i="39" s="1"/>
  <c r="D166" i="39"/>
  <c r="C166" i="39"/>
  <c r="L165" i="39"/>
  <c r="M165" i="39" s="1"/>
  <c r="F165" i="39" s="1"/>
  <c r="G165" i="39" s="1"/>
  <c r="D165" i="39"/>
  <c r="C165" i="39"/>
  <c r="L164" i="39"/>
  <c r="M164" i="39" s="1"/>
  <c r="F164" i="39" s="1"/>
  <c r="G164" i="39" s="1"/>
  <c r="D164" i="39"/>
  <c r="C164" i="39"/>
  <c r="L163" i="39"/>
  <c r="M163" i="39" s="1"/>
  <c r="F163" i="39" s="1"/>
  <c r="G163" i="39" s="1"/>
  <c r="D163" i="39"/>
  <c r="C163" i="39"/>
  <c r="L162" i="39"/>
  <c r="M162" i="39" s="1"/>
  <c r="F162" i="39" s="1"/>
  <c r="G162" i="39" s="1"/>
  <c r="D162" i="39"/>
  <c r="C162" i="39"/>
  <c r="L161" i="39"/>
  <c r="M161" i="39" s="1"/>
  <c r="F161" i="39" s="1"/>
  <c r="G161" i="39" s="1"/>
  <c r="D161" i="39"/>
  <c r="C161" i="39"/>
  <c r="L160" i="39"/>
  <c r="M160" i="39" s="1"/>
  <c r="F160" i="39" s="1"/>
  <c r="G160" i="39" s="1"/>
  <c r="D160" i="39"/>
  <c r="C160" i="39"/>
  <c r="L159" i="39"/>
  <c r="M159" i="39" s="1"/>
  <c r="F159" i="39" s="1"/>
  <c r="G159" i="39" s="1"/>
  <c r="D159" i="39"/>
  <c r="C159" i="39"/>
  <c r="L158" i="39"/>
  <c r="M158" i="39" s="1"/>
  <c r="F158" i="39" s="1"/>
  <c r="G158" i="39" s="1"/>
  <c r="D158" i="39"/>
  <c r="C158" i="39"/>
  <c r="L157" i="39"/>
  <c r="M157" i="39" s="1"/>
  <c r="F157" i="39" s="1"/>
  <c r="G157" i="39" s="1"/>
  <c r="D157" i="39"/>
  <c r="C157" i="39"/>
  <c r="L156" i="39"/>
  <c r="M156" i="39" s="1"/>
  <c r="F156" i="39" s="1"/>
  <c r="G156" i="39" s="1"/>
  <c r="D156" i="39"/>
  <c r="C156" i="39"/>
  <c r="L155" i="39"/>
  <c r="M155" i="39" s="1"/>
  <c r="F155" i="39" s="1"/>
  <c r="G155" i="39" s="1"/>
  <c r="D155" i="39"/>
  <c r="C155" i="39"/>
  <c r="L154" i="39"/>
  <c r="M154" i="39" s="1"/>
  <c r="F154" i="39" s="1"/>
  <c r="G154" i="39" s="1"/>
  <c r="D154" i="39"/>
  <c r="C154" i="39"/>
  <c r="L153" i="39"/>
  <c r="M153" i="39" s="1"/>
  <c r="F153" i="39" s="1"/>
  <c r="G153" i="39" s="1"/>
  <c r="D153" i="39"/>
  <c r="C153" i="39"/>
  <c r="L152" i="39"/>
  <c r="M152" i="39" s="1"/>
  <c r="F152" i="39" s="1"/>
  <c r="G152" i="39" s="1"/>
  <c r="D152" i="39"/>
  <c r="C152" i="39"/>
  <c r="L151" i="39"/>
  <c r="M151" i="39" s="1"/>
  <c r="F151" i="39" s="1"/>
  <c r="G151" i="39" s="1"/>
  <c r="D151" i="39"/>
  <c r="C151" i="39"/>
  <c r="L150" i="39"/>
  <c r="M150" i="39" s="1"/>
  <c r="F150" i="39" s="1"/>
  <c r="G150" i="39" s="1"/>
  <c r="D150" i="39"/>
  <c r="C150" i="39"/>
  <c r="L149" i="39"/>
  <c r="M149" i="39" s="1"/>
  <c r="F149" i="39" s="1"/>
  <c r="G149" i="39" s="1"/>
  <c r="D149" i="39"/>
  <c r="C149" i="39"/>
  <c r="L148" i="39"/>
  <c r="M148" i="39" s="1"/>
  <c r="F148" i="39" s="1"/>
  <c r="G148" i="39" s="1"/>
  <c r="D148" i="39"/>
  <c r="C148" i="39"/>
  <c r="L147" i="39"/>
  <c r="M147" i="39" s="1"/>
  <c r="F147" i="39" s="1"/>
  <c r="G147" i="39" s="1"/>
  <c r="D147" i="39"/>
  <c r="C147" i="39"/>
  <c r="L146" i="39"/>
  <c r="M146" i="39" s="1"/>
  <c r="F146" i="39" s="1"/>
  <c r="G146" i="39" s="1"/>
  <c r="D146" i="39"/>
  <c r="C146" i="39"/>
  <c r="L145" i="39"/>
  <c r="M145" i="39" s="1"/>
  <c r="F145" i="39" s="1"/>
  <c r="G145" i="39" s="1"/>
  <c r="D145" i="39"/>
  <c r="C145" i="39"/>
  <c r="L144" i="39"/>
  <c r="M144" i="39" s="1"/>
  <c r="F144" i="39" s="1"/>
  <c r="G144" i="39" s="1"/>
  <c r="D144" i="39"/>
  <c r="C144" i="39"/>
  <c r="L143" i="39"/>
  <c r="M143" i="39" s="1"/>
  <c r="F143" i="39" s="1"/>
  <c r="G143" i="39" s="1"/>
  <c r="D143" i="39"/>
  <c r="C143" i="39"/>
  <c r="L142" i="39"/>
  <c r="M142" i="39" s="1"/>
  <c r="F142" i="39" s="1"/>
  <c r="G142" i="39" s="1"/>
  <c r="D142" i="39"/>
  <c r="C142" i="39"/>
  <c r="L141" i="39"/>
  <c r="M141" i="39" s="1"/>
  <c r="F141" i="39" s="1"/>
  <c r="G141" i="39" s="1"/>
  <c r="D141" i="39"/>
  <c r="C141" i="39"/>
  <c r="L140" i="39"/>
  <c r="M140" i="39" s="1"/>
  <c r="F140" i="39" s="1"/>
  <c r="G140" i="39" s="1"/>
  <c r="D140" i="39"/>
  <c r="C140" i="39"/>
  <c r="L139" i="39"/>
  <c r="M139" i="39" s="1"/>
  <c r="F139" i="39" s="1"/>
  <c r="G139" i="39" s="1"/>
  <c r="D139" i="39"/>
  <c r="C139" i="39"/>
  <c r="L138" i="39"/>
  <c r="M138" i="39" s="1"/>
  <c r="F138" i="39" s="1"/>
  <c r="G138" i="39" s="1"/>
  <c r="D138" i="39"/>
  <c r="C138" i="39"/>
  <c r="L137" i="39"/>
  <c r="M137" i="39" s="1"/>
  <c r="F137" i="39" s="1"/>
  <c r="G137" i="39" s="1"/>
  <c r="D137" i="39"/>
  <c r="C137" i="39"/>
  <c r="L136" i="39"/>
  <c r="M136" i="39" s="1"/>
  <c r="F136" i="39" s="1"/>
  <c r="G136" i="39" s="1"/>
  <c r="D136" i="39"/>
  <c r="C136" i="39"/>
  <c r="L135" i="39"/>
  <c r="M135" i="39" s="1"/>
  <c r="F135" i="39" s="1"/>
  <c r="G135" i="39" s="1"/>
  <c r="D135" i="39"/>
  <c r="C135" i="39"/>
  <c r="L134" i="39"/>
  <c r="M134" i="39" s="1"/>
  <c r="F134" i="39" s="1"/>
  <c r="G134" i="39" s="1"/>
  <c r="D134" i="39"/>
  <c r="C134" i="39"/>
  <c r="L133" i="39"/>
  <c r="M133" i="39" s="1"/>
  <c r="F133" i="39" s="1"/>
  <c r="G133" i="39" s="1"/>
  <c r="D133" i="39"/>
  <c r="C133" i="39"/>
  <c r="L132" i="39"/>
  <c r="M132" i="39" s="1"/>
  <c r="F132" i="39" s="1"/>
  <c r="G132" i="39" s="1"/>
  <c r="D132" i="39"/>
  <c r="C132" i="39"/>
  <c r="L131" i="39"/>
  <c r="M131" i="39" s="1"/>
  <c r="F131" i="39" s="1"/>
  <c r="G131" i="39" s="1"/>
  <c r="D131" i="39"/>
  <c r="C131" i="39"/>
  <c r="L130" i="39"/>
  <c r="M130" i="39" s="1"/>
  <c r="F130" i="39" s="1"/>
  <c r="G130" i="39" s="1"/>
  <c r="D130" i="39"/>
  <c r="C130" i="39"/>
  <c r="L129" i="39"/>
  <c r="M129" i="39" s="1"/>
  <c r="F129" i="39" s="1"/>
  <c r="G129" i="39" s="1"/>
  <c r="D129" i="39"/>
  <c r="C129" i="39"/>
  <c r="L128" i="39"/>
  <c r="M128" i="39" s="1"/>
  <c r="F128" i="39" s="1"/>
  <c r="G128" i="39" s="1"/>
  <c r="D128" i="39"/>
  <c r="C128" i="39"/>
  <c r="L127" i="39"/>
  <c r="M127" i="39" s="1"/>
  <c r="F127" i="39" s="1"/>
  <c r="G127" i="39" s="1"/>
  <c r="D127" i="39"/>
  <c r="C127" i="39"/>
  <c r="L126" i="39"/>
  <c r="M126" i="39" s="1"/>
  <c r="F126" i="39" s="1"/>
  <c r="G126" i="39" s="1"/>
  <c r="D126" i="39"/>
  <c r="C126" i="39"/>
  <c r="L125" i="39"/>
  <c r="M125" i="39" s="1"/>
  <c r="F125" i="39" s="1"/>
  <c r="G125" i="39" s="1"/>
  <c r="D125" i="39"/>
  <c r="C125" i="39"/>
  <c r="L124" i="39"/>
  <c r="M124" i="39" s="1"/>
  <c r="F124" i="39" s="1"/>
  <c r="G124" i="39" s="1"/>
  <c r="D124" i="39"/>
  <c r="C124" i="39"/>
  <c r="L123" i="39"/>
  <c r="M123" i="39" s="1"/>
  <c r="F123" i="39" s="1"/>
  <c r="G123" i="39" s="1"/>
  <c r="D123" i="39"/>
  <c r="C123" i="39"/>
  <c r="L122" i="39"/>
  <c r="M122" i="39" s="1"/>
  <c r="F122" i="39" s="1"/>
  <c r="G122" i="39" s="1"/>
  <c r="D122" i="39"/>
  <c r="C122" i="39"/>
  <c r="L121" i="39"/>
  <c r="M121" i="39" s="1"/>
  <c r="F121" i="39" s="1"/>
  <c r="G121" i="39" s="1"/>
  <c r="D121" i="39"/>
  <c r="C121" i="39"/>
  <c r="L120" i="39"/>
  <c r="M120" i="39" s="1"/>
  <c r="F120" i="39" s="1"/>
  <c r="G120" i="39" s="1"/>
  <c r="D120" i="39"/>
  <c r="C120" i="39"/>
  <c r="L119" i="39"/>
  <c r="M119" i="39" s="1"/>
  <c r="F119" i="39" s="1"/>
  <c r="G119" i="39" s="1"/>
  <c r="D119" i="39"/>
  <c r="C119" i="39"/>
  <c r="L118" i="39"/>
  <c r="M118" i="39" s="1"/>
  <c r="F118" i="39" s="1"/>
  <c r="G118" i="39" s="1"/>
  <c r="D118" i="39"/>
  <c r="C118" i="39"/>
  <c r="L117" i="39"/>
  <c r="M117" i="39" s="1"/>
  <c r="F117" i="39" s="1"/>
  <c r="G117" i="39" s="1"/>
  <c r="D117" i="39"/>
  <c r="C117" i="39"/>
  <c r="L116" i="39"/>
  <c r="M116" i="39" s="1"/>
  <c r="F116" i="39" s="1"/>
  <c r="G116" i="39" s="1"/>
  <c r="D116" i="39"/>
  <c r="C116" i="39"/>
  <c r="L115" i="39"/>
  <c r="M115" i="39" s="1"/>
  <c r="F115" i="39" s="1"/>
  <c r="G115" i="39" s="1"/>
  <c r="D115" i="39"/>
  <c r="C115" i="39"/>
  <c r="L114" i="39"/>
  <c r="M114" i="39" s="1"/>
  <c r="F114" i="39" s="1"/>
  <c r="G114" i="39" s="1"/>
  <c r="D114" i="39"/>
  <c r="C114" i="39"/>
  <c r="L113" i="39"/>
  <c r="M113" i="39" s="1"/>
  <c r="F113" i="39" s="1"/>
  <c r="G113" i="39" s="1"/>
  <c r="D113" i="39"/>
  <c r="C113" i="39"/>
  <c r="L112" i="39"/>
  <c r="M112" i="39" s="1"/>
  <c r="F112" i="39" s="1"/>
  <c r="G112" i="39" s="1"/>
  <c r="D112" i="39"/>
  <c r="C112" i="39"/>
  <c r="L111" i="39"/>
  <c r="M111" i="39" s="1"/>
  <c r="F111" i="39" s="1"/>
  <c r="G111" i="39" s="1"/>
  <c r="D111" i="39"/>
  <c r="C111" i="39"/>
  <c r="L110" i="39"/>
  <c r="M110" i="39" s="1"/>
  <c r="F110" i="39" s="1"/>
  <c r="G110" i="39" s="1"/>
  <c r="D110" i="39"/>
  <c r="C110" i="39"/>
  <c r="L109" i="39"/>
  <c r="M109" i="39" s="1"/>
  <c r="F109" i="39" s="1"/>
  <c r="G109" i="39" s="1"/>
  <c r="D109" i="39"/>
  <c r="C109" i="39"/>
  <c r="L108" i="39"/>
  <c r="M108" i="39" s="1"/>
  <c r="F108" i="39" s="1"/>
  <c r="G108" i="39" s="1"/>
  <c r="D108" i="39"/>
  <c r="C108" i="39"/>
  <c r="L107" i="39"/>
  <c r="M107" i="39" s="1"/>
  <c r="F107" i="39" s="1"/>
  <c r="G107" i="39" s="1"/>
  <c r="D107" i="39"/>
  <c r="C107" i="39"/>
  <c r="L106" i="39"/>
  <c r="M106" i="39" s="1"/>
  <c r="F106" i="39" s="1"/>
  <c r="G106" i="39" s="1"/>
  <c r="D106" i="39"/>
  <c r="C106" i="39"/>
  <c r="L105" i="39"/>
  <c r="M105" i="39" s="1"/>
  <c r="F105" i="39" s="1"/>
  <c r="G105" i="39" s="1"/>
  <c r="D105" i="39"/>
  <c r="C105" i="39"/>
  <c r="L104" i="39"/>
  <c r="M104" i="39" s="1"/>
  <c r="F104" i="39" s="1"/>
  <c r="G104" i="39" s="1"/>
  <c r="D104" i="39"/>
  <c r="C104" i="39"/>
  <c r="L103" i="39"/>
  <c r="M103" i="39" s="1"/>
  <c r="F103" i="39" s="1"/>
  <c r="G103" i="39" s="1"/>
  <c r="D103" i="39"/>
  <c r="C103" i="39"/>
  <c r="L102" i="39"/>
  <c r="M102" i="39" s="1"/>
  <c r="F102" i="39" s="1"/>
  <c r="G102" i="39" s="1"/>
  <c r="D102" i="39"/>
  <c r="C102" i="39"/>
  <c r="L101" i="39"/>
  <c r="M101" i="39" s="1"/>
  <c r="F101" i="39" s="1"/>
  <c r="G101" i="39" s="1"/>
  <c r="D101" i="39"/>
  <c r="C101" i="39"/>
  <c r="L100" i="39"/>
  <c r="M100" i="39" s="1"/>
  <c r="F100" i="39" s="1"/>
  <c r="G100" i="39" s="1"/>
  <c r="D100" i="39"/>
  <c r="C100" i="39"/>
  <c r="L99" i="39"/>
  <c r="M99" i="39" s="1"/>
  <c r="F99" i="39" s="1"/>
  <c r="G99" i="39" s="1"/>
  <c r="D99" i="39"/>
  <c r="C99" i="39"/>
  <c r="L98" i="39"/>
  <c r="M98" i="39" s="1"/>
  <c r="F98" i="39" s="1"/>
  <c r="G98" i="39" s="1"/>
  <c r="D98" i="39"/>
  <c r="C98" i="39"/>
  <c r="L97" i="39"/>
  <c r="M97" i="39" s="1"/>
  <c r="F97" i="39" s="1"/>
  <c r="G97" i="39" s="1"/>
  <c r="D97" i="39"/>
  <c r="C97" i="39"/>
  <c r="L96" i="39"/>
  <c r="M96" i="39" s="1"/>
  <c r="F96" i="39" s="1"/>
  <c r="G96" i="39" s="1"/>
  <c r="D96" i="39"/>
  <c r="C96" i="39"/>
  <c r="L95" i="39"/>
  <c r="M95" i="39" s="1"/>
  <c r="F95" i="39" s="1"/>
  <c r="G95" i="39" s="1"/>
  <c r="D95" i="39"/>
  <c r="C95" i="39"/>
  <c r="L94" i="39"/>
  <c r="M94" i="39" s="1"/>
  <c r="F94" i="39" s="1"/>
  <c r="G94" i="39" s="1"/>
  <c r="D94" i="39"/>
  <c r="C94" i="39"/>
  <c r="L93" i="39"/>
  <c r="M93" i="39" s="1"/>
  <c r="F93" i="39" s="1"/>
  <c r="G93" i="39" s="1"/>
  <c r="D93" i="39"/>
  <c r="C93" i="39"/>
  <c r="L92" i="39"/>
  <c r="M92" i="39" s="1"/>
  <c r="F92" i="39" s="1"/>
  <c r="G92" i="39" s="1"/>
  <c r="D92" i="39"/>
  <c r="C92" i="39"/>
  <c r="L91" i="39"/>
  <c r="M91" i="39" s="1"/>
  <c r="F91" i="39" s="1"/>
  <c r="G91" i="39" s="1"/>
  <c r="D91" i="39"/>
  <c r="C91" i="39"/>
  <c r="L90" i="39"/>
  <c r="M90" i="39" s="1"/>
  <c r="F90" i="39" s="1"/>
  <c r="G90" i="39" s="1"/>
  <c r="D90" i="39"/>
  <c r="C90" i="39"/>
  <c r="L89" i="39"/>
  <c r="M89" i="39" s="1"/>
  <c r="F89" i="39" s="1"/>
  <c r="G89" i="39" s="1"/>
  <c r="D89" i="39"/>
  <c r="C89" i="39"/>
  <c r="L88" i="39"/>
  <c r="M88" i="39" s="1"/>
  <c r="F88" i="39" s="1"/>
  <c r="G88" i="39" s="1"/>
  <c r="D88" i="39"/>
  <c r="C88" i="39"/>
  <c r="L87" i="39"/>
  <c r="M87" i="39" s="1"/>
  <c r="F87" i="39" s="1"/>
  <c r="G87" i="39" s="1"/>
  <c r="D87" i="39"/>
  <c r="C87" i="39"/>
  <c r="L86" i="39"/>
  <c r="M86" i="39" s="1"/>
  <c r="F86" i="39" s="1"/>
  <c r="G86" i="39" s="1"/>
  <c r="D86" i="39"/>
  <c r="C86" i="39"/>
  <c r="L85" i="39"/>
  <c r="M85" i="39" s="1"/>
  <c r="F85" i="39" s="1"/>
  <c r="G85" i="39" s="1"/>
  <c r="D85" i="39"/>
  <c r="C85" i="39"/>
  <c r="L84" i="39"/>
  <c r="M84" i="39" s="1"/>
  <c r="F84" i="39" s="1"/>
  <c r="G84" i="39" s="1"/>
  <c r="D84" i="39"/>
  <c r="C84" i="39"/>
  <c r="L83" i="39"/>
  <c r="M83" i="39" s="1"/>
  <c r="F83" i="39" s="1"/>
  <c r="G83" i="39" s="1"/>
  <c r="D83" i="39"/>
  <c r="C83" i="39"/>
  <c r="L82" i="39"/>
  <c r="M82" i="39" s="1"/>
  <c r="F82" i="39" s="1"/>
  <c r="G82" i="39" s="1"/>
  <c r="D82" i="39"/>
  <c r="C82" i="39"/>
  <c r="L81" i="39"/>
  <c r="M81" i="39" s="1"/>
  <c r="F81" i="39" s="1"/>
  <c r="G81" i="39" s="1"/>
  <c r="D81" i="39"/>
  <c r="C81" i="39"/>
  <c r="L80" i="39"/>
  <c r="M80" i="39" s="1"/>
  <c r="F80" i="39" s="1"/>
  <c r="G80" i="39" s="1"/>
  <c r="D80" i="39"/>
  <c r="C80" i="39"/>
  <c r="L79" i="39"/>
  <c r="M79" i="39" s="1"/>
  <c r="F79" i="39" s="1"/>
  <c r="G79" i="39" s="1"/>
  <c r="D79" i="39"/>
  <c r="C79" i="39"/>
  <c r="L78" i="39"/>
  <c r="M78" i="39" s="1"/>
  <c r="F78" i="39" s="1"/>
  <c r="G78" i="39" s="1"/>
  <c r="D78" i="39"/>
  <c r="C78" i="39"/>
  <c r="L77" i="39"/>
  <c r="M77" i="39" s="1"/>
  <c r="F77" i="39" s="1"/>
  <c r="G77" i="39" s="1"/>
  <c r="D77" i="39"/>
  <c r="C77" i="39"/>
  <c r="L76" i="39"/>
  <c r="M76" i="39" s="1"/>
  <c r="F76" i="39" s="1"/>
  <c r="G76" i="39" s="1"/>
  <c r="D76" i="39"/>
  <c r="C76" i="39"/>
  <c r="L75" i="39"/>
  <c r="M75" i="39" s="1"/>
  <c r="F75" i="39" s="1"/>
  <c r="G75" i="39" s="1"/>
  <c r="D75" i="39"/>
  <c r="C75" i="39"/>
  <c r="L74" i="39"/>
  <c r="M74" i="39" s="1"/>
  <c r="F74" i="39" s="1"/>
  <c r="G74" i="39" s="1"/>
  <c r="D74" i="39"/>
  <c r="C74" i="39"/>
  <c r="L73" i="39"/>
  <c r="M73" i="39" s="1"/>
  <c r="F73" i="39" s="1"/>
  <c r="G73" i="39" s="1"/>
  <c r="D73" i="39"/>
  <c r="C73" i="39"/>
  <c r="L72" i="39"/>
  <c r="M72" i="39" s="1"/>
  <c r="F72" i="39" s="1"/>
  <c r="G72" i="39" s="1"/>
  <c r="D72" i="39"/>
  <c r="C72" i="39"/>
  <c r="L71" i="39"/>
  <c r="M71" i="39" s="1"/>
  <c r="F71" i="39" s="1"/>
  <c r="G71" i="39" s="1"/>
  <c r="D71" i="39"/>
  <c r="C71" i="39"/>
  <c r="L70" i="39"/>
  <c r="M70" i="39" s="1"/>
  <c r="F70" i="39" s="1"/>
  <c r="G70" i="39" s="1"/>
  <c r="D70" i="39"/>
  <c r="C70" i="39"/>
  <c r="L69" i="39"/>
  <c r="M69" i="39" s="1"/>
  <c r="F69" i="39" s="1"/>
  <c r="G69" i="39" s="1"/>
  <c r="D69" i="39"/>
  <c r="C69" i="39"/>
  <c r="L68" i="39"/>
  <c r="M68" i="39" s="1"/>
  <c r="F68" i="39" s="1"/>
  <c r="G68" i="39" s="1"/>
  <c r="D68" i="39"/>
  <c r="C68" i="39"/>
  <c r="L67" i="39"/>
  <c r="M67" i="39" s="1"/>
  <c r="F67" i="39" s="1"/>
  <c r="G67" i="39" s="1"/>
  <c r="D67" i="39"/>
  <c r="C67" i="39"/>
  <c r="L66" i="39"/>
  <c r="M66" i="39" s="1"/>
  <c r="F66" i="39" s="1"/>
  <c r="G66" i="39" s="1"/>
  <c r="D66" i="39"/>
  <c r="C66" i="39"/>
  <c r="L65" i="39"/>
  <c r="M65" i="39" s="1"/>
  <c r="F65" i="39" s="1"/>
  <c r="G65" i="39" s="1"/>
  <c r="D65" i="39"/>
  <c r="C65" i="39"/>
  <c r="L64" i="39"/>
  <c r="M64" i="39" s="1"/>
  <c r="F64" i="39" s="1"/>
  <c r="G64" i="39" s="1"/>
  <c r="D64" i="39"/>
  <c r="C64" i="39"/>
  <c r="L63" i="39"/>
  <c r="M63" i="39" s="1"/>
  <c r="F63" i="39" s="1"/>
  <c r="G63" i="39" s="1"/>
  <c r="D63" i="39"/>
  <c r="C63" i="39"/>
  <c r="L62" i="39"/>
  <c r="M62" i="39" s="1"/>
  <c r="F62" i="39" s="1"/>
  <c r="G62" i="39" s="1"/>
  <c r="D62" i="39"/>
  <c r="C62" i="39"/>
  <c r="L61" i="39"/>
  <c r="M61" i="39" s="1"/>
  <c r="F61" i="39" s="1"/>
  <c r="G61" i="39" s="1"/>
  <c r="D61" i="39"/>
  <c r="C61" i="39"/>
  <c r="L60" i="39"/>
  <c r="M60" i="39" s="1"/>
  <c r="F60" i="39" s="1"/>
  <c r="G60" i="39" s="1"/>
  <c r="D60" i="39"/>
  <c r="C60" i="39"/>
  <c r="L59" i="39"/>
  <c r="M59" i="39" s="1"/>
  <c r="F59" i="39" s="1"/>
  <c r="G59" i="39" s="1"/>
  <c r="D59" i="39"/>
  <c r="C59" i="39"/>
  <c r="L58" i="39"/>
  <c r="M58" i="39" s="1"/>
  <c r="F58" i="39" s="1"/>
  <c r="G58" i="39" s="1"/>
  <c r="D58" i="39"/>
  <c r="C58" i="39"/>
  <c r="L57" i="39"/>
  <c r="M57" i="39" s="1"/>
  <c r="F57" i="39" s="1"/>
  <c r="G57" i="39" s="1"/>
  <c r="D57" i="39"/>
  <c r="C57" i="39"/>
  <c r="L56" i="39"/>
  <c r="M56" i="39" s="1"/>
  <c r="F56" i="39" s="1"/>
  <c r="G56" i="39" s="1"/>
  <c r="D56" i="39"/>
  <c r="C56" i="39"/>
  <c r="L55" i="39"/>
  <c r="M55" i="39" s="1"/>
  <c r="F55" i="39" s="1"/>
  <c r="G55" i="39" s="1"/>
  <c r="D55" i="39"/>
  <c r="C55" i="39"/>
  <c r="L54" i="39"/>
  <c r="M54" i="39" s="1"/>
  <c r="F54" i="39" s="1"/>
  <c r="G54" i="39" s="1"/>
  <c r="D54" i="39"/>
  <c r="C54" i="39"/>
  <c r="L53" i="39"/>
  <c r="M53" i="39" s="1"/>
  <c r="F53" i="39" s="1"/>
  <c r="G53" i="39" s="1"/>
  <c r="D53" i="39"/>
  <c r="C53" i="39"/>
  <c r="L52" i="39"/>
  <c r="M52" i="39" s="1"/>
  <c r="F52" i="39" s="1"/>
  <c r="G52" i="39" s="1"/>
  <c r="D52" i="39"/>
  <c r="C52" i="39"/>
  <c r="L51" i="39"/>
  <c r="M51" i="39" s="1"/>
  <c r="F51" i="39" s="1"/>
  <c r="G51" i="39" s="1"/>
  <c r="D51" i="39"/>
  <c r="C51" i="39"/>
  <c r="L50" i="39"/>
  <c r="M50" i="39" s="1"/>
  <c r="F50" i="39" s="1"/>
  <c r="G50" i="39" s="1"/>
  <c r="D50" i="39"/>
  <c r="C50" i="39"/>
  <c r="L49" i="39"/>
  <c r="M49" i="39" s="1"/>
  <c r="F49" i="39" s="1"/>
  <c r="G49" i="39" s="1"/>
  <c r="D49" i="39"/>
  <c r="C49" i="39"/>
  <c r="L48" i="39"/>
  <c r="M48" i="39" s="1"/>
  <c r="F48" i="39" s="1"/>
  <c r="G48" i="39" s="1"/>
  <c r="D48" i="39"/>
  <c r="C48" i="39"/>
  <c r="L47" i="39"/>
  <c r="M47" i="39" s="1"/>
  <c r="F47" i="39" s="1"/>
  <c r="G47" i="39" s="1"/>
  <c r="D47" i="39"/>
  <c r="C47" i="39"/>
  <c r="L46" i="39"/>
  <c r="M46" i="39" s="1"/>
  <c r="F46" i="39" s="1"/>
  <c r="G46" i="39" s="1"/>
  <c r="D46" i="39"/>
  <c r="C46" i="39"/>
  <c r="L45" i="39"/>
  <c r="M45" i="39" s="1"/>
  <c r="F45" i="39" s="1"/>
  <c r="G45" i="39" s="1"/>
  <c r="D45" i="39"/>
  <c r="C45" i="39"/>
  <c r="L44" i="39"/>
  <c r="M44" i="39" s="1"/>
  <c r="F44" i="39" s="1"/>
  <c r="G44" i="39" s="1"/>
  <c r="D44" i="39"/>
  <c r="C44" i="39"/>
  <c r="L43" i="39"/>
  <c r="M43" i="39" s="1"/>
  <c r="F43" i="39" s="1"/>
  <c r="G43" i="39" s="1"/>
  <c r="D43" i="39"/>
  <c r="C43" i="39"/>
  <c r="L42" i="39"/>
  <c r="M42" i="39" s="1"/>
  <c r="F42" i="39" s="1"/>
  <c r="G42" i="39" s="1"/>
  <c r="D42" i="39"/>
  <c r="C42" i="39"/>
  <c r="L41" i="39"/>
  <c r="M41" i="39" s="1"/>
  <c r="F41" i="39" s="1"/>
  <c r="G41" i="39" s="1"/>
  <c r="D41" i="39"/>
  <c r="C41" i="39"/>
  <c r="L40" i="39"/>
  <c r="M40" i="39" s="1"/>
  <c r="F40" i="39" s="1"/>
  <c r="G40" i="39" s="1"/>
  <c r="D40" i="39"/>
  <c r="C40" i="39"/>
  <c r="L39" i="39"/>
  <c r="M39" i="39" s="1"/>
  <c r="F39" i="39" s="1"/>
  <c r="G39" i="39" s="1"/>
  <c r="D39" i="39"/>
  <c r="C39" i="39"/>
  <c r="L38" i="39"/>
  <c r="M38" i="39" s="1"/>
  <c r="F38" i="39" s="1"/>
  <c r="G38" i="39" s="1"/>
  <c r="D38" i="39"/>
  <c r="C38" i="39"/>
  <c r="L37" i="39"/>
  <c r="M37" i="39" s="1"/>
  <c r="F37" i="39" s="1"/>
  <c r="G37" i="39" s="1"/>
  <c r="D37" i="39"/>
  <c r="C37" i="39"/>
  <c r="L36" i="39"/>
  <c r="M36" i="39" s="1"/>
  <c r="F36" i="39" s="1"/>
  <c r="G36" i="39" s="1"/>
  <c r="D36" i="39"/>
  <c r="C36" i="39"/>
  <c r="L35" i="39"/>
  <c r="M35" i="39" s="1"/>
  <c r="F35" i="39" s="1"/>
  <c r="G35" i="39" s="1"/>
  <c r="D35" i="39"/>
  <c r="C35" i="39"/>
  <c r="L34" i="39"/>
  <c r="M34" i="39" s="1"/>
  <c r="F34" i="39" s="1"/>
  <c r="G34" i="39" s="1"/>
  <c r="D34" i="39"/>
  <c r="C34" i="39"/>
  <c r="L33" i="39"/>
  <c r="M33" i="39" s="1"/>
  <c r="F33" i="39" s="1"/>
  <c r="G33" i="39" s="1"/>
  <c r="D33" i="39"/>
  <c r="C33" i="39"/>
  <c r="L32" i="39"/>
  <c r="M32" i="39" s="1"/>
  <c r="F32" i="39" s="1"/>
  <c r="G32" i="39" s="1"/>
  <c r="D32" i="39"/>
  <c r="C32" i="39"/>
  <c r="L31" i="39"/>
  <c r="M31" i="39" s="1"/>
  <c r="F31" i="39" s="1"/>
  <c r="G31" i="39" s="1"/>
  <c r="D31" i="39"/>
  <c r="C31" i="39"/>
  <c r="L30" i="39"/>
  <c r="M30" i="39" s="1"/>
  <c r="F30" i="39" s="1"/>
  <c r="G30" i="39" s="1"/>
  <c r="D30" i="39"/>
  <c r="C30" i="39"/>
  <c r="L29" i="39"/>
  <c r="M29" i="39" s="1"/>
  <c r="F29" i="39" s="1"/>
  <c r="G29" i="39" s="1"/>
  <c r="D29" i="39"/>
  <c r="C29" i="39"/>
  <c r="L28" i="39"/>
  <c r="M28" i="39" s="1"/>
  <c r="F28" i="39" s="1"/>
  <c r="G28" i="39" s="1"/>
  <c r="D28" i="39"/>
  <c r="C28" i="39"/>
  <c r="L27" i="39"/>
  <c r="M27" i="39" s="1"/>
  <c r="F27" i="39" s="1"/>
  <c r="G27" i="39" s="1"/>
  <c r="D27" i="39"/>
  <c r="C27" i="39"/>
  <c r="L26" i="39"/>
  <c r="M26" i="39" s="1"/>
  <c r="F26" i="39" s="1"/>
  <c r="G26" i="39" s="1"/>
  <c r="D26" i="39"/>
  <c r="C26" i="39"/>
  <c r="L25" i="39"/>
  <c r="M25" i="39" s="1"/>
  <c r="F25" i="39" s="1"/>
  <c r="G25" i="39" s="1"/>
  <c r="D25" i="39"/>
  <c r="C25" i="39"/>
  <c r="L24" i="39"/>
  <c r="M24" i="39" s="1"/>
  <c r="F24" i="39" s="1"/>
  <c r="G24" i="39" s="1"/>
  <c r="D24" i="39"/>
  <c r="C24" i="39"/>
  <c r="L23" i="39"/>
  <c r="M23" i="39" s="1"/>
  <c r="F23" i="39" s="1"/>
  <c r="G23" i="39" s="1"/>
  <c r="D23" i="39"/>
  <c r="C23" i="39"/>
  <c r="L22" i="39"/>
  <c r="M22" i="39" s="1"/>
  <c r="F22" i="39" s="1"/>
  <c r="G22" i="39" s="1"/>
  <c r="D22" i="39"/>
  <c r="C22" i="39"/>
  <c r="L21" i="39"/>
  <c r="M21" i="39" s="1"/>
  <c r="F21" i="39" s="1"/>
  <c r="G21" i="39" s="1"/>
  <c r="D21" i="39"/>
  <c r="C21" i="39"/>
  <c r="L20" i="39"/>
  <c r="M20" i="39" s="1"/>
  <c r="F20" i="39" s="1"/>
  <c r="G20" i="39" s="1"/>
  <c r="D20" i="39"/>
  <c r="C20" i="39"/>
  <c r="L19" i="39"/>
  <c r="M19" i="39" s="1"/>
  <c r="F19" i="39" s="1"/>
  <c r="G19" i="39" s="1"/>
  <c r="D19" i="39"/>
  <c r="C19" i="39"/>
  <c r="L18" i="39"/>
  <c r="M18" i="39" s="1"/>
  <c r="F18" i="39" s="1"/>
  <c r="G18" i="39" s="1"/>
  <c r="D18" i="39"/>
  <c r="C18" i="39"/>
  <c r="L17" i="39"/>
  <c r="M17" i="39" s="1"/>
  <c r="F17" i="39" s="1"/>
  <c r="G17" i="39" s="1"/>
  <c r="D17" i="39"/>
  <c r="C17" i="39"/>
  <c r="L16" i="39"/>
  <c r="M16" i="39" s="1"/>
  <c r="F16" i="39" s="1"/>
  <c r="G16" i="39" s="1"/>
  <c r="D16" i="39"/>
  <c r="C16" i="39"/>
  <c r="L15" i="39"/>
  <c r="M15" i="39" s="1"/>
  <c r="F15" i="39" s="1"/>
  <c r="G15" i="39" s="1"/>
  <c r="D15" i="39"/>
  <c r="C15" i="39"/>
  <c r="L14" i="39"/>
  <c r="M14" i="39" s="1"/>
  <c r="F14" i="39" s="1"/>
  <c r="G14" i="39" s="1"/>
  <c r="D14" i="39"/>
  <c r="C14" i="39"/>
  <c r="L13" i="39"/>
  <c r="M13" i="39" s="1"/>
  <c r="F13" i="39" s="1"/>
  <c r="G13" i="39" s="1"/>
  <c r="D13" i="39"/>
  <c r="C13" i="39"/>
  <c r="L12" i="39"/>
  <c r="M12" i="39" s="1"/>
  <c r="F12" i="39" s="1"/>
  <c r="G12" i="39" s="1"/>
  <c r="D12" i="39"/>
  <c r="C12" i="39"/>
  <c r="L11" i="39"/>
  <c r="M11" i="39" s="1"/>
  <c r="F11" i="39" s="1"/>
  <c r="G11" i="39" s="1"/>
  <c r="D11" i="39"/>
  <c r="C11" i="39"/>
  <c r="L10" i="39"/>
  <c r="M10" i="39" s="1"/>
  <c r="F10" i="39" s="1"/>
  <c r="G10" i="39" s="1"/>
  <c r="D10" i="39"/>
  <c r="C10" i="39"/>
  <c r="L9" i="39"/>
  <c r="M9" i="39" s="1"/>
  <c r="F9" i="39" s="1"/>
  <c r="G9" i="39" s="1"/>
  <c r="D9" i="39"/>
  <c r="C9" i="39"/>
  <c r="L8" i="39"/>
  <c r="M8" i="39" s="1"/>
  <c r="F8" i="39" s="1"/>
  <c r="G8" i="39" s="1"/>
  <c r="D8" i="39"/>
  <c r="C8" i="39"/>
  <c r="L7" i="39"/>
  <c r="M7" i="39" s="1"/>
  <c r="F7" i="39" s="1"/>
  <c r="G7" i="39" s="1"/>
  <c r="D7" i="39"/>
  <c r="C7" i="39"/>
  <c r="L6" i="39"/>
  <c r="M6" i="39" s="1"/>
  <c r="F6" i="39" s="1"/>
  <c r="G6" i="39" s="1"/>
  <c r="D6" i="39"/>
  <c r="C6" i="39"/>
  <c r="L5" i="39"/>
  <c r="M5" i="39" s="1"/>
  <c r="F5" i="39" s="1"/>
  <c r="G5" i="39" s="1"/>
  <c r="D5" i="39"/>
  <c r="C5" i="39"/>
  <c r="L4" i="39"/>
  <c r="M4" i="39" s="1"/>
  <c r="F4" i="39" s="1"/>
  <c r="G4" i="39" s="1"/>
  <c r="D4" i="39"/>
  <c r="C4" i="39"/>
  <c r="L3" i="39"/>
  <c r="M3" i="39" s="1"/>
  <c r="F3" i="39" s="1"/>
  <c r="G3" i="39" s="1"/>
  <c r="D3" i="39"/>
  <c r="C3" i="39"/>
  <c r="A3" i="39"/>
  <c r="L2" i="39"/>
  <c r="M2" i="39" s="1"/>
  <c r="F2" i="39" s="1"/>
  <c r="G2" i="39" s="1"/>
  <c r="D2" i="39"/>
  <c r="C2" i="39"/>
  <c r="M23" i="34"/>
  <c r="L23" i="34"/>
  <c r="G23" i="34"/>
  <c r="F23" i="34"/>
  <c r="D23" i="34"/>
  <c r="C23" i="34"/>
  <c r="A23" i="34"/>
  <c r="M22" i="34"/>
  <c r="L22" i="34"/>
  <c r="G22" i="34"/>
  <c r="F22" i="34"/>
  <c r="D22" i="34"/>
  <c r="C22" i="34"/>
  <c r="A22" i="34"/>
  <c r="M21" i="34"/>
  <c r="L21" i="34"/>
  <c r="G21" i="34"/>
  <c r="F21" i="34"/>
  <c r="D21" i="34"/>
  <c r="C21" i="34"/>
  <c r="A21" i="34"/>
  <c r="M20" i="34"/>
  <c r="L20" i="34"/>
  <c r="G20" i="34"/>
  <c r="F20" i="34"/>
  <c r="D20" i="34"/>
  <c r="C20" i="34"/>
  <c r="A20" i="34"/>
  <c r="M19" i="34"/>
  <c r="L19" i="34"/>
  <c r="G19" i="34"/>
  <c r="F19" i="34"/>
  <c r="D19" i="34"/>
  <c r="C19" i="34"/>
  <c r="A19" i="34"/>
  <c r="M18" i="34"/>
  <c r="L18" i="34"/>
  <c r="G18" i="34"/>
  <c r="F18" i="34"/>
  <c r="D18" i="34"/>
  <c r="C18" i="34"/>
  <c r="A18" i="34"/>
  <c r="M17" i="34"/>
  <c r="L17" i="34"/>
  <c r="G17" i="34"/>
  <c r="F17" i="34"/>
  <c r="D17" i="34"/>
  <c r="C17" i="34"/>
  <c r="A17" i="34"/>
  <c r="M16" i="34"/>
  <c r="L16" i="34"/>
  <c r="G16" i="34"/>
  <c r="F16" i="34"/>
  <c r="D16" i="34"/>
  <c r="C16" i="34"/>
  <c r="A16" i="34"/>
  <c r="M15" i="34"/>
  <c r="L15" i="34"/>
  <c r="G15" i="34"/>
  <c r="F15" i="34"/>
  <c r="D15" i="34"/>
  <c r="C15" i="34"/>
  <c r="A15" i="34"/>
  <c r="M14" i="34"/>
  <c r="L14" i="34"/>
  <c r="G14" i="34"/>
  <c r="F14" i="34"/>
  <c r="D14" i="34"/>
  <c r="C14" i="34"/>
  <c r="A14" i="34"/>
  <c r="M13" i="34"/>
  <c r="L13" i="34"/>
  <c r="G13" i="34"/>
  <c r="F13" i="34"/>
  <c r="D13" i="34"/>
  <c r="C13" i="34"/>
  <c r="A13" i="34"/>
  <c r="M12" i="34"/>
  <c r="L12" i="34"/>
  <c r="G12" i="34"/>
  <c r="F12" i="34"/>
  <c r="D12" i="34"/>
  <c r="C12" i="34"/>
  <c r="A12" i="34"/>
  <c r="M11" i="34"/>
  <c r="L11" i="34"/>
  <c r="G11" i="34"/>
  <c r="F11" i="34"/>
  <c r="D11" i="34"/>
  <c r="C11" i="34"/>
  <c r="A11" i="34"/>
  <c r="M10" i="34"/>
  <c r="L10" i="34"/>
  <c r="G10" i="34"/>
  <c r="F10" i="34"/>
  <c r="D10" i="34"/>
  <c r="C10" i="34"/>
  <c r="A10" i="34"/>
  <c r="M9" i="34"/>
  <c r="L9" i="34"/>
  <c r="G9" i="34"/>
  <c r="F9" i="34"/>
  <c r="D9" i="34"/>
  <c r="C9" i="34"/>
  <c r="A9" i="34"/>
  <c r="M8" i="34"/>
  <c r="L8" i="34"/>
  <c r="G8" i="34"/>
  <c r="F8" i="34"/>
  <c r="D8" i="34"/>
  <c r="C8" i="34"/>
  <c r="A8" i="34"/>
  <c r="M7" i="34"/>
  <c r="L7" i="34"/>
  <c r="G7" i="34"/>
  <c r="F7" i="34"/>
  <c r="D7" i="34"/>
  <c r="C7" i="34"/>
  <c r="A7" i="34"/>
  <c r="M6" i="34"/>
  <c r="L6" i="34"/>
  <c r="G6" i="34"/>
  <c r="F6" i="34"/>
  <c r="D6" i="34"/>
  <c r="C6" i="34"/>
  <c r="A6" i="34"/>
  <c r="M5" i="34"/>
  <c r="L5" i="34"/>
  <c r="G5" i="34"/>
  <c r="F5" i="34"/>
  <c r="D5" i="34"/>
  <c r="C5" i="34"/>
  <c r="A5" i="34"/>
  <c r="M4" i="34"/>
  <c r="L4" i="34"/>
  <c r="G4" i="34"/>
  <c r="F4" i="34"/>
  <c r="D4" i="34"/>
  <c r="C4" i="34"/>
  <c r="A4" i="34"/>
  <c r="M3" i="34"/>
  <c r="L3" i="34"/>
  <c r="G3" i="34"/>
  <c r="F3" i="34"/>
  <c r="D3" i="34"/>
  <c r="C3" i="34"/>
  <c r="A3" i="34"/>
  <c r="M2" i="34"/>
  <c r="L2" i="34"/>
  <c r="G2" i="34"/>
  <c r="F2" i="34"/>
  <c r="D2" i="34"/>
  <c r="C2" i="34"/>
  <c r="L351" i="37"/>
  <c r="M351" i="37" s="1"/>
  <c r="F351" i="37" s="1"/>
  <c r="G351" i="37" s="1"/>
  <c r="D351" i="37"/>
  <c r="C351" i="37"/>
  <c r="L350" i="37"/>
  <c r="M350" i="37" s="1"/>
  <c r="F350" i="37" s="1"/>
  <c r="G350" i="37" s="1"/>
  <c r="D350" i="37"/>
  <c r="C350" i="37"/>
  <c r="L349" i="37"/>
  <c r="M349" i="37" s="1"/>
  <c r="F349" i="37" s="1"/>
  <c r="G349" i="37" s="1"/>
  <c r="D349" i="37"/>
  <c r="C349" i="37"/>
  <c r="L348" i="37"/>
  <c r="M348" i="37" s="1"/>
  <c r="F348" i="37" s="1"/>
  <c r="G348" i="37" s="1"/>
  <c r="D348" i="37"/>
  <c r="C348" i="37"/>
  <c r="L347" i="37"/>
  <c r="M347" i="37" s="1"/>
  <c r="F347" i="37" s="1"/>
  <c r="G347" i="37" s="1"/>
  <c r="D347" i="37"/>
  <c r="C347" i="37"/>
  <c r="L346" i="37"/>
  <c r="M346" i="37" s="1"/>
  <c r="F346" i="37" s="1"/>
  <c r="G346" i="37" s="1"/>
  <c r="D346" i="37"/>
  <c r="C346" i="37"/>
  <c r="L345" i="37"/>
  <c r="M345" i="37" s="1"/>
  <c r="F345" i="37" s="1"/>
  <c r="G345" i="37" s="1"/>
  <c r="D345" i="37"/>
  <c r="C345" i="37"/>
  <c r="L344" i="37"/>
  <c r="M344" i="37" s="1"/>
  <c r="F344" i="37" s="1"/>
  <c r="G344" i="37" s="1"/>
  <c r="D344" i="37"/>
  <c r="C344" i="37"/>
  <c r="L343" i="37"/>
  <c r="M343" i="37" s="1"/>
  <c r="F343" i="37" s="1"/>
  <c r="G343" i="37" s="1"/>
  <c r="D343" i="37"/>
  <c r="C343" i="37"/>
  <c r="L342" i="37"/>
  <c r="M342" i="37" s="1"/>
  <c r="F342" i="37" s="1"/>
  <c r="G342" i="37" s="1"/>
  <c r="D342" i="37"/>
  <c r="C342" i="37"/>
  <c r="L341" i="37"/>
  <c r="M341" i="37" s="1"/>
  <c r="F341" i="37" s="1"/>
  <c r="G341" i="37" s="1"/>
  <c r="D341" i="37"/>
  <c r="C341" i="37"/>
  <c r="L340" i="37"/>
  <c r="M340" i="37" s="1"/>
  <c r="F340" i="37" s="1"/>
  <c r="G340" i="37" s="1"/>
  <c r="D340" i="37"/>
  <c r="C340" i="37"/>
  <c r="L339" i="37"/>
  <c r="M339" i="37" s="1"/>
  <c r="F339" i="37" s="1"/>
  <c r="G339" i="37" s="1"/>
  <c r="D339" i="37"/>
  <c r="C339" i="37"/>
  <c r="L338" i="37"/>
  <c r="M338" i="37" s="1"/>
  <c r="F338" i="37" s="1"/>
  <c r="G338" i="37" s="1"/>
  <c r="D338" i="37"/>
  <c r="C338" i="37"/>
  <c r="L337" i="37"/>
  <c r="M337" i="37" s="1"/>
  <c r="F337" i="37" s="1"/>
  <c r="G337" i="37" s="1"/>
  <c r="D337" i="37"/>
  <c r="C337" i="37"/>
  <c r="L336" i="37"/>
  <c r="M336" i="37" s="1"/>
  <c r="F336" i="37" s="1"/>
  <c r="G336" i="37" s="1"/>
  <c r="D336" i="37"/>
  <c r="C336" i="37"/>
  <c r="L335" i="37"/>
  <c r="M335" i="37" s="1"/>
  <c r="F335" i="37" s="1"/>
  <c r="G335" i="37" s="1"/>
  <c r="D335" i="37"/>
  <c r="C335" i="37"/>
  <c r="L334" i="37"/>
  <c r="M334" i="37" s="1"/>
  <c r="F334" i="37" s="1"/>
  <c r="G334" i="37" s="1"/>
  <c r="D334" i="37"/>
  <c r="C334" i="37"/>
  <c r="L333" i="37"/>
  <c r="M333" i="37" s="1"/>
  <c r="F333" i="37" s="1"/>
  <c r="G333" i="37" s="1"/>
  <c r="D333" i="37"/>
  <c r="C333" i="37"/>
  <c r="L332" i="37"/>
  <c r="M332" i="37" s="1"/>
  <c r="F332" i="37" s="1"/>
  <c r="G332" i="37" s="1"/>
  <c r="D332" i="37"/>
  <c r="C332" i="37"/>
  <c r="L331" i="37"/>
  <c r="M331" i="37" s="1"/>
  <c r="F331" i="37" s="1"/>
  <c r="G331" i="37" s="1"/>
  <c r="D331" i="37"/>
  <c r="C331" i="37"/>
  <c r="L330" i="37"/>
  <c r="M330" i="37" s="1"/>
  <c r="F330" i="37" s="1"/>
  <c r="G330" i="37" s="1"/>
  <c r="D330" i="37"/>
  <c r="C330" i="37"/>
  <c r="L329" i="37"/>
  <c r="M329" i="37" s="1"/>
  <c r="F329" i="37" s="1"/>
  <c r="G329" i="37" s="1"/>
  <c r="D329" i="37"/>
  <c r="C329" i="37"/>
  <c r="L328" i="37"/>
  <c r="M328" i="37" s="1"/>
  <c r="F328" i="37" s="1"/>
  <c r="G328" i="37" s="1"/>
  <c r="D328" i="37"/>
  <c r="C328" i="37"/>
  <c r="L327" i="37"/>
  <c r="M327" i="37" s="1"/>
  <c r="F327" i="37" s="1"/>
  <c r="G327" i="37" s="1"/>
  <c r="D327" i="37"/>
  <c r="C327" i="37"/>
  <c r="L326" i="37"/>
  <c r="M326" i="37" s="1"/>
  <c r="F326" i="37" s="1"/>
  <c r="G326" i="37" s="1"/>
  <c r="D326" i="37"/>
  <c r="C326" i="37"/>
  <c r="L325" i="37"/>
  <c r="M325" i="37" s="1"/>
  <c r="F325" i="37" s="1"/>
  <c r="G325" i="37" s="1"/>
  <c r="D325" i="37"/>
  <c r="C325" i="37"/>
  <c r="L324" i="37"/>
  <c r="M324" i="37" s="1"/>
  <c r="F324" i="37" s="1"/>
  <c r="G324" i="37" s="1"/>
  <c r="D324" i="37"/>
  <c r="C324" i="37"/>
  <c r="L323" i="37"/>
  <c r="M323" i="37" s="1"/>
  <c r="F323" i="37" s="1"/>
  <c r="G323" i="37" s="1"/>
  <c r="D323" i="37"/>
  <c r="C323" i="37"/>
  <c r="L322" i="37"/>
  <c r="M322" i="37" s="1"/>
  <c r="F322" i="37" s="1"/>
  <c r="G322" i="37" s="1"/>
  <c r="D322" i="37"/>
  <c r="C322" i="37"/>
  <c r="L321" i="37"/>
  <c r="M321" i="37" s="1"/>
  <c r="F321" i="37" s="1"/>
  <c r="G321" i="37" s="1"/>
  <c r="D321" i="37"/>
  <c r="C321" i="37"/>
  <c r="L320" i="37"/>
  <c r="M320" i="37" s="1"/>
  <c r="F320" i="37" s="1"/>
  <c r="G320" i="37" s="1"/>
  <c r="D320" i="37"/>
  <c r="C320" i="37"/>
  <c r="L319" i="37"/>
  <c r="M319" i="37" s="1"/>
  <c r="F319" i="37" s="1"/>
  <c r="G319" i="37" s="1"/>
  <c r="D319" i="37"/>
  <c r="C319" i="37"/>
  <c r="L318" i="37"/>
  <c r="M318" i="37" s="1"/>
  <c r="F318" i="37" s="1"/>
  <c r="G318" i="37" s="1"/>
  <c r="D318" i="37"/>
  <c r="C318" i="37"/>
  <c r="L317" i="37"/>
  <c r="M317" i="37" s="1"/>
  <c r="F317" i="37" s="1"/>
  <c r="G317" i="37" s="1"/>
  <c r="D317" i="37"/>
  <c r="C317" i="37"/>
  <c r="L316" i="37"/>
  <c r="M316" i="37" s="1"/>
  <c r="F316" i="37" s="1"/>
  <c r="G316" i="37" s="1"/>
  <c r="D316" i="37"/>
  <c r="C316" i="37"/>
  <c r="L315" i="37"/>
  <c r="M315" i="37" s="1"/>
  <c r="F315" i="37" s="1"/>
  <c r="G315" i="37" s="1"/>
  <c r="D315" i="37"/>
  <c r="C315" i="37"/>
  <c r="L314" i="37"/>
  <c r="M314" i="37" s="1"/>
  <c r="F314" i="37" s="1"/>
  <c r="G314" i="37" s="1"/>
  <c r="D314" i="37"/>
  <c r="C314" i="37"/>
  <c r="L313" i="37"/>
  <c r="M313" i="37" s="1"/>
  <c r="F313" i="37" s="1"/>
  <c r="G313" i="37" s="1"/>
  <c r="D313" i="37"/>
  <c r="C313" i="37"/>
  <c r="L312" i="37"/>
  <c r="M312" i="37" s="1"/>
  <c r="F312" i="37" s="1"/>
  <c r="G312" i="37" s="1"/>
  <c r="D312" i="37"/>
  <c r="C312" i="37"/>
  <c r="L311" i="37"/>
  <c r="M311" i="37" s="1"/>
  <c r="F311" i="37" s="1"/>
  <c r="G311" i="37" s="1"/>
  <c r="D311" i="37"/>
  <c r="C311" i="37"/>
  <c r="L310" i="37"/>
  <c r="M310" i="37" s="1"/>
  <c r="F310" i="37" s="1"/>
  <c r="G310" i="37" s="1"/>
  <c r="D310" i="37"/>
  <c r="C310" i="37"/>
  <c r="L309" i="37"/>
  <c r="M309" i="37" s="1"/>
  <c r="F309" i="37" s="1"/>
  <c r="G309" i="37" s="1"/>
  <c r="D309" i="37"/>
  <c r="C309" i="37"/>
  <c r="L308" i="37"/>
  <c r="M308" i="37" s="1"/>
  <c r="F308" i="37" s="1"/>
  <c r="G308" i="37" s="1"/>
  <c r="D308" i="37"/>
  <c r="C308" i="37"/>
  <c r="L307" i="37"/>
  <c r="M307" i="37" s="1"/>
  <c r="F307" i="37" s="1"/>
  <c r="G307" i="37" s="1"/>
  <c r="D307" i="37"/>
  <c r="C307" i="37"/>
  <c r="L306" i="37"/>
  <c r="M306" i="37" s="1"/>
  <c r="F306" i="37" s="1"/>
  <c r="G306" i="37" s="1"/>
  <c r="D306" i="37"/>
  <c r="C306" i="37"/>
  <c r="L305" i="37"/>
  <c r="M305" i="37" s="1"/>
  <c r="F305" i="37" s="1"/>
  <c r="G305" i="37" s="1"/>
  <c r="D305" i="37"/>
  <c r="C305" i="37"/>
  <c r="L304" i="37"/>
  <c r="M304" i="37" s="1"/>
  <c r="F304" i="37" s="1"/>
  <c r="G304" i="37" s="1"/>
  <c r="D304" i="37"/>
  <c r="C304" i="37"/>
  <c r="L303" i="37"/>
  <c r="M303" i="37" s="1"/>
  <c r="F303" i="37" s="1"/>
  <c r="G303" i="37" s="1"/>
  <c r="D303" i="37"/>
  <c r="C303" i="37"/>
  <c r="L302" i="37"/>
  <c r="M302" i="37" s="1"/>
  <c r="F302" i="37" s="1"/>
  <c r="G302" i="37" s="1"/>
  <c r="D302" i="37"/>
  <c r="C302" i="37"/>
  <c r="L301" i="37"/>
  <c r="M301" i="37" s="1"/>
  <c r="F301" i="37" s="1"/>
  <c r="G301" i="37" s="1"/>
  <c r="D301" i="37"/>
  <c r="C301" i="37"/>
  <c r="L300" i="37"/>
  <c r="M300" i="37" s="1"/>
  <c r="F300" i="37" s="1"/>
  <c r="G300" i="37" s="1"/>
  <c r="D300" i="37"/>
  <c r="C300" i="37"/>
  <c r="L299" i="37"/>
  <c r="M299" i="37" s="1"/>
  <c r="F299" i="37" s="1"/>
  <c r="G299" i="37" s="1"/>
  <c r="D299" i="37"/>
  <c r="C299" i="37"/>
  <c r="L298" i="37"/>
  <c r="M298" i="37" s="1"/>
  <c r="F298" i="37" s="1"/>
  <c r="G298" i="37" s="1"/>
  <c r="D298" i="37"/>
  <c r="C298" i="37"/>
  <c r="L297" i="37"/>
  <c r="M297" i="37" s="1"/>
  <c r="F297" i="37" s="1"/>
  <c r="G297" i="37" s="1"/>
  <c r="D297" i="37"/>
  <c r="C297" i="37"/>
  <c r="L296" i="37"/>
  <c r="M296" i="37" s="1"/>
  <c r="F296" i="37" s="1"/>
  <c r="G296" i="37" s="1"/>
  <c r="D296" i="37"/>
  <c r="C296" i="37"/>
  <c r="L295" i="37"/>
  <c r="M295" i="37" s="1"/>
  <c r="F295" i="37" s="1"/>
  <c r="G295" i="37" s="1"/>
  <c r="D295" i="37"/>
  <c r="C295" i="37"/>
  <c r="L294" i="37"/>
  <c r="M294" i="37" s="1"/>
  <c r="F294" i="37" s="1"/>
  <c r="G294" i="37" s="1"/>
  <c r="D294" i="37"/>
  <c r="C294" i="37"/>
  <c r="L293" i="37"/>
  <c r="M293" i="37" s="1"/>
  <c r="F293" i="37" s="1"/>
  <c r="G293" i="37" s="1"/>
  <c r="D293" i="37"/>
  <c r="C293" i="37"/>
  <c r="L292" i="37"/>
  <c r="M292" i="37" s="1"/>
  <c r="F292" i="37" s="1"/>
  <c r="G292" i="37" s="1"/>
  <c r="D292" i="37"/>
  <c r="C292" i="37"/>
  <c r="L291" i="37"/>
  <c r="M291" i="37" s="1"/>
  <c r="F291" i="37" s="1"/>
  <c r="G291" i="37" s="1"/>
  <c r="D291" i="37"/>
  <c r="C291" i="37"/>
  <c r="L290" i="37"/>
  <c r="M290" i="37" s="1"/>
  <c r="F290" i="37" s="1"/>
  <c r="G290" i="37" s="1"/>
  <c r="D290" i="37"/>
  <c r="C290" i="37"/>
  <c r="L289" i="37"/>
  <c r="M289" i="37" s="1"/>
  <c r="F289" i="37" s="1"/>
  <c r="G289" i="37" s="1"/>
  <c r="D289" i="37"/>
  <c r="C289" i="37"/>
  <c r="L288" i="37"/>
  <c r="M288" i="37" s="1"/>
  <c r="F288" i="37" s="1"/>
  <c r="G288" i="37" s="1"/>
  <c r="D288" i="37"/>
  <c r="C288" i="37"/>
  <c r="L287" i="37"/>
  <c r="M287" i="37" s="1"/>
  <c r="F287" i="37" s="1"/>
  <c r="G287" i="37" s="1"/>
  <c r="D287" i="37"/>
  <c r="C287" i="37"/>
  <c r="L286" i="37"/>
  <c r="M286" i="37" s="1"/>
  <c r="F286" i="37" s="1"/>
  <c r="G286" i="37" s="1"/>
  <c r="D286" i="37"/>
  <c r="C286" i="37"/>
  <c r="L285" i="37"/>
  <c r="M285" i="37" s="1"/>
  <c r="F285" i="37" s="1"/>
  <c r="G285" i="37" s="1"/>
  <c r="D285" i="37"/>
  <c r="C285" i="37"/>
  <c r="L284" i="37"/>
  <c r="M284" i="37" s="1"/>
  <c r="F284" i="37" s="1"/>
  <c r="G284" i="37" s="1"/>
  <c r="D284" i="37"/>
  <c r="C284" i="37"/>
  <c r="L283" i="37"/>
  <c r="M283" i="37" s="1"/>
  <c r="F283" i="37" s="1"/>
  <c r="G283" i="37" s="1"/>
  <c r="D283" i="37"/>
  <c r="C283" i="37"/>
  <c r="L282" i="37"/>
  <c r="M282" i="37" s="1"/>
  <c r="F282" i="37" s="1"/>
  <c r="G282" i="37" s="1"/>
  <c r="D282" i="37"/>
  <c r="C282" i="37"/>
  <c r="L281" i="37"/>
  <c r="M281" i="37" s="1"/>
  <c r="F281" i="37" s="1"/>
  <c r="G281" i="37" s="1"/>
  <c r="D281" i="37"/>
  <c r="C281" i="37"/>
  <c r="L280" i="37"/>
  <c r="M280" i="37" s="1"/>
  <c r="F280" i="37" s="1"/>
  <c r="G280" i="37" s="1"/>
  <c r="D280" i="37"/>
  <c r="C280" i="37"/>
  <c r="L279" i="37"/>
  <c r="M279" i="37" s="1"/>
  <c r="F279" i="37" s="1"/>
  <c r="G279" i="37" s="1"/>
  <c r="D279" i="37"/>
  <c r="C279" i="37"/>
  <c r="L278" i="37"/>
  <c r="M278" i="37" s="1"/>
  <c r="F278" i="37" s="1"/>
  <c r="G278" i="37" s="1"/>
  <c r="D278" i="37"/>
  <c r="C278" i="37"/>
  <c r="L277" i="37"/>
  <c r="M277" i="37" s="1"/>
  <c r="F277" i="37" s="1"/>
  <c r="G277" i="37" s="1"/>
  <c r="D277" i="37"/>
  <c r="C277" i="37"/>
  <c r="L276" i="37"/>
  <c r="M276" i="37" s="1"/>
  <c r="F276" i="37" s="1"/>
  <c r="G276" i="37" s="1"/>
  <c r="D276" i="37"/>
  <c r="C276" i="37"/>
  <c r="L275" i="37"/>
  <c r="M275" i="37" s="1"/>
  <c r="F275" i="37" s="1"/>
  <c r="G275" i="37" s="1"/>
  <c r="D275" i="37"/>
  <c r="C275" i="37"/>
  <c r="L274" i="37"/>
  <c r="M274" i="37" s="1"/>
  <c r="F274" i="37" s="1"/>
  <c r="G274" i="37" s="1"/>
  <c r="D274" i="37"/>
  <c r="C274" i="37"/>
  <c r="L273" i="37"/>
  <c r="M273" i="37" s="1"/>
  <c r="F273" i="37" s="1"/>
  <c r="G273" i="37" s="1"/>
  <c r="D273" i="37"/>
  <c r="C273" i="37"/>
  <c r="L272" i="37"/>
  <c r="M272" i="37" s="1"/>
  <c r="F272" i="37" s="1"/>
  <c r="G272" i="37" s="1"/>
  <c r="D272" i="37"/>
  <c r="C272" i="37"/>
  <c r="L271" i="37"/>
  <c r="M271" i="37" s="1"/>
  <c r="F271" i="37" s="1"/>
  <c r="G271" i="37" s="1"/>
  <c r="D271" i="37"/>
  <c r="C271" i="37"/>
  <c r="L270" i="37"/>
  <c r="M270" i="37" s="1"/>
  <c r="F270" i="37" s="1"/>
  <c r="G270" i="37" s="1"/>
  <c r="D270" i="37"/>
  <c r="C270" i="37"/>
  <c r="L269" i="37"/>
  <c r="M269" i="37" s="1"/>
  <c r="F269" i="37" s="1"/>
  <c r="G269" i="37" s="1"/>
  <c r="D269" i="37"/>
  <c r="C269" i="37"/>
  <c r="L268" i="37"/>
  <c r="M268" i="37" s="1"/>
  <c r="F268" i="37" s="1"/>
  <c r="G268" i="37" s="1"/>
  <c r="D268" i="37"/>
  <c r="C268" i="37"/>
  <c r="L267" i="37"/>
  <c r="M267" i="37" s="1"/>
  <c r="F267" i="37" s="1"/>
  <c r="G267" i="37" s="1"/>
  <c r="D267" i="37"/>
  <c r="C267" i="37"/>
  <c r="L266" i="37"/>
  <c r="M266" i="37" s="1"/>
  <c r="F266" i="37" s="1"/>
  <c r="G266" i="37" s="1"/>
  <c r="D266" i="37"/>
  <c r="C266" i="37"/>
  <c r="L265" i="37"/>
  <c r="M265" i="37" s="1"/>
  <c r="F265" i="37" s="1"/>
  <c r="G265" i="37" s="1"/>
  <c r="D265" i="37"/>
  <c r="C265" i="37"/>
  <c r="L264" i="37"/>
  <c r="M264" i="37" s="1"/>
  <c r="F264" i="37" s="1"/>
  <c r="G264" i="37" s="1"/>
  <c r="D264" i="37"/>
  <c r="C264" i="37"/>
  <c r="L263" i="37"/>
  <c r="M263" i="37" s="1"/>
  <c r="F263" i="37" s="1"/>
  <c r="G263" i="37" s="1"/>
  <c r="D263" i="37"/>
  <c r="C263" i="37"/>
  <c r="L262" i="37"/>
  <c r="M262" i="37" s="1"/>
  <c r="F262" i="37" s="1"/>
  <c r="G262" i="37" s="1"/>
  <c r="D262" i="37"/>
  <c r="C262" i="37"/>
  <c r="L261" i="37"/>
  <c r="M261" i="37" s="1"/>
  <c r="F261" i="37" s="1"/>
  <c r="G261" i="37" s="1"/>
  <c r="D261" i="37"/>
  <c r="C261" i="37"/>
  <c r="L260" i="37"/>
  <c r="M260" i="37" s="1"/>
  <c r="F260" i="37" s="1"/>
  <c r="G260" i="37" s="1"/>
  <c r="D260" i="37"/>
  <c r="C260" i="37"/>
  <c r="L259" i="37"/>
  <c r="M259" i="37" s="1"/>
  <c r="F259" i="37" s="1"/>
  <c r="G259" i="37" s="1"/>
  <c r="D259" i="37"/>
  <c r="C259" i="37"/>
  <c r="L258" i="37"/>
  <c r="M258" i="37" s="1"/>
  <c r="F258" i="37" s="1"/>
  <c r="G258" i="37" s="1"/>
  <c r="D258" i="37"/>
  <c r="C258" i="37"/>
  <c r="L257" i="37"/>
  <c r="M257" i="37" s="1"/>
  <c r="F257" i="37" s="1"/>
  <c r="G257" i="37" s="1"/>
  <c r="D257" i="37"/>
  <c r="C257" i="37"/>
  <c r="L256" i="37"/>
  <c r="M256" i="37" s="1"/>
  <c r="F256" i="37" s="1"/>
  <c r="G256" i="37" s="1"/>
  <c r="D256" i="37"/>
  <c r="C256" i="37"/>
  <c r="L255" i="37"/>
  <c r="M255" i="37" s="1"/>
  <c r="F255" i="37" s="1"/>
  <c r="G255" i="37" s="1"/>
  <c r="D255" i="37"/>
  <c r="C255" i="37"/>
  <c r="L254" i="37"/>
  <c r="M254" i="37" s="1"/>
  <c r="F254" i="37" s="1"/>
  <c r="G254" i="37" s="1"/>
  <c r="D254" i="37"/>
  <c r="C254" i="37"/>
  <c r="L253" i="37"/>
  <c r="M253" i="37" s="1"/>
  <c r="F253" i="37" s="1"/>
  <c r="G253" i="37" s="1"/>
  <c r="D253" i="37"/>
  <c r="C253" i="37"/>
  <c r="L252" i="37"/>
  <c r="M252" i="37" s="1"/>
  <c r="F252" i="37" s="1"/>
  <c r="G252" i="37" s="1"/>
  <c r="D252" i="37"/>
  <c r="C252" i="37"/>
  <c r="L251" i="37"/>
  <c r="M251" i="37" s="1"/>
  <c r="F251" i="37" s="1"/>
  <c r="G251" i="37" s="1"/>
  <c r="D251" i="37"/>
  <c r="C251" i="37"/>
  <c r="L250" i="37"/>
  <c r="M250" i="37" s="1"/>
  <c r="F250" i="37" s="1"/>
  <c r="G250" i="37" s="1"/>
  <c r="D250" i="37"/>
  <c r="C250" i="37"/>
  <c r="L249" i="37"/>
  <c r="M249" i="37" s="1"/>
  <c r="F249" i="37" s="1"/>
  <c r="G249" i="37" s="1"/>
  <c r="D249" i="37"/>
  <c r="C249" i="37"/>
  <c r="L248" i="37"/>
  <c r="M248" i="37" s="1"/>
  <c r="F248" i="37" s="1"/>
  <c r="G248" i="37" s="1"/>
  <c r="D248" i="37"/>
  <c r="C248" i="37"/>
  <c r="L247" i="37"/>
  <c r="M247" i="37" s="1"/>
  <c r="F247" i="37" s="1"/>
  <c r="G247" i="37" s="1"/>
  <c r="D247" i="37"/>
  <c r="C247" i="37"/>
  <c r="L246" i="37"/>
  <c r="M246" i="37" s="1"/>
  <c r="F246" i="37" s="1"/>
  <c r="G246" i="37" s="1"/>
  <c r="D246" i="37"/>
  <c r="C246" i="37"/>
  <c r="L245" i="37"/>
  <c r="M245" i="37" s="1"/>
  <c r="F245" i="37" s="1"/>
  <c r="G245" i="37" s="1"/>
  <c r="D245" i="37"/>
  <c r="C245" i="37"/>
  <c r="L244" i="37"/>
  <c r="M244" i="37" s="1"/>
  <c r="F244" i="37" s="1"/>
  <c r="G244" i="37" s="1"/>
  <c r="D244" i="37"/>
  <c r="C244" i="37"/>
  <c r="L243" i="37"/>
  <c r="M243" i="37" s="1"/>
  <c r="F243" i="37" s="1"/>
  <c r="G243" i="37" s="1"/>
  <c r="D243" i="37"/>
  <c r="C243" i="37"/>
  <c r="L242" i="37"/>
  <c r="M242" i="37" s="1"/>
  <c r="F242" i="37" s="1"/>
  <c r="G242" i="37" s="1"/>
  <c r="D242" i="37"/>
  <c r="C242" i="37"/>
  <c r="L241" i="37"/>
  <c r="M241" i="37" s="1"/>
  <c r="F241" i="37" s="1"/>
  <c r="G241" i="37" s="1"/>
  <c r="D241" i="37"/>
  <c r="C241" i="37"/>
  <c r="L240" i="37"/>
  <c r="M240" i="37" s="1"/>
  <c r="F240" i="37" s="1"/>
  <c r="G240" i="37" s="1"/>
  <c r="D240" i="37"/>
  <c r="C240" i="37"/>
  <c r="L239" i="37"/>
  <c r="M239" i="37" s="1"/>
  <c r="F239" i="37" s="1"/>
  <c r="G239" i="37" s="1"/>
  <c r="D239" i="37"/>
  <c r="C239" i="37"/>
  <c r="L238" i="37"/>
  <c r="M238" i="37" s="1"/>
  <c r="F238" i="37" s="1"/>
  <c r="G238" i="37" s="1"/>
  <c r="D238" i="37"/>
  <c r="C238" i="37"/>
  <c r="L237" i="37"/>
  <c r="M237" i="37" s="1"/>
  <c r="F237" i="37" s="1"/>
  <c r="G237" i="37" s="1"/>
  <c r="D237" i="37"/>
  <c r="C237" i="37"/>
  <c r="L236" i="37"/>
  <c r="M236" i="37" s="1"/>
  <c r="F236" i="37" s="1"/>
  <c r="G236" i="37" s="1"/>
  <c r="D236" i="37"/>
  <c r="C236" i="37"/>
  <c r="L235" i="37"/>
  <c r="M235" i="37" s="1"/>
  <c r="F235" i="37" s="1"/>
  <c r="G235" i="37" s="1"/>
  <c r="D235" i="37"/>
  <c r="C235" i="37"/>
  <c r="L234" i="37"/>
  <c r="M234" i="37" s="1"/>
  <c r="F234" i="37" s="1"/>
  <c r="G234" i="37" s="1"/>
  <c r="D234" i="37"/>
  <c r="C234" i="37"/>
  <c r="L233" i="37"/>
  <c r="M233" i="37" s="1"/>
  <c r="F233" i="37" s="1"/>
  <c r="G233" i="37" s="1"/>
  <c r="D233" i="37"/>
  <c r="C233" i="37"/>
  <c r="L232" i="37"/>
  <c r="M232" i="37" s="1"/>
  <c r="F232" i="37" s="1"/>
  <c r="G232" i="37" s="1"/>
  <c r="D232" i="37"/>
  <c r="C232" i="37"/>
  <c r="L231" i="37"/>
  <c r="M231" i="37" s="1"/>
  <c r="F231" i="37" s="1"/>
  <c r="G231" i="37" s="1"/>
  <c r="D231" i="37"/>
  <c r="C231" i="37"/>
  <c r="L230" i="37"/>
  <c r="M230" i="37" s="1"/>
  <c r="F230" i="37" s="1"/>
  <c r="G230" i="37" s="1"/>
  <c r="D230" i="37"/>
  <c r="C230" i="37"/>
  <c r="L229" i="37"/>
  <c r="M229" i="37" s="1"/>
  <c r="F229" i="37" s="1"/>
  <c r="G229" i="37" s="1"/>
  <c r="D229" i="37"/>
  <c r="C229" i="37"/>
  <c r="L228" i="37"/>
  <c r="M228" i="37" s="1"/>
  <c r="F228" i="37" s="1"/>
  <c r="G228" i="37" s="1"/>
  <c r="D228" i="37"/>
  <c r="C228" i="37"/>
  <c r="L227" i="37"/>
  <c r="M227" i="37" s="1"/>
  <c r="F227" i="37" s="1"/>
  <c r="G227" i="37" s="1"/>
  <c r="D227" i="37"/>
  <c r="C227" i="37"/>
  <c r="L226" i="37"/>
  <c r="M226" i="37" s="1"/>
  <c r="F226" i="37" s="1"/>
  <c r="G226" i="37" s="1"/>
  <c r="D226" i="37"/>
  <c r="C226" i="37"/>
  <c r="L225" i="37"/>
  <c r="M225" i="37" s="1"/>
  <c r="F225" i="37" s="1"/>
  <c r="G225" i="37" s="1"/>
  <c r="D225" i="37"/>
  <c r="C225" i="37"/>
  <c r="L224" i="37"/>
  <c r="M224" i="37" s="1"/>
  <c r="F224" i="37" s="1"/>
  <c r="G224" i="37" s="1"/>
  <c r="D224" i="37"/>
  <c r="C224" i="37"/>
  <c r="L223" i="37"/>
  <c r="M223" i="37" s="1"/>
  <c r="F223" i="37" s="1"/>
  <c r="G223" i="37" s="1"/>
  <c r="D223" i="37"/>
  <c r="C223" i="37"/>
  <c r="L222" i="37"/>
  <c r="M222" i="37" s="1"/>
  <c r="F222" i="37" s="1"/>
  <c r="G222" i="37" s="1"/>
  <c r="D222" i="37"/>
  <c r="C222" i="37"/>
  <c r="L221" i="37"/>
  <c r="M221" i="37" s="1"/>
  <c r="F221" i="37" s="1"/>
  <c r="G221" i="37" s="1"/>
  <c r="D221" i="37"/>
  <c r="C221" i="37"/>
  <c r="L220" i="37"/>
  <c r="M220" i="37" s="1"/>
  <c r="F220" i="37" s="1"/>
  <c r="G220" i="37" s="1"/>
  <c r="D220" i="37"/>
  <c r="C220" i="37"/>
  <c r="L219" i="37"/>
  <c r="M219" i="37" s="1"/>
  <c r="F219" i="37" s="1"/>
  <c r="G219" i="37" s="1"/>
  <c r="D219" i="37"/>
  <c r="C219" i="37"/>
  <c r="L218" i="37"/>
  <c r="M218" i="37" s="1"/>
  <c r="F218" i="37" s="1"/>
  <c r="G218" i="37" s="1"/>
  <c r="D218" i="37"/>
  <c r="C218" i="37"/>
  <c r="L217" i="37"/>
  <c r="M217" i="37" s="1"/>
  <c r="F217" i="37" s="1"/>
  <c r="G217" i="37" s="1"/>
  <c r="D217" i="37"/>
  <c r="C217" i="37"/>
  <c r="L216" i="37"/>
  <c r="M216" i="37" s="1"/>
  <c r="F216" i="37" s="1"/>
  <c r="G216" i="37" s="1"/>
  <c r="D216" i="37"/>
  <c r="C216" i="37"/>
  <c r="L215" i="37"/>
  <c r="M215" i="37" s="1"/>
  <c r="F215" i="37" s="1"/>
  <c r="G215" i="37" s="1"/>
  <c r="D215" i="37"/>
  <c r="C215" i="37"/>
  <c r="L214" i="37"/>
  <c r="M214" i="37" s="1"/>
  <c r="F214" i="37" s="1"/>
  <c r="G214" i="37" s="1"/>
  <c r="D214" i="37"/>
  <c r="C214" i="37"/>
  <c r="L213" i="37"/>
  <c r="M213" i="37" s="1"/>
  <c r="F213" i="37" s="1"/>
  <c r="G213" i="37" s="1"/>
  <c r="D213" i="37"/>
  <c r="C213" i="37"/>
  <c r="L212" i="37"/>
  <c r="M212" i="37" s="1"/>
  <c r="F212" i="37" s="1"/>
  <c r="G212" i="37" s="1"/>
  <c r="D212" i="37"/>
  <c r="C212" i="37"/>
  <c r="L211" i="37"/>
  <c r="M211" i="37" s="1"/>
  <c r="F211" i="37" s="1"/>
  <c r="G211" i="37" s="1"/>
  <c r="D211" i="37"/>
  <c r="C211" i="37"/>
  <c r="L210" i="37"/>
  <c r="M210" i="37" s="1"/>
  <c r="F210" i="37" s="1"/>
  <c r="G210" i="37" s="1"/>
  <c r="D210" i="37"/>
  <c r="C210" i="37"/>
  <c r="L209" i="37"/>
  <c r="M209" i="37" s="1"/>
  <c r="F209" i="37" s="1"/>
  <c r="G209" i="37" s="1"/>
  <c r="D209" i="37"/>
  <c r="C209" i="37"/>
  <c r="L208" i="37"/>
  <c r="M208" i="37" s="1"/>
  <c r="F208" i="37" s="1"/>
  <c r="G208" i="37" s="1"/>
  <c r="D208" i="37"/>
  <c r="C208" i="37"/>
  <c r="L207" i="37"/>
  <c r="M207" i="37" s="1"/>
  <c r="F207" i="37" s="1"/>
  <c r="G207" i="37" s="1"/>
  <c r="D207" i="37"/>
  <c r="C207" i="37"/>
  <c r="L206" i="37"/>
  <c r="M206" i="37" s="1"/>
  <c r="F206" i="37" s="1"/>
  <c r="G206" i="37" s="1"/>
  <c r="D206" i="37"/>
  <c r="C206" i="37"/>
  <c r="L205" i="37"/>
  <c r="M205" i="37" s="1"/>
  <c r="F205" i="37" s="1"/>
  <c r="G205" i="37" s="1"/>
  <c r="D205" i="37"/>
  <c r="C205" i="37"/>
  <c r="L204" i="37"/>
  <c r="M204" i="37" s="1"/>
  <c r="F204" i="37" s="1"/>
  <c r="G204" i="37" s="1"/>
  <c r="D204" i="37"/>
  <c r="C204" i="37"/>
  <c r="L203" i="37"/>
  <c r="M203" i="37" s="1"/>
  <c r="F203" i="37" s="1"/>
  <c r="G203" i="37" s="1"/>
  <c r="D203" i="37"/>
  <c r="C203" i="37"/>
  <c r="L202" i="37"/>
  <c r="M202" i="37" s="1"/>
  <c r="F202" i="37" s="1"/>
  <c r="G202" i="37" s="1"/>
  <c r="D202" i="37"/>
  <c r="C202" i="37"/>
  <c r="L201" i="37"/>
  <c r="M201" i="37" s="1"/>
  <c r="F201" i="37" s="1"/>
  <c r="G201" i="37" s="1"/>
  <c r="D201" i="37"/>
  <c r="C201" i="37"/>
  <c r="L200" i="37"/>
  <c r="M200" i="37" s="1"/>
  <c r="F200" i="37" s="1"/>
  <c r="G200" i="37" s="1"/>
  <c r="D200" i="37"/>
  <c r="C200" i="37"/>
  <c r="L199" i="37"/>
  <c r="M199" i="37" s="1"/>
  <c r="F199" i="37" s="1"/>
  <c r="G199" i="37" s="1"/>
  <c r="D199" i="37"/>
  <c r="C199" i="37"/>
  <c r="L198" i="37"/>
  <c r="M198" i="37" s="1"/>
  <c r="F198" i="37" s="1"/>
  <c r="G198" i="37" s="1"/>
  <c r="D198" i="37"/>
  <c r="C198" i="37"/>
  <c r="L197" i="37"/>
  <c r="M197" i="37" s="1"/>
  <c r="F197" i="37" s="1"/>
  <c r="G197" i="37" s="1"/>
  <c r="D197" i="37"/>
  <c r="C197" i="37"/>
  <c r="L196" i="37"/>
  <c r="M196" i="37" s="1"/>
  <c r="F196" i="37" s="1"/>
  <c r="G196" i="37" s="1"/>
  <c r="D196" i="37"/>
  <c r="C196" i="37"/>
  <c r="L195" i="37"/>
  <c r="M195" i="37" s="1"/>
  <c r="F195" i="37" s="1"/>
  <c r="G195" i="37" s="1"/>
  <c r="D195" i="37"/>
  <c r="C195" i="37"/>
  <c r="L194" i="37"/>
  <c r="M194" i="37" s="1"/>
  <c r="F194" i="37" s="1"/>
  <c r="G194" i="37" s="1"/>
  <c r="D194" i="37"/>
  <c r="C194" i="37"/>
  <c r="L193" i="37"/>
  <c r="M193" i="37" s="1"/>
  <c r="F193" i="37" s="1"/>
  <c r="G193" i="37" s="1"/>
  <c r="D193" i="37"/>
  <c r="C193" i="37"/>
  <c r="L192" i="37"/>
  <c r="M192" i="37" s="1"/>
  <c r="F192" i="37" s="1"/>
  <c r="G192" i="37" s="1"/>
  <c r="D192" i="37"/>
  <c r="C192" i="37"/>
  <c r="L191" i="37"/>
  <c r="M191" i="37" s="1"/>
  <c r="F191" i="37" s="1"/>
  <c r="G191" i="37" s="1"/>
  <c r="D191" i="37"/>
  <c r="C191" i="37"/>
  <c r="L190" i="37"/>
  <c r="M190" i="37" s="1"/>
  <c r="F190" i="37" s="1"/>
  <c r="G190" i="37" s="1"/>
  <c r="D190" i="37"/>
  <c r="C190" i="37"/>
  <c r="L189" i="37"/>
  <c r="M189" i="37" s="1"/>
  <c r="F189" i="37" s="1"/>
  <c r="G189" i="37" s="1"/>
  <c r="D189" i="37"/>
  <c r="C189" i="37"/>
  <c r="L188" i="37"/>
  <c r="M188" i="37" s="1"/>
  <c r="F188" i="37" s="1"/>
  <c r="G188" i="37" s="1"/>
  <c r="D188" i="37"/>
  <c r="C188" i="37"/>
  <c r="L187" i="37"/>
  <c r="M187" i="37" s="1"/>
  <c r="F187" i="37" s="1"/>
  <c r="G187" i="37" s="1"/>
  <c r="D187" i="37"/>
  <c r="C187" i="37"/>
  <c r="L186" i="37"/>
  <c r="M186" i="37" s="1"/>
  <c r="F186" i="37" s="1"/>
  <c r="G186" i="37" s="1"/>
  <c r="D186" i="37"/>
  <c r="C186" i="37"/>
  <c r="L185" i="37"/>
  <c r="M185" i="37" s="1"/>
  <c r="F185" i="37" s="1"/>
  <c r="G185" i="37" s="1"/>
  <c r="D185" i="37"/>
  <c r="C185" i="37"/>
  <c r="L184" i="37"/>
  <c r="M184" i="37" s="1"/>
  <c r="F184" i="37" s="1"/>
  <c r="G184" i="37" s="1"/>
  <c r="D184" i="37"/>
  <c r="C184" i="37"/>
  <c r="L183" i="37"/>
  <c r="M183" i="37" s="1"/>
  <c r="F183" i="37" s="1"/>
  <c r="G183" i="37" s="1"/>
  <c r="D183" i="37"/>
  <c r="C183" i="37"/>
  <c r="L182" i="37"/>
  <c r="M182" i="37" s="1"/>
  <c r="F182" i="37" s="1"/>
  <c r="G182" i="37" s="1"/>
  <c r="D182" i="37"/>
  <c r="C182" i="37"/>
  <c r="L181" i="37"/>
  <c r="M181" i="37" s="1"/>
  <c r="F181" i="37" s="1"/>
  <c r="G181" i="37" s="1"/>
  <c r="D181" i="37"/>
  <c r="C181" i="37"/>
  <c r="L180" i="37"/>
  <c r="M180" i="37" s="1"/>
  <c r="F180" i="37" s="1"/>
  <c r="G180" i="37" s="1"/>
  <c r="D180" i="37"/>
  <c r="C180" i="37"/>
  <c r="L179" i="37"/>
  <c r="M179" i="37" s="1"/>
  <c r="F179" i="37" s="1"/>
  <c r="G179" i="37" s="1"/>
  <c r="D179" i="37"/>
  <c r="C179" i="37"/>
  <c r="L178" i="37"/>
  <c r="M178" i="37" s="1"/>
  <c r="F178" i="37" s="1"/>
  <c r="G178" i="37" s="1"/>
  <c r="D178" i="37"/>
  <c r="C178" i="37"/>
  <c r="L177" i="37"/>
  <c r="M177" i="37" s="1"/>
  <c r="F177" i="37" s="1"/>
  <c r="G177" i="37" s="1"/>
  <c r="D177" i="37"/>
  <c r="C177" i="37"/>
  <c r="L176" i="37"/>
  <c r="M176" i="37" s="1"/>
  <c r="F176" i="37" s="1"/>
  <c r="G176" i="37" s="1"/>
  <c r="D176" i="37"/>
  <c r="C176" i="37"/>
  <c r="L175" i="37"/>
  <c r="M175" i="37" s="1"/>
  <c r="F175" i="37" s="1"/>
  <c r="G175" i="37" s="1"/>
  <c r="D175" i="37"/>
  <c r="C175" i="37"/>
  <c r="L174" i="37"/>
  <c r="M174" i="37" s="1"/>
  <c r="F174" i="37" s="1"/>
  <c r="G174" i="37" s="1"/>
  <c r="D174" i="37"/>
  <c r="C174" i="37"/>
  <c r="L173" i="37"/>
  <c r="M173" i="37" s="1"/>
  <c r="F173" i="37" s="1"/>
  <c r="G173" i="37" s="1"/>
  <c r="D173" i="37"/>
  <c r="C173" i="37"/>
  <c r="L172" i="37"/>
  <c r="M172" i="37" s="1"/>
  <c r="F172" i="37" s="1"/>
  <c r="G172" i="37" s="1"/>
  <c r="D172" i="37"/>
  <c r="C172" i="37"/>
  <c r="L171" i="37"/>
  <c r="M171" i="37" s="1"/>
  <c r="F171" i="37" s="1"/>
  <c r="G171" i="37" s="1"/>
  <c r="D171" i="37"/>
  <c r="C171" i="37"/>
  <c r="L170" i="37"/>
  <c r="M170" i="37" s="1"/>
  <c r="F170" i="37" s="1"/>
  <c r="G170" i="37" s="1"/>
  <c r="D170" i="37"/>
  <c r="C170" i="37"/>
  <c r="L169" i="37"/>
  <c r="M169" i="37" s="1"/>
  <c r="F169" i="37" s="1"/>
  <c r="G169" i="37" s="1"/>
  <c r="D169" i="37"/>
  <c r="C169" i="37"/>
  <c r="L168" i="37"/>
  <c r="M168" i="37" s="1"/>
  <c r="F168" i="37" s="1"/>
  <c r="G168" i="37" s="1"/>
  <c r="D168" i="37"/>
  <c r="C168" i="37"/>
  <c r="L167" i="37"/>
  <c r="M167" i="37" s="1"/>
  <c r="F167" i="37" s="1"/>
  <c r="G167" i="37" s="1"/>
  <c r="D167" i="37"/>
  <c r="C167" i="37"/>
  <c r="L166" i="37"/>
  <c r="M166" i="37" s="1"/>
  <c r="F166" i="37" s="1"/>
  <c r="G166" i="37" s="1"/>
  <c r="D166" i="37"/>
  <c r="C166" i="37"/>
  <c r="L165" i="37"/>
  <c r="M165" i="37" s="1"/>
  <c r="F165" i="37" s="1"/>
  <c r="G165" i="37" s="1"/>
  <c r="D165" i="37"/>
  <c r="C165" i="37"/>
  <c r="L164" i="37"/>
  <c r="M164" i="37" s="1"/>
  <c r="F164" i="37" s="1"/>
  <c r="G164" i="37" s="1"/>
  <c r="D164" i="37"/>
  <c r="C164" i="37"/>
  <c r="L163" i="37"/>
  <c r="M163" i="37" s="1"/>
  <c r="F163" i="37" s="1"/>
  <c r="G163" i="37" s="1"/>
  <c r="D163" i="37"/>
  <c r="C163" i="37"/>
  <c r="L162" i="37"/>
  <c r="M162" i="37" s="1"/>
  <c r="F162" i="37" s="1"/>
  <c r="G162" i="37" s="1"/>
  <c r="D162" i="37"/>
  <c r="C162" i="37"/>
  <c r="L161" i="37"/>
  <c r="M161" i="37" s="1"/>
  <c r="F161" i="37" s="1"/>
  <c r="G161" i="37" s="1"/>
  <c r="D161" i="37"/>
  <c r="C161" i="37"/>
  <c r="L160" i="37"/>
  <c r="M160" i="37" s="1"/>
  <c r="F160" i="37" s="1"/>
  <c r="G160" i="37" s="1"/>
  <c r="D160" i="37"/>
  <c r="C160" i="37"/>
  <c r="L159" i="37"/>
  <c r="M159" i="37" s="1"/>
  <c r="F159" i="37" s="1"/>
  <c r="G159" i="37" s="1"/>
  <c r="D159" i="37"/>
  <c r="C159" i="37"/>
  <c r="L158" i="37"/>
  <c r="M158" i="37" s="1"/>
  <c r="F158" i="37" s="1"/>
  <c r="G158" i="37" s="1"/>
  <c r="D158" i="37"/>
  <c r="C158" i="37"/>
  <c r="L157" i="37"/>
  <c r="M157" i="37" s="1"/>
  <c r="F157" i="37" s="1"/>
  <c r="G157" i="37" s="1"/>
  <c r="D157" i="37"/>
  <c r="C157" i="37"/>
  <c r="L156" i="37"/>
  <c r="M156" i="37" s="1"/>
  <c r="F156" i="37" s="1"/>
  <c r="G156" i="37" s="1"/>
  <c r="D156" i="37"/>
  <c r="C156" i="37"/>
  <c r="L155" i="37"/>
  <c r="M155" i="37" s="1"/>
  <c r="F155" i="37" s="1"/>
  <c r="G155" i="37" s="1"/>
  <c r="D155" i="37"/>
  <c r="C155" i="37"/>
  <c r="L154" i="37"/>
  <c r="M154" i="37" s="1"/>
  <c r="F154" i="37" s="1"/>
  <c r="G154" i="37" s="1"/>
  <c r="D154" i="37"/>
  <c r="C154" i="37"/>
  <c r="L153" i="37"/>
  <c r="M153" i="37" s="1"/>
  <c r="F153" i="37" s="1"/>
  <c r="G153" i="37" s="1"/>
  <c r="D153" i="37"/>
  <c r="C153" i="37"/>
  <c r="L152" i="37"/>
  <c r="M152" i="37" s="1"/>
  <c r="F152" i="37" s="1"/>
  <c r="G152" i="37" s="1"/>
  <c r="D152" i="37"/>
  <c r="C152" i="37"/>
  <c r="L151" i="37"/>
  <c r="M151" i="37" s="1"/>
  <c r="F151" i="37" s="1"/>
  <c r="G151" i="37" s="1"/>
  <c r="D151" i="37"/>
  <c r="C151" i="37"/>
  <c r="L150" i="37"/>
  <c r="M150" i="37" s="1"/>
  <c r="F150" i="37" s="1"/>
  <c r="G150" i="37" s="1"/>
  <c r="D150" i="37"/>
  <c r="C150" i="37"/>
  <c r="L149" i="37"/>
  <c r="M149" i="37" s="1"/>
  <c r="F149" i="37" s="1"/>
  <c r="G149" i="37" s="1"/>
  <c r="D149" i="37"/>
  <c r="C149" i="37"/>
  <c r="L148" i="37"/>
  <c r="M148" i="37" s="1"/>
  <c r="F148" i="37" s="1"/>
  <c r="G148" i="37" s="1"/>
  <c r="D148" i="37"/>
  <c r="C148" i="37"/>
  <c r="L147" i="37"/>
  <c r="M147" i="37" s="1"/>
  <c r="F147" i="37" s="1"/>
  <c r="G147" i="37" s="1"/>
  <c r="D147" i="37"/>
  <c r="C147" i="37"/>
  <c r="L146" i="37"/>
  <c r="M146" i="37" s="1"/>
  <c r="F146" i="37" s="1"/>
  <c r="G146" i="37" s="1"/>
  <c r="D146" i="37"/>
  <c r="C146" i="37"/>
  <c r="L145" i="37"/>
  <c r="M145" i="37" s="1"/>
  <c r="F145" i="37" s="1"/>
  <c r="G145" i="37" s="1"/>
  <c r="D145" i="37"/>
  <c r="C145" i="37"/>
  <c r="L144" i="37"/>
  <c r="M144" i="37" s="1"/>
  <c r="F144" i="37" s="1"/>
  <c r="G144" i="37" s="1"/>
  <c r="D144" i="37"/>
  <c r="C144" i="37"/>
  <c r="L143" i="37"/>
  <c r="M143" i="37" s="1"/>
  <c r="F143" i="37" s="1"/>
  <c r="G143" i="37" s="1"/>
  <c r="D143" i="37"/>
  <c r="C143" i="37"/>
  <c r="L142" i="37"/>
  <c r="M142" i="37" s="1"/>
  <c r="F142" i="37" s="1"/>
  <c r="G142" i="37" s="1"/>
  <c r="D142" i="37"/>
  <c r="C142" i="37"/>
  <c r="L141" i="37"/>
  <c r="M141" i="37" s="1"/>
  <c r="F141" i="37" s="1"/>
  <c r="G141" i="37" s="1"/>
  <c r="D141" i="37"/>
  <c r="C141" i="37"/>
  <c r="L140" i="37"/>
  <c r="M140" i="37" s="1"/>
  <c r="F140" i="37" s="1"/>
  <c r="G140" i="37" s="1"/>
  <c r="D140" i="37"/>
  <c r="C140" i="37"/>
  <c r="L139" i="37"/>
  <c r="M139" i="37" s="1"/>
  <c r="F139" i="37" s="1"/>
  <c r="G139" i="37" s="1"/>
  <c r="D139" i="37"/>
  <c r="C139" i="37"/>
  <c r="L138" i="37"/>
  <c r="M138" i="37" s="1"/>
  <c r="F138" i="37" s="1"/>
  <c r="G138" i="37" s="1"/>
  <c r="D138" i="37"/>
  <c r="C138" i="37"/>
  <c r="L137" i="37"/>
  <c r="M137" i="37" s="1"/>
  <c r="F137" i="37" s="1"/>
  <c r="G137" i="37" s="1"/>
  <c r="D137" i="37"/>
  <c r="C137" i="37"/>
  <c r="L136" i="37"/>
  <c r="M136" i="37" s="1"/>
  <c r="F136" i="37" s="1"/>
  <c r="G136" i="37" s="1"/>
  <c r="D136" i="37"/>
  <c r="C136" i="37"/>
  <c r="L135" i="37"/>
  <c r="M135" i="37" s="1"/>
  <c r="F135" i="37" s="1"/>
  <c r="G135" i="37" s="1"/>
  <c r="D135" i="37"/>
  <c r="C135" i="37"/>
  <c r="L134" i="37"/>
  <c r="M134" i="37" s="1"/>
  <c r="F134" i="37" s="1"/>
  <c r="G134" i="37" s="1"/>
  <c r="D134" i="37"/>
  <c r="C134" i="37"/>
  <c r="L133" i="37"/>
  <c r="M133" i="37" s="1"/>
  <c r="F133" i="37" s="1"/>
  <c r="G133" i="37" s="1"/>
  <c r="D133" i="37"/>
  <c r="C133" i="37"/>
  <c r="L132" i="37"/>
  <c r="M132" i="37" s="1"/>
  <c r="F132" i="37" s="1"/>
  <c r="G132" i="37" s="1"/>
  <c r="D132" i="37"/>
  <c r="C132" i="37"/>
  <c r="L131" i="37"/>
  <c r="M131" i="37" s="1"/>
  <c r="F131" i="37" s="1"/>
  <c r="G131" i="37" s="1"/>
  <c r="D131" i="37"/>
  <c r="C131" i="37"/>
  <c r="L130" i="37"/>
  <c r="M130" i="37" s="1"/>
  <c r="F130" i="37" s="1"/>
  <c r="G130" i="37" s="1"/>
  <c r="D130" i="37"/>
  <c r="C130" i="37"/>
  <c r="L129" i="37"/>
  <c r="M129" i="37" s="1"/>
  <c r="F129" i="37" s="1"/>
  <c r="G129" i="37" s="1"/>
  <c r="D129" i="37"/>
  <c r="C129" i="37"/>
  <c r="L128" i="37"/>
  <c r="M128" i="37" s="1"/>
  <c r="F128" i="37" s="1"/>
  <c r="G128" i="37" s="1"/>
  <c r="D128" i="37"/>
  <c r="C128" i="37"/>
  <c r="L127" i="37"/>
  <c r="M127" i="37" s="1"/>
  <c r="F127" i="37" s="1"/>
  <c r="G127" i="37" s="1"/>
  <c r="D127" i="37"/>
  <c r="C127" i="37"/>
  <c r="L126" i="37"/>
  <c r="M126" i="37" s="1"/>
  <c r="F126" i="37" s="1"/>
  <c r="G126" i="37" s="1"/>
  <c r="D126" i="37"/>
  <c r="C126" i="37"/>
  <c r="L125" i="37"/>
  <c r="M125" i="37" s="1"/>
  <c r="F125" i="37" s="1"/>
  <c r="G125" i="37" s="1"/>
  <c r="D125" i="37"/>
  <c r="C125" i="37"/>
  <c r="L124" i="37"/>
  <c r="M124" i="37" s="1"/>
  <c r="F124" i="37" s="1"/>
  <c r="G124" i="37" s="1"/>
  <c r="D124" i="37"/>
  <c r="C124" i="37"/>
  <c r="L123" i="37"/>
  <c r="M123" i="37" s="1"/>
  <c r="F123" i="37" s="1"/>
  <c r="G123" i="37" s="1"/>
  <c r="D123" i="37"/>
  <c r="C123" i="37"/>
  <c r="L122" i="37"/>
  <c r="M122" i="37" s="1"/>
  <c r="F122" i="37" s="1"/>
  <c r="G122" i="37" s="1"/>
  <c r="D122" i="37"/>
  <c r="C122" i="37"/>
  <c r="L121" i="37"/>
  <c r="M121" i="37" s="1"/>
  <c r="F121" i="37" s="1"/>
  <c r="G121" i="37" s="1"/>
  <c r="D121" i="37"/>
  <c r="C121" i="37"/>
  <c r="L120" i="37"/>
  <c r="M120" i="37" s="1"/>
  <c r="F120" i="37" s="1"/>
  <c r="G120" i="37" s="1"/>
  <c r="D120" i="37"/>
  <c r="C120" i="37"/>
  <c r="L119" i="37"/>
  <c r="M119" i="37" s="1"/>
  <c r="F119" i="37" s="1"/>
  <c r="G119" i="37" s="1"/>
  <c r="D119" i="37"/>
  <c r="C119" i="37"/>
  <c r="L118" i="37"/>
  <c r="M118" i="37" s="1"/>
  <c r="F118" i="37" s="1"/>
  <c r="G118" i="37" s="1"/>
  <c r="D118" i="37"/>
  <c r="C118" i="37"/>
  <c r="L117" i="37"/>
  <c r="M117" i="37" s="1"/>
  <c r="F117" i="37" s="1"/>
  <c r="G117" i="37" s="1"/>
  <c r="D117" i="37"/>
  <c r="C117" i="37"/>
  <c r="L116" i="37"/>
  <c r="M116" i="37" s="1"/>
  <c r="F116" i="37" s="1"/>
  <c r="G116" i="37" s="1"/>
  <c r="D116" i="37"/>
  <c r="C116" i="37"/>
  <c r="L115" i="37"/>
  <c r="M115" i="37" s="1"/>
  <c r="F115" i="37" s="1"/>
  <c r="G115" i="37" s="1"/>
  <c r="D115" i="37"/>
  <c r="C115" i="37"/>
  <c r="L114" i="37"/>
  <c r="M114" i="37" s="1"/>
  <c r="F114" i="37" s="1"/>
  <c r="G114" i="37" s="1"/>
  <c r="D114" i="37"/>
  <c r="C114" i="37"/>
  <c r="L113" i="37"/>
  <c r="M113" i="37" s="1"/>
  <c r="F113" i="37" s="1"/>
  <c r="G113" i="37" s="1"/>
  <c r="D113" i="37"/>
  <c r="C113" i="37"/>
  <c r="L112" i="37"/>
  <c r="M112" i="37" s="1"/>
  <c r="F112" i="37" s="1"/>
  <c r="G112" i="37" s="1"/>
  <c r="D112" i="37"/>
  <c r="C112" i="37"/>
  <c r="L111" i="37"/>
  <c r="M111" i="37" s="1"/>
  <c r="F111" i="37" s="1"/>
  <c r="G111" i="37" s="1"/>
  <c r="D111" i="37"/>
  <c r="C111" i="37"/>
  <c r="L110" i="37"/>
  <c r="M110" i="37" s="1"/>
  <c r="F110" i="37" s="1"/>
  <c r="G110" i="37" s="1"/>
  <c r="D110" i="37"/>
  <c r="C110" i="37"/>
  <c r="L109" i="37"/>
  <c r="M109" i="37" s="1"/>
  <c r="F109" i="37" s="1"/>
  <c r="G109" i="37" s="1"/>
  <c r="D109" i="37"/>
  <c r="C109" i="37"/>
  <c r="L108" i="37"/>
  <c r="M108" i="37" s="1"/>
  <c r="F108" i="37" s="1"/>
  <c r="G108" i="37" s="1"/>
  <c r="D108" i="37"/>
  <c r="C108" i="37"/>
  <c r="L107" i="37"/>
  <c r="M107" i="37" s="1"/>
  <c r="F107" i="37" s="1"/>
  <c r="G107" i="37" s="1"/>
  <c r="D107" i="37"/>
  <c r="C107" i="37"/>
  <c r="L106" i="37"/>
  <c r="M106" i="37" s="1"/>
  <c r="F106" i="37" s="1"/>
  <c r="G106" i="37" s="1"/>
  <c r="D106" i="37"/>
  <c r="C106" i="37"/>
  <c r="L105" i="37"/>
  <c r="M105" i="37" s="1"/>
  <c r="F105" i="37" s="1"/>
  <c r="G105" i="37" s="1"/>
  <c r="D105" i="37"/>
  <c r="C105" i="37"/>
  <c r="L104" i="37"/>
  <c r="M104" i="37" s="1"/>
  <c r="F104" i="37" s="1"/>
  <c r="G104" i="37" s="1"/>
  <c r="D104" i="37"/>
  <c r="C104" i="37"/>
  <c r="L103" i="37"/>
  <c r="M103" i="37" s="1"/>
  <c r="F103" i="37" s="1"/>
  <c r="G103" i="37" s="1"/>
  <c r="D103" i="37"/>
  <c r="C103" i="37"/>
  <c r="L102" i="37"/>
  <c r="M102" i="37" s="1"/>
  <c r="F102" i="37" s="1"/>
  <c r="G102" i="37" s="1"/>
  <c r="D102" i="37"/>
  <c r="C102" i="37"/>
  <c r="L101" i="37"/>
  <c r="M101" i="37" s="1"/>
  <c r="F101" i="37" s="1"/>
  <c r="G101" i="37" s="1"/>
  <c r="D101" i="37"/>
  <c r="C101" i="37"/>
  <c r="L100" i="37"/>
  <c r="M100" i="37" s="1"/>
  <c r="F100" i="37" s="1"/>
  <c r="G100" i="37" s="1"/>
  <c r="D100" i="37"/>
  <c r="C100" i="37"/>
  <c r="L99" i="37"/>
  <c r="M99" i="37" s="1"/>
  <c r="F99" i="37" s="1"/>
  <c r="G99" i="37" s="1"/>
  <c r="D99" i="37"/>
  <c r="C99" i="37"/>
  <c r="L98" i="37"/>
  <c r="M98" i="37" s="1"/>
  <c r="F98" i="37" s="1"/>
  <c r="G98" i="37" s="1"/>
  <c r="D98" i="37"/>
  <c r="C98" i="37"/>
  <c r="L97" i="37"/>
  <c r="M97" i="37" s="1"/>
  <c r="F97" i="37" s="1"/>
  <c r="G97" i="37" s="1"/>
  <c r="D97" i="37"/>
  <c r="C97" i="37"/>
  <c r="L96" i="37"/>
  <c r="M96" i="37" s="1"/>
  <c r="F96" i="37" s="1"/>
  <c r="G96" i="37" s="1"/>
  <c r="D96" i="37"/>
  <c r="C96" i="37"/>
  <c r="L95" i="37"/>
  <c r="M95" i="37" s="1"/>
  <c r="F95" i="37" s="1"/>
  <c r="G95" i="37" s="1"/>
  <c r="D95" i="37"/>
  <c r="C95" i="37"/>
  <c r="L94" i="37"/>
  <c r="M94" i="37" s="1"/>
  <c r="F94" i="37" s="1"/>
  <c r="G94" i="37" s="1"/>
  <c r="D94" i="37"/>
  <c r="C94" i="37"/>
  <c r="L93" i="37"/>
  <c r="M93" i="37" s="1"/>
  <c r="F93" i="37" s="1"/>
  <c r="G93" i="37" s="1"/>
  <c r="D93" i="37"/>
  <c r="C93" i="37"/>
  <c r="L92" i="37"/>
  <c r="M92" i="37" s="1"/>
  <c r="F92" i="37" s="1"/>
  <c r="G92" i="37" s="1"/>
  <c r="D92" i="37"/>
  <c r="C92" i="37"/>
  <c r="L91" i="37"/>
  <c r="M91" i="37" s="1"/>
  <c r="F91" i="37" s="1"/>
  <c r="G91" i="37" s="1"/>
  <c r="D91" i="37"/>
  <c r="C91" i="37"/>
  <c r="L90" i="37"/>
  <c r="M90" i="37" s="1"/>
  <c r="F90" i="37" s="1"/>
  <c r="G90" i="37" s="1"/>
  <c r="D90" i="37"/>
  <c r="C90" i="37"/>
  <c r="L89" i="37"/>
  <c r="M89" i="37" s="1"/>
  <c r="F89" i="37" s="1"/>
  <c r="G89" i="37" s="1"/>
  <c r="D89" i="37"/>
  <c r="C89" i="37"/>
  <c r="L88" i="37"/>
  <c r="M88" i="37" s="1"/>
  <c r="F88" i="37" s="1"/>
  <c r="G88" i="37" s="1"/>
  <c r="D88" i="37"/>
  <c r="C88" i="37"/>
  <c r="L87" i="37"/>
  <c r="M87" i="37" s="1"/>
  <c r="F87" i="37" s="1"/>
  <c r="G87" i="37" s="1"/>
  <c r="D87" i="37"/>
  <c r="C87" i="37"/>
  <c r="L86" i="37"/>
  <c r="M86" i="37" s="1"/>
  <c r="F86" i="37" s="1"/>
  <c r="G86" i="37" s="1"/>
  <c r="D86" i="37"/>
  <c r="C86" i="37"/>
  <c r="L85" i="37"/>
  <c r="M85" i="37" s="1"/>
  <c r="F85" i="37" s="1"/>
  <c r="G85" i="37" s="1"/>
  <c r="D85" i="37"/>
  <c r="C85" i="37"/>
  <c r="L84" i="37"/>
  <c r="M84" i="37" s="1"/>
  <c r="F84" i="37" s="1"/>
  <c r="G84" i="37" s="1"/>
  <c r="D84" i="37"/>
  <c r="C84" i="37"/>
  <c r="L83" i="37"/>
  <c r="M83" i="37" s="1"/>
  <c r="F83" i="37" s="1"/>
  <c r="G83" i="37" s="1"/>
  <c r="D83" i="37"/>
  <c r="C83" i="37"/>
  <c r="L82" i="37"/>
  <c r="M82" i="37" s="1"/>
  <c r="F82" i="37" s="1"/>
  <c r="G82" i="37" s="1"/>
  <c r="D82" i="37"/>
  <c r="C82" i="37"/>
  <c r="L81" i="37"/>
  <c r="M81" i="37" s="1"/>
  <c r="F81" i="37" s="1"/>
  <c r="G81" i="37" s="1"/>
  <c r="D81" i="37"/>
  <c r="C81" i="37"/>
  <c r="L80" i="37"/>
  <c r="M80" i="37" s="1"/>
  <c r="F80" i="37" s="1"/>
  <c r="G80" i="37" s="1"/>
  <c r="D80" i="37"/>
  <c r="C80" i="37"/>
  <c r="L79" i="37"/>
  <c r="M79" i="37" s="1"/>
  <c r="F79" i="37" s="1"/>
  <c r="G79" i="37" s="1"/>
  <c r="D79" i="37"/>
  <c r="C79" i="37"/>
  <c r="L78" i="37"/>
  <c r="M78" i="37" s="1"/>
  <c r="F78" i="37" s="1"/>
  <c r="G78" i="37" s="1"/>
  <c r="D78" i="37"/>
  <c r="C78" i="37"/>
  <c r="L77" i="37"/>
  <c r="M77" i="37" s="1"/>
  <c r="F77" i="37" s="1"/>
  <c r="G77" i="37" s="1"/>
  <c r="D77" i="37"/>
  <c r="C77" i="37"/>
  <c r="L76" i="37"/>
  <c r="M76" i="37" s="1"/>
  <c r="F76" i="37" s="1"/>
  <c r="G76" i="37" s="1"/>
  <c r="D76" i="37"/>
  <c r="C76" i="37"/>
  <c r="L75" i="37"/>
  <c r="M75" i="37" s="1"/>
  <c r="F75" i="37" s="1"/>
  <c r="G75" i="37" s="1"/>
  <c r="D75" i="37"/>
  <c r="C75" i="37"/>
  <c r="L74" i="37"/>
  <c r="M74" i="37" s="1"/>
  <c r="F74" i="37" s="1"/>
  <c r="G74" i="37" s="1"/>
  <c r="D74" i="37"/>
  <c r="C74" i="37"/>
  <c r="L73" i="37"/>
  <c r="M73" i="37" s="1"/>
  <c r="F73" i="37" s="1"/>
  <c r="G73" i="37" s="1"/>
  <c r="D73" i="37"/>
  <c r="C73" i="37"/>
  <c r="L72" i="37"/>
  <c r="M72" i="37" s="1"/>
  <c r="F72" i="37" s="1"/>
  <c r="G72" i="37" s="1"/>
  <c r="D72" i="37"/>
  <c r="C72" i="37"/>
  <c r="L71" i="37"/>
  <c r="M71" i="37" s="1"/>
  <c r="F71" i="37" s="1"/>
  <c r="G71" i="37" s="1"/>
  <c r="D71" i="37"/>
  <c r="C71" i="37"/>
  <c r="L70" i="37"/>
  <c r="M70" i="37" s="1"/>
  <c r="F70" i="37" s="1"/>
  <c r="G70" i="37" s="1"/>
  <c r="D70" i="37"/>
  <c r="C70" i="37"/>
  <c r="L69" i="37"/>
  <c r="M69" i="37" s="1"/>
  <c r="F69" i="37" s="1"/>
  <c r="G69" i="37" s="1"/>
  <c r="D69" i="37"/>
  <c r="C69" i="37"/>
  <c r="L68" i="37"/>
  <c r="M68" i="37" s="1"/>
  <c r="F68" i="37" s="1"/>
  <c r="G68" i="37" s="1"/>
  <c r="D68" i="37"/>
  <c r="C68" i="37"/>
  <c r="L67" i="37"/>
  <c r="M67" i="37" s="1"/>
  <c r="F67" i="37" s="1"/>
  <c r="G67" i="37" s="1"/>
  <c r="D67" i="37"/>
  <c r="C67" i="37"/>
  <c r="L66" i="37"/>
  <c r="M66" i="37" s="1"/>
  <c r="F66" i="37" s="1"/>
  <c r="G66" i="37" s="1"/>
  <c r="D66" i="37"/>
  <c r="C66" i="37"/>
  <c r="L65" i="37"/>
  <c r="M65" i="37" s="1"/>
  <c r="F65" i="37" s="1"/>
  <c r="G65" i="37" s="1"/>
  <c r="D65" i="37"/>
  <c r="C65" i="37"/>
  <c r="L64" i="37"/>
  <c r="M64" i="37" s="1"/>
  <c r="F64" i="37" s="1"/>
  <c r="G64" i="37" s="1"/>
  <c r="D64" i="37"/>
  <c r="C64" i="37"/>
  <c r="L63" i="37"/>
  <c r="M63" i="37" s="1"/>
  <c r="F63" i="37" s="1"/>
  <c r="G63" i="37" s="1"/>
  <c r="D63" i="37"/>
  <c r="C63" i="37"/>
  <c r="L62" i="37"/>
  <c r="M62" i="37" s="1"/>
  <c r="F62" i="37" s="1"/>
  <c r="G62" i="37" s="1"/>
  <c r="D62" i="37"/>
  <c r="C62" i="37"/>
  <c r="L61" i="37"/>
  <c r="M61" i="37" s="1"/>
  <c r="F61" i="37" s="1"/>
  <c r="G61" i="37" s="1"/>
  <c r="D61" i="37"/>
  <c r="C61" i="37"/>
  <c r="L60" i="37"/>
  <c r="M60" i="37" s="1"/>
  <c r="F60" i="37" s="1"/>
  <c r="G60" i="37" s="1"/>
  <c r="D60" i="37"/>
  <c r="C60" i="37"/>
  <c r="L59" i="37"/>
  <c r="M59" i="37" s="1"/>
  <c r="F59" i="37" s="1"/>
  <c r="G59" i="37" s="1"/>
  <c r="D59" i="37"/>
  <c r="C59" i="37"/>
  <c r="L58" i="37"/>
  <c r="M58" i="37" s="1"/>
  <c r="F58" i="37" s="1"/>
  <c r="G58" i="37" s="1"/>
  <c r="D58" i="37"/>
  <c r="C58" i="37"/>
  <c r="L57" i="37"/>
  <c r="M57" i="37" s="1"/>
  <c r="F57" i="37" s="1"/>
  <c r="G57" i="37" s="1"/>
  <c r="D57" i="37"/>
  <c r="C57" i="37"/>
  <c r="L56" i="37"/>
  <c r="M56" i="37" s="1"/>
  <c r="F56" i="37" s="1"/>
  <c r="G56" i="37" s="1"/>
  <c r="D56" i="37"/>
  <c r="C56" i="37"/>
  <c r="L55" i="37"/>
  <c r="M55" i="37" s="1"/>
  <c r="F55" i="37" s="1"/>
  <c r="G55" i="37" s="1"/>
  <c r="D55" i="37"/>
  <c r="C55" i="37"/>
  <c r="L54" i="37"/>
  <c r="M54" i="37" s="1"/>
  <c r="F54" i="37" s="1"/>
  <c r="G54" i="37" s="1"/>
  <c r="D54" i="37"/>
  <c r="C54" i="37"/>
  <c r="L53" i="37"/>
  <c r="M53" i="37" s="1"/>
  <c r="F53" i="37" s="1"/>
  <c r="G53" i="37" s="1"/>
  <c r="D53" i="37"/>
  <c r="C53" i="37"/>
  <c r="L52" i="37"/>
  <c r="M52" i="37" s="1"/>
  <c r="F52" i="37" s="1"/>
  <c r="G52" i="37" s="1"/>
  <c r="D52" i="37"/>
  <c r="C52" i="37"/>
  <c r="L51" i="37"/>
  <c r="M51" i="37" s="1"/>
  <c r="F51" i="37" s="1"/>
  <c r="G51" i="37" s="1"/>
  <c r="D51" i="37"/>
  <c r="C51" i="37"/>
  <c r="L50" i="37"/>
  <c r="M50" i="37" s="1"/>
  <c r="F50" i="37" s="1"/>
  <c r="G50" i="37" s="1"/>
  <c r="D50" i="37"/>
  <c r="C50" i="37"/>
  <c r="L49" i="37"/>
  <c r="M49" i="37" s="1"/>
  <c r="F49" i="37" s="1"/>
  <c r="G49" i="37" s="1"/>
  <c r="D49" i="37"/>
  <c r="C49" i="37"/>
  <c r="L48" i="37"/>
  <c r="M48" i="37" s="1"/>
  <c r="F48" i="37" s="1"/>
  <c r="G48" i="37" s="1"/>
  <c r="D48" i="37"/>
  <c r="C48" i="37"/>
  <c r="L47" i="37"/>
  <c r="M47" i="37" s="1"/>
  <c r="F47" i="37" s="1"/>
  <c r="G47" i="37" s="1"/>
  <c r="D47" i="37"/>
  <c r="C47" i="37"/>
  <c r="L46" i="37"/>
  <c r="M46" i="37" s="1"/>
  <c r="F46" i="37" s="1"/>
  <c r="G46" i="37" s="1"/>
  <c r="D46" i="37"/>
  <c r="C46" i="37"/>
  <c r="L45" i="37"/>
  <c r="M45" i="37" s="1"/>
  <c r="F45" i="37" s="1"/>
  <c r="G45" i="37" s="1"/>
  <c r="D45" i="37"/>
  <c r="C45" i="37"/>
  <c r="L44" i="37"/>
  <c r="M44" i="37" s="1"/>
  <c r="F44" i="37" s="1"/>
  <c r="G44" i="37" s="1"/>
  <c r="D44" i="37"/>
  <c r="C44" i="37"/>
  <c r="L43" i="37"/>
  <c r="M43" i="37" s="1"/>
  <c r="F43" i="37" s="1"/>
  <c r="G43" i="37" s="1"/>
  <c r="D43" i="37"/>
  <c r="C43" i="37"/>
  <c r="L42" i="37"/>
  <c r="M42" i="37" s="1"/>
  <c r="F42" i="37" s="1"/>
  <c r="G42" i="37" s="1"/>
  <c r="D42" i="37"/>
  <c r="C42" i="37"/>
  <c r="L41" i="37"/>
  <c r="M41" i="37" s="1"/>
  <c r="F41" i="37" s="1"/>
  <c r="G41" i="37" s="1"/>
  <c r="D41" i="37"/>
  <c r="C41" i="37"/>
  <c r="L40" i="37"/>
  <c r="M40" i="37" s="1"/>
  <c r="F40" i="37" s="1"/>
  <c r="G40" i="37" s="1"/>
  <c r="D40" i="37"/>
  <c r="C40" i="37"/>
  <c r="L39" i="37"/>
  <c r="M39" i="37" s="1"/>
  <c r="F39" i="37" s="1"/>
  <c r="G39" i="37" s="1"/>
  <c r="D39" i="37"/>
  <c r="C39" i="37"/>
  <c r="L38" i="37"/>
  <c r="M38" i="37" s="1"/>
  <c r="F38" i="37" s="1"/>
  <c r="G38" i="37" s="1"/>
  <c r="D38" i="37"/>
  <c r="C38" i="37"/>
  <c r="L37" i="37"/>
  <c r="M37" i="37" s="1"/>
  <c r="F37" i="37" s="1"/>
  <c r="G37" i="37" s="1"/>
  <c r="D37" i="37"/>
  <c r="C37" i="37"/>
  <c r="L36" i="37"/>
  <c r="M36" i="37" s="1"/>
  <c r="F36" i="37" s="1"/>
  <c r="G36" i="37" s="1"/>
  <c r="D36" i="37"/>
  <c r="C36" i="37"/>
  <c r="L35" i="37"/>
  <c r="M35" i="37" s="1"/>
  <c r="F35" i="37" s="1"/>
  <c r="G35" i="37" s="1"/>
  <c r="D35" i="37"/>
  <c r="C35" i="37"/>
  <c r="L34" i="37"/>
  <c r="M34" i="37" s="1"/>
  <c r="F34" i="37" s="1"/>
  <c r="G34" i="37" s="1"/>
  <c r="D34" i="37"/>
  <c r="C34" i="37"/>
  <c r="L33" i="37"/>
  <c r="M33" i="37" s="1"/>
  <c r="F33" i="37" s="1"/>
  <c r="G33" i="37" s="1"/>
  <c r="D33" i="37"/>
  <c r="C33" i="37"/>
  <c r="L32" i="37"/>
  <c r="M32" i="37" s="1"/>
  <c r="F32" i="37" s="1"/>
  <c r="G32" i="37" s="1"/>
  <c r="D32" i="37"/>
  <c r="C32" i="37"/>
  <c r="L31" i="37"/>
  <c r="M31" i="37" s="1"/>
  <c r="F31" i="37" s="1"/>
  <c r="G31" i="37" s="1"/>
  <c r="D31" i="37"/>
  <c r="C31" i="37"/>
  <c r="L30" i="37"/>
  <c r="M30" i="37" s="1"/>
  <c r="F30" i="37" s="1"/>
  <c r="G30" i="37" s="1"/>
  <c r="D30" i="37"/>
  <c r="C30" i="37"/>
  <c r="L29" i="37"/>
  <c r="M29" i="37" s="1"/>
  <c r="F29" i="37" s="1"/>
  <c r="G29" i="37" s="1"/>
  <c r="D29" i="37"/>
  <c r="C29" i="37"/>
  <c r="L28" i="37"/>
  <c r="M28" i="37" s="1"/>
  <c r="F28" i="37" s="1"/>
  <c r="G28" i="37" s="1"/>
  <c r="D28" i="37"/>
  <c r="C28" i="37"/>
  <c r="L27" i="37"/>
  <c r="M27" i="37" s="1"/>
  <c r="F27" i="37" s="1"/>
  <c r="G27" i="37" s="1"/>
  <c r="D27" i="37"/>
  <c r="C27" i="37"/>
  <c r="L26" i="37"/>
  <c r="M26" i="37" s="1"/>
  <c r="F26" i="37" s="1"/>
  <c r="G26" i="37" s="1"/>
  <c r="D26" i="37"/>
  <c r="C26" i="37"/>
  <c r="L25" i="37"/>
  <c r="M25" i="37" s="1"/>
  <c r="F25" i="37" s="1"/>
  <c r="G25" i="37" s="1"/>
  <c r="D25" i="37"/>
  <c r="C25" i="37"/>
  <c r="L24" i="37"/>
  <c r="M24" i="37" s="1"/>
  <c r="F24" i="37" s="1"/>
  <c r="G24" i="37" s="1"/>
  <c r="D24" i="37"/>
  <c r="C24" i="37"/>
  <c r="L23" i="37"/>
  <c r="M23" i="37" s="1"/>
  <c r="F23" i="37" s="1"/>
  <c r="G23" i="37" s="1"/>
  <c r="D23" i="37"/>
  <c r="C23" i="37"/>
  <c r="L22" i="37"/>
  <c r="M22" i="37" s="1"/>
  <c r="F22" i="37" s="1"/>
  <c r="G22" i="37" s="1"/>
  <c r="D22" i="37"/>
  <c r="C22" i="37"/>
  <c r="L21" i="37"/>
  <c r="M21" i="37" s="1"/>
  <c r="F21" i="37" s="1"/>
  <c r="G21" i="37" s="1"/>
  <c r="D21" i="37"/>
  <c r="C21" i="37"/>
  <c r="L20" i="37"/>
  <c r="M20" i="37" s="1"/>
  <c r="F20" i="37" s="1"/>
  <c r="G20" i="37" s="1"/>
  <c r="D20" i="37"/>
  <c r="C20" i="37"/>
  <c r="L19" i="37"/>
  <c r="M19" i="37" s="1"/>
  <c r="F19" i="37" s="1"/>
  <c r="G19" i="37" s="1"/>
  <c r="D19" i="37"/>
  <c r="C19" i="37"/>
  <c r="L18" i="37"/>
  <c r="M18" i="37" s="1"/>
  <c r="F18" i="37" s="1"/>
  <c r="G18" i="37" s="1"/>
  <c r="D18" i="37"/>
  <c r="C18" i="37"/>
  <c r="L17" i="37"/>
  <c r="M17" i="37" s="1"/>
  <c r="F17" i="37" s="1"/>
  <c r="G17" i="37" s="1"/>
  <c r="D17" i="37"/>
  <c r="C17" i="37"/>
  <c r="L16" i="37"/>
  <c r="M16" i="37" s="1"/>
  <c r="F16" i="37" s="1"/>
  <c r="G16" i="37" s="1"/>
  <c r="D16" i="37"/>
  <c r="C16" i="37"/>
  <c r="L15" i="37"/>
  <c r="M15" i="37" s="1"/>
  <c r="F15" i="37" s="1"/>
  <c r="G15" i="37" s="1"/>
  <c r="D15" i="37"/>
  <c r="C15" i="37"/>
  <c r="L14" i="37"/>
  <c r="M14" i="37" s="1"/>
  <c r="F14" i="37" s="1"/>
  <c r="G14" i="37" s="1"/>
  <c r="D14" i="37"/>
  <c r="C14" i="37"/>
  <c r="L13" i="37"/>
  <c r="M13" i="37" s="1"/>
  <c r="F13" i="37" s="1"/>
  <c r="G13" i="37" s="1"/>
  <c r="D13" i="37"/>
  <c r="C13" i="37"/>
  <c r="L12" i="37"/>
  <c r="M12" i="37" s="1"/>
  <c r="F12" i="37" s="1"/>
  <c r="G12" i="37" s="1"/>
  <c r="D12" i="37"/>
  <c r="C12" i="37"/>
  <c r="L11" i="37"/>
  <c r="M11" i="37" s="1"/>
  <c r="F11" i="37" s="1"/>
  <c r="G11" i="37" s="1"/>
  <c r="D11" i="37"/>
  <c r="C11" i="37"/>
  <c r="L10" i="37"/>
  <c r="M10" i="37" s="1"/>
  <c r="F10" i="37" s="1"/>
  <c r="G10" i="37" s="1"/>
  <c r="D10" i="37"/>
  <c r="C10" i="37"/>
  <c r="L9" i="37"/>
  <c r="M9" i="37" s="1"/>
  <c r="F9" i="37" s="1"/>
  <c r="G9" i="37" s="1"/>
  <c r="D9" i="37"/>
  <c r="C9" i="37"/>
  <c r="L8" i="37"/>
  <c r="M8" i="37" s="1"/>
  <c r="F8" i="37" s="1"/>
  <c r="G8" i="37" s="1"/>
  <c r="D8" i="37"/>
  <c r="C8" i="37"/>
  <c r="L7" i="37"/>
  <c r="M7" i="37" s="1"/>
  <c r="F7" i="37" s="1"/>
  <c r="G7" i="37" s="1"/>
  <c r="D7" i="37"/>
  <c r="C7" i="37"/>
  <c r="L6" i="37"/>
  <c r="M6" i="37" s="1"/>
  <c r="F6" i="37" s="1"/>
  <c r="G6" i="37" s="1"/>
  <c r="D6" i="37"/>
  <c r="C6" i="37"/>
  <c r="L5" i="37"/>
  <c r="M5" i="37" s="1"/>
  <c r="F5" i="37" s="1"/>
  <c r="G5" i="37" s="1"/>
  <c r="D5" i="37"/>
  <c r="C5" i="37"/>
  <c r="L4" i="37"/>
  <c r="M4" i="37" s="1"/>
  <c r="F4" i="37" s="1"/>
  <c r="G4" i="37" s="1"/>
  <c r="D4" i="37"/>
  <c r="C4" i="37"/>
  <c r="L3" i="37"/>
  <c r="M3" i="37" s="1"/>
  <c r="F3" i="37" s="1"/>
  <c r="G3" i="37" s="1"/>
  <c r="D3" i="37"/>
  <c r="C3" i="37"/>
  <c r="A3" i="37"/>
  <c r="L2" i="37"/>
  <c r="M2" i="37" s="1"/>
  <c r="F2" i="37" s="1"/>
  <c r="G2" i="37" s="1"/>
  <c r="D2" i="37"/>
  <c r="C2" i="37"/>
  <c r="L134" i="36"/>
  <c r="M134" i="36" s="1"/>
  <c r="F134" i="36" s="1"/>
  <c r="G134" i="36" s="1"/>
  <c r="D134" i="36"/>
  <c r="C134" i="36"/>
  <c r="L133" i="36"/>
  <c r="M133" i="36" s="1"/>
  <c r="F133" i="36" s="1"/>
  <c r="G133" i="36" s="1"/>
  <c r="D133" i="36"/>
  <c r="C133" i="36"/>
  <c r="L132" i="36"/>
  <c r="M132" i="36" s="1"/>
  <c r="F132" i="36" s="1"/>
  <c r="G132" i="36" s="1"/>
  <c r="D132" i="36"/>
  <c r="C132" i="36"/>
  <c r="L131" i="36"/>
  <c r="M131" i="36" s="1"/>
  <c r="F131" i="36" s="1"/>
  <c r="G131" i="36" s="1"/>
  <c r="D131" i="36"/>
  <c r="C131" i="36"/>
  <c r="L130" i="36"/>
  <c r="M130" i="36" s="1"/>
  <c r="F130" i="36" s="1"/>
  <c r="G130" i="36" s="1"/>
  <c r="D130" i="36"/>
  <c r="C130" i="36"/>
  <c r="L129" i="36"/>
  <c r="M129" i="36" s="1"/>
  <c r="F129" i="36" s="1"/>
  <c r="G129" i="36" s="1"/>
  <c r="D129" i="36"/>
  <c r="C129" i="36"/>
  <c r="L128" i="36"/>
  <c r="M128" i="36" s="1"/>
  <c r="F128" i="36" s="1"/>
  <c r="G128" i="36" s="1"/>
  <c r="D128" i="36"/>
  <c r="C128" i="36"/>
  <c r="L127" i="36"/>
  <c r="M127" i="36" s="1"/>
  <c r="F127" i="36" s="1"/>
  <c r="G127" i="36" s="1"/>
  <c r="D127" i="36"/>
  <c r="C127" i="36"/>
  <c r="L126" i="36"/>
  <c r="M126" i="36" s="1"/>
  <c r="F126" i="36" s="1"/>
  <c r="G126" i="36" s="1"/>
  <c r="D126" i="36"/>
  <c r="C126" i="36"/>
  <c r="L125" i="36"/>
  <c r="M125" i="36" s="1"/>
  <c r="F125" i="36" s="1"/>
  <c r="G125" i="36" s="1"/>
  <c r="D125" i="36"/>
  <c r="C125" i="36"/>
  <c r="L124" i="36"/>
  <c r="M124" i="36" s="1"/>
  <c r="F124" i="36" s="1"/>
  <c r="G124" i="36" s="1"/>
  <c r="D124" i="36"/>
  <c r="C124" i="36"/>
  <c r="L123" i="36"/>
  <c r="M123" i="36" s="1"/>
  <c r="F123" i="36" s="1"/>
  <c r="G123" i="36" s="1"/>
  <c r="D123" i="36"/>
  <c r="C123" i="36"/>
  <c r="L122" i="36"/>
  <c r="M122" i="36" s="1"/>
  <c r="F122" i="36" s="1"/>
  <c r="G122" i="36" s="1"/>
  <c r="D122" i="36"/>
  <c r="C122" i="36"/>
  <c r="L121" i="36"/>
  <c r="M121" i="36" s="1"/>
  <c r="F121" i="36" s="1"/>
  <c r="G121" i="36" s="1"/>
  <c r="D121" i="36"/>
  <c r="C121" i="36"/>
  <c r="L120" i="36"/>
  <c r="M120" i="36" s="1"/>
  <c r="F120" i="36" s="1"/>
  <c r="G120" i="36" s="1"/>
  <c r="D120" i="36"/>
  <c r="C120" i="36"/>
  <c r="L119" i="36"/>
  <c r="M119" i="36" s="1"/>
  <c r="F119" i="36" s="1"/>
  <c r="G119" i="36" s="1"/>
  <c r="D119" i="36"/>
  <c r="C119" i="36"/>
  <c r="L118" i="36"/>
  <c r="M118" i="36" s="1"/>
  <c r="F118" i="36" s="1"/>
  <c r="G118" i="36" s="1"/>
  <c r="D118" i="36"/>
  <c r="C118" i="36"/>
  <c r="L117" i="36"/>
  <c r="M117" i="36" s="1"/>
  <c r="F117" i="36" s="1"/>
  <c r="G117" i="36" s="1"/>
  <c r="D117" i="36"/>
  <c r="C117" i="36"/>
  <c r="L116" i="36"/>
  <c r="M116" i="36" s="1"/>
  <c r="F116" i="36" s="1"/>
  <c r="G116" i="36" s="1"/>
  <c r="D116" i="36"/>
  <c r="C116" i="36"/>
  <c r="L115" i="36"/>
  <c r="M115" i="36" s="1"/>
  <c r="F115" i="36" s="1"/>
  <c r="G115" i="36" s="1"/>
  <c r="D115" i="36"/>
  <c r="C115" i="36"/>
  <c r="L114" i="36"/>
  <c r="M114" i="36" s="1"/>
  <c r="F114" i="36" s="1"/>
  <c r="G114" i="36" s="1"/>
  <c r="D114" i="36"/>
  <c r="C114" i="36"/>
  <c r="L113" i="36"/>
  <c r="M113" i="36" s="1"/>
  <c r="F113" i="36" s="1"/>
  <c r="G113" i="36" s="1"/>
  <c r="D113" i="36"/>
  <c r="C113" i="36"/>
  <c r="L112" i="36"/>
  <c r="M112" i="36" s="1"/>
  <c r="F112" i="36" s="1"/>
  <c r="G112" i="36" s="1"/>
  <c r="D112" i="36"/>
  <c r="C112" i="36"/>
  <c r="L111" i="36"/>
  <c r="M111" i="36" s="1"/>
  <c r="F111" i="36" s="1"/>
  <c r="G111" i="36" s="1"/>
  <c r="D111" i="36"/>
  <c r="C111" i="36"/>
  <c r="L110" i="36"/>
  <c r="M110" i="36" s="1"/>
  <c r="F110" i="36" s="1"/>
  <c r="G110" i="36" s="1"/>
  <c r="D110" i="36"/>
  <c r="C110" i="36"/>
  <c r="L109" i="36"/>
  <c r="M109" i="36" s="1"/>
  <c r="F109" i="36" s="1"/>
  <c r="G109" i="36" s="1"/>
  <c r="D109" i="36"/>
  <c r="C109" i="36"/>
  <c r="L108" i="36"/>
  <c r="M108" i="36" s="1"/>
  <c r="F108" i="36" s="1"/>
  <c r="G108" i="36" s="1"/>
  <c r="D108" i="36"/>
  <c r="C108" i="36"/>
  <c r="L107" i="36"/>
  <c r="M107" i="36" s="1"/>
  <c r="F107" i="36" s="1"/>
  <c r="G107" i="36" s="1"/>
  <c r="D107" i="36"/>
  <c r="C107" i="36"/>
  <c r="L106" i="36"/>
  <c r="M106" i="36" s="1"/>
  <c r="F106" i="36" s="1"/>
  <c r="G106" i="36" s="1"/>
  <c r="D106" i="36"/>
  <c r="C106" i="36"/>
  <c r="L105" i="36"/>
  <c r="M105" i="36" s="1"/>
  <c r="F105" i="36" s="1"/>
  <c r="G105" i="36" s="1"/>
  <c r="D105" i="36"/>
  <c r="C105" i="36"/>
  <c r="L104" i="36"/>
  <c r="M104" i="36" s="1"/>
  <c r="F104" i="36" s="1"/>
  <c r="G104" i="36" s="1"/>
  <c r="D104" i="36"/>
  <c r="C104" i="36"/>
  <c r="L103" i="36"/>
  <c r="M103" i="36" s="1"/>
  <c r="F103" i="36" s="1"/>
  <c r="G103" i="36" s="1"/>
  <c r="D103" i="36"/>
  <c r="C103" i="36"/>
  <c r="L102" i="36"/>
  <c r="M102" i="36" s="1"/>
  <c r="F102" i="36" s="1"/>
  <c r="G102" i="36" s="1"/>
  <c r="D102" i="36"/>
  <c r="C102" i="36"/>
  <c r="L101" i="36"/>
  <c r="M101" i="36" s="1"/>
  <c r="F101" i="36" s="1"/>
  <c r="G101" i="36" s="1"/>
  <c r="D101" i="36"/>
  <c r="C101" i="36"/>
  <c r="L100" i="36"/>
  <c r="M100" i="36" s="1"/>
  <c r="F100" i="36" s="1"/>
  <c r="G100" i="36" s="1"/>
  <c r="D100" i="36"/>
  <c r="C100" i="36"/>
  <c r="L99" i="36"/>
  <c r="M99" i="36" s="1"/>
  <c r="F99" i="36" s="1"/>
  <c r="G99" i="36" s="1"/>
  <c r="D99" i="36"/>
  <c r="C99" i="36"/>
  <c r="L98" i="36"/>
  <c r="M98" i="36" s="1"/>
  <c r="F98" i="36" s="1"/>
  <c r="G98" i="36" s="1"/>
  <c r="D98" i="36"/>
  <c r="C98" i="36"/>
  <c r="L97" i="36"/>
  <c r="M97" i="36" s="1"/>
  <c r="F97" i="36" s="1"/>
  <c r="G97" i="36" s="1"/>
  <c r="D97" i="36"/>
  <c r="C97" i="36"/>
  <c r="L96" i="36"/>
  <c r="M96" i="36" s="1"/>
  <c r="F96" i="36" s="1"/>
  <c r="G96" i="36" s="1"/>
  <c r="D96" i="36"/>
  <c r="C96" i="36"/>
  <c r="L95" i="36"/>
  <c r="M95" i="36" s="1"/>
  <c r="F95" i="36" s="1"/>
  <c r="G95" i="36" s="1"/>
  <c r="D95" i="36"/>
  <c r="C95" i="36"/>
  <c r="L94" i="36"/>
  <c r="M94" i="36" s="1"/>
  <c r="F94" i="36" s="1"/>
  <c r="G94" i="36" s="1"/>
  <c r="D94" i="36"/>
  <c r="C94" i="36"/>
  <c r="L93" i="36"/>
  <c r="M93" i="36" s="1"/>
  <c r="F93" i="36" s="1"/>
  <c r="G93" i="36" s="1"/>
  <c r="D93" i="36"/>
  <c r="C93" i="36"/>
  <c r="L92" i="36"/>
  <c r="M92" i="36" s="1"/>
  <c r="F92" i="36" s="1"/>
  <c r="G92" i="36" s="1"/>
  <c r="D92" i="36"/>
  <c r="C92" i="36"/>
  <c r="L91" i="36"/>
  <c r="M91" i="36" s="1"/>
  <c r="F91" i="36" s="1"/>
  <c r="G91" i="36" s="1"/>
  <c r="D91" i="36"/>
  <c r="C91" i="36"/>
  <c r="L90" i="36"/>
  <c r="M90" i="36" s="1"/>
  <c r="F90" i="36" s="1"/>
  <c r="G90" i="36" s="1"/>
  <c r="D90" i="36"/>
  <c r="C90" i="36"/>
  <c r="L89" i="36"/>
  <c r="M89" i="36" s="1"/>
  <c r="F89" i="36" s="1"/>
  <c r="G89" i="36" s="1"/>
  <c r="D89" i="36"/>
  <c r="C89" i="36"/>
  <c r="L88" i="36"/>
  <c r="M88" i="36" s="1"/>
  <c r="F88" i="36" s="1"/>
  <c r="G88" i="36" s="1"/>
  <c r="D88" i="36"/>
  <c r="C88" i="36"/>
  <c r="L87" i="36"/>
  <c r="M87" i="36" s="1"/>
  <c r="F87" i="36" s="1"/>
  <c r="G87" i="36" s="1"/>
  <c r="D87" i="36"/>
  <c r="C87" i="36"/>
  <c r="L86" i="36"/>
  <c r="M86" i="36" s="1"/>
  <c r="F86" i="36" s="1"/>
  <c r="G86" i="36" s="1"/>
  <c r="D86" i="36"/>
  <c r="C86" i="36"/>
  <c r="L85" i="36"/>
  <c r="M85" i="36" s="1"/>
  <c r="F85" i="36" s="1"/>
  <c r="G85" i="36" s="1"/>
  <c r="D85" i="36"/>
  <c r="C85" i="36"/>
  <c r="L84" i="36"/>
  <c r="M84" i="36" s="1"/>
  <c r="F84" i="36" s="1"/>
  <c r="G84" i="36" s="1"/>
  <c r="D84" i="36"/>
  <c r="C84" i="36"/>
  <c r="L83" i="36"/>
  <c r="M83" i="36" s="1"/>
  <c r="F83" i="36" s="1"/>
  <c r="G83" i="36" s="1"/>
  <c r="D83" i="36"/>
  <c r="C83" i="36"/>
  <c r="L82" i="36"/>
  <c r="M82" i="36" s="1"/>
  <c r="F82" i="36" s="1"/>
  <c r="G82" i="36" s="1"/>
  <c r="D82" i="36"/>
  <c r="C82" i="36"/>
  <c r="L81" i="36"/>
  <c r="M81" i="36" s="1"/>
  <c r="F81" i="36" s="1"/>
  <c r="G81" i="36" s="1"/>
  <c r="D81" i="36"/>
  <c r="C81" i="36"/>
  <c r="L80" i="36"/>
  <c r="M80" i="36" s="1"/>
  <c r="F80" i="36" s="1"/>
  <c r="G80" i="36" s="1"/>
  <c r="D80" i="36"/>
  <c r="C80" i="36"/>
  <c r="L79" i="36"/>
  <c r="M79" i="36" s="1"/>
  <c r="F79" i="36" s="1"/>
  <c r="G79" i="36" s="1"/>
  <c r="D79" i="36"/>
  <c r="C79" i="36"/>
  <c r="L78" i="36"/>
  <c r="M78" i="36" s="1"/>
  <c r="F78" i="36" s="1"/>
  <c r="G78" i="36" s="1"/>
  <c r="D78" i="36"/>
  <c r="C78" i="36"/>
  <c r="L77" i="36"/>
  <c r="M77" i="36" s="1"/>
  <c r="F77" i="36" s="1"/>
  <c r="G77" i="36" s="1"/>
  <c r="D77" i="36"/>
  <c r="C77" i="36"/>
  <c r="L76" i="36"/>
  <c r="M76" i="36" s="1"/>
  <c r="F76" i="36" s="1"/>
  <c r="G76" i="36" s="1"/>
  <c r="D76" i="36"/>
  <c r="C76" i="36"/>
  <c r="L75" i="36"/>
  <c r="M75" i="36" s="1"/>
  <c r="F75" i="36" s="1"/>
  <c r="G75" i="36" s="1"/>
  <c r="D75" i="36"/>
  <c r="C75" i="36"/>
  <c r="L74" i="36"/>
  <c r="M74" i="36" s="1"/>
  <c r="F74" i="36" s="1"/>
  <c r="G74" i="36" s="1"/>
  <c r="D74" i="36"/>
  <c r="C74" i="36"/>
  <c r="L73" i="36"/>
  <c r="M73" i="36" s="1"/>
  <c r="F73" i="36" s="1"/>
  <c r="G73" i="36" s="1"/>
  <c r="D73" i="36"/>
  <c r="C73" i="36"/>
  <c r="L72" i="36"/>
  <c r="M72" i="36" s="1"/>
  <c r="F72" i="36" s="1"/>
  <c r="G72" i="36" s="1"/>
  <c r="D72" i="36"/>
  <c r="C72" i="36"/>
  <c r="L71" i="36"/>
  <c r="M71" i="36" s="1"/>
  <c r="F71" i="36" s="1"/>
  <c r="G71" i="36" s="1"/>
  <c r="D71" i="36"/>
  <c r="C71" i="36"/>
  <c r="L70" i="36"/>
  <c r="M70" i="36" s="1"/>
  <c r="F70" i="36" s="1"/>
  <c r="G70" i="36" s="1"/>
  <c r="D70" i="36"/>
  <c r="C70" i="36"/>
  <c r="L69" i="36"/>
  <c r="M69" i="36" s="1"/>
  <c r="F69" i="36" s="1"/>
  <c r="G69" i="36" s="1"/>
  <c r="D69" i="36"/>
  <c r="C69" i="36"/>
  <c r="L68" i="36"/>
  <c r="M68" i="36" s="1"/>
  <c r="F68" i="36" s="1"/>
  <c r="G68" i="36" s="1"/>
  <c r="D68" i="36"/>
  <c r="C68" i="36"/>
  <c r="L67" i="36"/>
  <c r="M67" i="36" s="1"/>
  <c r="F67" i="36" s="1"/>
  <c r="G67" i="36" s="1"/>
  <c r="D67" i="36"/>
  <c r="C67" i="36"/>
  <c r="L66" i="36"/>
  <c r="M66" i="36" s="1"/>
  <c r="F66" i="36" s="1"/>
  <c r="G66" i="36" s="1"/>
  <c r="D66" i="36"/>
  <c r="C66" i="36"/>
  <c r="L65" i="36"/>
  <c r="M65" i="36" s="1"/>
  <c r="F65" i="36" s="1"/>
  <c r="G65" i="36" s="1"/>
  <c r="D65" i="36"/>
  <c r="C65" i="36"/>
  <c r="L64" i="36"/>
  <c r="M64" i="36" s="1"/>
  <c r="F64" i="36" s="1"/>
  <c r="G64" i="36" s="1"/>
  <c r="D64" i="36"/>
  <c r="C64" i="36"/>
  <c r="L63" i="36"/>
  <c r="M63" i="36" s="1"/>
  <c r="F63" i="36" s="1"/>
  <c r="G63" i="36" s="1"/>
  <c r="D63" i="36"/>
  <c r="C63" i="36"/>
  <c r="L62" i="36"/>
  <c r="M62" i="36" s="1"/>
  <c r="F62" i="36" s="1"/>
  <c r="G62" i="36" s="1"/>
  <c r="D62" i="36"/>
  <c r="C62" i="36"/>
  <c r="L61" i="36"/>
  <c r="M61" i="36" s="1"/>
  <c r="F61" i="36" s="1"/>
  <c r="G61" i="36" s="1"/>
  <c r="D61" i="36"/>
  <c r="C61" i="36"/>
  <c r="L60" i="36"/>
  <c r="M60" i="36" s="1"/>
  <c r="F60" i="36" s="1"/>
  <c r="G60" i="36" s="1"/>
  <c r="D60" i="36"/>
  <c r="C60" i="36"/>
  <c r="L59" i="36"/>
  <c r="M59" i="36" s="1"/>
  <c r="F59" i="36" s="1"/>
  <c r="G59" i="36" s="1"/>
  <c r="D59" i="36"/>
  <c r="C59" i="36"/>
  <c r="L58" i="36"/>
  <c r="M58" i="36" s="1"/>
  <c r="F58" i="36" s="1"/>
  <c r="G58" i="36" s="1"/>
  <c r="D58" i="36"/>
  <c r="C58" i="36"/>
  <c r="L57" i="36"/>
  <c r="M57" i="36" s="1"/>
  <c r="F57" i="36" s="1"/>
  <c r="G57" i="36" s="1"/>
  <c r="D57" i="36"/>
  <c r="C57" i="36"/>
  <c r="L56" i="36"/>
  <c r="M56" i="36" s="1"/>
  <c r="F56" i="36" s="1"/>
  <c r="G56" i="36" s="1"/>
  <c r="D56" i="36"/>
  <c r="C56" i="36"/>
  <c r="L55" i="36"/>
  <c r="M55" i="36" s="1"/>
  <c r="F55" i="36" s="1"/>
  <c r="G55" i="36" s="1"/>
  <c r="D55" i="36"/>
  <c r="C55" i="36"/>
  <c r="L54" i="36"/>
  <c r="M54" i="36" s="1"/>
  <c r="F54" i="36" s="1"/>
  <c r="G54" i="36" s="1"/>
  <c r="D54" i="36"/>
  <c r="C54" i="36"/>
  <c r="L53" i="36"/>
  <c r="M53" i="36" s="1"/>
  <c r="F53" i="36" s="1"/>
  <c r="G53" i="36" s="1"/>
  <c r="D53" i="36"/>
  <c r="C53" i="36"/>
  <c r="L52" i="36"/>
  <c r="M52" i="36" s="1"/>
  <c r="F52" i="36" s="1"/>
  <c r="G52" i="36" s="1"/>
  <c r="D52" i="36"/>
  <c r="C52" i="36"/>
  <c r="L51" i="36"/>
  <c r="M51" i="36" s="1"/>
  <c r="F51" i="36" s="1"/>
  <c r="G51" i="36" s="1"/>
  <c r="D51" i="36"/>
  <c r="C51" i="36"/>
  <c r="L50" i="36"/>
  <c r="M50" i="36" s="1"/>
  <c r="F50" i="36" s="1"/>
  <c r="G50" i="36" s="1"/>
  <c r="D50" i="36"/>
  <c r="C50" i="36"/>
  <c r="L49" i="36"/>
  <c r="M49" i="36" s="1"/>
  <c r="F49" i="36" s="1"/>
  <c r="G49" i="36" s="1"/>
  <c r="D49" i="36"/>
  <c r="C49" i="36"/>
  <c r="L48" i="36"/>
  <c r="M48" i="36" s="1"/>
  <c r="F48" i="36" s="1"/>
  <c r="G48" i="36" s="1"/>
  <c r="D48" i="36"/>
  <c r="C48" i="36"/>
  <c r="L47" i="36"/>
  <c r="M47" i="36" s="1"/>
  <c r="F47" i="36" s="1"/>
  <c r="G47" i="36" s="1"/>
  <c r="D47" i="36"/>
  <c r="C47" i="36"/>
  <c r="L46" i="36"/>
  <c r="M46" i="36" s="1"/>
  <c r="F46" i="36" s="1"/>
  <c r="G46" i="36" s="1"/>
  <c r="D46" i="36"/>
  <c r="C46" i="36"/>
  <c r="L45" i="36"/>
  <c r="M45" i="36" s="1"/>
  <c r="F45" i="36" s="1"/>
  <c r="G45" i="36" s="1"/>
  <c r="D45" i="36"/>
  <c r="C45" i="36"/>
  <c r="L44" i="36"/>
  <c r="M44" i="36" s="1"/>
  <c r="F44" i="36" s="1"/>
  <c r="G44" i="36" s="1"/>
  <c r="D44" i="36"/>
  <c r="C44" i="36"/>
  <c r="L43" i="36"/>
  <c r="M43" i="36" s="1"/>
  <c r="F43" i="36" s="1"/>
  <c r="G43" i="36" s="1"/>
  <c r="D43" i="36"/>
  <c r="C43" i="36"/>
  <c r="L42" i="36"/>
  <c r="M42" i="36" s="1"/>
  <c r="F42" i="36" s="1"/>
  <c r="G42" i="36" s="1"/>
  <c r="D42" i="36"/>
  <c r="C42" i="36"/>
  <c r="L41" i="36"/>
  <c r="M41" i="36" s="1"/>
  <c r="F41" i="36" s="1"/>
  <c r="G41" i="36" s="1"/>
  <c r="D41" i="36"/>
  <c r="C41" i="36"/>
  <c r="L40" i="36"/>
  <c r="M40" i="36" s="1"/>
  <c r="F40" i="36" s="1"/>
  <c r="G40" i="36" s="1"/>
  <c r="D40" i="36"/>
  <c r="C40" i="36"/>
  <c r="L39" i="36"/>
  <c r="M39" i="36" s="1"/>
  <c r="F39" i="36" s="1"/>
  <c r="G39" i="36" s="1"/>
  <c r="D39" i="36"/>
  <c r="C39" i="36"/>
  <c r="L38" i="36"/>
  <c r="M38" i="36" s="1"/>
  <c r="F38" i="36" s="1"/>
  <c r="G38" i="36" s="1"/>
  <c r="D38" i="36"/>
  <c r="C38" i="36"/>
  <c r="L37" i="36"/>
  <c r="M37" i="36" s="1"/>
  <c r="F37" i="36" s="1"/>
  <c r="G37" i="36" s="1"/>
  <c r="D37" i="36"/>
  <c r="C37" i="36"/>
  <c r="L36" i="36"/>
  <c r="M36" i="36" s="1"/>
  <c r="F36" i="36" s="1"/>
  <c r="G36" i="36" s="1"/>
  <c r="D36" i="36"/>
  <c r="C36" i="36"/>
  <c r="L35" i="36"/>
  <c r="M35" i="36" s="1"/>
  <c r="F35" i="36" s="1"/>
  <c r="G35" i="36" s="1"/>
  <c r="D35" i="36"/>
  <c r="C35" i="36"/>
  <c r="L34" i="36"/>
  <c r="M34" i="36" s="1"/>
  <c r="F34" i="36" s="1"/>
  <c r="G34" i="36" s="1"/>
  <c r="D34" i="36"/>
  <c r="C34" i="36"/>
  <c r="L33" i="36"/>
  <c r="M33" i="36" s="1"/>
  <c r="F33" i="36" s="1"/>
  <c r="G33" i="36" s="1"/>
  <c r="D33" i="36"/>
  <c r="C33" i="36"/>
  <c r="L32" i="36"/>
  <c r="M32" i="36" s="1"/>
  <c r="F32" i="36" s="1"/>
  <c r="G32" i="36" s="1"/>
  <c r="D32" i="36"/>
  <c r="C32" i="36"/>
  <c r="L31" i="36"/>
  <c r="M31" i="36" s="1"/>
  <c r="F31" i="36" s="1"/>
  <c r="G31" i="36" s="1"/>
  <c r="D31" i="36"/>
  <c r="C31" i="36"/>
  <c r="L30" i="36"/>
  <c r="M30" i="36" s="1"/>
  <c r="F30" i="36" s="1"/>
  <c r="G30" i="36" s="1"/>
  <c r="D30" i="36"/>
  <c r="C30" i="36"/>
  <c r="L29" i="36"/>
  <c r="M29" i="36" s="1"/>
  <c r="F29" i="36" s="1"/>
  <c r="G29" i="36" s="1"/>
  <c r="D29" i="36"/>
  <c r="C29" i="36"/>
  <c r="L28" i="36"/>
  <c r="M28" i="36" s="1"/>
  <c r="F28" i="36" s="1"/>
  <c r="G28" i="36" s="1"/>
  <c r="D28" i="36"/>
  <c r="C28" i="36"/>
  <c r="L27" i="36"/>
  <c r="M27" i="36" s="1"/>
  <c r="F27" i="36" s="1"/>
  <c r="G27" i="36" s="1"/>
  <c r="D27" i="36"/>
  <c r="C27" i="36"/>
  <c r="L26" i="36"/>
  <c r="M26" i="36" s="1"/>
  <c r="F26" i="36" s="1"/>
  <c r="G26" i="36" s="1"/>
  <c r="D26" i="36"/>
  <c r="C26" i="36"/>
  <c r="L25" i="36"/>
  <c r="M25" i="36" s="1"/>
  <c r="F25" i="36" s="1"/>
  <c r="G25" i="36" s="1"/>
  <c r="D25" i="36"/>
  <c r="C25" i="36"/>
  <c r="L24" i="36"/>
  <c r="M24" i="36" s="1"/>
  <c r="F24" i="36" s="1"/>
  <c r="G24" i="36" s="1"/>
  <c r="D24" i="36"/>
  <c r="C24" i="36"/>
  <c r="L23" i="36"/>
  <c r="M23" i="36" s="1"/>
  <c r="F23" i="36" s="1"/>
  <c r="G23" i="36" s="1"/>
  <c r="D23" i="36"/>
  <c r="C23" i="36"/>
  <c r="L22" i="36"/>
  <c r="M22" i="36" s="1"/>
  <c r="F22" i="36" s="1"/>
  <c r="G22" i="36" s="1"/>
  <c r="D22" i="36"/>
  <c r="C22" i="36"/>
  <c r="L21" i="36"/>
  <c r="M21" i="36" s="1"/>
  <c r="F21" i="36" s="1"/>
  <c r="G21" i="36" s="1"/>
  <c r="D21" i="36"/>
  <c r="C21" i="36"/>
  <c r="L20" i="36"/>
  <c r="M20" i="36" s="1"/>
  <c r="F20" i="36" s="1"/>
  <c r="G20" i="36" s="1"/>
  <c r="D20" i="36"/>
  <c r="C20" i="36"/>
  <c r="L19" i="36"/>
  <c r="M19" i="36" s="1"/>
  <c r="F19" i="36" s="1"/>
  <c r="G19" i="36" s="1"/>
  <c r="D19" i="36"/>
  <c r="C19" i="36"/>
  <c r="L18" i="36"/>
  <c r="M18" i="36" s="1"/>
  <c r="F18" i="36" s="1"/>
  <c r="G18" i="36" s="1"/>
  <c r="D18" i="36"/>
  <c r="C18" i="36"/>
  <c r="L17" i="36"/>
  <c r="M17" i="36" s="1"/>
  <c r="F17" i="36" s="1"/>
  <c r="G17" i="36" s="1"/>
  <c r="D17" i="36"/>
  <c r="C17" i="36"/>
  <c r="L16" i="36"/>
  <c r="M16" i="36" s="1"/>
  <c r="F16" i="36" s="1"/>
  <c r="G16" i="36" s="1"/>
  <c r="D16" i="36"/>
  <c r="C16" i="36"/>
  <c r="L15" i="36"/>
  <c r="M15" i="36" s="1"/>
  <c r="F15" i="36" s="1"/>
  <c r="G15" i="36" s="1"/>
  <c r="D15" i="36"/>
  <c r="C15" i="36"/>
  <c r="L14" i="36"/>
  <c r="M14" i="36" s="1"/>
  <c r="F14" i="36" s="1"/>
  <c r="G14" i="36" s="1"/>
  <c r="D14" i="36"/>
  <c r="C14" i="36"/>
  <c r="L13" i="36"/>
  <c r="M13" i="36" s="1"/>
  <c r="F13" i="36" s="1"/>
  <c r="G13" i="36" s="1"/>
  <c r="D13" i="36"/>
  <c r="C13" i="36"/>
  <c r="L12" i="36"/>
  <c r="M12" i="36" s="1"/>
  <c r="F12" i="36" s="1"/>
  <c r="G12" i="36" s="1"/>
  <c r="D12" i="36"/>
  <c r="C12" i="36"/>
  <c r="L11" i="36"/>
  <c r="M11" i="36" s="1"/>
  <c r="F11" i="36" s="1"/>
  <c r="G11" i="36" s="1"/>
  <c r="D11" i="36"/>
  <c r="C11" i="36"/>
  <c r="L10" i="36"/>
  <c r="M10" i="36" s="1"/>
  <c r="F10" i="36" s="1"/>
  <c r="G10" i="36" s="1"/>
  <c r="D10" i="36"/>
  <c r="C10" i="36"/>
  <c r="L9" i="36"/>
  <c r="M9" i="36" s="1"/>
  <c r="F9" i="36" s="1"/>
  <c r="G9" i="36" s="1"/>
  <c r="D9" i="36"/>
  <c r="C9" i="36"/>
  <c r="L8" i="36"/>
  <c r="M8" i="36" s="1"/>
  <c r="F8" i="36" s="1"/>
  <c r="G8" i="36" s="1"/>
  <c r="D8" i="36"/>
  <c r="C8" i="36"/>
  <c r="L7" i="36"/>
  <c r="M7" i="36" s="1"/>
  <c r="F7" i="36" s="1"/>
  <c r="G7" i="36" s="1"/>
  <c r="D7" i="36"/>
  <c r="C7" i="36"/>
  <c r="L6" i="36"/>
  <c r="M6" i="36" s="1"/>
  <c r="F6" i="36" s="1"/>
  <c r="G6" i="36" s="1"/>
  <c r="D6" i="36"/>
  <c r="C6" i="36"/>
  <c r="L5" i="36"/>
  <c r="M5" i="36" s="1"/>
  <c r="F5" i="36" s="1"/>
  <c r="G5" i="36" s="1"/>
  <c r="D5" i="36"/>
  <c r="C5" i="36"/>
  <c r="L4" i="36"/>
  <c r="M4" i="36" s="1"/>
  <c r="F4" i="36" s="1"/>
  <c r="G4" i="36" s="1"/>
  <c r="D4" i="36"/>
  <c r="C4" i="36"/>
  <c r="L3" i="36"/>
  <c r="M3" i="36" s="1"/>
  <c r="F3" i="36" s="1"/>
  <c r="G3" i="36" s="1"/>
  <c r="D3" i="36"/>
  <c r="C3" i="36"/>
  <c r="A3" i="36"/>
  <c r="L2" i="36"/>
  <c r="M2" i="36" s="1"/>
  <c r="F2" i="36" s="1"/>
  <c r="G2" i="36" s="1"/>
  <c r="D2" i="36"/>
  <c r="C2" i="36"/>
  <c r="L405" i="14"/>
  <c r="M405" i="14" s="1"/>
  <c r="F405" i="14" s="1"/>
  <c r="G405" i="14" s="1"/>
  <c r="D405" i="14"/>
  <c r="C405" i="14"/>
  <c r="L404" i="14"/>
  <c r="M404" i="14" s="1"/>
  <c r="F404" i="14" s="1"/>
  <c r="G404" i="14" s="1"/>
  <c r="D404" i="14"/>
  <c r="C404" i="14"/>
  <c r="L403" i="14"/>
  <c r="M403" i="14" s="1"/>
  <c r="F403" i="14" s="1"/>
  <c r="G403" i="14" s="1"/>
  <c r="D403" i="14"/>
  <c r="C403" i="14"/>
  <c r="L402" i="14"/>
  <c r="M402" i="14" s="1"/>
  <c r="F402" i="14" s="1"/>
  <c r="G402" i="14" s="1"/>
  <c r="D402" i="14"/>
  <c r="C402" i="14"/>
  <c r="L401" i="14"/>
  <c r="M401" i="14" s="1"/>
  <c r="F401" i="14" s="1"/>
  <c r="G401" i="14" s="1"/>
  <c r="D401" i="14"/>
  <c r="C401" i="14"/>
  <c r="L400" i="14"/>
  <c r="M400" i="14" s="1"/>
  <c r="F400" i="14" s="1"/>
  <c r="G400" i="14" s="1"/>
  <c r="D400" i="14"/>
  <c r="C400" i="14"/>
  <c r="L399" i="14"/>
  <c r="M399" i="14" s="1"/>
  <c r="F399" i="14" s="1"/>
  <c r="G399" i="14" s="1"/>
  <c r="D399" i="14"/>
  <c r="C399" i="14"/>
  <c r="M398" i="14"/>
  <c r="F398" i="14" s="1"/>
  <c r="G398" i="14" s="1"/>
  <c r="L398" i="14"/>
  <c r="D398" i="14"/>
  <c r="C398" i="14"/>
  <c r="L397" i="14"/>
  <c r="M397" i="14" s="1"/>
  <c r="F397" i="14" s="1"/>
  <c r="G397" i="14" s="1"/>
  <c r="D397" i="14"/>
  <c r="C397" i="14"/>
  <c r="L396" i="14"/>
  <c r="M396" i="14" s="1"/>
  <c r="F396" i="14" s="1"/>
  <c r="G396" i="14" s="1"/>
  <c r="D396" i="14"/>
  <c r="C396" i="14"/>
  <c r="M395" i="14"/>
  <c r="F395" i="14" s="1"/>
  <c r="G395" i="14" s="1"/>
  <c r="L395" i="14"/>
  <c r="D395" i="14"/>
  <c r="C395" i="14"/>
  <c r="M394" i="14"/>
  <c r="F394" i="14" s="1"/>
  <c r="G394" i="14" s="1"/>
  <c r="L394" i="14"/>
  <c r="D394" i="14"/>
  <c r="C394" i="14"/>
  <c r="L393" i="14"/>
  <c r="M393" i="14" s="1"/>
  <c r="F393" i="14" s="1"/>
  <c r="G393" i="14" s="1"/>
  <c r="D393" i="14"/>
  <c r="C393" i="14"/>
  <c r="L392" i="14"/>
  <c r="M392" i="14" s="1"/>
  <c r="F392" i="14" s="1"/>
  <c r="G392" i="14" s="1"/>
  <c r="D392" i="14"/>
  <c r="C392" i="14"/>
  <c r="L391" i="14"/>
  <c r="M391" i="14" s="1"/>
  <c r="F391" i="14" s="1"/>
  <c r="G391" i="14" s="1"/>
  <c r="D391" i="14"/>
  <c r="C391" i="14"/>
  <c r="M390" i="14"/>
  <c r="F390" i="14" s="1"/>
  <c r="L390" i="14"/>
  <c r="G390" i="14"/>
  <c r="D390" i="14"/>
  <c r="C390" i="14"/>
  <c r="L389" i="14"/>
  <c r="M389" i="14" s="1"/>
  <c r="F389" i="14"/>
  <c r="G389" i="14" s="1"/>
  <c r="D389" i="14"/>
  <c r="C389" i="14"/>
  <c r="L388" i="14"/>
  <c r="M388" i="14" s="1"/>
  <c r="F388" i="14" s="1"/>
  <c r="G388" i="14" s="1"/>
  <c r="D388" i="14"/>
  <c r="C388" i="14"/>
  <c r="L387" i="14"/>
  <c r="M387" i="14" s="1"/>
  <c r="F387" i="14" s="1"/>
  <c r="G387" i="14" s="1"/>
  <c r="D387" i="14"/>
  <c r="C387" i="14"/>
  <c r="M386" i="14"/>
  <c r="F386" i="14" s="1"/>
  <c r="L386" i="14"/>
  <c r="G386" i="14"/>
  <c r="D386" i="14"/>
  <c r="C386" i="14"/>
  <c r="L385" i="14"/>
  <c r="M385" i="14" s="1"/>
  <c r="F385" i="14"/>
  <c r="G385" i="14" s="1"/>
  <c r="D385" i="14"/>
  <c r="C385" i="14"/>
  <c r="L384" i="14"/>
  <c r="M384" i="14" s="1"/>
  <c r="F384" i="14" s="1"/>
  <c r="G384" i="14" s="1"/>
  <c r="D384" i="14"/>
  <c r="C384" i="14"/>
  <c r="L383" i="14"/>
  <c r="M383" i="14" s="1"/>
  <c r="F383" i="14" s="1"/>
  <c r="G383" i="14" s="1"/>
  <c r="D383" i="14"/>
  <c r="C383" i="14"/>
  <c r="M382" i="14"/>
  <c r="F382" i="14" s="1"/>
  <c r="L382" i="14"/>
  <c r="G382" i="14"/>
  <c r="D382" i="14"/>
  <c r="C382" i="14"/>
  <c r="L381" i="14"/>
  <c r="M381" i="14" s="1"/>
  <c r="F381" i="14"/>
  <c r="G381" i="14" s="1"/>
  <c r="D381" i="14"/>
  <c r="C381" i="14"/>
  <c r="L380" i="14"/>
  <c r="M380" i="14" s="1"/>
  <c r="F380" i="14" s="1"/>
  <c r="G380" i="14" s="1"/>
  <c r="D380" i="14"/>
  <c r="C380" i="14"/>
  <c r="L379" i="14"/>
  <c r="M379" i="14" s="1"/>
  <c r="F379" i="14" s="1"/>
  <c r="G379" i="14" s="1"/>
  <c r="D379" i="14"/>
  <c r="C379" i="14"/>
  <c r="M378" i="14"/>
  <c r="F378" i="14" s="1"/>
  <c r="L378" i="14"/>
  <c r="G378" i="14"/>
  <c r="D378" i="14"/>
  <c r="C378" i="14"/>
  <c r="L377" i="14"/>
  <c r="M377" i="14" s="1"/>
  <c r="F377" i="14"/>
  <c r="G377" i="14" s="1"/>
  <c r="D377" i="14"/>
  <c r="C377" i="14"/>
  <c r="L376" i="14"/>
  <c r="M376" i="14" s="1"/>
  <c r="F376" i="14" s="1"/>
  <c r="G376" i="14" s="1"/>
  <c r="D376" i="14"/>
  <c r="C376" i="14"/>
  <c r="L375" i="14"/>
  <c r="M375" i="14" s="1"/>
  <c r="F375" i="14" s="1"/>
  <c r="G375" i="14" s="1"/>
  <c r="D375" i="14"/>
  <c r="C375" i="14"/>
  <c r="M374" i="14"/>
  <c r="F374" i="14" s="1"/>
  <c r="L374" i="14"/>
  <c r="G374" i="14"/>
  <c r="D374" i="14"/>
  <c r="C374" i="14"/>
  <c r="L373" i="14"/>
  <c r="M373" i="14" s="1"/>
  <c r="F373" i="14"/>
  <c r="G373" i="14" s="1"/>
  <c r="D373" i="14"/>
  <c r="C373" i="14"/>
  <c r="L372" i="14"/>
  <c r="M372" i="14" s="1"/>
  <c r="F372" i="14" s="1"/>
  <c r="G372" i="14" s="1"/>
  <c r="D372" i="14"/>
  <c r="C372" i="14"/>
  <c r="L371" i="14"/>
  <c r="M371" i="14" s="1"/>
  <c r="F371" i="14" s="1"/>
  <c r="G371" i="14" s="1"/>
  <c r="D371" i="14"/>
  <c r="C371" i="14"/>
  <c r="M370" i="14"/>
  <c r="F370" i="14" s="1"/>
  <c r="L370" i="14"/>
  <c r="G370" i="14"/>
  <c r="D370" i="14"/>
  <c r="C370" i="14"/>
  <c r="L369" i="14"/>
  <c r="M369" i="14" s="1"/>
  <c r="F369" i="14"/>
  <c r="G369" i="14" s="1"/>
  <c r="D369" i="14"/>
  <c r="C369" i="14"/>
  <c r="L368" i="14"/>
  <c r="M368" i="14" s="1"/>
  <c r="F368" i="14" s="1"/>
  <c r="G368" i="14" s="1"/>
  <c r="D368" i="14"/>
  <c r="C368" i="14"/>
  <c r="L367" i="14"/>
  <c r="M367" i="14" s="1"/>
  <c r="F367" i="14" s="1"/>
  <c r="G367" i="14" s="1"/>
  <c r="D367" i="14"/>
  <c r="C367" i="14"/>
  <c r="M366" i="14"/>
  <c r="F366" i="14" s="1"/>
  <c r="L366" i="14"/>
  <c r="G366" i="14"/>
  <c r="D366" i="14"/>
  <c r="C366" i="14"/>
  <c r="L365" i="14"/>
  <c r="M365" i="14" s="1"/>
  <c r="F365" i="14"/>
  <c r="G365" i="14" s="1"/>
  <c r="D365" i="14"/>
  <c r="C365" i="14"/>
  <c r="L364" i="14"/>
  <c r="M364" i="14" s="1"/>
  <c r="F364" i="14" s="1"/>
  <c r="G364" i="14" s="1"/>
  <c r="D364" i="14"/>
  <c r="C364" i="14"/>
  <c r="L363" i="14"/>
  <c r="M363" i="14" s="1"/>
  <c r="F363" i="14" s="1"/>
  <c r="G363" i="14" s="1"/>
  <c r="D363" i="14"/>
  <c r="C363" i="14"/>
  <c r="L362" i="14"/>
  <c r="M362" i="14" s="1"/>
  <c r="F362" i="14" s="1"/>
  <c r="G362" i="14" s="1"/>
  <c r="D362" i="14"/>
  <c r="C362" i="14"/>
  <c r="L361" i="14"/>
  <c r="M361" i="14" s="1"/>
  <c r="F361" i="14" s="1"/>
  <c r="G361" i="14" s="1"/>
  <c r="D361" i="14"/>
  <c r="C361" i="14"/>
  <c r="L360" i="14"/>
  <c r="M360" i="14" s="1"/>
  <c r="F360" i="14" s="1"/>
  <c r="G360" i="14" s="1"/>
  <c r="D360" i="14"/>
  <c r="C360" i="14"/>
  <c r="M359" i="14"/>
  <c r="F359" i="14" s="1"/>
  <c r="G359" i="14" s="1"/>
  <c r="L359" i="14"/>
  <c r="D359" i="14"/>
  <c r="C359" i="14"/>
  <c r="L358" i="14"/>
  <c r="M358" i="14" s="1"/>
  <c r="F358" i="14" s="1"/>
  <c r="G358" i="14" s="1"/>
  <c r="D358" i="14"/>
  <c r="C358" i="14"/>
  <c r="L357" i="14"/>
  <c r="M357" i="14" s="1"/>
  <c r="F357" i="14" s="1"/>
  <c r="G357" i="14" s="1"/>
  <c r="D357" i="14"/>
  <c r="C357" i="14"/>
  <c r="L356" i="14"/>
  <c r="M356" i="14" s="1"/>
  <c r="F356" i="14" s="1"/>
  <c r="G356" i="14" s="1"/>
  <c r="D356" i="14"/>
  <c r="C356" i="14"/>
  <c r="M355" i="14"/>
  <c r="F355" i="14" s="1"/>
  <c r="G355" i="14" s="1"/>
  <c r="L355" i="14"/>
  <c r="D355" i="14"/>
  <c r="C355" i="14"/>
  <c r="L354" i="14"/>
  <c r="M354" i="14" s="1"/>
  <c r="F354" i="14" s="1"/>
  <c r="G354" i="14" s="1"/>
  <c r="D354" i="14"/>
  <c r="C354" i="14"/>
  <c r="L353" i="14"/>
  <c r="M353" i="14" s="1"/>
  <c r="F353" i="14" s="1"/>
  <c r="G353" i="14" s="1"/>
  <c r="D353" i="14"/>
  <c r="C353" i="14"/>
  <c r="L352" i="14"/>
  <c r="M352" i="14" s="1"/>
  <c r="F352" i="14" s="1"/>
  <c r="G352" i="14" s="1"/>
  <c r="D352" i="14"/>
  <c r="C352" i="14"/>
  <c r="M351" i="14"/>
  <c r="F351" i="14" s="1"/>
  <c r="G351" i="14" s="1"/>
  <c r="L351" i="14"/>
  <c r="D351" i="14"/>
  <c r="C351" i="14"/>
  <c r="L350" i="14"/>
  <c r="M350" i="14" s="1"/>
  <c r="F350" i="14" s="1"/>
  <c r="G350" i="14" s="1"/>
  <c r="D350" i="14"/>
  <c r="C350" i="14"/>
  <c r="L349" i="14"/>
  <c r="M349" i="14" s="1"/>
  <c r="F349" i="14" s="1"/>
  <c r="G349" i="14" s="1"/>
  <c r="D349" i="14"/>
  <c r="C349" i="14"/>
  <c r="L348" i="14"/>
  <c r="M348" i="14" s="1"/>
  <c r="F348" i="14" s="1"/>
  <c r="G348" i="14" s="1"/>
  <c r="D348" i="14"/>
  <c r="C348" i="14"/>
  <c r="M347" i="14"/>
  <c r="F347" i="14" s="1"/>
  <c r="G347" i="14" s="1"/>
  <c r="L347" i="14"/>
  <c r="D347" i="14"/>
  <c r="C347" i="14"/>
  <c r="L346" i="14"/>
  <c r="M346" i="14" s="1"/>
  <c r="F346" i="14" s="1"/>
  <c r="G346" i="14" s="1"/>
  <c r="D346" i="14"/>
  <c r="C346" i="14"/>
  <c r="L345" i="14"/>
  <c r="M345" i="14" s="1"/>
  <c r="F345" i="14" s="1"/>
  <c r="G345" i="14" s="1"/>
  <c r="D345" i="14"/>
  <c r="C345" i="14"/>
  <c r="L344" i="14"/>
  <c r="M344" i="14" s="1"/>
  <c r="F344" i="14" s="1"/>
  <c r="G344" i="14" s="1"/>
  <c r="D344" i="14"/>
  <c r="C344" i="14"/>
  <c r="M343" i="14"/>
  <c r="F343" i="14" s="1"/>
  <c r="G343" i="14" s="1"/>
  <c r="L343" i="14"/>
  <c r="D343" i="14"/>
  <c r="C343" i="14"/>
  <c r="L342" i="14"/>
  <c r="M342" i="14" s="1"/>
  <c r="F342" i="14" s="1"/>
  <c r="G342" i="14" s="1"/>
  <c r="D342" i="14"/>
  <c r="C342" i="14"/>
  <c r="L341" i="14"/>
  <c r="M341" i="14" s="1"/>
  <c r="F341" i="14" s="1"/>
  <c r="G341" i="14" s="1"/>
  <c r="D341" i="14"/>
  <c r="C341" i="14"/>
  <c r="L340" i="14"/>
  <c r="M340" i="14" s="1"/>
  <c r="F340" i="14" s="1"/>
  <c r="G340" i="14" s="1"/>
  <c r="D340" i="14"/>
  <c r="C340" i="14"/>
  <c r="M339" i="14"/>
  <c r="F339" i="14" s="1"/>
  <c r="G339" i="14" s="1"/>
  <c r="L339" i="14"/>
  <c r="D339" i="14"/>
  <c r="C339" i="14"/>
  <c r="L338" i="14"/>
  <c r="M338" i="14" s="1"/>
  <c r="F338" i="14" s="1"/>
  <c r="G338" i="14" s="1"/>
  <c r="D338" i="14"/>
  <c r="C338" i="14"/>
  <c r="L337" i="14"/>
  <c r="M337" i="14" s="1"/>
  <c r="F337" i="14" s="1"/>
  <c r="G337" i="14" s="1"/>
  <c r="D337" i="14"/>
  <c r="C337" i="14"/>
  <c r="L336" i="14"/>
  <c r="M336" i="14" s="1"/>
  <c r="F336" i="14" s="1"/>
  <c r="G336" i="14" s="1"/>
  <c r="D336" i="14"/>
  <c r="C336" i="14"/>
  <c r="M335" i="14"/>
  <c r="F335" i="14" s="1"/>
  <c r="G335" i="14" s="1"/>
  <c r="L335" i="14"/>
  <c r="D335" i="14"/>
  <c r="C335" i="14"/>
  <c r="L334" i="14"/>
  <c r="M334" i="14" s="1"/>
  <c r="F334" i="14" s="1"/>
  <c r="G334" i="14" s="1"/>
  <c r="D334" i="14"/>
  <c r="C334" i="14"/>
  <c r="L333" i="14"/>
  <c r="M333" i="14" s="1"/>
  <c r="F333" i="14" s="1"/>
  <c r="G333" i="14" s="1"/>
  <c r="D333" i="14"/>
  <c r="C333" i="14"/>
  <c r="L332" i="14"/>
  <c r="M332" i="14" s="1"/>
  <c r="F332" i="14" s="1"/>
  <c r="G332" i="14" s="1"/>
  <c r="D332" i="14"/>
  <c r="C332" i="14"/>
  <c r="M331" i="14"/>
  <c r="F331" i="14" s="1"/>
  <c r="G331" i="14" s="1"/>
  <c r="L331" i="14"/>
  <c r="D331" i="14"/>
  <c r="C331" i="14"/>
  <c r="L330" i="14"/>
  <c r="M330" i="14" s="1"/>
  <c r="F330" i="14" s="1"/>
  <c r="G330" i="14" s="1"/>
  <c r="D330" i="14"/>
  <c r="C330" i="14"/>
  <c r="L329" i="14"/>
  <c r="M329" i="14" s="1"/>
  <c r="F329" i="14" s="1"/>
  <c r="G329" i="14" s="1"/>
  <c r="D329" i="14"/>
  <c r="C329" i="14"/>
  <c r="L328" i="14"/>
  <c r="M328" i="14" s="1"/>
  <c r="F328" i="14" s="1"/>
  <c r="G328" i="14" s="1"/>
  <c r="D328" i="14"/>
  <c r="C328" i="14"/>
  <c r="M327" i="14"/>
  <c r="F327" i="14" s="1"/>
  <c r="G327" i="14" s="1"/>
  <c r="L327" i="14"/>
  <c r="D327" i="14"/>
  <c r="C327" i="14"/>
  <c r="L326" i="14"/>
  <c r="M326" i="14" s="1"/>
  <c r="F326" i="14" s="1"/>
  <c r="G326" i="14" s="1"/>
  <c r="D326" i="14"/>
  <c r="C326" i="14"/>
  <c r="L325" i="14"/>
  <c r="M325" i="14" s="1"/>
  <c r="F325" i="14" s="1"/>
  <c r="G325" i="14" s="1"/>
  <c r="D325" i="14"/>
  <c r="C325" i="14"/>
  <c r="L324" i="14"/>
  <c r="M324" i="14" s="1"/>
  <c r="F324" i="14" s="1"/>
  <c r="G324" i="14" s="1"/>
  <c r="D324" i="14"/>
  <c r="C324" i="14"/>
  <c r="M323" i="14"/>
  <c r="F323" i="14" s="1"/>
  <c r="G323" i="14" s="1"/>
  <c r="L323" i="14"/>
  <c r="D323" i="14"/>
  <c r="C323" i="14"/>
  <c r="L322" i="14"/>
  <c r="M322" i="14" s="1"/>
  <c r="F322" i="14" s="1"/>
  <c r="G322" i="14" s="1"/>
  <c r="D322" i="14"/>
  <c r="C322" i="14"/>
  <c r="L321" i="14"/>
  <c r="M321" i="14" s="1"/>
  <c r="F321" i="14" s="1"/>
  <c r="G321" i="14" s="1"/>
  <c r="D321" i="14"/>
  <c r="C321" i="14"/>
  <c r="L320" i="14"/>
  <c r="M320" i="14" s="1"/>
  <c r="F320" i="14" s="1"/>
  <c r="G320" i="14" s="1"/>
  <c r="D320" i="14"/>
  <c r="C320" i="14"/>
  <c r="M319" i="14"/>
  <c r="F319" i="14" s="1"/>
  <c r="G319" i="14" s="1"/>
  <c r="L319" i="14"/>
  <c r="D319" i="14"/>
  <c r="C319" i="14"/>
  <c r="L318" i="14"/>
  <c r="M318" i="14" s="1"/>
  <c r="F318" i="14" s="1"/>
  <c r="G318" i="14" s="1"/>
  <c r="D318" i="14"/>
  <c r="C318" i="14"/>
  <c r="L317" i="14"/>
  <c r="M317" i="14" s="1"/>
  <c r="F317" i="14" s="1"/>
  <c r="G317" i="14" s="1"/>
  <c r="D317" i="14"/>
  <c r="C317" i="14"/>
  <c r="L316" i="14"/>
  <c r="M316" i="14" s="1"/>
  <c r="F316" i="14" s="1"/>
  <c r="G316" i="14" s="1"/>
  <c r="D316" i="14"/>
  <c r="C316" i="14"/>
  <c r="M315" i="14"/>
  <c r="F315" i="14" s="1"/>
  <c r="L315" i="14"/>
  <c r="G315" i="14"/>
  <c r="D315" i="14"/>
  <c r="C315" i="14"/>
  <c r="L314" i="14"/>
  <c r="M314" i="14" s="1"/>
  <c r="F314" i="14"/>
  <c r="G314" i="14" s="1"/>
  <c r="D314" i="14"/>
  <c r="C314" i="14"/>
  <c r="L313" i="14"/>
  <c r="M313" i="14" s="1"/>
  <c r="F313" i="14" s="1"/>
  <c r="G313" i="14" s="1"/>
  <c r="D313" i="14"/>
  <c r="C313" i="14"/>
  <c r="L312" i="14"/>
  <c r="M312" i="14" s="1"/>
  <c r="F312" i="14" s="1"/>
  <c r="G312" i="14" s="1"/>
  <c r="D312" i="14"/>
  <c r="C312" i="14"/>
  <c r="M311" i="14"/>
  <c r="F311" i="14" s="1"/>
  <c r="L311" i="14"/>
  <c r="G311" i="14"/>
  <c r="D311" i="14"/>
  <c r="C311" i="14"/>
  <c r="L310" i="14"/>
  <c r="M310" i="14" s="1"/>
  <c r="F310" i="14"/>
  <c r="G310" i="14" s="1"/>
  <c r="D310" i="14"/>
  <c r="C310" i="14"/>
  <c r="L309" i="14"/>
  <c r="M309" i="14" s="1"/>
  <c r="F309" i="14" s="1"/>
  <c r="G309" i="14" s="1"/>
  <c r="D309" i="14"/>
  <c r="C309" i="14"/>
  <c r="L308" i="14"/>
  <c r="M308" i="14" s="1"/>
  <c r="F308" i="14" s="1"/>
  <c r="G308" i="14" s="1"/>
  <c r="D308" i="14"/>
  <c r="C308" i="14"/>
  <c r="M307" i="14"/>
  <c r="F307" i="14" s="1"/>
  <c r="G307" i="14" s="1"/>
  <c r="L307" i="14"/>
  <c r="D307" i="14"/>
  <c r="C307" i="14"/>
  <c r="L306" i="14"/>
  <c r="M306" i="14" s="1"/>
  <c r="F306" i="14" s="1"/>
  <c r="G306" i="14" s="1"/>
  <c r="D306" i="14"/>
  <c r="C306" i="14"/>
  <c r="L305" i="14"/>
  <c r="M305" i="14" s="1"/>
  <c r="F305" i="14" s="1"/>
  <c r="G305" i="14" s="1"/>
  <c r="D305" i="14"/>
  <c r="C305" i="14"/>
  <c r="L304" i="14"/>
  <c r="M304" i="14" s="1"/>
  <c r="F304" i="14" s="1"/>
  <c r="G304" i="14" s="1"/>
  <c r="D304" i="14"/>
  <c r="C304" i="14"/>
  <c r="M303" i="14"/>
  <c r="F303" i="14" s="1"/>
  <c r="G303" i="14" s="1"/>
  <c r="L303" i="14"/>
  <c r="D303" i="14"/>
  <c r="C303" i="14"/>
  <c r="L302" i="14"/>
  <c r="M302" i="14" s="1"/>
  <c r="F302" i="14" s="1"/>
  <c r="G302" i="14" s="1"/>
  <c r="D302" i="14"/>
  <c r="C302" i="14"/>
  <c r="L301" i="14"/>
  <c r="M301" i="14" s="1"/>
  <c r="F301" i="14" s="1"/>
  <c r="G301" i="14" s="1"/>
  <c r="D301" i="14"/>
  <c r="C301" i="14"/>
  <c r="L300" i="14"/>
  <c r="M300" i="14" s="1"/>
  <c r="F300" i="14" s="1"/>
  <c r="G300" i="14" s="1"/>
  <c r="D300" i="14"/>
  <c r="C300" i="14"/>
  <c r="M299" i="14"/>
  <c r="F299" i="14" s="1"/>
  <c r="G299" i="14" s="1"/>
  <c r="L299" i="14"/>
  <c r="D299" i="14"/>
  <c r="C299" i="14"/>
  <c r="L298" i="14"/>
  <c r="M298" i="14" s="1"/>
  <c r="F298" i="14" s="1"/>
  <c r="G298" i="14" s="1"/>
  <c r="D298" i="14"/>
  <c r="C298" i="14"/>
  <c r="L297" i="14"/>
  <c r="M297" i="14" s="1"/>
  <c r="F297" i="14" s="1"/>
  <c r="G297" i="14" s="1"/>
  <c r="D297" i="14"/>
  <c r="C297" i="14"/>
  <c r="L296" i="14"/>
  <c r="M296" i="14" s="1"/>
  <c r="F296" i="14" s="1"/>
  <c r="G296" i="14" s="1"/>
  <c r="D296" i="14"/>
  <c r="C296" i="14"/>
  <c r="M295" i="14"/>
  <c r="F295" i="14" s="1"/>
  <c r="G295" i="14" s="1"/>
  <c r="L295" i="14"/>
  <c r="D295" i="14"/>
  <c r="C295" i="14"/>
  <c r="L294" i="14"/>
  <c r="M294" i="14" s="1"/>
  <c r="F294" i="14" s="1"/>
  <c r="G294" i="14" s="1"/>
  <c r="D294" i="14"/>
  <c r="C294" i="14"/>
  <c r="L293" i="14"/>
  <c r="M293" i="14" s="1"/>
  <c r="F293" i="14" s="1"/>
  <c r="G293" i="14" s="1"/>
  <c r="D293" i="14"/>
  <c r="C293" i="14"/>
  <c r="L292" i="14"/>
  <c r="M292" i="14" s="1"/>
  <c r="F292" i="14" s="1"/>
  <c r="G292" i="14" s="1"/>
  <c r="D292" i="14"/>
  <c r="C292" i="14"/>
  <c r="M291" i="14"/>
  <c r="F291" i="14" s="1"/>
  <c r="G291" i="14" s="1"/>
  <c r="L291" i="14"/>
  <c r="D291" i="14"/>
  <c r="C291" i="14"/>
  <c r="L290" i="14"/>
  <c r="M290" i="14" s="1"/>
  <c r="F290" i="14" s="1"/>
  <c r="G290" i="14" s="1"/>
  <c r="D290" i="14"/>
  <c r="C290" i="14"/>
  <c r="L289" i="14"/>
  <c r="M289" i="14" s="1"/>
  <c r="F289" i="14" s="1"/>
  <c r="G289" i="14" s="1"/>
  <c r="D289" i="14"/>
  <c r="C289" i="14"/>
  <c r="L288" i="14"/>
  <c r="M288" i="14" s="1"/>
  <c r="F288" i="14" s="1"/>
  <c r="G288" i="14" s="1"/>
  <c r="D288" i="14"/>
  <c r="C288" i="14"/>
  <c r="M287" i="14"/>
  <c r="F287" i="14" s="1"/>
  <c r="G287" i="14" s="1"/>
  <c r="L287" i="14"/>
  <c r="D287" i="14"/>
  <c r="C287" i="14"/>
  <c r="L286" i="14"/>
  <c r="M286" i="14" s="1"/>
  <c r="F286" i="14" s="1"/>
  <c r="G286" i="14" s="1"/>
  <c r="D286" i="14"/>
  <c r="C286" i="14"/>
  <c r="L285" i="14"/>
  <c r="M285" i="14" s="1"/>
  <c r="F285" i="14" s="1"/>
  <c r="G285" i="14" s="1"/>
  <c r="D285" i="14"/>
  <c r="C285" i="14"/>
  <c r="L284" i="14"/>
  <c r="M284" i="14" s="1"/>
  <c r="F284" i="14" s="1"/>
  <c r="G284" i="14" s="1"/>
  <c r="D284" i="14"/>
  <c r="C284" i="14"/>
  <c r="M283" i="14"/>
  <c r="F283" i="14" s="1"/>
  <c r="G283" i="14" s="1"/>
  <c r="L283" i="14"/>
  <c r="D283" i="14"/>
  <c r="C283" i="14"/>
  <c r="L282" i="14"/>
  <c r="M282" i="14" s="1"/>
  <c r="F282" i="14" s="1"/>
  <c r="G282" i="14" s="1"/>
  <c r="D282" i="14"/>
  <c r="C282" i="14"/>
  <c r="L281" i="14"/>
  <c r="M281" i="14" s="1"/>
  <c r="F281" i="14" s="1"/>
  <c r="G281" i="14" s="1"/>
  <c r="D281" i="14"/>
  <c r="C281" i="14"/>
  <c r="L280" i="14"/>
  <c r="M280" i="14" s="1"/>
  <c r="F280" i="14" s="1"/>
  <c r="G280" i="14" s="1"/>
  <c r="D280" i="14"/>
  <c r="C280" i="14"/>
  <c r="M279" i="14"/>
  <c r="F279" i="14" s="1"/>
  <c r="G279" i="14" s="1"/>
  <c r="L279" i="14"/>
  <c r="D279" i="14"/>
  <c r="C279" i="14"/>
  <c r="L278" i="14"/>
  <c r="M278" i="14" s="1"/>
  <c r="F278" i="14" s="1"/>
  <c r="G278" i="14" s="1"/>
  <c r="D278" i="14"/>
  <c r="C278" i="14"/>
  <c r="L277" i="14"/>
  <c r="M277" i="14" s="1"/>
  <c r="F277" i="14" s="1"/>
  <c r="G277" i="14" s="1"/>
  <c r="D277" i="14"/>
  <c r="C277" i="14"/>
  <c r="L276" i="14"/>
  <c r="M276" i="14" s="1"/>
  <c r="F276" i="14" s="1"/>
  <c r="G276" i="14" s="1"/>
  <c r="D276" i="14"/>
  <c r="C276" i="14"/>
  <c r="M275" i="14"/>
  <c r="F275" i="14" s="1"/>
  <c r="G275" i="14" s="1"/>
  <c r="L275" i="14"/>
  <c r="D275" i="14"/>
  <c r="C275" i="14"/>
  <c r="M274" i="14"/>
  <c r="F274" i="14" s="1"/>
  <c r="G274" i="14" s="1"/>
  <c r="L274" i="14"/>
  <c r="D274" i="14"/>
  <c r="C274" i="14"/>
  <c r="L273" i="14"/>
  <c r="M273" i="14" s="1"/>
  <c r="F273" i="14" s="1"/>
  <c r="G273" i="14" s="1"/>
  <c r="D273" i="14"/>
  <c r="C273" i="14"/>
  <c r="L272" i="14"/>
  <c r="M272" i="14" s="1"/>
  <c r="F272" i="14" s="1"/>
  <c r="G272" i="14" s="1"/>
  <c r="D272" i="14"/>
  <c r="C272" i="14"/>
  <c r="L271" i="14"/>
  <c r="M271" i="14" s="1"/>
  <c r="F271" i="14" s="1"/>
  <c r="G271" i="14" s="1"/>
  <c r="D271" i="14"/>
  <c r="C271" i="14"/>
  <c r="M270" i="14"/>
  <c r="F270" i="14" s="1"/>
  <c r="G270" i="14" s="1"/>
  <c r="L270" i="14"/>
  <c r="D270" i="14"/>
  <c r="C270" i="14"/>
  <c r="L269" i="14"/>
  <c r="M269" i="14" s="1"/>
  <c r="F269" i="14" s="1"/>
  <c r="G269" i="14" s="1"/>
  <c r="D269" i="14"/>
  <c r="C269" i="14"/>
  <c r="L268" i="14"/>
  <c r="M268" i="14" s="1"/>
  <c r="F268" i="14" s="1"/>
  <c r="G268" i="14" s="1"/>
  <c r="D268" i="14"/>
  <c r="C268" i="14"/>
  <c r="L267" i="14"/>
  <c r="M267" i="14" s="1"/>
  <c r="F267" i="14" s="1"/>
  <c r="G267" i="14" s="1"/>
  <c r="D267" i="14"/>
  <c r="C267" i="14"/>
  <c r="M266" i="14"/>
  <c r="F266" i="14" s="1"/>
  <c r="G266" i="14" s="1"/>
  <c r="L266" i="14"/>
  <c r="D266" i="14"/>
  <c r="C266" i="14"/>
  <c r="L265" i="14"/>
  <c r="M265" i="14" s="1"/>
  <c r="F265" i="14" s="1"/>
  <c r="G265" i="14" s="1"/>
  <c r="D265" i="14"/>
  <c r="C265" i="14"/>
  <c r="L264" i="14"/>
  <c r="M264" i="14" s="1"/>
  <c r="F264" i="14" s="1"/>
  <c r="G264" i="14" s="1"/>
  <c r="D264" i="14"/>
  <c r="C264" i="14"/>
  <c r="L263" i="14"/>
  <c r="M263" i="14" s="1"/>
  <c r="F263" i="14" s="1"/>
  <c r="G263" i="14" s="1"/>
  <c r="D263" i="14"/>
  <c r="C263" i="14"/>
  <c r="M262" i="14"/>
  <c r="F262" i="14" s="1"/>
  <c r="G262" i="14" s="1"/>
  <c r="L262" i="14"/>
  <c r="D262" i="14"/>
  <c r="C262" i="14"/>
  <c r="L261" i="14"/>
  <c r="M261" i="14" s="1"/>
  <c r="F261" i="14" s="1"/>
  <c r="G261" i="14" s="1"/>
  <c r="D261" i="14"/>
  <c r="C261" i="14"/>
  <c r="L260" i="14"/>
  <c r="M260" i="14" s="1"/>
  <c r="F260" i="14" s="1"/>
  <c r="G260" i="14" s="1"/>
  <c r="D260" i="14"/>
  <c r="C260" i="14"/>
  <c r="L259" i="14"/>
  <c r="M259" i="14" s="1"/>
  <c r="F259" i="14" s="1"/>
  <c r="G259" i="14" s="1"/>
  <c r="D259" i="14"/>
  <c r="C259" i="14"/>
  <c r="M258" i="14"/>
  <c r="F258" i="14" s="1"/>
  <c r="G258" i="14" s="1"/>
  <c r="L258" i="14"/>
  <c r="D258" i="14"/>
  <c r="C258" i="14"/>
  <c r="L257" i="14"/>
  <c r="M257" i="14" s="1"/>
  <c r="F257" i="14" s="1"/>
  <c r="G257" i="14" s="1"/>
  <c r="D257" i="14"/>
  <c r="C257" i="14"/>
  <c r="L256" i="14"/>
  <c r="M256" i="14" s="1"/>
  <c r="F256" i="14" s="1"/>
  <c r="G256" i="14" s="1"/>
  <c r="D256" i="14"/>
  <c r="C256" i="14"/>
  <c r="L255" i="14"/>
  <c r="M255" i="14" s="1"/>
  <c r="F255" i="14" s="1"/>
  <c r="G255" i="14" s="1"/>
  <c r="D255" i="14"/>
  <c r="C255" i="14"/>
  <c r="M254" i="14"/>
  <c r="F254" i="14" s="1"/>
  <c r="G254" i="14" s="1"/>
  <c r="L254" i="14"/>
  <c r="D254" i="14"/>
  <c r="C254" i="14"/>
  <c r="L253" i="14"/>
  <c r="M253" i="14" s="1"/>
  <c r="F253" i="14" s="1"/>
  <c r="G253" i="14" s="1"/>
  <c r="D253" i="14"/>
  <c r="C253" i="14"/>
  <c r="L252" i="14"/>
  <c r="M252" i="14" s="1"/>
  <c r="F252" i="14" s="1"/>
  <c r="G252" i="14" s="1"/>
  <c r="D252" i="14"/>
  <c r="C252" i="14"/>
  <c r="L251" i="14"/>
  <c r="M251" i="14" s="1"/>
  <c r="F251" i="14" s="1"/>
  <c r="G251" i="14" s="1"/>
  <c r="D251" i="14"/>
  <c r="C251" i="14"/>
  <c r="M250" i="14"/>
  <c r="F250" i="14" s="1"/>
  <c r="G250" i="14" s="1"/>
  <c r="L250" i="14"/>
  <c r="D250" i="14"/>
  <c r="C250" i="14"/>
  <c r="L249" i="14"/>
  <c r="M249" i="14" s="1"/>
  <c r="F249" i="14" s="1"/>
  <c r="G249" i="14" s="1"/>
  <c r="D249" i="14"/>
  <c r="C249" i="14"/>
  <c r="L248" i="14"/>
  <c r="M248" i="14" s="1"/>
  <c r="F248" i="14" s="1"/>
  <c r="G248" i="14" s="1"/>
  <c r="D248" i="14"/>
  <c r="C248" i="14"/>
  <c r="L247" i="14"/>
  <c r="M247" i="14" s="1"/>
  <c r="F247" i="14" s="1"/>
  <c r="G247" i="14" s="1"/>
  <c r="D247" i="14"/>
  <c r="C247" i="14"/>
  <c r="M246" i="14"/>
  <c r="F246" i="14" s="1"/>
  <c r="G246" i="14" s="1"/>
  <c r="L246" i="14"/>
  <c r="D246" i="14"/>
  <c r="C246" i="14"/>
  <c r="L245" i="14"/>
  <c r="M245" i="14" s="1"/>
  <c r="F245" i="14" s="1"/>
  <c r="G245" i="14" s="1"/>
  <c r="D245" i="14"/>
  <c r="C245" i="14"/>
  <c r="L244" i="14"/>
  <c r="M244" i="14" s="1"/>
  <c r="F244" i="14" s="1"/>
  <c r="G244" i="14" s="1"/>
  <c r="D244" i="14"/>
  <c r="C244" i="14"/>
  <c r="L243" i="14"/>
  <c r="M243" i="14" s="1"/>
  <c r="F243" i="14" s="1"/>
  <c r="G243" i="14" s="1"/>
  <c r="D243" i="14"/>
  <c r="C243" i="14"/>
  <c r="M242" i="14"/>
  <c r="F242" i="14" s="1"/>
  <c r="G242" i="14" s="1"/>
  <c r="L242" i="14"/>
  <c r="D242" i="14"/>
  <c r="C242" i="14"/>
  <c r="L241" i="14"/>
  <c r="M241" i="14" s="1"/>
  <c r="F241" i="14" s="1"/>
  <c r="G241" i="14" s="1"/>
  <c r="D241" i="14"/>
  <c r="C241" i="14"/>
  <c r="L240" i="14"/>
  <c r="M240" i="14" s="1"/>
  <c r="F240" i="14" s="1"/>
  <c r="G240" i="14" s="1"/>
  <c r="D240" i="14"/>
  <c r="C240" i="14"/>
  <c r="L239" i="14"/>
  <c r="M239" i="14" s="1"/>
  <c r="F239" i="14" s="1"/>
  <c r="G239" i="14" s="1"/>
  <c r="D239" i="14"/>
  <c r="C239" i="14"/>
  <c r="L238" i="14"/>
  <c r="M238" i="14" s="1"/>
  <c r="F238" i="14" s="1"/>
  <c r="G238" i="14" s="1"/>
  <c r="D238" i="14"/>
  <c r="C238" i="14"/>
  <c r="L237" i="14"/>
  <c r="M237" i="14" s="1"/>
  <c r="F237" i="14" s="1"/>
  <c r="G237" i="14" s="1"/>
  <c r="D237" i="14"/>
  <c r="C237" i="14"/>
  <c r="L236" i="14"/>
  <c r="M236" i="14" s="1"/>
  <c r="F236" i="14" s="1"/>
  <c r="G236" i="14" s="1"/>
  <c r="D236" i="14"/>
  <c r="C236" i="14"/>
  <c r="M235" i="14"/>
  <c r="F235" i="14" s="1"/>
  <c r="L235" i="14"/>
  <c r="G235" i="14"/>
  <c r="D235" i="14"/>
  <c r="C235" i="14"/>
  <c r="L234" i="14"/>
  <c r="M234" i="14" s="1"/>
  <c r="F234" i="14"/>
  <c r="G234" i="14" s="1"/>
  <c r="D234" i="14"/>
  <c r="C234" i="14"/>
  <c r="L233" i="14"/>
  <c r="M233" i="14" s="1"/>
  <c r="F233" i="14" s="1"/>
  <c r="G233" i="14" s="1"/>
  <c r="D233" i="14"/>
  <c r="C233" i="14"/>
  <c r="L232" i="14"/>
  <c r="M232" i="14" s="1"/>
  <c r="F232" i="14" s="1"/>
  <c r="G232" i="14" s="1"/>
  <c r="D232" i="14"/>
  <c r="C232" i="14"/>
  <c r="M231" i="14"/>
  <c r="F231" i="14" s="1"/>
  <c r="L231" i="14"/>
  <c r="G231" i="14"/>
  <c r="D231" i="14"/>
  <c r="C231" i="14"/>
  <c r="L230" i="14"/>
  <c r="M230" i="14" s="1"/>
  <c r="F230" i="14"/>
  <c r="G230" i="14" s="1"/>
  <c r="D230" i="14"/>
  <c r="C230" i="14"/>
  <c r="L229" i="14"/>
  <c r="M229" i="14" s="1"/>
  <c r="F229" i="14" s="1"/>
  <c r="G229" i="14" s="1"/>
  <c r="D229" i="14"/>
  <c r="C229" i="14"/>
  <c r="L228" i="14"/>
  <c r="M228" i="14" s="1"/>
  <c r="F228" i="14" s="1"/>
  <c r="G228" i="14" s="1"/>
  <c r="D228" i="14"/>
  <c r="C228" i="14"/>
  <c r="M227" i="14"/>
  <c r="F227" i="14" s="1"/>
  <c r="L227" i="14"/>
  <c r="G227" i="14"/>
  <c r="D227" i="14"/>
  <c r="C227" i="14"/>
  <c r="L226" i="14"/>
  <c r="M226" i="14" s="1"/>
  <c r="F226" i="14"/>
  <c r="G226" i="14" s="1"/>
  <c r="D226" i="14"/>
  <c r="C226" i="14"/>
  <c r="L225" i="14"/>
  <c r="M225" i="14" s="1"/>
  <c r="F225" i="14" s="1"/>
  <c r="G225" i="14" s="1"/>
  <c r="D225" i="14"/>
  <c r="C225" i="14"/>
  <c r="L224" i="14"/>
  <c r="M224" i="14" s="1"/>
  <c r="F224" i="14" s="1"/>
  <c r="G224" i="14" s="1"/>
  <c r="D224" i="14"/>
  <c r="C224" i="14"/>
  <c r="M223" i="14"/>
  <c r="F223" i="14" s="1"/>
  <c r="L223" i="14"/>
  <c r="G223" i="14"/>
  <c r="D223" i="14"/>
  <c r="C223" i="14"/>
  <c r="L222" i="14"/>
  <c r="M222" i="14" s="1"/>
  <c r="F222" i="14"/>
  <c r="G222" i="14" s="1"/>
  <c r="D222" i="14"/>
  <c r="C222" i="14"/>
  <c r="L221" i="14"/>
  <c r="M221" i="14" s="1"/>
  <c r="F221" i="14" s="1"/>
  <c r="G221" i="14" s="1"/>
  <c r="D221" i="14"/>
  <c r="C221" i="14"/>
  <c r="L220" i="14"/>
  <c r="M220" i="14" s="1"/>
  <c r="F220" i="14"/>
  <c r="G220" i="14" s="1"/>
  <c r="D220" i="14"/>
  <c r="C220" i="14"/>
  <c r="L219" i="14"/>
  <c r="M219" i="14" s="1"/>
  <c r="F219" i="14" s="1"/>
  <c r="G219" i="14" s="1"/>
  <c r="D219" i="14"/>
  <c r="C219" i="14"/>
  <c r="L218" i="14"/>
  <c r="M218" i="14" s="1"/>
  <c r="F218" i="14" s="1"/>
  <c r="G218" i="14" s="1"/>
  <c r="D218" i="14"/>
  <c r="C218" i="14"/>
  <c r="M217" i="14"/>
  <c r="F217" i="14" s="1"/>
  <c r="L217" i="14"/>
  <c r="G217" i="14"/>
  <c r="D217" i="14"/>
  <c r="C217" i="14"/>
  <c r="L216" i="14"/>
  <c r="M216" i="14" s="1"/>
  <c r="F216" i="14"/>
  <c r="G216" i="14" s="1"/>
  <c r="D216" i="14"/>
  <c r="C216" i="14"/>
  <c r="L215" i="14"/>
  <c r="M215" i="14" s="1"/>
  <c r="F215" i="14" s="1"/>
  <c r="G215" i="14" s="1"/>
  <c r="D215" i="14"/>
  <c r="C215" i="14"/>
  <c r="L214" i="14"/>
  <c r="M214" i="14" s="1"/>
  <c r="F214" i="14" s="1"/>
  <c r="G214" i="14" s="1"/>
  <c r="D214" i="14"/>
  <c r="C214" i="14"/>
  <c r="M213" i="14"/>
  <c r="F213" i="14" s="1"/>
  <c r="G213" i="14" s="1"/>
  <c r="L213" i="14"/>
  <c r="D213" i="14"/>
  <c r="C213" i="14"/>
  <c r="L212" i="14"/>
  <c r="M212" i="14" s="1"/>
  <c r="F212" i="14" s="1"/>
  <c r="G212" i="14" s="1"/>
  <c r="D212" i="14"/>
  <c r="C212" i="14"/>
  <c r="L211" i="14"/>
  <c r="M211" i="14" s="1"/>
  <c r="F211" i="14" s="1"/>
  <c r="G211" i="14" s="1"/>
  <c r="D211" i="14"/>
  <c r="C211" i="14"/>
  <c r="L210" i="14"/>
  <c r="M210" i="14" s="1"/>
  <c r="F210" i="14" s="1"/>
  <c r="G210" i="14" s="1"/>
  <c r="D210" i="14"/>
  <c r="C210" i="14"/>
  <c r="M209" i="14"/>
  <c r="F209" i="14" s="1"/>
  <c r="G209" i="14" s="1"/>
  <c r="L209" i="14"/>
  <c r="D209" i="14"/>
  <c r="C209" i="14"/>
  <c r="L208" i="14"/>
  <c r="M208" i="14" s="1"/>
  <c r="F208" i="14" s="1"/>
  <c r="G208" i="14" s="1"/>
  <c r="D208" i="14"/>
  <c r="C208" i="14"/>
  <c r="L207" i="14"/>
  <c r="M207" i="14" s="1"/>
  <c r="F207" i="14" s="1"/>
  <c r="G207" i="14" s="1"/>
  <c r="D207" i="14"/>
  <c r="C207" i="14"/>
  <c r="L206" i="14"/>
  <c r="M206" i="14" s="1"/>
  <c r="F206" i="14" s="1"/>
  <c r="G206" i="14" s="1"/>
  <c r="D206" i="14"/>
  <c r="C206" i="14"/>
  <c r="M205" i="14"/>
  <c r="F205" i="14" s="1"/>
  <c r="G205" i="14" s="1"/>
  <c r="L205" i="14"/>
  <c r="D205" i="14"/>
  <c r="C205" i="14"/>
  <c r="M204" i="14"/>
  <c r="F204" i="14" s="1"/>
  <c r="G204" i="14" s="1"/>
  <c r="L204" i="14"/>
  <c r="D204" i="14"/>
  <c r="C204" i="14"/>
  <c r="L203" i="14"/>
  <c r="M203" i="14" s="1"/>
  <c r="F203" i="14" s="1"/>
  <c r="G203" i="14" s="1"/>
  <c r="D203" i="14"/>
  <c r="C203" i="14"/>
  <c r="L202" i="14"/>
  <c r="M202" i="14" s="1"/>
  <c r="F202" i="14" s="1"/>
  <c r="G202" i="14" s="1"/>
  <c r="D202" i="14"/>
  <c r="C202" i="14"/>
  <c r="L201" i="14"/>
  <c r="M201" i="14" s="1"/>
  <c r="F201" i="14" s="1"/>
  <c r="G201" i="14" s="1"/>
  <c r="D201" i="14"/>
  <c r="C201" i="14"/>
  <c r="M200" i="14"/>
  <c r="F200" i="14" s="1"/>
  <c r="G200" i="14" s="1"/>
  <c r="L200" i="14"/>
  <c r="D200" i="14"/>
  <c r="C200" i="14"/>
  <c r="L199" i="14"/>
  <c r="M199" i="14" s="1"/>
  <c r="F199" i="14" s="1"/>
  <c r="G199" i="14" s="1"/>
  <c r="D199" i="14"/>
  <c r="C199" i="14"/>
  <c r="M198" i="14"/>
  <c r="F198" i="14" s="1"/>
  <c r="G198" i="14" s="1"/>
  <c r="L198" i="14"/>
  <c r="D198" i="14"/>
  <c r="C198" i="14"/>
  <c r="L197" i="14"/>
  <c r="M197" i="14" s="1"/>
  <c r="F197" i="14" s="1"/>
  <c r="G197" i="14" s="1"/>
  <c r="D197" i="14"/>
  <c r="C197" i="14"/>
  <c r="L196" i="14"/>
  <c r="M196" i="14" s="1"/>
  <c r="F196" i="14" s="1"/>
  <c r="G196" i="14" s="1"/>
  <c r="D196" i="14"/>
  <c r="C196" i="14"/>
  <c r="L195" i="14"/>
  <c r="M195" i="14" s="1"/>
  <c r="F195" i="14" s="1"/>
  <c r="G195" i="14" s="1"/>
  <c r="D195" i="14"/>
  <c r="C195" i="14"/>
  <c r="M194" i="14"/>
  <c r="F194" i="14" s="1"/>
  <c r="G194" i="14" s="1"/>
  <c r="L194" i="14"/>
  <c r="D194" i="14"/>
  <c r="C194" i="14"/>
  <c r="L193" i="14"/>
  <c r="M193" i="14" s="1"/>
  <c r="F193" i="14" s="1"/>
  <c r="G193" i="14" s="1"/>
  <c r="D193" i="14"/>
  <c r="C193" i="14"/>
  <c r="L192" i="14"/>
  <c r="M192" i="14" s="1"/>
  <c r="F192" i="14" s="1"/>
  <c r="G192" i="14" s="1"/>
  <c r="D192" i="14"/>
  <c r="C192" i="14"/>
  <c r="L191" i="14"/>
  <c r="M191" i="14" s="1"/>
  <c r="F191" i="14" s="1"/>
  <c r="G191" i="14" s="1"/>
  <c r="D191" i="14"/>
  <c r="C191" i="14"/>
  <c r="M190" i="14"/>
  <c r="F190" i="14" s="1"/>
  <c r="G190" i="14" s="1"/>
  <c r="L190" i="14"/>
  <c r="D190" i="14"/>
  <c r="C190" i="14"/>
  <c r="L189" i="14"/>
  <c r="M189" i="14" s="1"/>
  <c r="F189" i="14" s="1"/>
  <c r="G189" i="14" s="1"/>
  <c r="D189" i="14"/>
  <c r="C189" i="14"/>
  <c r="L188" i="14"/>
  <c r="M188" i="14" s="1"/>
  <c r="F188" i="14" s="1"/>
  <c r="G188" i="14" s="1"/>
  <c r="D188" i="14"/>
  <c r="C188" i="14"/>
  <c r="L187" i="14"/>
  <c r="M187" i="14" s="1"/>
  <c r="F187" i="14" s="1"/>
  <c r="G187" i="14" s="1"/>
  <c r="D187" i="14"/>
  <c r="C187" i="14"/>
  <c r="M186" i="14"/>
  <c r="F186" i="14" s="1"/>
  <c r="G186" i="14" s="1"/>
  <c r="L186" i="14"/>
  <c r="D186" i="14"/>
  <c r="C186" i="14"/>
  <c r="L185" i="14"/>
  <c r="M185" i="14" s="1"/>
  <c r="F185" i="14" s="1"/>
  <c r="G185" i="14" s="1"/>
  <c r="D185" i="14"/>
  <c r="C185" i="14"/>
  <c r="L184" i="14"/>
  <c r="M184" i="14" s="1"/>
  <c r="F184" i="14" s="1"/>
  <c r="G184" i="14" s="1"/>
  <c r="D184" i="14"/>
  <c r="C184" i="14"/>
  <c r="L183" i="14"/>
  <c r="M183" i="14" s="1"/>
  <c r="F183" i="14" s="1"/>
  <c r="G183" i="14" s="1"/>
  <c r="D183" i="14"/>
  <c r="C183" i="14"/>
  <c r="M182" i="14"/>
  <c r="F182" i="14" s="1"/>
  <c r="G182" i="14" s="1"/>
  <c r="L182" i="14"/>
  <c r="D182" i="14"/>
  <c r="C182" i="14"/>
  <c r="M181" i="14"/>
  <c r="F181" i="14" s="1"/>
  <c r="G181" i="14" s="1"/>
  <c r="L181" i="14"/>
  <c r="D181" i="14"/>
  <c r="C181" i="14"/>
  <c r="L180" i="14"/>
  <c r="M180" i="14" s="1"/>
  <c r="F180" i="14" s="1"/>
  <c r="G180" i="14" s="1"/>
  <c r="D180" i="14"/>
  <c r="C180" i="14"/>
  <c r="L179" i="14"/>
  <c r="M179" i="14" s="1"/>
  <c r="F179" i="14" s="1"/>
  <c r="G179" i="14" s="1"/>
  <c r="D179" i="14"/>
  <c r="C179" i="14"/>
  <c r="L178" i="14"/>
  <c r="M178" i="14" s="1"/>
  <c r="F178" i="14" s="1"/>
  <c r="G178" i="14" s="1"/>
  <c r="D178" i="14"/>
  <c r="C178" i="14"/>
  <c r="M177" i="14"/>
  <c r="F177" i="14" s="1"/>
  <c r="G177" i="14" s="1"/>
  <c r="L177" i="14"/>
  <c r="D177" i="14"/>
  <c r="C177" i="14"/>
  <c r="L176" i="14"/>
  <c r="M176" i="14" s="1"/>
  <c r="F176" i="14" s="1"/>
  <c r="G176" i="14" s="1"/>
  <c r="D176" i="14"/>
  <c r="C176" i="14"/>
  <c r="L175" i="14"/>
  <c r="M175" i="14" s="1"/>
  <c r="F175" i="14" s="1"/>
  <c r="G175" i="14" s="1"/>
  <c r="D175" i="14"/>
  <c r="C175" i="14"/>
  <c r="L174" i="14"/>
  <c r="M174" i="14" s="1"/>
  <c r="F174" i="14" s="1"/>
  <c r="G174" i="14" s="1"/>
  <c r="D174" i="14"/>
  <c r="C174" i="14"/>
  <c r="M173" i="14"/>
  <c r="F173" i="14" s="1"/>
  <c r="G173" i="14" s="1"/>
  <c r="L173" i="14"/>
  <c r="D173" i="14"/>
  <c r="C173" i="14"/>
  <c r="L172" i="14"/>
  <c r="M172" i="14" s="1"/>
  <c r="F172" i="14" s="1"/>
  <c r="G172" i="14" s="1"/>
  <c r="D172" i="14"/>
  <c r="C172" i="14"/>
  <c r="L171" i="14"/>
  <c r="M171" i="14" s="1"/>
  <c r="F171" i="14" s="1"/>
  <c r="G171" i="14" s="1"/>
  <c r="D171" i="14"/>
  <c r="C171" i="14"/>
  <c r="L170" i="14"/>
  <c r="M170" i="14" s="1"/>
  <c r="F170" i="14" s="1"/>
  <c r="G170" i="14" s="1"/>
  <c r="D170" i="14"/>
  <c r="C170" i="14"/>
  <c r="M169" i="14"/>
  <c r="F169" i="14" s="1"/>
  <c r="G169" i="14" s="1"/>
  <c r="L169" i="14"/>
  <c r="D169" i="14"/>
  <c r="C169" i="14"/>
  <c r="L168" i="14"/>
  <c r="M168" i="14" s="1"/>
  <c r="F168" i="14" s="1"/>
  <c r="G168" i="14" s="1"/>
  <c r="D168" i="14"/>
  <c r="C168" i="14"/>
  <c r="L167" i="14"/>
  <c r="M167" i="14" s="1"/>
  <c r="F167" i="14" s="1"/>
  <c r="G167" i="14" s="1"/>
  <c r="D167" i="14"/>
  <c r="C167" i="14"/>
  <c r="L166" i="14"/>
  <c r="M166" i="14" s="1"/>
  <c r="F166" i="14" s="1"/>
  <c r="G166" i="14" s="1"/>
  <c r="D166" i="14"/>
  <c r="C166" i="14"/>
  <c r="M165" i="14"/>
  <c r="F165" i="14" s="1"/>
  <c r="G165" i="14" s="1"/>
  <c r="L165" i="14"/>
  <c r="D165" i="14"/>
  <c r="C165" i="14"/>
  <c r="L164" i="14"/>
  <c r="M164" i="14" s="1"/>
  <c r="F164" i="14" s="1"/>
  <c r="G164" i="14" s="1"/>
  <c r="D164" i="14"/>
  <c r="C164" i="14"/>
  <c r="L163" i="14"/>
  <c r="M163" i="14" s="1"/>
  <c r="F163" i="14" s="1"/>
  <c r="G163" i="14" s="1"/>
  <c r="D163" i="14"/>
  <c r="C163" i="14"/>
  <c r="L162" i="14"/>
  <c r="M162" i="14" s="1"/>
  <c r="F162" i="14" s="1"/>
  <c r="G162" i="14" s="1"/>
  <c r="D162" i="14"/>
  <c r="C162" i="14"/>
  <c r="M161" i="14"/>
  <c r="F161" i="14" s="1"/>
  <c r="G161" i="14" s="1"/>
  <c r="L161" i="14"/>
  <c r="D161" i="14"/>
  <c r="C161" i="14"/>
  <c r="L160" i="14"/>
  <c r="M160" i="14" s="1"/>
  <c r="F160" i="14" s="1"/>
  <c r="G160" i="14" s="1"/>
  <c r="D160" i="14"/>
  <c r="C160" i="14"/>
  <c r="L159" i="14"/>
  <c r="M159" i="14" s="1"/>
  <c r="F159" i="14" s="1"/>
  <c r="G159" i="14" s="1"/>
  <c r="D159" i="14"/>
  <c r="C159" i="14"/>
  <c r="L158" i="14"/>
  <c r="M158" i="14" s="1"/>
  <c r="F158" i="14" s="1"/>
  <c r="G158" i="14" s="1"/>
  <c r="D158" i="14"/>
  <c r="C158" i="14"/>
  <c r="M157" i="14"/>
  <c r="F157" i="14" s="1"/>
  <c r="G157" i="14" s="1"/>
  <c r="L157" i="14"/>
  <c r="D157" i="14"/>
  <c r="C157" i="14"/>
  <c r="L156" i="14"/>
  <c r="M156" i="14" s="1"/>
  <c r="F156" i="14" s="1"/>
  <c r="G156" i="14" s="1"/>
  <c r="D156" i="14"/>
  <c r="C156" i="14"/>
  <c r="L155" i="14"/>
  <c r="M155" i="14" s="1"/>
  <c r="F155" i="14" s="1"/>
  <c r="G155" i="14" s="1"/>
  <c r="D155" i="14"/>
  <c r="C155" i="14"/>
  <c r="L154" i="14"/>
  <c r="M154" i="14" s="1"/>
  <c r="F154" i="14" s="1"/>
  <c r="G154" i="14" s="1"/>
  <c r="D154" i="14"/>
  <c r="C154" i="14"/>
  <c r="M153" i="14"/>
  <c r="F153" i="14" s="1"/>
  <c r="L153" i="14"/>
  <c r="G153" i="14"/>
  <c r="D153" i="14"/>
  <c r="C153" i="14"/>
  <c r="L152" i="14"/>
  <c r="M152" i="14" s="1"/>
  <c r="F152" i="14"/>
  <c r="G152" i="14" s="1"/>
  <c r="D152" i="14"/>
  <c r="C152" i="14"/>
  <c r="L151" i="14"/>
  <c r="M151" i="14" s="1"/>
  <c r="F151" i="14" s="1"/>
  <c r="G151" i="14" s="1"/>
  <c r="D151" i="14"/>
  <c r="C151" i="14"/>
  <c r="L150" i="14"/>
  <c r="M150" i="14" s="1"/>
  <c r="F150" i="14" s="1"/>
  <c r="G150" i="14" s="1"/>
  <c r="D150" i="14"/>
  <c r="C150" i="14"/>
  <c r="M149" i="14"/>
  <c r="F149" i="14" s="1"/>
  <c r="L149" i="14"/>
  <c r="G149" i="14"/>
  <c r="D149" i="14"/>
  <c r="C149" i="14"/>
  <c r="L148" i="14"/>
  <c r="M148" i="14" s="1"/>
  <c r="F148" i="14"/>
  <c r="G148" i="14" s="1"/>
  <c r="D148" i="14"/>
  <c r="C148" i="14"/>
  <c r="L147" i="14"/>
  <c r="M147" i="14" s="1"/>
  <c r="F147" i="14" s="1"/>
  <c r="G147" i="14" s="1"/>
  <c r="D147" i="14"/>
  <c r="C147" i="14"/>
  <c r="L146" i="14"/>
  <c r="M146" i="14" s="1"/>
  <c r="F146" i="14" s="1"/>
  <c r="G146" i="14" s="1"/>
  <c r="D146" i="14"/>
  <c r="C146" i="14"/>
  <c r="M145" i="14"/>
  <c r="F145" i="14" s="1"/>
  <c r="L145" i="14"/>
  <c r="G145" i="14"/>
  <c r="D145" i="14"/>
  <c r="C145" i="14"/>
  <c r="L144" i="14"/>
  <c r="M144" i="14" s="1"/>
  <c r="F144" i="14"/>
  <c r="G144" i="14" s="1"/>
  <c r="D144" i="14"/>
  <c r="C144" i="14"/>
  <c r="L143" i="14"/>
  <c r="M143" i="14" s="1"/>
  <c r="F143" i="14" s="1"/>
  <c r="G143" i="14" s="1"/>
  <c r="D143" i="14"/>
  <c r="C143" i="14"/>
  <c r="L142" i="14"/>
  <c r="M142" i="14" s="1"/>
  <c r="F142" i="14" s="1"/>
  <c r="G142" i="14" s="1"/>
  <c r="D142" i="14"/>
  <c r="C142" i="14"/>
  <c r="L141" i="14"/>
  <c r="M141" i="14" s="1"/>
  <c r="F141" i="14" s="1"/>
  <c r="G141" i="14" s="1"/>
  <c r="D141" i="14"/>
  <c r="C141" i="14"/>
  <c r="L140" i="14"/>
  <c r="M140" i="14" s="1"/>
  <c r="F140" i="14" s="1"/>
  <c r="G140" i="14" s="1"/>
  <c r="D140" i="14"/>
  <c r="C140" i="14"/>
  <c r="L139" i="14"/>
  <c r="M139" i="14" s="1"/>
  <c r="F139" i="14" s="1"/>
  <c r="G139" i="14" s="1"/>
  <c r="D139" i="14"/>
  <c r="C139" i="14"/>
  <c r="L138" i="14"/>
  <c r="M138" i="14" s="1"/>
  <c r="F138" i="14" s="1"/>
  <c r="G138" i="14" s="1"/>
  <c r="D138" i="14"/>
  <c r="C138" i="14"/>
  <c r="L137" i="14"/>
  <c r="M137" i="14" s="1"/>
  <c r="F137" i="14" s="1"/>
  <c r="G137" i="14" s="1"/>
  <c r="D137" i="14"/>
  <c r="C137" i="14"/>
  <c r="L136" i="14"/>
  <c r="M136" i="14" s="1"/>
  <c r="F136" i="14" s="1"/>
  <c r="G136" i="14" s="1"/>
  <c r="D136" i="14"/>
  <c r="C136" i="14"/>
  <c r="L135" i="14"/>
  <c r="M135" i="14" s="1"/>
  <c r="F135" i="14" s="1"/>
  <c r="G135" i="14" s="1"/>
  <c r="D135" i="14"/>
  <c r="C135" i="14"/>
  <c r="L134" i="14"/>
  <c r="M134" i="14" s="1"/>
  <c r="F134" i="14" s="1"/>
  <c r="G134" i="14" s="1"/>
  <c r="D134" i="14"/>
  <c r="C134" i="14"/>
  <c r="L133" i="14"/>
  <c r="M133" i="14" s="1"/>
  <c r="F133" i="14" s="1"/>
  <c r="G133" i="14" s="1"/>
  <c r="D133" i="14"/>
  <c r="C133" i="14"/>
  <c r="L132" i="14"/>
  <c r="M132" i="14" s="1"/>
  <c r="F132" i="14" s="1"/>
  <c r="G132" i="14" s="1"/>
  <c r="D132" i="14"/>
  <c r="C132" i="14"/>
  <c r="L131" i="14"/>
  <c r="M131" i="14" s="1"/>
  <c r="F131" i="14" s="1"/>
  <c r="G131" i="14" s="1"/>
  <c r="D131" i="14"/>
  <c r="C131" i="14"/>
  <c r="L130" i="14"/>
  <c r="M130" i="14" s="1"/>
  <c r="F130" i="14" s="1"/>
  <c r="G130" i="14" s="1"/>
  <c r="D130" i="14"/>
  <c r="C130" i="14"/>
  <c r="L129" i="14"/>
  <c r="M129" i="14" s="1"/>
  <c r="F129" i="14" s="1"/>
  <c r="G129" i="14" s="1"/>
  <c r="D129" i="14"/>
  <c r="C129" i="14"/>
  <c r="L128" i="14"/>
  <c r="M128" i="14" s="1"/>
  <c r="F128" i="14" s="1"/>
  <c r="G128" i="14" s="1"/>
  <c r="D128" i="14"/>
  <c r="C128" i="14"/>
  <c r="L127" i="14"/>
  <c r="M127" i="14" s="1"/>
  <c r="F127" i="14" s="1"/>
  <c r="G127" i="14" s="1"/>
  <c r="D127" i="14"/>
  <c r="C127" i="14"/>
  <c r="L126" i="14"/>
  <c r="M126" i="14" s="1"/>
  <c r="F126" i="14" s="1"/>
  <c r="G126" i="14" s="1"/>
  <c r="D126" i="14"/>
  <c r="C126" i="14"/>
  <c r="L125" i="14"/>
  <c r="M125" i="14" s="1"/>
  <c r="F125" i="14" s="1"/>
  <c r="G125" i="14" s="1"/>
  <c r="D125" i="14"/>
  <c r="C125" i="14"/>
  <c r="L124" i="14"/>
  <c r="M124" i="14" s="1"/>
  <c r="F124" i="14" s="1"/>
  <c r="G124" i="14" s="1"/>
  <c r="D124" i="14"/>
  <c r="C124" i="14"/>
  <c r="L123" i="14"/>
  <c r="M123" i="14" s="1"/>
  <c r="F123" i="14" s="1"/>
  <c r="G123" i="14" s="1"/>
  <c r="D123" i="14"/>
  <c r="C123" i="14"/>
  <c r="M122" i="14"/>
  <c r="F122" i="14" s="1"/>
  <c r="G122" i="14" s="1"/>
  <c r="L122" i="14"/>
  <c r="D122" i="14"/>
  <c r="C122" i="14"/>
  <c r="L121" i="14"/>
  <c r="M121" i="14" s="1"/>
  <c r="F121" i="14" s="1"/>
  <c r="G121" i="14" s="1"/>
  <c r="D121" i="14"/>
  <c r="C121" i="14"/>
  <c r="L120" i="14"/>
  <c r="M120" i="14" s="1"/>
  <c r="F120" i="14" s="1"/>
  <c r="G120" i="14" s="1"/>
  <c r="D120" i="14"/>
  <c r="C120" i="14"/>
  <c r="M119" i="14"/>
  <c r="F119" i="14" s="1"/>
  <c r="G119" i="14" s="1"/>
  <c r="L119" i="14"/>
  <c r="D119" i="14"/>
  <c r="C119" i="14"/>
  <c r="L118" i="14"/>
  <c r="M118" i="14" s="1"/>
  <c r="F118" i="14" s="1"/>
  <c r="G118" i="14" s="1"/>
  <c r="D118" i="14"/>
  <c r="C118" i="14"/>
  <c r="L117" i="14"/>
  <c r="M117" i="14" s="1"/>
  <c r="F117" i="14" s="1"/>
  <c r="G117" i="14" s="1"/>
  <c r="D117" i="14"/>
  <c r="C117" i="14"/>
  <c r="L116" i="14"/>
  <c r="M116" i="14" s="1"/>
  <c r="F116" i="14" s="1"/>
  <c r="G116" i="14" s="1"/>
  <c r="D116" i="14"/>
  <c r="C116" i="14"/>
  <c r="M115" i="14"/>
  <c r="F115" i="14" s="1"/>
  <c r="G115" i="14" s="1"/>
  <c r="L115" i="14"/>
  <c r="D115" i="14"/>
  <c r="C115" i="14"/>
  <c r="L114" i="14"/>
  <c r="M114" i="14" s="1"/>
  <c r="F114" i="14" s="1"/>
  <c r="G114" i="14" s="1"/>
  <c r="D114" i="14"/>
  <c r="C114" i="14"/>
  <c r="L113" i="14"/>
  <c r="M113" i="14" s="1"/>
  <c r="F113" i="14" s="1"/>
  <c r="G113" i="14" s="1"/>
  <c r="D113" i="14"/>
  <c r="C113" i="14"/>
  <c r="L112" i="14"/>
  <c r="M112" i="14" s="1"/>
  <c r="F112" i="14" s="1"/>
  <c r="G112" i="14" s="1"/>
  <c r="D112" i="14"/>
  <c r="C112" i="14"/>
  <c r="M111" i="14"/>
  <c r="F111" i="14" s="1"/>
  <c r="G111" i="14" s="1"/>
  <c r="L111" i="14"/>
  <c r="D111" i="14"/>
  <c r="C111" i="14"/>
  <c r="L110" i="14"/>
  <c r="M110" i="14" s="1"/>
  <c r="F110" i="14" s="1"/>
  <c r="G110" i="14" s="1"/>
  <c r="D110" i="14"/>
  <c r="C110" i="14"/>
  <c r="L109" i="14"/>
  <c r="M109" i="14" s="1"/>
  <c r="F109" i="14" s="1"/>
  <c r="G109" i="14" s="1"/>
  <c r="D109" i="14"/>
  <c r="C109" i="14"/>
  <c r="L108" i="14"/>
  <c r="M108" i="14" s="1"/>
  <c r="F108" i="14" s="1"/>
  <c r="G108" i="14" s="1"/>
  <c r="D108" i="14"/>
  <c r="C108" i="14"/>
  <c r="M107" i="14"/>
  <c r="F107" i="14" s="1"/>
  <c r="G107" i="14" s="1"/>
  <c r="L107" i="14"/>
  <c r="D107" i="14"/>
  <c r="C107" i="14"/>
  <c r="L106" i="14"/>
  <c r="M106" i="14" s="1"/>
  <c r="F106" i="14" s="1"/>
  <c r="G106" i="14" s="1"/>
  <c r="D106" i="14"/>
  <c r="C106" i="14"/>
  <c r="L105" i="14"/>
  <c r="M105" i="14" s="1"/>
  <c r="F105" i="14" s="1"/>
  <c r="G105" i="14" s="1"/>
  <c r="D105" i="14"/>
  <c r="C105" i="14"/>
  <c r="L104" i="14"/>
  <c r="M104" i="14" s="1"/>
  <c r="F104" i="14" s="1"/>
  <c r="G104" i="14" s="1"/>
  <c r="D104" i="14"/>
  <c r="C104" i="14"/>
  <c r="M103" i="14"/>
  <c r="F103" i="14" s="1"/>
  <c r="G103" i="14" s="1"/>
  <c r="L103" i="14"/>
  <c r="D103" i="14"/>
  <c r="C103" i="14"/>
  <c r="L102" i="14"/>
  <c r="M102" i="14" s="1"/>
  <c r="F102" i="14" s="1"/>
  <c r="G102" i="14" s="1"/>
  <c r="D102" i="14"/>
  <c r="C102" i="14"/>
  <c r="L101" i="14"/>
  <c r="M101" i="14" s="1"/>
  <c r="F101" i="14" s="1"/>
  <c r="G101" i="14" s="1"/>
  <c r="D101" i="14"/>
  <c r="C101" i="14"/>
  <c r="L100" i="14"/>
  <c r="M100" i="14" s="1"/>
  <c r="F100" i="14" s="1"/>
  <c r="G100" i="14" s="1"/>
  <c r="D100" i="14"/>
  <c r="C100" i="14"/>
  <c r="M99" i="14"/>
  <c r="F99" i="14" s="1"/>
  <c r="G99" i="14" s="1"/>
  <c r="L99" i="14"/>
  <c r="D99" i="14"/>
  <c r="C99" i="14"/>
  <c r="L98" i="14"/>
  <c r="M98" i="14" s="1"/>
  <c r="F98" i="14" s="1"/>
  <c r="G98" i="14" s="1"/>
  <c r="D98" i="14"/>
  <c r="C98" i="14"/>
  <c r="L97" i="14"/>
  <c r="M97" i="14" s="1"/>
  <c r="F97" i="14" s="1"/>
  <c r="G97" i="14" s="1"/>
  <c r="D97" i="14"/>
  <c r="C97" i="14"/>
  <c r="L96" i="14"/>
  <c r="M96" i="14" s="1"/>
  <c r="F96" i="14" s="1"/>
  <c r="G96" i="14" s="1"/>
  <c r="D96" i="14"/>
  <c r="C96" i="14"/>
  <c r="M95" i="14"/>
  <c r="F95" i="14" s="1"/>
  <c r="G95" i="14" s="1"/>
  <c r="L95" i="14"/>
  <c r="D95" i="14"/>
  <c r="C95" i="14"/>
  <c r="L94" i="14"/>
  <c r="M94" i="14" s="1"/>
  <c r="F94" i="14" s="1"/>
  <c r="G94" i="14" s="1"/>
  <c r="D94" i="14"/>
  <c r="C94" i="14"/>
  <c r="L93" i="14"/>
  <c r="M93" i="14" s="1"/>
  <c r="F93" i="14" s="1"/>
  <c r="G93" i="14" s="1"/>
  <c r="D93" i="14"/>
  <c r="C93" i="14"/>
  <c r="L92" i="14"/>
  <c r="M92" i="14" s="1"/>
  <c r="F92" i="14" s="1"/>
  <c r="G92" i="14" s="1"/>
  <c r="D92" i="14"/>
  <c r="C92" i="14"/>
  <c r="M91" i="14"/>
  <c r="F91" i="14" s="1"/>
  <c r="G91" i="14" s="1"/>
  <c r="L91" i="14"/>
  <c r="D91" i="14"/>
  <c r="C91" i="14"/>
  <c r="L90" i="14"/>
  <c r="M90" i="14" s="1"/>
  <c r="F90" i="14" s="1"/>
  <c r="G90" i="14" s="1"/>
  <c r="D90" i="14"/>
  <c r="C90" i="14"/>
  <c r="L89" i="14"/>
  <c r="M89" i="14" s="1"/>
  <c r="F89" i="14" s="1"/>
  <c r="G89" i="14" s="1"/>
  <c r="D89" i="14"/>
  <c r="C89" i="14"/>
  <c r="L88" i="14"/>
  <c r="M88" i="14" s="1"/>
  <c r="F88" i="14" s="1"/>
  <c r="G88" i="14" s="1"/>
  <c r="D88" i="14"/>
  <c r="C88" i="14"/>
  <c r="M87" i="14"/>
  <c r="F87" i="14" s="1"/>
  <c r="G87" i="14" s="1"/>
  <c r="L87" i="14"/>
  <c r="D87" i="14"/>
  <c r="C87" i="14"/>
  <c r="L86" i="14"/>
  <c r="M86" i="14" s="1"/>
  <c r="F86" i="14" s="1"/>
  <c r="G86" i="14" s="1"/>
  <c r="D86" i="14"/>
  <c r="C86" i="14"/>
  <c r="L85" i="14"/>
  <c r="M85" i="14" s="1"/>
  <c r="F85" i="14" s="1"/>
  <c r="G85" i="14" s="1"/>
  <c r="D85" i="14"/>
  <c r="C85" i="14"/>
  <c r="L84" i="14"/>
  <c r="M84" i="14" s="1"/>
  <c r="F84" i="14" s="1"/>
  <c r="G84" i="14" s="1"/>
  <c r="D84" i="14"/>
  <c r="C84" i="14"/>
  <c r="M83" i="14"/>
  <c r="F83" i="14" s="1"/>
  <c r="G83" i="14" s="1"/>
  <c r="L83" i="14"/>
  <c r="D83" i="14"/>
  <c r="C83" i="14"/>
  <c r="L82" i="14"/>
  <c r="M82" i="14" s="1"/>
  <c r="F82" i="14" s="1"/>
  <c r="G82" i="14" s="1"/>
  <c r="D82" i="14"/>
  <c r="C82" i="14"/>
  <c r="L81" i="14"/>
  <c r="M81" i="14" s="1"/>
  <c r="F81" i="14" s="1"/>
  <c r="G81" i="14" s="1"/>
  <c r="D81" i="14"/>
  <c r="C81" i="14"/>
  <c r="L80" i="14"/>
  <c r="M80" i="14" s="1"/>
  <c r="F80" i="14" s="1"/>
  <c r="G80" i="14" s="1"/>
  <c r="D80" i="14"/>
  <c r="C80" i="14"/>
  <c r="M79" i="14"/>
  <c r="F79" i="14" s="1"/>
  <c r="G79" i="14" s="1"/>
  <c r="L79" i="14"/>
  <c r="D79" i="14"/>
  <c r="C79" i="14"/>
  <c r="L78" i="14"/>
  <c r="M78" i="14" s="1"/>
  <c r="F78" i="14" s="1"/>
  <c r="G78" i="14" s="1"/>
  <c r="D78" i="14"/>
  <c r="C78" i="14"/>
  <c r="L77" i="14"/>
  <c r="M77" i="14" s="1"/>
  <c r="F77" i="14" s="1"/>
  <c r="G77" i="14" s="1"/>
  <c r="D77" i="14"/>
  <c r="C77" i="14"/>
  <c r="L76" i="14"/>
  <c r="M76" i="14" s="1"/>
  <c r="F76" i="14" s="1"/>
  <c r="G76" i="14" s="1"/>
  <c r="D76" i="14"/>
  <c r="C76" i="14"/>
  <c r="M75" i="14"/>
  <c r="F75" i="14" s="1"/>
  <c r="G75" i="14" s="1"/>
  <c r="L75" i="14"/>
  <c r="D75" i="14"/>
  <c r="C75" i="14"/>
  <c r="L74" i="14"/>
  <c r="M74" i="14" s="1"/>
  <c r="F74" i="14" s="1"/>
  <c r="G74" i="14" s="1"/>
  <c r="D74" i="14"/>
  <c r="C74" i="14"/>
  <c r="L73" i="14"/>
  <c r="M73" i="14" s="1"/>
  <c r="F73" i="14" s="1"/>
  <c r="G73" i="14" s="1"/>
  <c r="D73" i="14"/>
  <c r="C73" i="14"/>
  <c r="L72" i="14"/>
  <c r="M72" i="14" s="1"/>
  <c r="F72" i="14" s="1"/>
  <c r="G72" i="14" s="1"/>
  <c r="D72" i="14"/>
  <c r="C72" i="14"/>
  <c r="M71" i="14"/>
  <c r="F71" i="14" s="1"/>
  <c r="G71" i="14" s="1"/>
  <c r="L71" i="14"/>
  <c r="D71" i="14"/>
  <c r="C71" i="14"/>
  <c r="L70" i="14"/>
  <c r="M70" i="14" s="1"/>
  <c r="F70" i="14" s="1"/>
  <c r="G70" i="14" s="1"/>
  <c r="D70" i="14"/>
  <c r="C70" i="14"/>
  <c r="L69" i="14"/>
  <c r="M69" i="14" s="1"/>
  <c r="F69" i="14" s="1"/>
  <c r="G69" i="14" s="1"/>
  <c r="D69" i="14"/>
  <c r="C69" i="14"/>
  <c r="L68" i="14"/>
  <c r="M68" i="14" s="1"/>
  <c r="F68" i="14" s="1"/>
  <c r="G68" i="14" s="1"/>
  <c r="D68" i="14"/>
  <c r="C68" i="14"/>
  <c r="M67" i="14"/>
  <c r="F67" i="14" s="1"/>
  <c r="G67" i="14" s="1"/>
  <c r="L67" i="14"/>
  <c r="D67" i="14"/>
  <c r="C67" i="14"/>
  <c r="L66" i="14"/>
  <c r="M66" i="14" s="1"/>
  <c r="F66" i="14" s="1"/>
  <c r="G66" i="14" s="1"/>
  <c r="D66" i="14"/>
  <c r="C66" i="14"/>
  <c r="L65" i="14"/>
  <c r="M65" i="14" s="1"/>
  <c r="F65" i="14" s="1"/>
  <c r="G65" i="14" s="1"/>
  <c r="D65" i="14"/>
  <c r="C65" i="14"/>
  <c r="L64" i="14"/>
  <c r="M64" i="14" s="1"/>
  <c r="F64" i="14" s="1"/>
  <c r="G64" i="14" s="1"/>
  <c r="D64" i="14"/>
  <c r="C64" i="14"/>
  <c r="M63" i="14"/>
  <c r="F63" i="14" s="1"/>
  <c r="G63" i="14" s="1"/>
  <c r="L63" i="14"/>
  <c r="D63" i="14"/>
  <c r="C63" i="14"/>
  <c r="L62" i="14"/>
  <c r="M62" i="14" s="1"/>
  <c r="F62" i="14" s="1"/>
  <c r="G62" i="14" s="1"/>
  <c r="D62" i="14"/>
  <c r="C62" i="14"/>
  <c r="L61" i="14"/>
  <c r="M61" i="14" s="1"/>
  <c r="F61" i="14" s="1"/>
  <c r="G61" i="14" s="1"/>
  <c r="D61" i="14"/>
  <c r="C61" i="14"/>
  <c r="L60" i="14"/>
  <c r="M60" i="14" s="1"/>
  <c r="F60" i="14" s="1"/>
  <c r="G60" i="14" s="1"/>
  <c r="D60" i="14"/>
  <c r="C60" i="14"/>
  <c r="M59" i="14"/>
  <c r="F59" i="14" s="1"/>
  <c r="G59" i="14" s="1"/>
  <c r="L59" i="14"/>
  <c r="D59" i="14"/>
  <c r="C59" i="14"/>
  <c r="L58" i="14"/>
  <c r="M58" i="14" s="1"/>
  <c r="F58" i="14" s="1"/>
  <c r="G58" i="14" s="1"/>
  <c r="D58" i="14"/>
  <c r="C58" i="14"/>
  <c r="L57" i="14"/>
  <c r="M57" i="14" s="1"/>
  <c r="F57" i="14" s="1"/>
  <c r="G57" i="14" s="1"/>
  <c r="D57" i="14"/>
  <c r="C57" i="14"/>
  <c r="L56" i="14"/>
  <c r="M56" i="14" s="1"/>
  <c r="F56" i="14" s="1"/>
  <c r="G56" i="14" s="1"/>
  <c r="D56" i="14"/>
  <c r="C56" i="14"/>
  <c r="M55" i="14"/>
  <c r="F55" i="14" s="1"/>
  <c r="G55" i="14" s="1"/>
  <c r="L55" i="14"/>
  <c r="D55" i="14"/>
  <c r="C55" i="14"/>
  <c r="L54" i="14"/>
  <c r="M54" i="14" s="1"/>
  <c r="F54" i="14" s="1"/>
  <c r="G54" i="14" s="1"/>
  <c r="D54" i="14"/>
  <c r="C54" i="14"/>
  <c r="L53" i="14"/>
  <c r="M53" i="14" s="1"/>
  <c r="F53" i="14" s="1"/>
  <c r="G53" i="14" s="1"/>
  <c r="D53" i="14"/>
  <c r="C53" i="14"/>
  <c r="L52" i="14"/>
  <c r="M52" i="14" s="1"/>
  <c r="F52" i="14" s="1"/>
  <c r="G52" i="14" s="1"/>
  <c r="D52" i="14"/>
  <c r="C52" i="14"/>
  <c r="M51" i="14"/>
  <c r="F51" i="14" s="1"/>
  <c r="G51" i="14" s="1"/>
  <c r="L51" i="14"/>
  <c r="D51" i="14"/>
  <c r="C51" i="14"/>
  <c r="L50" i="14"/>
  <c r="M50" i="14" s="1"/>
  <c r="F50" i="14" s="1"/>
  <c r="G50" i="14" s="1"/>
  <c r="D50" i="14"/>
  <c r="C50" i="14"/>
  <c r="L49" i="14"/>
  <c r="M49" i="14" s="1"/>
  <c r="F49" i="14" s="1"/>
  <c r="G49" i="14" s="1"/>
  <c r="D49" i="14"/>
  <c r="C49" i="14"/>
  <c r="L48" i="14"/>
  <c r="M48" i="14" s="1"/>
  <c r="F48" i="14" s="1"/>
  <c r="G48" i="14" s="1"/>
  <c r="D48" i="14"/>
  <c r="C48" i="14"/>
  <c r="M47" i="14"/>
  <c r="F47" i="14" s="1"/>
  <c r="G47" i="14" s="1"/>
  <c r="L47" i="14"/>
  <c r="D47" i="14"/>
  <c r="C47" i="14"/>
  <c r="L46" i="14"/>
  <c r="M46" i="14" s="1"/>
  <c r="F46" i="14" s="1"/>
  <c r="G46" i="14" s="1"/>
  <c r="D46" i="14"/>
  <c r="C46" i="14"/>
  <c r="L45" i="14"/>
  <c r="M45" i="14" s="1"/>
  <c r="F45" i="14" s="1"/>
  <c r="G45" i="14" s="1"/>
  <c r="D45" i="14"/>
  <c r="C45" i="14"/>
  <c r="L44" i="14"/>
  <c r="M44" i="14" s="1"/>
  <c r="F44" i="14" s="1"/>
  <c r="G44" i="14" s="1"/>
  <c r="D44" i="14"/>
  <c r="C44" i="14"/>
  <c r="M43" i="14"/>
  <c r="F43" i="14" s="1"/>
  <c r="G43" i="14" s="1"/>
  <c r="L43" i="14"/>
  <c r="D43" i="14"/>
  <c r="C43" i="14"/>
  <c r="L42" i="14"/>
  <c r="M42" i="14" s="1"/>
  <c r="F42" i="14" s="1"/>
  <c r="G42" i="14" s="1"/>
  <c r="D42" i="14"/>
  <c r="C42" i="14"/>
  <c r="L41" i="14"/>
  <c r="M41" i="14" s="1"/>
  <c r="F41" i="14" s="1"/>
  <c r="G41" i="14" s="1"/>
  <c r="D41" i="14"/>
  <c r="C41" i="14"/>
  <c r="L40" i="14"/>
  <c r="M40" i="14" s="1"/>
  <c r="F40" i="14" s="1"/>
  <c r="G40" i="14" s="1"/>
  <c r="D40" i="14"/>
  <c r="C40" i="14"/>
  <c r="M39" i="14"/>
  <c r="F39" i="14" s="1"/>
  <c r="G39" i="14" s="1"/>
  <c r="L39" i="14"/>
  <c r="D39" i="14"/>
  <c r="C39" i="14"/>
  <c r="L38" i="14"/>
  <c r="M38" i="14" s="1"/>
  <c r="F38" i="14" s="1"/>
  <c r="G38" i="14" s="1"/>
  <c r="D38" i="14"/>
  <c r="C38" i="14"/>
  <c r="L37" i="14"/>
  <c r="M37" i="14" s="1"/>
  <c r="F37" i="14" s="1"/>
  <c r="G37" i="14" s="1"/>
  <c r="D37" i="14"/>
  <c r="C37" i="14"/>
  <c r="L36" i="14"/>
  <c r="M36" i="14" s="1"/>
  <c r="F36" i="14" s="1"/>
  <c r="G36" i="14" s="1"/>
  <c r="D36" i="14"/>
  <c r="C36" i="14"/>
  <c r="M35" i="14"/>
  <c r="F35" i="14" s="1"/>
  <c r="G35" i="14" s="1"/>
  <c r="L35" i="14"/>
  <c r="D35" i="14"/>
  <c r="C35" i="14"/>
  <c r="L34" i="14"/>
  <c r="M34" i="14" s="1"/>
  <c r="F34" i="14" s="1"/>
  <c r="G34" i="14" s="1"/>
  <c r="D34" i="14"/>
  <c r="C34" i="14"/>
  <c r="L33" i="14"/>
  <c r="M33" i="14" s="1"/>
  <c r="F33" i="14" s="1"/>
  <c r="G33" i="14" s="1"/>
  <c r="D33" i="14"/>
  <c r="C33" i="14"/>
  <c r="L32" i="14"/>
  <c r="M32" i="14" s="1"/>
  <c r="F32" i="14" s="1"/>
  <c r="G32" i="14" s="1"/>
  <c r="D32" i="14"/>
  <c r="C32" i="14"/>
  <c r="M31" i="14"/>
  <c r="F31" i="14" s="1"/>
  <c r="G31" i="14" s="1"/>
  <c r="L31" i="14"/>
  <c r="D31" i="14"/>
  <c r="C31" i="14"/>
  <c r="L30" i="14"/>
  <c r="M30" i="14" s="1"/>
  <c r="F30" i="14" s="1"/>
  <c r="G30" i="14" s="1"/>
  <c r="D30" i="14"/>
  <c r="C30" i="14"/>
  <c r="L29" i="14"/>
  <c r="M29" i="14" s="1"/>
  <c r="F29" i="14" s="1"/>
  <c r="G29" i="14" s="1"/>
  <c r="D29" i="14"/>
  <c r="C29" i="14"/>
  <c r="L28" i="14"/>
  <c r="M28" i="14" s="1"/>
  <c r="F28" i="14" s="1"/>
  <c r="G28" i="14" s="1"/>
  <c r="D28" i="14"/>
  <c r="C28" i="14"/>
  <c r="M27" i="14"/>
  <c r="F27" i="14" s="1"/>
  <c r="G27" i="14" s="1"/>
  <c r="L27" i="14"/>
  <c r="D27" i="14"/>
  <c r="C27" i="14"/>
  <c r="L26" i="14"/>
  <c r="M26" i="14" s="1"/>
  <c r="F26" i="14" s="1"/>
  <c r="G26" i="14" s="1"/>
  <c r="D26" i="14"/>
  <c r="C26" i="14"/>
  <c r="L25" i="14"/>
  <c r="M25" i="14" s="1"/>
  <c r="F25" i="14" s="1"/>
  <c r="G25" i="14" s="1"/>
  <c r="D25" i="14"/>
  <c r="C25" i="14"/>
  <c r="L24" i="14"/>
  <c r="M24" i="14" s="1"/>
  <c r="F24" i="14" s="1"/>
  <c r="G24" i="14" s="1"/>
  <c r="D24" i="14"/>
  <c r="C24" i="14"/>
  <c r="M23" i="14"/>
  <c r="F23" i="14" s="1"/>
  <c r="G23" i="14" s="1"/>
  <c r="L23" i="14"/>
  <c r="D23" i="14"/>
  <c r="C23" i="14"/>
  <c r="L22" i="14"/>
  <c r="M22" i="14" s="1"/>
  <c r="F22" i="14" s="1"/>
  <c r="G22" i="14" s="1"/>
  <c r="D22" i="14"/>
  <c r="C22" i="14"/>
  <c r="L21" i="14"/>
  <c r="M21" i="14" s="1"/>
  <c r="F21" i="14" s="1"/>
  <c r="G21" i="14" s="1"/>
  <c r="D21" i="14"/>
  <c r="C21" i="14"/>
  <c r="L20" i="14"/>
  <c r="M20" i="14" s="1"/>
  <c r="F20" i="14" s="1"/>
  <c r="G20" i="14" s="1"/>
  <c r="D20" i="14"/>
  <c r="C20" i="14"/>
  <c r="M19" i="14"/>
  <c r="F19" i="14" s="1"/>
  <c r="G19" i="14" s="1"/>
  <c r="L19" i="14"/>
  <c r="D19" i="14"/>
  <c r="C19" i="14"/>
  <c r="L18" i="14"/>
  <c r="M18" i="14" s="1"/>
  <c r="F18" i="14" s="1"/>
  <c r="G18" i="14" s="1"/>
  <c r="D18" i="14"/>
  <c r="C18" i="14"/>
  <c r="L17" i="14"/>
  <c r="M17" i="14" s="1"/>
  <c r="F17" i="14" s="1"/>
  <c r="G17" i="14" s="1"/>
  <c r="D17" i="14"/>
  <c r="C17" i="14"/>
  <c r="L16" i="14"/>
  <c r="M16" i="14" s="1"/>
  <c r="F16" i="14" s="1"/>
  <c r="G16" i="14" s="1"/>
  <c r="D16" i="14"/>
  <c r="C16" i="14"/>
  <c r="M15" i="14"/>
  <c r="F15" i="14" s="1"/>
  <c r="G15" i="14" s="1"/>
  <c r="L15" i="14"/>
  <c r="D15" i="14"/>
  <c r="C15" i="14"/>
  <c r="L14" i="14"/>
  <c r="M14" i="14" s="1"/>
  <c r="F14" i="14" s="1"/>
  <c r="G14" i="14" s="1"/>
  <c r="D14" i="14"/>
  <c r="C14" i="14"/>
  <c r="L13" i="14"/>
  <c r="M13" i="14" s="1"/>
  <c r="F13" i="14" s="1"/>
  <c r="G13" i="14" s="1"/>
  <c r="D13" i="14"/>
  <c r="C13" i="14"/>
  <c r="L12" i="14"/>
  <c r="M12" i="14" s="1"/>
  <c r="F12" i="14" s="1"/>
  <c r="G12" i="14" s="1"/>
  <c r="D12" i="14"/>
  <c r="C12" i="14"/>
  <c r="M11" i="14"/>
  <c r="F11" i="14" s="1"/>
  <c r="G11" i="14" s="1"/>
  <c r="L11" i="14"/>
  <c r="D11" i="14"/>
  <c r="C11" i="14"/>
  <c r="L10" i="14"/>
  <c r="M10" i="14" s="1"/>
  <c r="F10" i="14" s="1"/>
  <c r="G10" i="14" s="1"/>
  <c r="D10" i="14"/>
  <c r="C10" i="14"/>
  <c r="L9" i="14"/>
  <c r="M9" i="14" s="1"/>
  <c r="F9" i="14" s="1"/>
  <c r="G9" i="14" s="1"/>
  <c r="D9" i="14"/>
  <c r="C9" i="14"/>
  <c r="L8" i="14"/>
  <c r="M8" i="14" s="1"/>
  <c r="F8" i="14" s="1"/>
  <c r="G8" i="14" s="1"/>
  <c r="D8" i="14"/>
  <c r="C8" i="14"/>
  <c r="M7" i="14"/>
  <c r="F7" i="14" s="1"/>
  <c r="G7" i="14" s="1"/>
  <c r="L7" i="14"/>
  <c r="D7" i="14"/>
  <c r="C7" i="14"/>
  <c r="L6" i="14"/>
  <c r="M6" i="14" s="1"/>
  <c r="F6" i="14" s="1"/>
  <c r="G6" i="14" s="1"/>
  <c r="D6" i="14"/>
  <c r="C6" i="14"/>
  <c r="L5" i="14"/>
  <c r="M5" i="14" s="1"/>
  <c r="F5" i="14" s="1"/>
  <c r="G5" i="14" s="1"/>
  <c r="D5" i="14"/>
  <c r="C5" i="14"/>
  <c r="L4" i="14"/>
  <c r="M4" i="14" s="1"/>
  <c r="F4" i="14" s="1"/>
  <c r="G4" i="14" s="1"/>
  <c r="D4" i="14"/>
  <c r="C4" i="14"/>
  <c r="M3" i="14"/>
  <c r="F3" i="14" s="1"/>
  <c r="G3" i="14" s="1"/>
  <c r="L3" i="14"/>
  <c r="D3" i="14"/>
  <c r="C3" i="14"/>
  <c r="A3" i="14"/>
  <c r="L2" i="14"/>
  <c r="M2" i="14" s="1"/>
  <c r="F2" i="14" s="1"/>
  <c r="G2" i="14" s="1"/>
  <c r="D2" i="14"/>
  <c r="C2" i="14"/>
  <c r="L435" i="10"/>
  <c r="M435" i="10" s="1"/>
  <c r="F435" i="10" s="1"/>
  <c r="G435" i="10" s="1"/>
  <c r="D435" i="10"/>
  <c r="C435" i="10"/>
  <c r="M434" i="10"/>
  <c r="F434" i="10" s="1"/>
  <c r="G434" i="10" s="1"/>
  <c r="L434" i="10"/>
  <c r="D434" i="10"/>
  <c r="C434" i="10"/>
  <c r="L433" i="10"/>
  <c r="M433" i="10" s="1"/>
  <c r="F433" i="10" s="1"/>
  <c r="G433" i="10" s="1"/>
  <c r="D433" i="10"/>
  <c r="C433" i="10"/>
  <c r="M432" i="10"/>
  <c r="F432" i="10" s="1"/>
  <c r="G432" i="10" s="1"/>
  <c r="L432" i="10"/>
  <c r="D432" i="10"/>
  <c r="C432" i="10"/>
  <c r="L431" i="10"/>
  <c r="M431" i="10" s="1"/>
  <c r="F431" i="10" s="1"/>
  <c r="G431" i="10" s="1"/>
  <c r="D431" i="10"/>
  <c r="C431" i="10"/>
  <c r="L430" i="10"/>
  <c r="M430" i="10" s="1"/>
  <c r="F430" i="10" s="1"/>
  <c r="G430" i="10" s="1"/>
  <c r="D430" i="10"/>
  <c r="C430" i="10"/>
  <c r="M429" i="10"/>
  <c r="F429" i="10" s="1"/>
  <c r="G429" i="10" s="1"/>
  <c r="L429" i="10"/>
  <c r="D429" i="10"/>
  <c r="C429" i="10"/>
  <c r="L428" i="10"/>
  <c r="M428" i="10" s="1"/>
  <c r="F428" i="10" s="1"/>
  <c r="G428" i="10" s="1"/>
  <c r="D428" i="10"/>
  <c r="C428" i="10"/>
  <c r="L427" i="10"/>
  <c r="M427" i="10" s="1"/>
  <c r="F427" i="10" s="1"/>
  <c r="G427" i="10" s="1"/>
  <c r="D427" i="10"/>
  <c r="C427" i="10"/>
  <c r="M426" i="10"/>
  <c r="F426" i="10" s="1"/>
  <c r="G426" i="10" s="1"/>
  <c r="L426" i="10"/>
  <c r="D426" i="10"/>
  <c r="C426" i="10"/>
  <c r="L425" i="10"/>
  <c r="M425" i="10" s="1"/>
  <c r="F425" i="10" s="1"/>
  <c r="G425" i="10" s="1"/>
  <c r="D425" i="10"/>
  <c r="C425" i="10"/>
  <c r="M424" i="10"/>
  <c r="F424" i="10" s="1"/>
  <c r="G424" i="10" s="1"/>
  <c r="L424" i="10"/>
  <c r="D424" i="10"/>
  <c r="C424" i="10"/>
  <c r="L423" i="10"/>
  <c r="M423" i="10" s="1"/>
  <c r="F423" i="10" s="1"/>
  <c r="G423" i="10" s="1"/>
  <c r="D423" i="10"/>
  <c r="C423" i="10"/>
  <c r="M422" i="10"/>
  <c r="F422" i="10" s="1"/>
  <c r="G422" i="10" s="1"/>
  <c r="L422" i="10"/>
  <c r="D422" i="10"/>
  <c r="C422" i="10"/>
  <c r="L421" i="10"/>
  <c r="M421" i="10" s="1"/>
  <c r="F421" i="10" s="1"/>
  <c r="G421" i="10" s="1"/>
  <c r="D421" i="10"/>
  <c r="C421" i="10"/>
  <c r="M420" i="10"/>
  <c r="F420" i="10" s="1"/>
  <c r="G420" i="10" s="1"/>
  <c r="L420" i="10"/>
  <c r="D420" i="10"/>
  <c r="C420" i="10"/>
  <c r="L419" i="10"/>
  <c r="M419" i="10" s="1"/>
  <c r="F419" i="10" s="1"/>
  <c r="G419" i="10" s="1"/>
  <c r="D419" i="10"/>
  <c r="C419" i="10"/>
  <c r="M418" i="10"/>
  <c r="F418" i="10" s="1"/>
  <c r="G418" i="10" s="1"/>
  <c r="L418" i="10"/>
  <c r="D418" i="10"/>
  <c r="C418" i="10"/>
  <c r="L417" i="10"/>
  <c r="M417" i="10" s="1"/>
  <c r="F417" i="10" s="1"/>
  <c r="G417" i="10" s="1"/>
  <c r="D417" i="10"/>
  <c r="C417" i="10"/>
  <c r="M416" i="10"/>
  <c r="F416" i="10" s="1"/>
  <c r="L416" i="10"/>
  <c r="G416" i="10"/>
  <c r="D416" i="10"/>
  <c r="C416" i="10"/>
  <c r="L415" i="10"/>
  <c r="M415" i="10" s="1"/>
  <c r="F415" i="10" s="1"/>
  <c r="G415" i="10" s="1"/>
  <c r="D415" i="10"/>
  <c r="C415" i="10"/>
  <c r="M414" i="10"/>
  <c r="F414" i="10" s="1"/>
  <c r="L414" i="10"/>
  <c r="G414" i="10"/>
  <c r="D414" i="10"/>
  <c r="C414" i="10"/>
  <c r="L413" i="10"/>
  <c r="M413" i="10" s="1"/>
  <c r="F413" i="10" s="1"/>
  <c r="G413" i="10" s="1"/>
  <c r="D413" i="10"/>
  <c r="C413" i="10"/>
  <c r="M412" i="10"/>
  <c r="F412" i="10" s="1"/>
  <c r="L412" i="10"/>
  <c r="G412" i="10"/>
  <c r="D412" i="10"/>
  <c r="C412" i="10"/>
  <c r="L411" i="10"/>
  <c r="M411" i="10" s="1"/>
  <c r="F411" i="10" s="1"/>
  <c r="G411" i="10" s="1"/>
  <c r="D411" i="10"/>
  <c r="C411" i="10"/>
  <c r="M410" i="10"/>
  <c r="F410" i="10" s="1"/>
  <c r="L410" i="10"/>
  <c r="G410" i="10"/>
  <c r="D410" i="10"/>
  <c r="C410" i="10"/>
  <c r="L409" i="10"/>
  <c r="M409" i="10" s="1"/>
  <c r="F409" i="10" s="1"/>
  <c r="G409" i="10" s="1"/>
  <c r="D409" i="10"/>
  <c r="C409" i="10"/>
  <c r="M408" i="10"/>
  <c r="F408" i="10" s="1"/>
  <c r="L408" i="10"/>
  <c r="G408" i="10"/>
  <c r="D408" i="10"/>
  <c r="C408" i="10"/>
  <c r="L407" i="10"/>
  <c r="M407" i="10" s="1"/>
  <c r="F407" i="10" s="1"/>
  <c r="G407" i="10" s="1"/>
  <c r="D407" i="10"/>
  <c r="C407" i="10"/>
  <c r="M406" i="10"/>
  <c r="F406" i="10" s="1"/>
  <c r="L406" i="10"/>
  <c r="G406" i="10"/>
  <c r="D406" i="10"/>
  <c r="C406" i="10"/>
  <c r="L405" i="10"/>
  <c r="M405" i="10" s="1"/>
  <c r="F405" i="10" s="1"/>
  <c r="G405" i="10" s="1"/>
  <c r="D405" i="10"/>
  <c r="C405" i="10"/>
  <c r="M404" i="10"/>
  <c r="F404" i="10" s="1"/>
  <c r="L404" i="10"/>
  <c r="G404" i="10"/>
  <c r="D404" i="10"/>
  <c r="C404" i="10"/>
  <c r="L403" i="10"/>
  <c r="M403" i="10" s="1"/>
  <c r="F403" i="10"/>
  <c r="G403" i="10" s="1"/>
  <c r="D403" i="10"/>
  <c r="C403" i="10"/>
  <c r="M402" i="10"/>
  <c r="F402" i="10" s="1"/>
  <c r="L402" i="10"/>
  <c r="G402" i="10"/>
  <c r="D402" i="10"/>
  <c r="C402" i="10"/>
  <c r="L401" i="10"/>
  <c r="M401" i="10" s="1"/>
  <c r="F401" i="10"/>
  <c r="G401" i="10" s="1"/>
  <c r="D401" i="10"/>
  <c r="C401" i="10"/>
  <c r="M400" i="10"/>
  <c r="F400" i="10" s="1"/>
  <c r="L400" i="10"/>
  <c r="G400" i="10"/>
  <c r="D400" i="10"/>
  <c r="C400" i="10"/>
  <c r="L399" i="10"/>
  <c r="M399" i="10" s="1"/>
  <c r="F399" i="10"/>
  <c r="G399" i="10" s="1"/>
  <c r="D399" i="10"/>
  <c r="C399" i="10"/>
  <c r="M398" i="10"/>
  <c r="F398" i="10" s="1"/>
  <c r="L398" i="10"/>
  <c r="G398" i="10"/>
  <c r="D398" i="10"/>
  <c r="C398" i="10"/>
  <c r="L397" i="10"/>
  <c r="M397" i="10" s="1"/>
  <c r="F397" i="10"/>
  <c r="G397" i="10" s="1"/>
  <c r="D397" i="10"/>
  <c r="C397" i="10"/>
  <c r="M396" i="10"/>
  <c r="F396" i="10" s="1"/>
  <c r="L396" i="10"/>
  <c r="G396" i="10"/>
  <c r="D396" i="10"/>
  <c r="C396" i="10"/>
  <c r="L395" i="10"/>
  <c r="M395" i="10" s="1"/>
  <c r="F395" i="10"/>
  <c r="G395" i="10" s="1"/>
  <c r="D395" i="10"/>
  <c r="C395" i="10"/>
  <c r="M394" i="10"/>
  <c r="F394" i="10" s="1"/>
  <c r="L394" i="10"/>
  <c r="G394" i="10"/>
  <c r="D394" i="10"/>
  <c r="C394" i="10"/>
  <c r="L393" i="10"/>
  <c r="M393" i="10" s="1"/>
  <c r="F393" i="10"/>
  <c r="G393" i="10" s="1"/>
  <c r="D393" i="10"/>
  <c r="C393" i="10"/>
  <c r="M392" i="10"/>
  <c r="F392" i="10" s="1"/>
  <c r="G392" i="10" s="1"/>
  <c r="L392" i="10"/>
  <c r="D392" i="10"/>
  <c r="C392" i="10"/>
  <c r="L391" i="10"/>
  <c r="M391" i="10" s="1"/>
  <c r="F391" i="10" s="1"/>
  <c r="G391" i="10" s="1"/>
  <c r="D391" i="10"/>
  <c r="C391" i="10"/>
  <c r="M390" i="10"/>
  <c r="F390" i="10" s="1"/>
  <c r="G390" i="10" s="1"/>
  <c r="L390" i="10"/>
  <c r="D390" i="10"/>
  <c r="C390" i="10"/>
  <c r="L389" i="10"/>
  <c r="M389" i="10" s="1"/>
  <c r="F389" i="10" s="1"/>
  <c r="G389" i="10" s="1"/>
  <c r="D389" i="10"/>
  <c r="C389" i="10"/>
  <c r="M388" i="10"/>
  <c r="F388" i="10" s="1"/>
  <c r="G388" i="10" s="1"/>
  <c r="L388" i="10"/>
  <c r="D388" i="10"/>
  <c r="C388" i="10"/>
  <c r="L387" i="10"/>
  <c r="M387" i="10" s="1"/>
  <c r="F387" i="10" s="1"/>
  <c r="G387" i="10" s="1"/>
  <c r="D387" i="10"/>
  <c r="C387" i="10"/>
  <c r="M386" i="10"/>
  <c r="F386" i="10" s="1"/>
  <c r="G386" i="10" s="1"/>
  <c r="L386" i="10"/>
  <c r="D386" i="10"/>
  <c r="C386" i="10"/>
  <c r="L385" i="10"/>
  <c r="M385" i="10" s="1"/>
  <c r="F385" i="10" s="1"/>
  <c r="G385" i="10" s="1"/>
  <c r="D385" i="10"/>
  <c r="C385" i="10"/>
  <c r="M384" i="10"/>
  <c r="F384" i="10" s="1"/>
  <c r="G384" i="10" s="1"/>
  <c r="L384" i="10"/>
  <c r="D384" i="10"/>
  <c r="C384" i="10"/>
  <c r="L383" i="10"/>
  <c r="M383" i="10" s="1"/>
  <c r="F383" i="10" s="1"/>
  <c r="G383" i="10" s="1"/>
  <c r="D383" i="10"/>
  <c r="C383" i="10"/>
  <c r="L382" i="10"/>
  <c r="M382" i="10" s="1"/>
  <c r="F382" i="10" s="1"/>
  <c r="G382" i="10" s="1"/>
  <c r="D382" i="10"/>
  <c r="C382" i="10"/>
  <c r="M381" i="10"/>
  <c r="F381" i="10" s="1"/>
  <c r="G381" i="10" s="1"/>
  <c r="L381" i="10"/>
  <c r="D381" i="10"/>
  <c r="C381" i="10"/>
  <c r="L380" i="10"/>
  <c r="M380" i="10" s="1"/>
  <c r="F380" i="10" s="1"/>
  <c r="G380" i="10" s="1"/>
  <c r="D380" i="10"/>
  <c r="C380" i="10"/>
  <c r="M379" i="10"/>
  <c r="F379" i="10" s="1"/>
  <c r="G379" i="10" s="1"/>
  <c r="L379" i="10"/>
  <c r="D379" i="10"/>
  <c r="C379" i="10"/>
  <c r="L378" i="10"/>
  <c r="M378" i="10" s="1"/>
  <c r="F378" i="10" s="1"/>
  <c r="G378" i="10" s="1"/>
  <c r="D378" i="10"/>
  <c r="C378" i="10"/>
  <c r="M377" i="10"/>
  <c r="F377" i="10" s="1"/>
  <c r="G377" i="10" s="1"/>
  <c r="L377" i="10"/>
  <c r="D377" i="10"/>
  <c r="C377" i="10"/>
  <c r="L376" i="10"/>
  <c r="M376" i="10" s="1"/>
  <c r="F376" i="10" s="1"/>
  <c r="G376" i="10" s="1"/>
  <c r="D376" i="10"/>
  <c r="C376" i="10"/>
  <c r="M375" i="10"/>
  <c r="F375" i="10" s="1"/>
  <c r="G375" i="10" s="1"/>
  <c r="L375" i="10"/>
  <c r="D375" i="10"/>
  <c r="C375" i="10"/>
  <c r="L374" i="10"/>
  <c r="M374" i="10" s="1"/>
  <c r="F374" i="10" s="1"/>
  <c r="G374" i="10" s="1"/>
  <c r="D374" i="10"/>
  <c r="C374" i="10"/>
  <c r="M373" i="10"/>
  <c r="F373" i="10" s="1"/>
  <c r="G373" i="10" s="1"/>
  <c r="L373" i="10"/>
  <c r="D373" i="10"/>
  <c r="C373" i="10"/>
  <c r="L372" i="10"/>
  <c r="M372" i="10" s="1"/>
  <c r="F372" i="10" s="1"/>
  <c r="G372" i="10" s="1"/>
  <c r="D372" i="10"/>
  <c r="C372" i="10"/>
  <c r="M371" i="10"/>
  <c r="F371" i="10" s="1"/>
  <c r="G371" i="10" s="1"/>
  <c r="L371" i="10"/>
  <c r="D371" i="10"/>
  <c r="C371" i="10"/>
  <c r="L370" i="10"/>
  <c r="M370" i="10" s="1"/>
  <c r="F370" i="10" s="1"/>
  <c r="G370" i="10" s="1"/>
  <c r="D370" i="10"/>
  <c r="C370" i="10"/>
  <c r="M369" i="10"/>
  <c r="F369" i="10" s="1"/>
  <c r="G369" i="10" s="1"/>
  <c r="L369" i="10"/>
  <c r="D369" i="10"/>
  <c r="C369" i="10"/>
  <c r="L368" i="10"/>
  <c r="M368" i="10" s="1"/>
  <c r="F368" i="10" s="1"/>
  <c r="G368" i="10" s="1"/>
  <c r="D368" i="10"/>
  <c r="C368" i="10"/>
  <c r="M367" i="10"/>
  <c r="F367" i="10" s="1"/>
  <c r="G367" i="10" s="1"/>
  <c r="L367" i="10"/>
  <c r="D367" i="10"/>
  <c r="C367" i="10"/>
  <c r="L366" i="10"/>
  <c r="M366" i="10" s="1"/>
  <c r="F366" i="10" s="1"/>
  <c r="G366" i="10" s="1"/>
  <c r="D366" i="10"/>
  <c r="C366" i="10"/>
  <c r="M365" i="10"/>
  <c r="F365" i="10" s="1"/>
  <c r="G365" i="10" s="1"/>
  <c r="L365" i="10"/>
  <c r="D365" i="10"/>
  <c r="C365" i="10"/>
  <c r="L364" i="10"/>
  <c r="M364" i="10" s="1"/>
  <c r="F364" i="10" s="1"/>
  <c r="G364" i="10" s="1"/>
  <c r="D364" i="10"/>
  <c r="C364" i="10"/>
  <c r="M363" i="10"/>
  <c r="F363" i="10" s="1"/>
  <c r="G363" i="10" s="1"/>
  <c r="L363" i="10"/>
  <c r="D363" i="10"/>
  <c r="C363" i="10"/>
  <c r="L362" i="10"/>
  <c r="M362" i="10" s="1"/>
  <c r="F362" i="10" s="1"/>
  <c r="G362" i="10" s="1"/>
  <c r="D362" i="10"/>
  <c r="C362" i="10"/>
  <c r="M361" i="10"/>
  <c r="F361" i="10" s="1"/>
  <c r="G361" i="10" s="1"/>
  <c r="L361" i="10"/>
  <c r="D361" i="10"/>
  <c r="C361" i="10"/>
  <c r="L360" i="10"/>
  <c r="M360" i="10" s="1"/>
  <c r="F360" i="10" s="1"/>
  <c r="G360" i="10" s="1"/>
  <c r="D360" i="10"/>
  <c r="C360" i="10"/>
  <c r="M359" i="10"/>
  <c r="F359" i="10" s="1"/>
  <c r="G359" i="10" s="1"/>
  <c r="L359" i="10"/>
  <c r="D359" i="10"/>
  <c r="C359" i="10"/>
  <c r="L358" i="10"/>
  <c r="M358" i="10" s="1"/>
  <c r="F358" i="10" s="1"/>
  <c r="G358" i="10" s="1"/>
  <c r="D358" i="10"/>
  <c r="C358" i="10"/>
  <c r="M357" i="10"/>
  <c r="F357" i="10" s="1"/>
  <c r="G357" i="10" s="1"/>
  <c r="L357" i="10"/>
  <c r="D357" i="10"/>
  <c r="C357" i="10"/>
  <c r="L356" i="10"/>
  <c r="M356" i="10" s="1"/>
  <c r="F356" i="10" s="1"/>
  <c r="G356" i="10" s="1"/>
  <c r="D356" i="10"/>
  <c r="C356" i="10"/>
  <c r="M355" i="10"/>
  <c r="F355" i="10" s="1"/>
  <c r="G355" i="10" s="1"/>
  <c r="L355" i="10"/>
  <c r="D355" i="10"/>
  <c r="C355" i="10"/>
  <c r="L354" i="10"/>
  <c r="M354" i="10" s="1"/>
  <c r="F354" i="10" s="1"/>
  <c r="G354" i="10" s="1"/>
  <c r="D354" i="10"/>
  <c r="C354" i="10"/>
  <c r="M353" i="10"/>
  <c r="F353" i="10" s="1"/>
  <c r="G353" i="10" s="1"/>
  <c r="L353" i="10"/>
  <c r="D353" i="10"/>
  <c r="C353" i="10"/>
  <c r="L352" i="10"/>
  <c r="M352" i="10" s="1"/>
  <c r="F352" i="10" s="1"/>
  <c r="G352" i="10" s="1"/>
  <c r="D352" i="10"/>
  <c r="C352" i="10"/>
  <c r="M351" i="10"/>
  <c r="F351" i="10" s="1"/>
  <c r="G351" i="10" s="1"/>
  <c r="L351" i="10"/>
  <c r="D351" i="10"/>
  <c r="C351" i="10"/>
  <c r="L350" i="10"/>
  <c r="M350" i="10" s="1"/>
  <c r="F350" i="10" s="1"/>
  <c r="G350" i="10" s="1"/>
  <c r="D350" i="10"/>
  <c r="C350" i="10"/>
  <c r="M349" i="10"/>
  <c r="F349" i="10" s="1"/>
  <c r="G349" i="10" s="1"/>
  <c r="L349" i="10"/>
  <c r="D349" i="10"/>
  <c r="C349" i="10"/>
  <c r="L348" i="10"/>
  <c r="M348" i="10" s="1"/>
  <c r="F348" i="10" s="1"/>
  <c r="G348" i="10" s="1"/>
  <c r="D348" i="10"/>
  <c r="C348" i="10"/>
  <c r="M347" i="10"/>
  <c r="F347" i="10" s="1"/>
  <c r="G347" i="10" s="1"/>
  <c r="L347" i="10"/>
  <c r="D347" i="10"/>
  <c r="C347" i="10"/>
  <c r="L346" i="10"/>
  <c r="M346" i="10" s="1"/>
  <c r="F346" i="10" s="1"/>
  <c r="G346" i="10" s="1"/>
  <c r="D346" i="10"/>
  <c r="C346" i="10"/>
  <c r="M345" i="10"/>
  <c r="F345" i="10" s="1"/>
  <c r="G345" i="10" s="1"/>
  <c r="L345" i="10"/>
  <c r="D345" i="10"/>
  <c r="C345" i="10"/>
  <c r="L344" i="10"/>
  <c r="M344" i="10" s="1"/>
  <c r="F344" i="10" s="1"/>
  <c r="G344" i="10" s="1"/>
  <c r="D344" i="10"/>
  <c r="C344" i="10"/>
  <c r="M343" i="10"/>
  <c r="F343" i="10" s="1"/>
  <c r="G343" i="10" s="1"/>
  <c r="L343" i="10"/>
  <c r="D343" i="10"/>
  <c r="C343" i="10"/>
  <c r="L342" i="10"/>
  <c r="M342" i="10" s="1"/>
  <c r="F342" i="10" s="1"/>
  <c r="G342" i="10" s="1"/>
  <c r="D342" i="10"/>
  <c r="C342" i="10"/>
  <c r="M341" i="10"/>
  <c r="F341" i="10" s="1"/>
  <c r="L341" i="10"/>
  <c r="G341" i="10"/>
  <c r="D341" i="10"/>
  <c r="C341" i="10"/>
  <c r="L340" i="10"/>
  <c r="M340" i="10" s="1"/>
  <c r="F340" i="10"/>
  <c r="G340" i="10" s="1"/>
  <c r="D340" i="10"/>
  <c r="C340" i="10"/>
  <c r="M339" i="10"/>
  <c r="F339" i="10" s="1"/>
  <c r="L339" i="10"/>
  <c r="G339" i="10"/>
  <c r="D339" i="10"/>
  <c r="C339" i="10"/>
  <c r="L338" i="10"/>
  <c r="M338" i="10" s="1"/>
  <c r="F338" i="10"/>
  <c r="G338" i="10" s="1"/>
  <c r="D338" i="10"/>
  <c r="C338" i="10"/>
  <c r="M337" i="10"/>
  <c r="F337" i="10" s="1"/>
  <c r="L337" i="10"/>
  <c r="G337" i="10"/>
  <c r="D337" i="10"/>
  <c r="C337" i="10"/>
  <c r="L336" i="10"/>
  <c r="M336" i="10" s="1"/>
  <c r="F336" i="10"/>
  <c r="G336" i="10" s="1"/>
  <c r="D336" i="10"/>
  <c r="C336" i="10"/>
  <c r="M335" i="10"/>
  <c r="F335" i="10" s="1"/>
  <c r="L335" i="10"/>
  <c r="G335" i="10"/>
  <c r="D335" i="10"/>
  <c r="C335" i="10"/>
  <c r="L334" i="10"/>
  <c r="M334" i="10" s="1"/>
  <c r="F334" i="10"/>
  <c r="G334" i="10" s="1"/>
  <c r="D334" i="10"/>
  <c r="C334" i="10"/>
  <c r="M333" i="10"/>
  <c r="F333" i="10" s="1"/>
  <c r="L333" i="10"/>
  <c r="G333" i="10"/>
  <c r="D333" i="10"/>
  <c r="C333" i="10"/>
  <c r="L332" i="10"/>
  <c r="M332" i="10" s="1"/>
  <c r="F332" i="10"/>
  <c r="G332" i="10" s="1"/>
  <c r="D332" i="10"/>
  <c r="C332" i="10"/>
  <c r="M331" i="10"/>
  <c r="F331" i="10" s="1"/>
  <c r="L331" i="10"/>
  <c r="G331" i="10"/>
  <c r="D331" i="10"/>
  <c r="C331" i="10"/>
  <c r="L330" i="10"/>
  <c r="M330" i="10" s="1"/>
  <c r="F330" i="10"/>
  <c r="G330" i="10" s="1"/>
  <c r="D330" i="10"/>
  <c r="C330" i="10"/>
  <c r="M329" i="10"/>
  <c r="F329" i="10" s="1"/>
  <c r="L329" i="10"/>
  <c r="G329" i="10"/>
  <c r="D329" i="10"/>
  <c r="C329" i="10"/>
  <c r="L328" i="10"/>
  <c r="M328" i="10" s="1"/>
  <c r="F328" i="10"/>
  <c r="G328" i="10" s="1"/>
  <c r="D328" i="10"/>
  <c r="C328" i="10"/>
  <c r="M327" i="10"/>
  <c r="F327" i="10" s="1"/>
  <c r="L327" i="10"/>
  <c r="G327" i="10"/>
  <c r="D327" i="10"/>
  <c r="C327" i="10"/>
  <c r="L326" i="10"/>
  <c r="M326" i="10" s="1"/>
  <c r="F326" i="10"/>
  <c r="G326" i="10" s="1"/>
  <c r="D326" i="10"/>
  <c r="C326" i="10"/>
  <c r="M325" i="10"/>
  <c r="F325" i="10" s="1"/>
  <c r="L325" i="10"/>
  <c r="G325" i="10"/>
  <c r="D325" i="10"/>
  <c r="C325" i="10"/>
  <c r="L324" i="10"/>
  <c r="M324" i="10" s="1"/>
  <c r="F324" i="10"/>
  <c r="G324" i="10" s="1"/>
  <c r="D324" i="10"/>
  <c r="C324" i="10"/>
  <c r="M323" i="10"/>
  <c r="F323" i="10" s="1"/>
  <c r="L323" i="10"/>
  <c r="G323" i="10"/>
  <c r="D323" i="10"/>
  <c r="C323" i="10"/>
  <c r="L322" i="10"/>
  <c r="M322" i="10" s="1"/>
  <c r="F322" i="10"/>
  <c r="G322" i="10" s="1"/>
  <c r="D322" i="10"/>
  <c r="C322" i="10"/>
  <c r="M321" i="10"/>
  <c r="F321" i="10" s="1"/>
  <c r="L321" i="10"/>
  <c r="G321" i="10"/>
  <c r="D321" i="10"/>
  <c r="C321" i="10"/>
  <c r="L320" i="10"/>
  <c r="M320" i="10" s="1"/>
  <c r="F320" i="10"/>
  <c r="G320" i="10" s="1"/>
  <c r="D320" i="10"/>
  <c r="C320" i="10"/>
  <c r="M319" i="10"/>
  <c r="F319" i="10" s="1"/>
  <c r="L319" i="10"/>
  <c r="G319" i="10"/>
  <c r="D319" i="10"/>
  <c r="C319" i="10"/>
  <c r="L318" i="10"/>
  <c r="M318" i="10" s="1"/>
  <c r="F318" i="10"/>
  <c r="G318" i="10" s="1"/>
  <c r="D318" i="10"/>
  <c r="C318" i="10"/>
  <c r="M317" i="10"/>
  <c r="F317" i="10" s="1"/>
  <c r="L317" i="10"/>
  <c r="G317" i="10"/>
  <c r="D317" i="10"/>
  <c r="C317" i="10"/>
  <c r="L316" i="10"/>
  <c r="M316" i="10" s="1"/>
  <c r="F316" i="10"/>
  <c r="G316" i="10" s="1"/>
  <c r="D316" i="10"/>
  <c r="C316" i="10"/>
  <c r="L315" i="10"/>
  <c r="M315" i="10" s="1"/>
  <c r="F315" i="10" s="1"/>
  <c r="G315" i="10" s="1"/>
  <c r="D315" i="10"/>
  <c r="C315" i="10"/>
  <c r="M314" i="10"/>
  <c r="F314" i="10" s="1"/>
  <c r="G314" i="10" s="1"/>
  <c r="L314" i="10"/>
  <c r="D314" i="10"/>
  <c r="C314" i="10"/>
  <c r="L313" i="10"/>
  <c r="M313" i="10" s="1"/>
  <c r="F313" i="10" s="1"/>
  <c r="G313" i="10" s="1"/>
  <c r="D313" i="10"/>
  <c r="C313" i="10"/>
  <c r="M312" i="10"/>
  <c r="F312" i="10" s="1"/>
  <c r="G312" i="10" s="1"/>
  <c r="L312" i="10"/>
  <c r="D312" i="10"/>
  <c r="C312" i="10"/>
  <c r="L311" i="10"/>
  <c r="M311" i="10" s="1"/>
  <c r="F311" i="10" s="1"/>
  <c r="G311" i="10" s="1"/>
  <c r="D311" i="10"/>
  <c r="C311" i="10"/>
  <c r="M310" i="10"/>
  <c r="F310" i="10" s="1"/>
  <c r="G310" i="10" s="1"/>
  <c r="L310" i="10"/>
  <c r="D310" i="10"/>
  <c r="C310" i="10"/>
  <c r="L309" i="10"/>
  <c r="M309" i="10" s="1"/>
  <c r="F309" i="10" s="1"/>
  <c r="G309" i="10" s="1"/>
  <c r="D309" i="10"/>
  <c r="C309" i="10"/>
  <c r="M308" i="10"/>
  <c r="F308" i="10" s="1"/>
  <c r="G308" i="10" s="1"/>
  <c r="L308" i="10"/>
  <c r="D308" i="10"/>
  <c r="C308" i="10"/>
  <c r="L307" i="10"/>
  <c r="M307" i="10" s="1"/>
  <c r="F307" i="10" s="1"/>
  <c r="G307" i="10" s="1"/>
  <c r="D307" i="10"/>
  <c r="C307" i="10"/>
  <c r="M306" i="10"/>
  <c r="F306" i="10" s="1"/>
  <c r="G306" i="10" s="1"/>
  <c r="L306" i="10"/>
  <c r="D306" i="10"/>
  <c r="C306" i="10"/>
  <c r="L305" i="10"/>
  <c r="M305" i="10" s="1"/>
  <c r="F305" i="10" s="1"/>
  <c r="G305" i="10" s="1"/>
  <c r="D305" i="10"/>
  <c r="C305" i="10"/>
  <c r="M304" i="10"/>
  <c r="F304" i="10" s="1"/>
  <c r="G304" i="10" s="1"/>
  <c r="L304" i="10"/>
  <c r="D304" i="10"/>
  <c r="C304" i="10"/>
  <c r="L303" i="10"/>
  <c r="M303" i="10" s="1"/>
  <c r="F303" i="10" s="1"/>
  <c r="G303" i="10" s="1"/>
  <c r="D303" i="10"/>
  <c r="C303" i="10"/>
  <c r="M302" i="10"/>
  <c r="F302" i="10" s="1"/>
  <c r="G302" i="10" s="1"/>
  <c r="L302" i="10"/>
  <c r="D302" i="10"/>
  <c r="C302" i="10"/>
  <c r="L301" i="10"/>
  <c r="M301" i="10" s="1"/>
  <c r="F301" i="10" s="1"/>
  <c r="G301" i="10" s="1"/>
  <c r="D301" i="10"/>
  <c r="C301" i="10"/>
  <c r="M300" i="10"/>
  <c r="F300" i="10" s="1"/>
  <c r="L300" i="10"/>
  <c r="G300" i="10"/>
  <c r="D300" i="10"/>
  <c r="C300" i="10"/>
  <c r="L299" i="10"/>
  <c r="M299" i="10" s="1"/>
  <c r="F299" i="10" s="1"/>
  <c r="G299" i="10" s="1"/>
  <c r="D299" i="10"/>
  <c r="C299" i="10"/>
  <c r="M298" i="10"/>
  <c r="F298" i="10" s="1"/>
  <c r="L298" i="10"/>
  <c r="G298" i="10"/>
  <c r="D298" i="10"/>
  <c r="C298" i="10"/>
  <c r="L297" i="10"/>
  <c r="M297" i="10" s="1"/>
  <c r="F297" i="10" s="1"/>
  <c r="G297" i="10" s="1"/>
  <c r="D297" i="10"/>
  <c r="C297" i="10"/>
  <c r="M296" i="10"/>
  <c r="F296" i="10" s="1"/>
  <c r="L296" i="10"/>
  <c r="G296" i="10"/>
  <c r="D296" i="10"/>
  <c r="C296" i="10"/>
  <c r="L295" i="10"/>
  <c r="M295" i="10" s="1"/>
  <c r="F295" i="10" s="1"/>
  <c r="G295" i="10" s="1"/>
  <c r="D295" i="10"/>
  <c r="C295" i="10"/>
  <c r="M294" i="10"/>
  <c r="F294" i="10" s="1"/>
  <c r="L294" i="10"/>
  <c r="G294" i="10"/>
  <c r="D294" i="10"/>
  <c r="C294" i="10"/>
  <c r="L293" i="10"/>
  <c r="M293" i="10" s="1"/>
  <c r="F293" i="10"/>
  <c r="G293" i="10" s="1"/>
  <c r="D293" i="10"/>
  <c r="C293" i="10"/>
  <c r="M292" i="10"/>
  <c r="F292" i="10" s="1"/>
  <c r="L292" i="10"/>
  <c r="G292" i="10"/>
  <c r="D292" i="10"/>
  <c r="C292" i="10"/>
  <c r="L291" i="10"/>
  <c r="M291" i="10" s="1"/>
  <c r="F291" i="10"/>
  <c r="G291" i="10" s="1"/>
  <c r="D291" i="10"/>
  <c r="C291" i="10"/>
  <c r="M290" i="10"/>
  <c r="F290" i="10" s="1"/>
  <c r="L290" i="10"/>
  <c r="G290" i="10"/>
  <c r="D290" i="10"/>
  <c r="C290" i="10"/>
  <c r="L289" i="10"/>
  <c r="M289" i="10" s="1"/>
  <c r="F289" i="10"/>
  <c r="G289" i="10" s="1"/>
  <c r="D289" i="10"/>
  <c r="C289" i="10"/>
  <c r="M288" i="10"/>
  <c r="F288" i="10" s="1"/>
  <c r="L288" i="10"/>
  <c r="G288" i="10"/>
  <c r="D288" i="10"/>
  <c r="C288" i="10"/>
  <c r="L287" i="10"/>
  <c r="M287" i="10" s="1"/>
  <c r="F287" i="10"/>
  <c r="G287" i="10" s="1"/>
  <c r="D287" i="10"/>
  <c r="C287" i="10"/>
  <c r="M286" i="10"/>
  <c r="F286" i="10" s="1"/>
  <c r="L286" i="10"/>
  <c r="G286" i="10"/>
  <c r="D286" i="10"/>
  <c r="C286" i="10"/>
  <c r="L285" i="10"/>
  <c r="M285" i="10" s="1"/>
  <c r="F285" i="10"/>
  <c r="G285" i="10" s="1"/>
  <c r="D285" i="10"/>
  <c r="C285" i="10"/>
  <c r="M284" i="10"/>
  <c r="F284" i="10" s="1"/>
  <c r="L284" i="10"/>
  <c r="G284" i="10"/>
  <c r="D284" i="10"/>
  <c r="C284" i="10"/>
  <c r="L283" i="10"/>
  <c r="M283" i="10" s="1"/>
  <c r="F283" i="10"/>
  <c r="G283" i="10" s="1"/>
  <c r="D283" i="10"/>
  <c r="C283" i="10"/>
  <c r="M282" i="10"/>
  <c r="F282" i="10" s="1"/>
  <c r="L282" i="10"/>
  <c r="G282" i="10"/>
  <c r="D282" i="10"/>
  <c r="C282" i="10"/>
  <c r="L281" i="10"/>
  <c r="M281" i="10" s="1"/>
  <c r="F281" i="10"/>
  <c r="G281" i="10" s="1"/>
  <c r="D281" i="10"/>
  <c r="C281" i="10"/>
  <c r="M280" i="10"/>
  <c r="F280" i="10" s="1"/>
  <c r="L280" i="10"/>
  <c r="G280" i="10"/>
  <c r="D280" i="10"/>
  <c r="C280" i="10"/>
  <c r="L279" i="10"/>
  <c r="M279" i="10" s="1"/>
  <c r="F279" i="10"/>
  <c r="G279" i="10" s="1"/>
  <c r="D279" i="10"/>
  <c r="C279" i="10"/>
  <c r="M278" i="10"/>
  <c r="F278" i="10" s="1"/>
  <c r="L278" i="10"/>
  <c r="G278" i="10"/>
  <c r="D278" i="10"/>
  <c r="C278" i="10"/>
  <c r="L277" i="10"/>
  <c r="M277" i="10" s="1"/>
  <c r="F277" i="10"/>
  <c r="G277" i="10" s="1"/>
  <c r="D277" i="10"/>
  <c r="C277" i="10"/>
  <c r="M276" i="10"/>
  <c r="F276" i="10" s="1"/>
  <c r="L276" i="10"/>
  <c r="G276" i="10"/>
  <c r="D276" i="10"/>
  <c r="C276" i="10"/>
  <c r="L275" i="10"/>
  <c r="M275" i="10" s="1"/>
  <c r="F275" i="10"/>
  <c r="G275" i="10" s="1"/>
  <c r="D275" i="10"/>
  <c r="C275" i="10"/>
  <c r="M274" i="10"/>
  <c r="F274" i="10" s="1"/>
  <c r="L274" i="10"/>
  <c r="G274" i="10"/>
  <c r="D274" i="10"/>
  <c r="C274" i="10"/>
  <c r="L273" i="10"/>
  <c r="M273" i="10" s="1"/>
  <c r="G273" i="10"/>
  <c r="F273" i="10"/>
  <c r="D273" i="10"/>
  <c r="C273" i="10"/>
  <c r="L272" i="10"/>
  <c r="M272" i="10" s="1"/>
  <c r="F272" i="10" s="1"/>
  <c r="G272" i="10" s="1"/>
  <c r="D272" i="10"/>
  <c r="C272" i="10"/>
  <c r="M271" i="10"/>
  <c r="F271" i="10" s="1"/>
  <c r="G271" i="10" s="1"/>
  <c r="L271" i="10"/>
  <c r="D271" i="10"/>
  <c r="C271" i="10"/>
  <c r="L270" i="10"/>
  <c r="M270" i="10" s="1"/>
  <c r="F270" i="10" s="1"/>
  <c r="G270" i="10" s="1"/>
  <c r="D270" i="10"/>
  <c r="C270" i="10"/>
  <c r="M269" i="10"/>
  <c r="F269" i="10" s="1"/>
  <c r="G269" i="10" s="1"/>
  <c r="L269" i="10"/>
  <c r="D269" i="10"/>
  <c r="C269" i="10"/>
  <c r="L268" i="10"/>
  <c r="M268" i="10" s="1"/>
  <c r="F268" i="10" s="1"/>
  <c r="G268" i="10" s="1"/>
  <c r="D268" i="10"/>
  <c r="C268" i="10"/>
  <c r="M267" i="10"/>
  <c r="F267" i="10" s="1"/>
  <c r="G267" i="10" s="1"/>
  <c r="L267" i="10"/>
  <c r="D267" i="10"/>
  <c r="C267" i="10"/>
  <c r="L266" i="10"/>
  <c r="M266" i="10" s="1"/>
  <c r="F266" i="10" s="1"/>
  <c r="G266" i="10" s="1"/>
  <c r="D266" i="10"/>
  <c r="C266" i="10"/>
  <c r="M265" i="10"/>
  <c r="F265" i="10" s="1"/>
  <c r="G265" i="10" s="1"/>
  <c r="L265" i="10"/>
  <c r="D265" i="10"/>
  <c r="C265" i="10"/>
  <c r="L264" i="10"/>
  <c r="M264" i="10" s="1"/>
  <c r="F264" i="10" s="1"/>
  <c r="G264" i="10" s="1"/>
  <c r="D264" i="10"/>
  <c r="C264" i="10"/>
  <c r="M263" i="10"/>
  <c r="F263" i="10" s="1"/>
  <c r="G263" i="10" s="1"/>
  <c r="L263" i="10"/>
  <c r="D263" i="10"/>
  <c r="C263" i="10"/>
  <c r="L262" i="10"/>
  <c r="M262" i="10" s="1"/>
  <c r="F262" i="10" s="1"/>
  <c r="G262" i="10" s="1"/>
  <c r="D262" i="10"/>
  <c r="C262" i="10"/>
  <c r="M261" i="10"/>
  <c r="F261" i="10" s="1"/>
  <c r="G261" i="10" s="1"/>
  <c r="L261" i="10"/>
  <c r="D261" i="10"/>
  <c r="C261" i="10"/>
  <c r="L260" i="10"/>
  <c r="M260" i="10" s="1"/>
  <c r="F260" i="10" s="1"/>
  <c r="G260" i="10" s="1"/>
  <c r="D260" i="10"/>
  <c r="C260" i="10"/>
  <c r="M259" i="10"/>
  <c r="F259" i="10" s="1"/>
  <c r="G259" i="10" s="1"/>
  <c r="L259" i="10"/>
  <c r="D259" i="10"/>
  <c r="C259" i="10"/>
  <c r="L258" i="10"/>
  <c r="M258" i="10" s="1"/>
  <c r="F258" i="10" s="1"/>
  <c r="G258" i="10" s="1"/>
  <c r="D258" i="10"/>
  <c r="C258" i="10"/>
  <c r="M257" i="10"/>
  <c r="F257" i="10" s="1"/>
  <c r="G257" i="10" s="1"/>
  <c r="L257" i="10"/>
  <c r="D257" i="10"/>
  <c r="C257" i="10"/>
  <c r="L256" i="10"/>
  <c r="M256" i="10" s="1"/>
  <c r="F256" i="10" s="1"/>
  <c r="G256" i="10" s="1"/>
  <c r="D256" i="10"/>
  <c r="C256" i="10"/>
  <c r="M255" i="10"/>
  <c r="F255" i="10" s="1"/>
  <c r="G255" i="10" s="1"/>
  <c r="L255" i="10"/>
  <c r="D255" i="10"/>
  <c r="C255" i="10"/>
  <c r="L254" i="10"/>
  <c r="M254" i="10" s="1"/>
  <c r="F254" i="10" s="1"/>
  <c r="G254" i="10" s="1"/>
  <c r="D254" i="10"/>
  <c r="C254" i="10"/>
  <c r="M253" i="10"/>
  <c r="F253" i="10" s="1"/>
  <c r="G253" i="10" s="1"/>
  <c r="L253" i="10"/>
  <c r="D253" i="10"/>
  <c r="C253" i="10"/>
  <c r="L252" i="10"/>
  <c r="M252" i="10" s="1"/>
  <c r="F252" i="10" s="1"/>
  <c r="G252" i="10" s="1"/>
  <c r="D252" i="10"/>
  <c r="C252" i="10"/>
  <c r="M251" i="10"/>
  <c r="F251" i="10" s="1"/>
  <c r="G251" i="10" s="1"/>
  <c r="L251" i="10"/>
  <c r="D251" i="10"/>
  <c r="C251" i="10"/>
  <c r="L250" i="10"/>
  <c r="M250" i="10" s="1"/>
  <c r="F250" i="10" s="1"/>
  <c r="G250" i="10" s="1"/>
  <c r="D250" i="10"/>
  <c r="C250" i="10"/>
  <c r="M249" i="10"/>
  <c r="F249" i="10" s="1"/>
  <c r="G249" i="10" s="1"/>
  <c r="L249" i="10"/>
  <c r="D249" i="10"/>
  <c r="C249" i="10"/>
  <c r="L248" i="10"/>
  <c r="M248" i="10" s="1"/>
  <c r="F248" i="10" s="1"/>
  <c r="G248" i="10" s="1"/>
  <c r="D248" i="10"/>
  <c r="C248" i="10"/>
  <c r="M247" i="10"/>
  <c r="F247" i="10" s="1"/>
  <c r="G247" i="10" s="1"/>
  <c r="L247" i="10"/>
  <c r="D247" i="10"/>
  <c r="C247" i="10"/>
  <c r="L246" i="10"/>
  <c r="M246" i="10" s="1"/>
  <c r="F246" i="10" s="1"/>
  <c r="G246" i="10" s="1"/>
  <c r="D246" i="10"/>
  <c r="C246" i="10"/>
  <c r="M245" i="10"/>
  <c r="F245" i="10" s="1"/>
  <c r="G245" i="10" s="1"/>
  <c r="L245" i="10"/>
  <c r="D245" i="10"/>
  <c r="C245" i="10"/>
  <c r="L244" i="10"/>
  <c r="M244" i="10" s="1"/>
  <c r="F244" i="10" s="1"/>
  <c r="G244" i="10" s="1"/>
  <c r="D244" i="10"/>
  <c r="C244" i="10"/>
  <c r="M243" i="10"/>
  <c r="F243" i="10" s="1"/>
  <c r="G243" i="10" s="1"/>
  <c r="L243" i="10"/>
  <c r="D243" i="10"/>
  <c r="C243" i="10"/>
  <c r="L242" i="10"/>
  <c r="M242" i="10" s="1"/>
  <c r="F242" i="10" s="1"/>
  <c r="G242" i="10" s="1"/>
  <c r="D242" i="10"/>
  <c r="C242" i="10"/>
  <c r="M241" i="10"/>
  <c r="F241" i="10" s="1"/>
  <c r="G241" i="10" s="1"/>
  <c r="L241" i="10"/>
  <c r="D241" i="10"/>
  <c r="C241" i="10"/>
  <c r="L240" i="10"/>
  <c r="M240" i="10" s="1"/>
  <c r="F240" i="10" s="1"/>
  <c r="G240" i="10" s="1"/>
  <c r="D240" i="10"/>
  <c r="C240" i="10"/>
  <c r="M239" i="10"/>
  <c r="F239" i="10" s="1"/>
  <c r="G239" i="10" s="1"/>
  <c r="L239" i="10"/>
  <c r="D239" i="10"/>
  <c r="C239" i="10"/>
  <c r="L238" i="10"/>
  <c r="M238" i="10" s="1"/>
  <c r="F238" i="10" s="1"/>
  <c r="G238" i="10" s="1"/>
  <c r="D238" i="10"/>
  <c r="C238" i="10"/>
  <c r="M237" i="10"/>
  <c r="F237" i="10" s="1"/>
  <c r="G237" i="10" s="1"/>
  <c r="L237" i="10"/>
  <c r="D237" i="10"/>
  <c r="C237" i="10"/>
  <c r="L236" i="10"/>
  <c r="M236" i="10" s="1"/>
  <c r="F236" i="10" s="1"/>
  <c r="G236" i="10" s="1"/>
  <c r="D236" i="10"/>
  <c r="C236" i="10"/>
  <c r="M235" i="10"/>
  <c r="F235" i="10" s="1"/>
  <c r="G235" i="10" s="1"/>
  <c r="L235" i="10"/>
  <c r="D235" i="10"/>
  <c r="C235" i="10"/>
  <c r="L234" i="10"/>
  <c r="M234" i="10" s="1"/>
  <c r="F234" i="10" s="1"/>
  <c r="G234" i="10" s="1"/>
  <c r="D234" i="10"/>
  <c r="C234" i="10"/>
  <c r="M233" i="10"/>
  <c r="F233" i="10" s="1"/>
  <c r="G233" i="10" s="1"/>
  <c r="L233" i="10"/>
  <c r="D233" i="10"/>
  <c r="C233" i="10"/>
  <c r="L232" i="10"/>
  <c r="M232" i="10" s="1"/>
  <c r="F232" i="10" s="1"/>
  <c r="G232" i="10" s="1"/>
  <c r="D232" i="10"/>
  <c r="C232" i="10"/>
  <c r="M231" i="10"/>
  <c r="F231" i="10" s="1"/>
  <c r="G231" i="10" s="1"/>
  <c r="L231" i="10"/>
  <c r="D231" i="10"/>
  <c r="C231" i="10"/>
  <c r="L230" i="10"/>
  <c r="M230" i="10" s="1"/>
  <c r="F230" i="10" s="1"/>
  <c r="G230" i="10" s="1"/>
  <c r="D230" i="10"/>
  <c r="C230" i="10"/>
  <c r="M229" i="10"/>
  <c r="F229" i="10" s="1"/>
  <c r="G229" i="10" s="1"/>
  <c r="L229" i="10"/>
  <c r="D229" i="10"/>
  <c r="C229" i="10"/>
  <c r="L228" i="10"/>
  <c r="M228" i="10" s="1"/>
  <c r="F228" i="10" s="1"/>
  <c r="G228" i="10" s="1"/>
  <c r="D228" i="10"/>
  <c r="C228" i="10"/>
  <c r="M227" i="10"/>
  <c r="F227" i="10" s="1"/>
  <c r="G227" i="10" s="1"/>
  <c r="L227" i="10"/>
  <c r="D227" i="10"/>
  <c r="C227" i="10"/>
  <c r="L226" i="10"/>
  <c r="M226" i="10" s="1"/>
  <c r="F226" i="10" s="1"/>
  <c r="G226" i="10" s="1"/>
  <c r="D226" i="10"/>
  <c r="C226" i="10"/>
  <c r="M225" i="10"/>
  <c r="F225" i="10" s="1"/>
  <c r="G225" i="10" s="1"/>
  <c r="L225" i="10"/>
  <c r="D225" i="10"/>
  <c r="C225" i="10"/>
  <c r="L224" i="10"/>
  <c r="M224" i="10" s="1"/>
  <c r="F224" i="10" s="1"/>
  <c r="G224" i="10" s="1"/>
  <c r="D224" i="10"/>
  <c r="C224" i="10"/>
  <c r="M223" i="10"/>
  <c r="F223" i="10" s="1"/>
  <c r="G223" i="10" s="1"/>
  <c r="L223" i="10"/>
  <c r="D223" i="10"/>
  <c r="C223" i="10"/>
  <c r="L222" i="10"/>
  <c r="M222" i="10" s="1"/>
  <c r="F222" i="10" s="1"/>
  <c r="G222" i="10" s="1"/>
  <c r="D222" i="10"/>
  <c r="C222" i="10"/>
  <c r="M221" i="10"/>
  <c r="F221" i="10" s="1"/>
  <c r="G221" i="10" s="1"/>
  <c r="L221" i="10"/>
  <c r="D221" i="10"/>
  <c r="C221" i="10"/>
  <c r="L220" i="10"/>
  <c r="M220" i="10" s="1"/>
  <c r="F220" i="10" s="1"/>
  <c r="G220" i="10" s="1"/>
  <c r="D220" i="10"/>
  <c r="C220" i="10"/>
  <c r="M219" i="10"/>
  <c r="F219" i="10" s="1"/>
  <c r="G219" i="10" s="1"/>
  <c r="L219" i="10"/>
  <c r="D219" i="10"/>
  <c r="C219" i="10"/>
  <c r="L218" i="10"/>
  <c r="M218" i="10" s="1"/>
  <c r="F218" i="10" s="1"/>
  <c r="G218" i="10" s="1"/>
  <c r="D218" i="10"/>
  <c r="C218" i="10"/>
  <c r="M217" i="10"/>
  <c r="F217" i="10" s="1"/>
  <c r="G217" i="10" s="1"/>
  <c r="L217" i="10"/>
  <c r="D217" i="10"/>
  <c r="C217" i="10"/>
  <c r="L216" i="10"/>
  <c r="M216" i="10" s="1"/>
  <c r="F216" i="10" s="1"/>
  <c r="G216" i="10" s="1"/>
  <c r="D216" i="10"/>
  <c r="C216" i="10"/>
  <c r="M215" i="10"/>
  <c r="F215" i="10" s="1"/>
  <c r="G215" i="10" s="1"/>
  <c r="L215" i="10"/>
  <c r="D215" i="10"/>
  <c r="C215" i="10"/>
  <c r="L214" i="10"/>
  <c r="M214" i="10" s="1"/>
  <c r="F214" i="10" s="1"/>
  <c r="G214" i="10" s="1"/>
  <c r="D214" i="10"/>
  <c r="C214" i="10"/>
  <c r="M213" i="10"/>
  <c r="F213" i="10" s="1"/>
  <c r="G213" i="10" s="1"/>
  <c r="L213" i="10"/>
  <c r="D213" i="10"/>
  <c r="C213" i="10"/>
  <c r="L212" i="10"/>
  <c r="M212" i="10" s="1"/>
  <c r="F212" i="10" s="1"/>
  <c r="G212" i="10" s="1"/>
  <c r="D212" i="10"/>
  <c r="C212" i="10"/>
  <c r="M211" i="10"/>
  <c r="F211" i="10" s="1"/>
  <c r="G211" i="10" s="1"/>
  <c r="L211" i="10"/>
  <c r="D211" i="10"/>
  <c r="C211" i="10"/>
  <c r="L210" i="10"/>
  <c r="M210" i="10" s="1"/>
  <c r="F210" i="10" s="1"/>
  <c r="G210" i="10" s="1"/>
  <c r="D210" i="10"/>
  <c r="C210" i="10"/>
  <c r="M209" i="10"/>
  <c r="F209" i="10" s="1"/>
  <c r="G209" i="10" s="1"/>
  <c r="L209" i="10"/>
  <c r="D209" i="10"/>
  <c r="C209" i="10"/>
  <c r="L208" i="10"/>
  <c r="M208" i="10" s="1"/>
  <c r="F208" i="10" s="1"/>
  <c r="G208" i="10" s="1"/>
  <c r="D208" i="10"/>
  <c r="C208" i="10"/>
  <c r="M207" i="10"/>
  <c r="F207" i="10" s="1"/>
  <c r="G207" i="10" s="1"/>
  <c r="L207" i="10"/>
  <c r="D207" i="10"/>
  <c r="C207" i="10"/>
  <c r="L206" i="10"/>
  <c r="M206" i="10" s="1"/>
  <c r="F206" i="10" s="1"/>
  <c r="G206" i="10" s="1"/>
  <c r="D206" i="10"/>
  <c r="C206" i="10"/>
  <c r="M205" i="10"/>
  <c r="F205" i="10" s="1"/>
  <c r="G205" i="10" s="1"/>
  <c r="L205" i="10"/>
  <c r="D205" i="10"/>
  <c r="C205" i="10"/>
  <c r="L204" i="10"/>
  <c r="M204" i="10" s="1"/>
  <c r="F204" i="10" s="1"/>
  <c r="G204" i="10" s="1"/>
  <c r="D204" i="10"/>
  <c r="C204" i="10"/>
  <c r="M203" i="10"/>
  <c r="F203" i="10" s="1"/>
  <c r="G203" i="10" s="1"/>
  <c r="L203" i="10"/>
  <c r="D203" i="10"/>
  <c r="C203" i="10"/>
  <c r="L202" i="10"/>
  <c r="M202" i="10" s="1"/>
  <c r="F202" i="10" s="1"/>
  <c r="G202" i="10" s="1"/>
  <c r="D202" i="10"/>
  <c r="C202" i="10"/>
  <c r="M201" i="10"/>
  <c r="F201" i="10" s="1"/>
  <c r="G201" i="10" s="1"/>
  <c r="L201" i="10"/>
  <c r="D201" i="10"/>
  <c r="C201" i="10"/>
  <c r="L200" i="10"/>
  <c r="M200" i="10" s="1"/>
  <c r="F200" i="10" s="1"/>
  <c r="G200" i="10" s="1"/>
  <c r="D200" i="10"/>
  <c r="C200" i="10"/>
  <c r="M199" i="10"/>
  <c r="F199" i="10" s="1"/>
  <c r="G199" i="10" s="1"/>
  <c r="L199" i="10"/>
  <c r="D199" i="10"/>
  <c r="C199" i="10"/>
  <c r="L198" i="10"/>
  <c r="M198" i="10" s="1"/>
  <c r="F198" i="10" s="1"/>
  <c r="G198" i="10" s="1"/>
  <c r="D198" i="10"/>
  <c r="C198" i="10"/>
  <c r="M197" i="10"/>
  <c r="F197" i="10" s="1"/>
  <c r="G197" i="10" s="1"/>
  <c r="L197" i="10"/>
  <c r="D197" i="10"/>
  <c r="C197" i="10"/>
  <c r="L196" i="10"/>
  <c r="M196" i="10" s="1"/>
  <c r="F196" i="10" s="1"/>
  <c r="G196" i="10" s="1"/>
  <c r="D196" i="10"/>
  <c r="C196" i="10"/>
  <c r="M195" i="10"/>
  <c r="F195" i="10" s="1"/>
  <c r="G195" i="10" s="1"/>
  <c r="L195" i="10"/>
  <c r="D195" i="10"/>
  <c r="C195" i="10"/>
  <c r="L194" i="10"/>
  <c r="M194" i="10" s="1"/>
  <c r="F194" i="10" s="1"/>
  <c r="G194" i="10" s="1"/>
  <c r="D194" i="10"/>
  <c r="C194" i="10"/>
  <c r="M193" i="10"/>
  <c r="F193" i="10" s="1"/>
  <c r="G193" i="10" s="1"/>
  <c r="L193" i="10"/>
  <c r="D193" i="10"/>
  <c r="C193" i="10"/>
  <c r="L192" i="10"/>
  <c r="M192" i="10" s="1"/>
  <c r="F192" i="10"/>
  <c r="G192" i="10" s="1"/>
  <c r="D192" i="10"/>
  <c r="C192" i="10"/>
  <c r="M191" i="10"/>
  <c r="F191" i="10" s="1"/>
  <c r="L191" i="10"/>
  <c r="G191" i="10"/>
  <c r="D191" i="10"/>
  <c r="C191" i="10"/>
  <c r="L190" i="10"/>
  <c r="M190" i="10" s="1"/>
  <c r="F190" i="10"/>
  <c r="G190" i="10" s="1"/>
  <c r="D190" i="10"/>
  <c r="C190" i="10"/>
  <c r="M189" i="10"/>
  <c r="F189" i="10" s="1"/>
  <c r="L189" i="10"/>
  <c r="G189" i="10"/>
  <c r="D189" i="10"/>
  <c r="C189" i="10"/>
  <c r="L188" i="10"/>
  <c r="M188" i="10" s="1"/>
  <c r="F188" i="10"/>
  <c r="G188" i="10" s="1"/>
  <c r="D188" i="10"/>
  <c r="C188" i="10"/>
  <c r="M187" i="10"/>
  <c r="F187" i="10" s="1"/>
  <c r="L187" i="10"/>
  <c r="G187" i="10"/>
  <c r="D187" i="10"/>
  <c r="C187" i="10"/>
  <c r="L186" i="10"/>
  <c r="M186" i="10" s="1"/>
  <c r="F186" i="10"/>
  <c r="G186" i="10" s="1"/>
  <c r="D186" i="10"/>
  <c r="C186" i="10"/>
  <c r="M185" i="10"/>
  <c r="F185" i="10" s="1"/>
  <c r="L185" i="10"/>
  <c r="G185" i="10"/>
  <c r="D185" i="10"/>
  <c r="C185" i="10"/>
  <c r="L184" i="10"/>
  <c r="M184" i="10" s="1"/>
  <c r="F184" i="10"/>
  <c r="G184" i="10" s="1"/>
  <c r="D184" i="10"/>
  <c r="C184" i="10"/>
  <c r="M183" i="10"/>
  <c r="F183" i="10" s="1"/>
  <c r="L183" i="10"/>
  <c r="G183" i="10"/>
  <c r="D183" i="10"/>
  <c r="C183" i="10"/>
  <c r="L182" i="10"/>
  <c r="M182" i="10" s="1"/>
  <c r="F182" i="10"/>
  <c r="G182" i="10" s="1"/>
  <c r="D182" i="10"/>
  <c r="C182" i="10"/>
  <c r="M181" i="10"/>
  <c r="F181" i="10" s="1"/>
  <c r="L181" i="10"/>
  <c r="G181" i="10"/>
  <c r="D181" i="10"/>
  <c r="C181" i="10"/>
  <c r="L180" i="10"/>
  <c r="M180" i="10" s="1"/>
  <c r="F180" i="10"/>
  <c r="G180" i="10" s="1"/>
  <c r="D180" i="10"/>
  <c r="C180" i="10"/>
  <c r="M179" i="10"/>
  <c r="F179" i="10" s="1"/>
  <c r="L179" i="10"/>
  <c r="G179" i="10"/>
  <c r="D179" i="10"/>
  <c r="C179" i="10"/>
  <c r="L178" i="10"/>
  <c r="M178" i="10" s="1"/>
  <c r="F178" i="10"/>
  <c r="G178" i="10" s="1"/>
  <c r="D178" i="10"/>
  <c r="C178" i="10"/>
  <c r="M177" i="10"/>
  <c r="F177" i="10" s="1"/>
  <c r="L177" i="10"/>
  <c r="G177" i="10"/>
  <c r="D177" i="10"/>
  <c r="C177" i="10"/>
  <c r="L176" i="10"/>
  <c r="M176" i="10" s="1"/>
  <c r="F176" i="10"/>
  <c r="G176" i="10" s="1"/>
  <c r="D176" i="10"/>
  <c r="C176" i="10"/>
  <c r="M175" i="10"/>
  <c r="F175" i="10" s="1"/>
  <c r="L175" i="10"/>
  <c r="G175" i="10"/>
  <c r="D175" i="10"/>
  <c r="C175" i="10"/>
  <c r="L174" i="10"/>
  <c r="M174" i="10" s="1"/>
  <c r="F174" i="10"/>
  <c r="G174" i="10" s="1"/>
  <c r="D174" i="10"/>
  <c r="C174" i="10"/>
  <c r="M173" i="10"/>
  <c r="F173" i="10" s="1"/>
  <c r="L173" i="10"/>
  <c r="G173" i="10"/>
  <c r="D173" i="10"/>
  <c r="C173" i="10"/>
  <c r="L172" i="10"/>
  <c r="M172" i="10" s="1"/>
  <c r="F172" i="10"/>
  <c r="G172" i="10" s="1"/>
  <c r="D172" i="10"/>
  <c r="C172" i="10"/>
  <c r="M171" i="10"/>
  <c r="F171" i="10" s="1"/>
  <c r="L171" i="10"/>
  <c r="G171" i="10"/>
  <c r="D171" i="10"/>
  <c r="C171" i="10"/>
  <c r="L170" i="10"/>
  <c r="M170" i="10" s="1"/>
  <c r="F170" i="10"/>
  <c r="G170" i="10" s="1"/>
  <c r="D170" i="10"/>
  <c r="C170" i="10"/>
  <c r="M169" i="10"/>
  <c r="F169" i="10" s="1"/>
  <c r="L169" i="10"/>
  <c r="G169" i="10"/>
  <c r="D169" i="10"/>
  <c r="C169" i="10"/>
  <c r="L168" i="10"/>
  <c r="M168" i="10" s="1"/>
  <c r="F168" i="10"/>
  <c r="G168" i="10" s="1"/>
  <c r="D168" i="10"/>
  <c r="C168" i="10"/>
  <c r="M167" i="10"/>
  <c r="F167" i="10" s="1"/>
  <c r="L167" i="10"/>
  <c r="G167" i="10"/>
  <c r="D167" i="10"/>
  <c r="C167" i="10"/>
  <c r="L166" i="10"/>
  <c r="M166" i="10" s="1"/>
  <c r="F166" i="10"/>
  <c r="G166" i="10" s="1"/>
  <c r="D166" i="10"/>
  <c r="C166" i="10"/>
  <c r="M165" i="10"/>
  <c r="F165" i="10" s="1"/>
  <c r="L165" i="10"/>
  <c r="G165" i="10"/>
  <c r="D165" i="10"/>
  <c r="C165" i="10"/>
  <c r="L164" i="10"/>
  <c r="M164" i="10" s="1"/>
  <c r="F164" i="10"/>
  <c r="G164" i="10" s="1"/>
  <c r="D164" i="10"/>
  <c r="C164" i="10"/>
  <c r="M163" i="10"/>
  <c r="F163" i="10" s="1"/>
  <c r="L163" i="10"/>
  <c r="G163" i="10"/>
  <c r="D163" i="10"/>
  <c r="C163" i="10"/>
  <c r="L162" i="10"/>
  <c r="M162" i="10" s="1"/>
  <c r="F162" i="10"/>
  <c r="G162" i="10" s="1"/>
  <c r="D162" i="10"/>
  <c r="C162" i="10"/>
  <c r="M161" i="10"/>
  <c r="F161" i="10" s="1"/>
  <c r="L161" i="10"/>
  <c r="G161" i="10"/>
  <c r="D161" i="10"/>
  <c r="C161" i="10"/>
  <c r="L160" i="10"/>
  <c r="M160" i="10" s="1"/>
  <c r="F160" i="10"/>
  <c r="G160" i="10" s="1"/>
  <c r="D160" i="10"/>
  <c r="C160" i="10"/>
  <c r="M159" i="10"/>
  <c r="F159" i="10" s="1"/>
  <c r="L159" i="10"/>
  <c r="G159" i="10"/>
  <c r="D159" i="10"/>
  <c r="C159" i="10"/>
  <c r="L158" i="10"/>
  <c r="M158" i="10" s="1"/>
  <c r="F158" i="10"/>
  <c r="G158" i="10" s="1"/>
  <c r="D158" i="10"/>
  <c r="C158" i="10"/>
  <c r="M157" i="10"/>
  <c r="F157" i="10" s="1"/>
  <c r="L157" i="10"/>
  <c r="G157" i="10"/>
  <c r="D157" i="10"/>
  <c r="C157" i="10"/>
  <c r="L156" i="10"/>
  <c r="M156" i="10" s="1"/>
  <c r="F156" i="10"/>
  <c r="G156" i="10" s="1"/>
  <c r="D156" i="10"/>
  <c r="C156" i="10"/>
  <c r="M155" i="10"/>
  <c r="F155" i="10" s="1"/>
  <c r="L155" i="10"/>
  <c r="G155" i="10"/>
  <c r="D155" i="10"/>
  <c r="C155" i="10"/>
  <c r="L154" i="10"/>
  <c r="M154" i="10" s="1"/>
  <c r="F154" i="10"/>
  <c r="G154" i="10" s="1"/>
  <c r="D154" i="10"/>
  <c r="C154" i="10"/>
  <c r="M153" i="10"/>
  <c r="F153" i="10" s="1"/>
  <c r="L153" i="10"/>
  <c r="G153" i="10"/>
  <c r="D153" i="10"/>
  <c r="C153" i="10"/>
  <c r="L152" i="10"/>
  <c r="M152" i="10" s="1"/>
  <c r="F152" i="10"/>
  <c r="G152" i="10" s="1"/>
  <c r="D152" i="10"/>
  <c r="C152" i="10"/>
  <c r="M151" i="10"/>
  <c r="F151" i="10" s="1"/>
  <c r="L151" i="10"/>
  <c r="G151" i="10"/>
  <c r="D151" i="10"/>
  <c r="C151" i="10"/>
  <c r="L150" i="10"/>
  <c r="M150" i="10" s="1"/>
  <c r="F150" i="10"/>
  <c r="G150" i="10" s="1"/>
  <c r="D150" i="10"/>
  <c r="C150" i="10"/>
  <c r="M149" i="10"/>
  <c r="F149" i="10" s="1"/>
  <c r="L149" i="10"/>
  <c r="G149" i="10"/>
  <c r="D149" i="10"/>
  <c r="C149" i="10"/>
  <c r="L148" i="10"/>
  <c r="M148" i="10" s="1"/>
  <c r="F148" i="10"/>
  <c r="G148" i="10" s="1"/>
  <c r="D148" i="10"/>
  <c r="C148" i="10"/>
  <c r="M147" i="10"/>
  <c r="F147" i="10" s="1"/>
  <c r="L147" i="10"/>
  <c r="G147" i="10"/>
  <c r="D147" i="10"/>
  <c r="C147" i="10"/>
  <c r="L146" i="10"/>
  <c r="M146" i="10" s="1"/>
  <c r="F146" i="10"/>
  <c r="G146" i="10" s="1"/>
  <c r="D146" i="10"/>
  <c r="C146" i="10"/>
  <c r="M145" i="10"/>
  <c r="F145" i="10" s="1"/>
  <c r="L145" i="10"/>
  <c r="G145" i="10"/>
  <c r="D145" i="10"/>
  <c r="C145" i="10"/>
  <c r="L144" i="10"/>
  <c r="M144" i="10" s="1"/>
  <c r="F144" i="10"/>
  <c r="G144" i="10" s="1"/>
  <c r="D144" i="10"/>
  <c r="C144" i="10"/>
  <c r="M143" i="10"/>
  <c r="F143" i="10" s="1"/>
  <c r="L143" i="10"/>
  <c r="G143" i="10"/>
  <c r="D143" i="10"/>
  <c r="C143" i="10"/>
  <c r="L142" i="10"/>
  <c r="M142" i="10" s="1"/>
  <c r="F142" i="10"/>
  <c r="G142" i="10" s="1"/>
  <c r="D142" i="10"/>
  <c r="C142" i="10"/>
  <c r="M141" i="10"/>
  <c r="F141" i="10" s="1"/>
  <c r="L141" i="10"/>
  <c r="G141" i="10"/>
  <c r="D141" i="10"/>
  <c r="C141" i="10"/>
  <c r="L140" i="10"/>
  <c r="M140" i="10" s="1"/>
  <c r="F140" i="10"/>
  <c r="G140" i="10" s="1"/>
  <c r="D140" i="10"/>
  <c r="C140" i="10"/>
  <c r="M139" i="10"/>
  <c r="F139" i="10" s="1"/>
  <c r="L139" i="10"/>
  <c r="G139" i="10"/>
  <c r="D139" i="10"/>
  <c r="C139" i="10"/>
  <c r="L138" i="10"/>
  <c r="M138" i="10" s="1"/>
  <c r="F138" i="10"/>
  <c r="G138" i="10" s="1"/>
  <c r="D138" i="10"/>
  <c r="C138" i="10"/>
  <c r="M137" i="10"/>
  <c r="F137" i="10" s="1"/>
  <c r="L137" i="10"/>
  <c r="G137" i="10"/>
  <c r="D137" i="10"/>
  <c r="C137" i="10"/>
  <c r="L136" i="10"/>
  <c r="M136" i="10" s="1"/>
  <c r="F136" i="10"/>
  <c r="G136" i="10" s="1"/>
  <c r="D136" i="10"/>
  <c r="C136" i="10"/>
  <c r="M135" i="10"/>
  <c r="F135" i="10" s="1"/>
  <c r="L135" i="10"/>
  <c r="G135" i="10"/>
  <c r="D135" i="10"/>
  <c r="C135" i="10"/>
  <c r="L134" i="10"/>
  <c r="M134" i="10" s="1"/>
  <c r="F134" i="10"/>
  <c r="G134" i="10" s="1"/>
  <c r="D134" i="10"/>
  <c r="C134" i="10"/>
  <c r="M133" i="10"/>
  <c r="F133" i="10" s="1"/>
  <c r="L133" i="10"/>
  <c r="G133" i="10"/>
  <c r="D133" i="10"/>
  <c r="C133" i="10"/>
  <c r="L132" i="10"/>
  <c r="M132" i="10" s="1"/>
  <c r="F132" i="10"/>
  <c r="G132" i="10" s="1"/>
  <c r="D132" i="10"/>
  <c r="C132" i="10"/>
  <c r="M131" i="10"/>
  <c r="F131" i="10" s="1"/>
  <c r="L131" i="10"/>
  <c r="G131" i="10"/>
  <c r="D131" i="10"/>
  <c r="C131" i="10"/>
  <c r="L130" i="10"/>
  <c r="M130" i="10" s="1"/>
  <c r="F130" i="10"/>
  <c r="G130" i="10" s="1"/>
  <c r="D130" i="10"/>
  <c r="C130" i="10"/>
  <c r="M129" i="10"/>
  <c r="F129" i="10" s="1"/>
  <c r="L129" i="10"/>
  <c r="G129" i="10"/>
  <c r="D129" i="10"/>
  <c r="C129" i="10"/>
  <c r="L128" i="10"/>
  <c r="M128" i="10" s="1"/>
  <c r="F128" i="10"/>
  <c r="G128" i="10" s="1"/>
  <c r="D128" i="10"/>
  <c r="C128" i="10"/>
  <c r="M127" i="10"/>
  <c r="F127" i="10" s="1"/>
  <c r="L127" i="10"/>
  <c r="G127" i="10"/>
  <c r="D127" i="10"/>
  <c r="C127" i="10"/>
  <c r="L126" i="10"/>
  <c r="M126" i="10" s="1"/>
  <c r="F126" i="10"/>
  <c r="G126" i="10" s="1"/>
  <c r="D126" i="10"/>
  <c r="C126" i="10"/>
  <c r="M125" i="10"/>
  <c r="F125" i="10" s="1"/>
  <c r="L125" i="10"/>
  <c r="G125" i="10"/>
  <c r="D125" i="10"/>
  <c r="C125" i="10"/>
  <c r="L124" i="10"/>
  <c r="M124" i="10" s="1"/>
  <c r="F124" i="10"/>
  <c r="G124" i="10" s="1"/>
  <c r="D124" i="10"/>
  <c r="C124" i="10"/>
  <c r="M123" i="10"/>
  <c r="F123" i="10" s="1"/>
  <c r="L123" i="10"/>
  <c r="G123" i="10"/>
  <c r="D123" i="10"/>
  <c r="C123" i="10"/>
  <c r="L122" i="10"/>
  <c r="M122" i="10" s="1"/>
  <c r="F122" i="10"/>
  <c r="G122" i="10" s="1"/>
  <c r="D122" i="10"/>
  <c r="C122" i="10"/>
  <c r="M121" i="10"/>
  <c r="F121" i="10" s="1"/>
  <c r="L121" i="10"/>
  <c r="G121" i="10"/>
  <c r="D121" i="10"/>
  <c r="C121" i="10"/>
  <c r="L120" i="10"/>
  <c r="M120" i="10" s="1"/>
  <c r="F120" i="10"/>
  <c r="G120" i="10" s="1"/>
  <c r="D120" i="10"/>
  <c r="C120" i="10"/>
  <c r="M119" i="10"/>
  <c r="F119" i="10" s="1"/>
  <c r="L119" i="10"/>
  <c r="G119" i="10"/>
  <c r="D119" i="10"/>
  <c r="C119" i="10"/>
  <c r="L118" i="10"/>
  <c r="M118" i="10" s="1"/>
  <c r="F118" i="10"/>
  <c r="G118" i="10" s="1"/>
  <c r="D118" i="10"/>
  <c r="C118" i="10"/>
  <c r="M117" i="10"/>
  <c r="F117" i="10" s="1"/>
  <c r="L117" i="10"/>
  <c r="G117" i="10"/>
  <c r="D117" i="10"/>
  <c r="C117" i="10"/>
  <c r="L116" i="10"/>
  <c r="M116" i="10" s="1"/>
  <c r="F116" i="10"/>
  <c r="G116" i="10" s="1"/>
  <c r="D116" i="10"/>
  <c r="C116" i="10"/>
  <c r="M115" i="10"/>
  <c r="F115" i="10" s="1"/>
  <c r="L115" i="10"/>
  <c r="G115" i="10"/>
  <c r="D115" i="10"/>
  <c r="C115" i="10"/>
  <c r="L114" i="10"/>
  <c r="M114" i="10" s="1"/>
  <c r="F114" i="10"/>
  <c r="G114" i="10" s="1"/>
  <c r="D114" i="10"/>
  <c r="C114" i="10"/>
  <c r="M113" i="10"/>
  <c r="F113" i="10" s="1"/>
  <c r="L113" i="10"/>
  <c r="G113" i="10"/>
  <c r="D113" i="10"/>
  <c r="C113" i="10"/>
  <c r="L112" i="10"/>
  <c r="M112" i="10" s="1"/>
  <c r="F112" i="10"/>
  <c r="G112" i="10" s="1"/>
  <c r="D112" i="10"/>
  <c r="C112" i="10"/>
  <c r="M111" i="10"/>
  <c r="F111" i="10" s="1"/>
  <c r="L111" i="10"/>
  <c r="G111" i="10"/>
  <c r="D111" i="10"/>
  <c r="C111" i="10"/>
  <c r="L110" i="10"/>
  <c r="M110" i="10" s="1"/>
  <c r="F110" i="10"/>
  <c r="G110" i="10" s="1"/>
  <c r="D110" i="10"/>
  <c r="C110" i="10"/>
  <c r="M109" i="10"/>
  <c r="F109" i="10" s="1"/>
  <c r="L109" i="10"/>
  <c r="G109" i="10"/>
  <c r="D109" i="10"/>
  <c r="C109" i="10"/>
  <c r="L108" i="10"/>
  <c r="M108" i="10" s="1"/>
  <c r="F108" i="10"/>
  <c r="G108" i="10" s="1"/>
  <c r="D108" i="10"/>
  <c r="C108" i="10"/>
  <c r="M107" i="10"/>
  <c r="F107" i="10" s="1"/>
  <c r="L107" i="10"/>
  <c r="G107" i="10"/>
  <c r="D107" i="10"/>
  <c r="C107" i="10"/>
  <c r="L106" i="10"/>
  <c r="M106" i="10" s="1"/>
  <c r="F106" i="10"/>
  <c r="G106" i="10" s="1"/>
  <c r="D106" i="10"/>
  <c r="C106" i="10"/>
  <c r="M105" i="10"/>
  <c r="F105" i="10" s="1"/>
  <c r="L105" i="10"/>
  <c r="G105" i="10"/>
  <c r="D105" i="10"/>
  <c r="C105" i="10"/>
  <c r="L104" i="10"/>
  <c r="M104" i="10" s="1"/>
  <c r="F104" i="10"/>
  <c r="G104" i="10" s="1"/>
  <c r="D104" i="10"/>
  <c r="C104" i="10"/>
  <c r="M103" i="10"/>
  <c r="F103" i="10" s="1"/>
  <c r="L103" i="10"/>
  <c r="G103" i="10"/>
  <c r="D103" i="10"/>
  <c r="C103" i="10"/>
  <c r="L102" i="10"/>
  <c r="M102" i="10" s="1"/>
  <c r="G102" i="10"/>
  <c r="F102" i="10"/>
  <c r="D102" i="10"/>
  <c r="C102" i="10"/>
  <c r="L101" i="10"/>
  <c r="M101" i="10" s="1"/>
  <c r="F101" i="10"/>
  <c r="G101" i="10" s="1"/>
  <c r="D101" i="10"/>
  <c r="C101" i="10"/>
  <c r="M100" i="10"/>
  <c r="F100" i="10" s="1"/>
  <c r="L100" i="10"/>
  <c r="G100" i="10"/>
  <c r="D100" i="10"/>
  <c r="C100" i="10"/>
  <c r="L99" i="10"/>
  <c r="M99" i="10" s="1"/>
  <c r="F99" i="10"/>
  <c r="G99" i="10" s="1"/>
  <c r="D99" i="10"/>
  <c r="C99" i="10"/>
  <c r="M98" i="10"/>
  <c r="F98" i="10" s="1"/>
  <c r="L98" i="10"/>
  <c r="G98" i="10"/>
  <c r="D98" i="10"/>
  <c r="C98" i="10"/>
  <c r="L97" i="10"/>
  <c r="M97" i="10" s="1"/>
  <c r="F97" i="10"/>
  <c r="G97" i="10" s="1"/>
  <c r="D97" i="10"/>
  <c r="C97" i="10"/>
  <c r="M96" i="10"/>
  <c r="F96" i="10" s="1"/>
  <c r="L96" i="10"/>
  <c r="G96" i="10"/>
  <c r="D96" i="10"/>
  <c r="C96" i="10"/>
  <c r="L95" i="10"/>
  <c r="M95" i="10" s="1"/>
  <c r="F95" i="10"/>
  <c r="G95" i="10" s="1"/>
  <c r="D95" i="10"/>
  <c r="C95" i="10"/>
  <c r="M94" i="10"/>
  <c r="F94" i="10" s="1"/>
  <c r="L94" i="10"/>
  <c r="G94" i="10"/>
  <c r="D94" i="10"/>
  <c r="C94" i="10"/>
  <c r="L93" i="10"/>
  <c r="M93" i="10" s="1"/>
  <c r="F93" i="10"/>
  <c r="G93" i="10" s="1"/>
  <c r="D93" i="10"/>
  <c r="C93" i="10"/>
  <c r="M92" i="10"/>
  <c r="F92" i="10" s="1"/>
  <c r="L92" i="10"/>
  <c r="G92" i="10"/>
  <c r="D92" i="10"/>
  <c r="C92" i="10"/>
  <c r="L91" i="10"/>
  <c r="M91" i="10" s="1"/>
  <c r="F91" i="10"/>
  <c r="G91" i="10" s="1"/>
  <c r="D91" i="10"/>
  <c r="C91" i="10"/>
  <c r="M90" i="10"/>
  <c r="F90" i="10" s="1"/>
  <c r="L90" i="10"/>
  <c r="G90" i="10"/>
  <c r="D90" i="10"/>
  <c r="C90" i="10"/>
  <c r="L89" i="10"/>
  <c r="M89" i="10" s="1"/>
  <c r="F89" i="10"/>
  <c r="G89" i="10" s="1"/>
  <c r="D89" i="10"/>
  <c r="C89" i="10"/>
  <c r="M88" i="10"/>
  <c r="F88" i="10" s="1"/>
  <c r="L88" i="10"/>
  <c r="G88" i="10"/>
  <c r="D88" i="10"/>
  <c r="C88" i="10"/>
  <c r="L87" i="10"/>
  <c r="M87" i="10" s="1"/>
  <c r="F87" i="10"/>
  <c r="G87" i="10" s="1"/>
  <c r="D87" i="10"/>
  <c r="C87" i="10"/>
  <c r="M86" i="10"/>
  <c r="F86" i="10" s="1"/>
  <c r="L86" i="10"/>
  <c r="G86" i="10"/>
  <c r="D86" i="10"/>
  <c r="C86" i="10"/>
  <c r="L85" i="10"/>
  <c r="M85" i="10" s="1"/>
  <c r="F85" i="10"/>
  <c r="G85" i="10" s="1"/>
  <c r="D85" i="10"/>
  <c r="C85" i="10"/>
  <c r="M84" i="10"/>
  <c r="F84" i="10" s="1"/>
  <c r="L84" i="10"/>
  <c r="G84" i="10"/>
  <c r="D84" i="10"/>
  <c r="C84" i="10"/>
  <c r="L83" i="10"/>
  <c r="M83" i="10" s="1"/>
  <c r="F83" i="10"/>
  <c r="G83" i="10" s="1"/>
  <c r="D83" i="10"/>
  <c r="C83" i="10"/>
  <c r="M82" i="10"/>
  <c r="F82" i="10" s="1"/>
  <c r="L82" i="10"/>
  <c r="G82" i="10"/>
  <c r="D82" i="10"/>
  <c r="C82" i="10"/>
  <c r="L81" i="10"/>
  <c r="M81" i="10" s="1"/>
  <c r="F81" i="10"/>
  <c r="G81" i="10" s="1"/>
  <c r="D81" i="10"/>
  <c r="C81" i="10"/>
  <c r="M80" i="10"/>
  <c r="F80" i="10" s="1"/>
  <c r="L80" i="10"/>
  <c r="G80" i="10"/>
  <c r="D80" i="10"/>
  <c r="C80" i="10"/>
  <c r="L79" i="10"/>
  <c r="M79" i="10" s="1"/>
  <c r="F79" i="10"/>
  <c r="G79" i="10" s="1"/>
  <c r="D79" i="10"/>
  <c r="C79" i="10"/>
  <c r="M78" i="10"/>
  <c r="F78" i="10" s="1"/>
  <c r="L78" i="10"/>
  <c r="G78" i="10"/>
  <c r="D78" i="10"/>
  <c r="C78" i="10"/>
  <c r="L77" i="10"/>
  <c r="M77" i="10" s="1"/>
  <c r="F77" i="10"/>
  <c r="G77" i="10" s="1"/>
  <c r="D77" i="10"/>
  <c r="C77" i="10"/>
  <c r="M76" i="10"/>
  <c r="F76" i="10" s="1"/>
  <c r="L76" i="10"/>
  <c r="G76" i="10"/>
  <c r="D76" i="10"/>
  <c r="C76" i="10"/>
  <c r="L75" i="10"/>
  <c r="M75" i="10" s="1"/>
  <c r="F75" i="10"/>
  <c r="G75" i="10" s="1"/>
  <c r="D75" i="10"/>
  <c r="C75" i="10"/>
  <c r="M74" i="10"/>
  <c r="F74" i="10" s="1"/>
  <c r="L74" i="10"/>
  <c r="G74" i="10"/>
  <c r="D74" i="10"/>
  <c r="C74" i="10"/>
  <c r="L73" i="10"/>
  <c r="M73" i="10" s="1"/>
  <c r="F73" i="10"/>
  <c r="G73" i="10" s="1"/>
  <c r="D73" i="10"/>
  <c r="C73" i="10"/>
  <c r="M72" i="10"/>
  <c r="F72" i="10" s="1"/>
  <c r="L72" i="10"/>
  <c r="G72" i="10"/>
  <c r="D72" i="10"/>
  <c r="C72" i="10"/>
  <c r="L71" i="10"/>
  <c r="M71" i="10" s="1"/>
  <c r="F71" i="10"/>
  <c r="G71" i="10" s="1"/>
  <c r="D71" i="10"/>
  <c r="C71" i="10"/>
  <c r="M70" i="10"/>
  <c r="F70" i="10" s="1"/>
  <c r="L70" i="10"/>
  <c r="G70" i="10"/>
  <c r="D70" i="10"/>
  <c r="C70" i="10"/>
  <c r="L69" i="10"/>
  <c r="M69" i="10" s="1"/>
  <c r="F69" i="10"/>
  <c r="G69" i="10" s="1"/>
  <c r="D69" i="10"/>
  <c r="C69" i="10"/>
  <c r="M68" i="10"/>
  <c r="F68" i="10" s="1"/>
  <c r="L68" i="10"/>
  <c r="G68" i="10"/>
  <c r="D68" i="10"/>
  <c r="C68" i="10"/>
  <c r="L67" i="10"/>
  <c r="M67" i="10" s="1"/>
  <c r="F67" i="10"/>
  <c r="G67" i="10" s="1"/>
  <c r="D67" i="10"/>
  <c r="C67" i="10"/>
  <c r="M66" i="10"/>
  <c r="F66" i="10" s="1"/>
  <c r="L66" i="10"/>
  <c r="G66" i="10"/>
  <c r="D66" i="10"/>
  <c r="C66" i="10"/>
  <c r="L65" i="10"/>
  <c r="M65" i="10" s="1"/>
  <c r="F65" i="10"/>
  <c r="G65" i="10" s="1"/>
  <c r="D65" i="10"/>
  <c r="C65" i="10"/>
  <c r="M64" i="10"/>
  <c r="F64" i="10" s="1"/>
  <c r="L64" i="10"/>
  <c r="G64" i="10"/>
  <c r="D64" i="10"/>
  <c r="C64" i="10"/>
  <c r="L63" i="10"/>
  <c r="M63" i="10" s="1"/>
  <c r="F63" i="10"/>
  <c r="G63" i="10" s="1"/>
  <c r="D63" i="10"/>
  <c r="C63" i="10"/>
  <c r="M62" i="10"/>
  <c r="F62" i="10" s="1"/>
  <c r="L62" i="10"/>
  <c r="G62" i="10"/>
  <c r="D62" i="10"/>
  <c r="C62" i="10"/>
  <c r="L61" i="10"/>
  <c r="M61" i="10" s="1"/>
  <c r="F61" i="10"/>
  <c r="G61" i="10" s="1"/>
  <c r="D61" i="10"/>
  <c r="C61" i="10"/>
  <c r="M60" i="10"/>
  <c r="F60" i="10" s="1"/>
  <c r="L60" i="10"/>
  <c r="G60" i="10"/>
  <c r="D60" i="10"/>
  <c r="C60" i="10"/>
  <c r="L59" i="10"/>
  <c r="M59" i="10" s="1"/>
  <c r="F59" i="10"/>
  <c r="G59" i="10" s="1"/>
  <c r="D59" i="10"/>
  <c r="C59" i="10"/>
  <c r="M58" i="10"/>
  <c r="F58" i="10" s="1"/>
  <c r="L58" i="10"/>
  <c r="G58" i="10"/>
  <c r="D58" i="10"/>
  <c r="C58" i="10"/>
  <c r="L57" i="10"/>
  <c r="M57" i="10" s="1"/>
  <c r="F57" i="10"/>
  <c r="G57" i="10" s="1"/>
  <c r="D57" i="10"/>
  <c r="C57" i="10"/>
  <c r="M56" i="10"/>
  <c r="F56" i="10" s="1"/>
  <c r="L56" i="10"/>
  <c r="G56" i="10"/>
  <c r="D56" i="10"/>
  <c r="C56" i="10"/>
  <c r="L55" i="10"/>
  <c r="M55" i="10" s="1"/>
  <c r="F55" i="10"/>
  <c r="G55" i="10" s="1"/>
  <c r="D55" i="10"/>
  <c r="C55" i="10"/>
  <c r="M54" i="10"/>
  <c r="F54" i="10" s="1"/>
  <c r="L54" i="10"/>
  <c r="G54" i="10"/>
  <c r="D54" i="10"/>
  <c r="C54" i="10"/>
  <c r="L53" i="10"/>
  <c r="M53" i="10" s="1"/>
  <c r="F53" i="10"/>
  <c r="G53" i="10" s="1"/>
  <c r="D53" i="10"/>
  <c r="C53" i="10"/>
  <c r="M52" i="10"/>
  <c r="F52" i="10" s="1"/>
  <c r="L52" i="10"/>
  <c r="G52" i="10"/>
  <c r="D52" i="10"/>
  <c r="C52" i="10"/>
  <c r="L51" i="10"/>
  <c r="M51" i="10" s="1"/>
  <c r="F51" i="10"/>
  <c r="G51" i="10" s="1"/>
  <c r="D51" i="10"/>
  <c r="C51" i="10"/>
  <c r="M50" i="10"/>
  <c r="F50" i="10" s="1"/>
  <c r="L50" i="10"/>
  <c r="G50" i="10"/>
  <c r="D50" i="10"/>
  <c r="C50" i="10"/>
  <c r="L49" i="10"/>
  <c r="M49" i="10" s="1"/>
  <c r="F49" i="10"/>
  <c r="G49" i="10" s="1"/>
  <c r="D49" i="10"/>
  <c r="C49" i="10"/>
  <c r="M48" i="10"/>
  <c r="F48" i="10" s="1"/>
  <c r="L48" i="10"/>
  <c r="G48" i="10"/>
  <c r="D48" i="10"/>
  <c r="C48" i="10"/>
  <c r="L47" i="10"/>
  <c r="M47" i="10" s="1"/>
  <c r="F47" i="10"/>
  <c r="G47" i="10" s="1"/>
  <c r="D47" i="10"/>
  <c r="C47" i="10"/>
  <c r="M46" i="10"/>
  <c r="F46" i="10" s="1"/>
  <c r="L46" i="10"/>
  <c r="G46" i="10"/>
  <c r="D46" i="10"/>
  <c r="C46" i="10"/>
  <c r="L45" i="10"/>
  <c r="M45" i="10" s="1"/>
  <c r="F45" i="10"/>
  <c r="G45" i="10" s="1"/>
  <c r="D45" i="10"/>
  <c r="C45" i="10"/>
  <c r="M44" i="10"/>
  <c r="F44" i="10" s="1"/>
  <c r="L44" i="10"/>
  <c r="G44" i="10"/>
  <c r="D44" i="10"/>
  <c r="C44" i="10"/>
  <c r="L43" i="10"/>
  <c r="M43" i="10" s="1"/>
  <c r="F43" i="10"/>
  <c r="G43" i="10" s="1"/>
  <c r="D43" i="10"/>
  <c r="C43" i="10"/>
  <c r="M42" i="10"/>
  <c r="F42" i="10" s="1"/>
  <c r="L42" i="10"/>
  <c r="G42" i="10"/>
  <c r="D42" i="10"/>
  <c r="C42" i="10"/>
  <c r="L41" i="10"/>
  <c r="M41" i="10" s="1"/>
  <c r="F41" i="10"/>
  <c r="G41" i="10" s="1"/>
  <c r="D41" i="10"/>
  <c r="C41" i="10"/>
  <c r="M40" i="10"/>
  <c r="F40" i="10" s="1"/>
  <c r="L40" i="10"/>
  <c r="G40" i="10"/>
  <c r="D40" i="10"/>
  <c r="C40" i="10"/>
  <c r="L39" i="10"/>
  <c r="M39" i="10" s="1"/>
  <c r="F39" i="10"/>
  <c r="G39" i="10" s="1"/>
  <c r="D39" i="10"/>
  <c r="C39" i="10"/>
  <c r="M38" i="10"/>
  <c r="F38" i="10" s="1"/>
  <c r="L38" i="10"/>
  <c r="G38" i="10"/>
  <c r="D38" i="10"/>
  <c r="C38" i="10"/>
  <c r="L37" i="10"/>
  <c r="M37" i="10" s="1"/>
  <c r="F37" i="10"/>
  <c r="G37" i="10" s="1"/>
  <c r="D37" i="10"/>
  <c r="C37" i="10"/>
  <c r="M36" i="10"/>
  <c r="F36" i="10" s="1"/>
  <c r="L36" i="10"/>
  <c r="G36" i="10"/>
  <c r="D36" i="10"/>
  <c r="C36" i="10"/>
  <c r="L35" i="10"/>
  <c r="M35" i="10" s="1"/>
  <c r="F35" i="10"/>
  <c r="G35" i="10" s="1"/>
  <c r="D35" i="10"/>
  <c r="C35" i="10"/>
  <c r="M34" i="10"/>
  <c r="F34" i="10" s="1"/>
  <c r="L34" i="10"/>
  <c r="G34" i="10"/>
  <c r="D34" i="10"/>
  <c r="C34" i="10"/>
  <c r="L33" i="10"/>
  <c r="M33" i="10" s="1"/>
  <c r="F33" i="10"/>
  <c r="G33" i="10" s="1"/>
  <c r="D33" i="10"/>
  <c r="C33" i="10"/>
  <c r="M32" i="10"/>
  <c r="F32" i="10" s="1"/>
  <c r="L32" i="10"/>
  <c r="G32" i="10"/>
  <c r="D32" i="10"/>
  <c r="C32" i="10"/>
  <c r="L31" i="10"/>
  <c r="M31" i="10" s="1"/>
  <c r="F31" i="10"/>
  <c r="G31" i="10" s="1"/>
  <c r="D31" i="10"/>
  <c r="C31" i="10"/>
  <c r="M30" i="10"/>
  <c r="F30" i="10" s="1"/>
  <c r="L30" i="10"/>
  <c r="G30" i="10"/>
  <c r="D30" i="10"/>
  <c r="C30" i="10"/>
  <c r="L29" i="10"/>
  <c r="M29" i="10" s="1"/>
  <c r="F29" i="10"/>
  <c r="G29" i="10" s="1"/>
  <c r="D29" i="10"/>
  <c r="C29" i="10"/>
  <c r="M28" i="10"/>
  <c r="F28" i="10" s="1"/>
  <c r="L28" i="10"/>
  <c r="G28" i="10"/>
  <c r="D28" i="10"/>
  <c r="C28" i="10"/>
  <c r="L27" i="10"/>
  <c r="M27" i="10" s="1"/>
  <c r="F27" i="10"/>
  <c r="G27" i="10" s="1"/>
  <c r="D27" i="10"/>
  <c r="C27" i="10"/>
  <c r="M26" i="10"/>
  <c r="F26" i="10" s="1"/>
  <c r="L26" i="10"/>
  <c r="G26" i="10"/>
  <c r="D26" i="10"/>
  <c r="C26" i="10"/>
  <c r="L25" i="10"/>
  <c r="M25" i="10" s="1"/>
  <c r="F25" i="10"/>
  <c r="G25" i="10" s="1"/>
  <c r="D25" i="10"/>
  <c r="C25" i="10"/>
  <c r="M24" i="10"/>
  <c r="F24" i="10" s="1"/>
  <c r="L24" i="10"/>
  <c r="G24" i="10"/>
  <c r="D24" i="10"/>
  <c r="C24" i="10"/>
  <c r="L23" i="10"/>
  <c r="M23" i="10" s="1"/>
  <c r="F23" i="10"/>
  <c r="G23" i="10" s="1"/>
  <c r="D23" i="10"/>
  <c r="C23" i="10"/>
  <c r="M22" i="10"/>
  <c r="F22" i="10" s="1"/>
  <c r="L22" i="10"/>
  <c r="G22" i="10"/>
  <c r="D22" i="10"/>
  <c r="C22" i="10"/>
  <c r="L21" i="10"/>
  <c r="M21" i="10" s="1"/>
  <c r="F21" i="10"/>
  <c r="G21" i="10" s="1"/>
  <c r="D21" i="10"/>
  <c r="C21" i="10"/>
  <c r="M20" i="10"/>
  <c r="F20" i="10" s="1"/>
  <c r="L20" i="10"/>
  <c r="G20" i="10"/>
  <c r="D20" i="10"/>
  <c r="C20" i="10"/>
  <c r="L19" i="10"/>
  <c r="M19" i="10" s="1"/>
  <c r="F19" i="10"/>
  <c r="G19" i="10" s="1"/>
  <c r="D19" i="10"/>
  <c r="C19" i="10"/>
  <c r="M18" i="10"/>
  <c r="F18" i="10" s="1"/>
  <c r="L18" i="10"/>
  <c r="G18" i="10"/>
  <c r="D18" i="10"/>
  <c r="C18" i="10"/>
  <c r="L17" i="10"/>
  <c r="M17" i="10" s="1"/>
  <c r="F17" i="10"/>
  <c r="G17" i="10" s="1"/>
  <c r="D17" i="10"/>
  <c r="C17" i="10"/>
  <c r="M16" i="10"/>
  <c r="F16" i="10" s="1"/>
  <c r="G16" i="10" s="1"/>
  <c r="L16" i="10"/>
  <c r="D16" i="10"/>
  <c r="C16" i="10"/>
  <c r="L15" i="10"/>
  <c r="M15" i="10" s="1"/>
  <c r="F15" i="10" s="1"/>
  <c r="G15" i="10" s="1"/>
  <c r="D15" i="10"/>
  <c r="C15" i="10"/>
  <c r="M14" i="10"/>
  <c r="F14" i="10" s="1"/>
  <c r="G14" i="10" s="1"/>
  <c r="L14" i="10"/>
  <c r="D14" i="10"/>
  <c r="C14" i="10"/>
  <c r="L13" i="10"/>
  <c r="M13" i="10" s="1"/>
  <c r="F13" i="10" s="1"/>
  <c r="G13" i="10" s="1"/>
  <c r="D13" i="10"/>
  <c r="C13" i="10"/>
  <c r="M12" i="10"/>
  <c r="F12" i="10" s="1"/>
  <c r="G12" i="10" s="1"/>
  <c r="L12" i="10"/>
  <c r="D12" i="10"/>
  <c r="C12" i="10"/>
  <c r="L11" i="10"/>
  <c r="M11" i="10" s="1"/>
  <c r="F11" i="10" s="1"/>
  <c r="G11" i="10" s="1"/>
  <c r="D11" i="10"/>
  <c r="C11" i="10"/>
  <c r="M10" i="10"/>
  <c r="F10" i="10" s="1"/>
  <c r="G10" i="10" s="1"/>
  <c r="L10" i="10"/>
  <c r="D10" i="10"/>
  <c r="C10" i="10"/>
  <c r="L9" i="10"/>
  <c r="M9" i="10" s="1"/>
  <c r="F9" i="10" s="1"/>
  <c r="G9" i="10" s="1"/>
  <c r="D9" i="10"/>
  <c r="C9" i="10"/>
  <c r="M8" i="10"/>
  <c r="F8" i="10" s="1"/>
  <c r="G8" i="10" s="1"/>
  <c r="L8" i="10"/>
  <c r="D8" i="10"/>
  <c r="C8" i="10"/>
  <c r="L7" i="10"/>
  <c r="M7" i="10" s="1"/>
  <c r="F7" i="10" s="1"/>
  <c r="G7" i="10" s="1"/>
  <c r="D7" i="10"/>
  <c r="C7" i="10"/>
  <c r="M6" i="10"/>
  <c r="F6" i="10" s="1"/>
  <c r="G6" i="10" s="1"/>
  <c r="L6" i="10"/>
  <c r="D6" i="10"/>
  <c r="C6" i="10"/>
  <c r="L5" i="10"/>
  <c r="M5" i="10" s="1"/>
  <c r="F5" i="10" s="1"/>
  <c r="G5" i="10" s="1"/>
  <c r="D5" i="10"/>
  <c r="C5" i="10"/>
  <c r="M4" i="10"/>
  <c r="F4" i="10" s="1"/>
  <c r="G4" i="10" s="1"/>
  <c r="L4" i="10"/>
  <c r="D4" i="10"/>
  <c r="C4" i="10"/>
  <c r="L3" i="10"/>
  <c r="M3" i="10" s="1"/>
  <c r="F3" i="10" s="1"/>
  <c r="G3" i="10" s="1"/>
  <c r="D3" i="10"/>
  <c r="C3" i="10"/>
  <c r="A3" i="10"/>
  <c r="M2" i="10"/>
  <c r="F2" i="10" s="1"/>
  <c r="G2" i="10" s="1"/>
  <c r="L2" i="10"/>
  <c r="D2" i="10"/>
  <c r="C2" i="10"/>
  <c r="L15" i="9"/>
  <c r="M15" i="9" s="1"/>
  <c r="F15" i="9" s="1"/>
  <c r="G15" i="9" s="1"/>
  <c r="D15" i="9"/>
  <c r="C15" i="9"/>
  <c r="L14" i="9"/>
  <c r="M14" i="9" s="1"/>
  <c r="F14" i="9" s="1"/>
  <c r="G14" i="9" s="1"/>
  <c r="D14" i="9"/>
  <c r="C14" i="9"/>
  <c r="L13" i="9"/>
  <c r="M13" i="9" s="1"/>
  <c r="F13" i="9" s="1"/>
  <c r="G13" i="9" s="1"/>
  <c r="D13" i="9"/>
  <c r="C13" i="9"/>
  <c r="L12" i="9"/>
  <c r="M12" i="9" s="1"/>
  <c r="F12" i="9" s="1"/>
  <c r="G12" i="9" s="1"/>
  <c r="D12" i="9"/>
  <c r="C12" i="9"/>
  <c r="L11" i="9"/>
  <c r="M11" i="9" s="1"/>
  <c r="F11" i="9" s="1"/>
  <c r="G11" i="9" s="1"/>
  <c r="D11" i="9"/>
  <c r="C11" i="9"/>
  <c r="M10" i="9"/>
  <c r="F10" i="9" s="1"/>
  <c r="G10" i="9" s="1"/>
  <c r="L10" i="9"/>
  <c r="D10" i="9"/>
  <c r="C10" i="9"/>
  <c r="M9" i="9"/>
  <c r="F9" i="9" s="1"/>
  <c r="G9" i="9" s="1"/>
  <c r="L9" i="9"/>
  <c r="D9" i="9"/>
  <c r="C9" i="9"/>
  <c r="M8" i="9"/>
  <c r="F8" i="9" s="1"/>
  <c r="G8" i="9" s="1"/>
  <c r="L8" i="9"/>
  <c r="D8" i="9"/>
  <c r="C8" i="9"/>
  <c r="M7" i="9"/>
  <c r="F7" i="9" s="1"/>
  <c r="G7" i="9" s="1"/>
  <c r="L7" i="9"/>
  <c r="D7" i="9"/>
  <c r="C7" i="9"/>
  <c r="M6" i="9"/>
  <c r="F6" i="9" s="1"/>
  <c r="G6" i="9" s="1"/>
  <c r="L6" i="9"/>
  <c r="D6" i="9"/>
  <c r="C6" i="9"/>
  <c r="M5" i="9"/>
  <c r="F5" i="9" s="1"/>
  <c r="G5" i="9" s="1"/>
  <c r="L5" i="9"/>
  <c r="D5" i="9"/>
  <c r="C5" i="9"/>
  <c r="M4" i="9"/>
  <c r="F4" i="9" s="1"/>
  <c r="G4" i="9" s="1"/>
  <c r="L4" i="9"/>
  <c r="D4" i="9"/>
  <c r="C4" i="9"/>
  <c r="M3" i="9"/>
  <c r="F3" i="9" s="1"/>
  <c r="G3" i="9" s="1"/>
  <c r="L3" i="9"/>
  <c r="D3" i="9"/>
  <c r="C3" i="9"/>
  <c r="M2" i="9"/>
  <c r="F2" i="9" s="1"/>
  <c r="G2" i="9" s="1"/>
  <c r="L2" i="9"/>
  <c r="D2" i="9"/>
  <c r="C2" i="9"/>
  <c r="L11" i="8"/>
  <c r="M11" i="8" s="1"/>
  <c r="F11" i="8" s="1"/>
  <c r="G11" i="8" s="1"/>
  <c r="D11" i="8"/>
  <c r="C11" i="8"/>
  <c r="L10" i="8"/>
  <c r="M10" i="8" s="1"/>
  <c r="F10" i="8" s="1"/>
  <c r="G10" i="8" s="1"/>
  <c r="D10" i="8"/>
  <c r="C10" i="8"/>
  <c r="L9" i="8"/>
  <c r="M9" i="8" s="1"/>
  <c r="F9" i="8" s="1"/>
  <c r="G9" i="8" s="1"/>
  <c r="D9" i="8"/>
  <c r="C9" i="8"/>
  <c r="L8" i="8"/>
  <c r="M8" i="8" s="1"/>
  <c r="F8" i="8" s="1"/>
  <c r="G8" i="8" s="1"/>
  <c r="D8" i="8"/>
  <c r="C8" i="8"/>
  <c r="L7" i="8"/>
  <c r="M7" i="8" s="1"/>
  <c r="F7" i="8" s="1"/>
  <c r="G7" i="8" s="1"/>
  <c r="D7" i="8"/>
  <c r="C7" i="8"/>
  <c r="L6" i="8"/>
  <c r="M6" i="8" s="1"/>
  <c r="F6" i="8" s="1"/>
  <c r="G6" i="8" s="1"/>
  <c r="D6" i="8"/>
  <c r="C6" i="8"/>
  <c r="L5" i="8"/>
  <c r="M5" i="8" s="1"/>
  <c r="F5" i="8" s="1"/>
  <c r="G5" i="8" s="1"/>
  <c r="D5" i="8"/>
  <c r="C5" i="8"/>
  <c r="L4" i="8"/>
  <c r="M4" i="8" s="1"/>
  <c r="F4" i="8" s="1"/>
  <c r="G4" i="8" s="1"/>
  <c r="D4" i="8"/>
  <c r="C4" i="8"/>
  <c r="L3" i="8"/>
  <c r="M3" i="8" s="1"/>
  <c r="F3" i="8" s="1"/>
  <c r="G3" i="8" s="1"/>
  <c r="D3" i="8"/>
  <c r="C3" i="8"/>
  <c r="L2" i="8"/>
  <c r="M2" i="8" s="1"/>
  <c r="F2" i="8" s="1"/>
  <c r="G2" i="8" s="1"/>
  <c r="D2" i="8"/>
  <c r="C2" i="8"/>
  <c r="L4" i="41"/>
  <c r="M4" i="41" s="1"/>
  <c r="F4" i="41" s="1"/>
  <c r="G4" i="41" s="1"/>
  <c r="D4" i="41"/>
  <c r="C4" i="41"/>
  <c r="L3" i="41"/>
  <c r="M3" i="41" s="1"/>
  <c r="F3" i="41" s="1"/>
  <c r="G3" i="41" s="1"/>
  <c r="D3" i="41"/>
  <c r="C3" i="41"/>
  <c r="L2" i="41"/>
  <c r="M2" i="41" s="1"/>
  <c r="F2" i="41" s="1"/>
  <c r="G2" i="41" s="1"/>
  <c r="D2" i="41"/>
  <c r="C2" i="41"/>
  <c r="L3" i="40"/>
  <c r="M3" i="40" s="1"/>
  <c r="F3" i="40" s="1"/>
  <c r="G3" i="40" s="1"/>
  <c r="D3" i="40"/>
  <c r="C3" i="40"/>
  <c r="L2" i="40"/>
  <c r="M2" i="40" s="1"/>
  <c r="F2" i="40" s="1"/>
  <c r="G2" i="40" s="1"/>
  <c r="D2" i="40"/>
  <c r="C2" i="40"/>
  <c r="M35" i="38"/>
  <c r="L35" i="38"/>
  <c r="G35" i="38"/>
  <c r="F35" i="38"/>
  <c r="D35" i="38"/>
  <c r="C35" i="38"/>
  <c r="A35" i="38"/>
  <c r="M34" i="38"/>
  <c r="L34" i="38"/>
  <c r="G34" i="38"/>
  <c r="F34" i="38"/>
  <c r="D34" i="38"/>
  <c r="C34" i="38"/>
  <c r="A34" i="38"/>
  <c r="M33" i="38"/>
  <c r="L33" i="38"/>
  <c r="G33" i="38"/>
  <c r="F33" i="38"/>
  <c r="D33" i="38"/>
  <c r="C33" i="38"/>
  <c r="A33" i="38"/>
  <c r="M32" i="38"/>
  <c r="L32" i="38"/>
  <c r="G32" i="38"/>
  <c r="F32" i="38"/>
  <c r="D32" i="38"/>
  <c r="C32" i="38"/>
  <c r="A32" i="38"/>
  <c r="M31" i="38"/>
  <c r="L31" i="38"/>
  <c r="G31" i="38"/>
  <c r="F31" i="38"/>
  <c r="D31" i="38"/>
  <c r="C31" i="38"/>
  <c r="A31" i="38"/>
  <c r="M30" i="38"/>
  <c r="L30" i="38"/>
  <c r="G30" i="38"/>
  <c r="F30" i="38"/>
  <c r="D30" i="38"/>
  <c r="C30" i="38"/>
  <c r="A30" i="38"/>
  <c r="M29" i="38"/>
  <c r="L29" i="38"/>
  <c r="G29" i="38"/>
  <c r="F29" i="38"/>
  <c r="D29" i="38"/>
  <c r="C29" i="38"/>
  <c r="A29" i="38"/>
  <c r="M28" i="38"/>
  <c r="L28" i="38"/>
  <c r="G28" i="38"/>
  <c r="F28" i="38"/>
  <c r="D28" i="38"/>
  <c r="C28" i="38"/>
  <c r="A28" i="38"/>
  <c r="M27" i="38"/>
  <c r="L27" i="38"/>
  <c r="G27" i="38"/>
  <c r="F27" i="38"/>
  <c r="D27" i="38"/>
  <c r="C27" i="38"/>
  <c r="A27" i="38"/>
  <c r="M26" i="38"/>
  <c r="L26" i="38"/>
  <c r="G26" i="38"/>
  <c r="F26" i="38"/>
  <c r="D26" i="38"/>
  <c r="C26" i="38"/>
  <c r="A26" i="38"/>
  <c r="M25" i="38"/>
  <c r="L25" i="38"/>
  <c r="G25" i="38"/>
  <c r="F25" i="38"/>
  <c r="D25" i="38"/>
  <c r="C25" i="38"/>
  <c r="A25" i="38"/>
  <c r="M24" i="38"/>
  <c r="L24" i="38"/>
  <c r="G24" i="38"/>
  <c r="F24" i="38"/>
  <c r="D24" i="38"/>
  <c r="C24" i="38"/>
  <c r="A24" i="38"/>
  <c r="M23" i="38"/>
  <c r="L23" i="38"/>
  <c r="G23" i="38"/>
  <c r="F23" i="38"/>
  <c r="D23" i="38"/>
  <c r="C23" i="38"/>
  <c r="A23" i="38"/>
  <c r="M22" i="38"/>
  <c r="L22" i="38"/>
  <c r="G22" i="38"/>
  <c r="F22" i="38"/>
  <c r="D22" i="38"/>
  <c r="C22" i="38"/>
  <c r="A22" i="38"/>
  <c r="M21" i="38"/>
  <c r="L21" i="38"/>
  <c r="G21" i="38"/>
  <c r="F21" i="38"/>
  <c r="D21" i="38"/>
  <c r="C21" i="38"/>
  <c r="A21" i="38"/>
  <c r="M20" i="38"/>
  <c r="L20" i="38"/>
  <c r="G20" i="38"/>
  <c r="F20" i="38"/>
  <c r="D20" i="38"/>
  <c r="C20" i="38"/>
  <c r="A20" i="38"/>
  <c r="M19" i="38"/>
  <c r="L19" i="38"/>
  <c r="G19" i="38"/>
  <c r="F19" i="38"/>
  <c r="D19" i="38"/>
  <c r="C19" i="38"/>
  <c r="A19" i="38"/>
  <c r="M18" i="38"/>
  <c r="L18" i="38"/>
  <c r="G18" i="38"/>
  <c r="F18" i="38"/>
  <c r="D18" i="38"/>
  <c r="C18" i="38"/>
  <c r="A18" i="38"/>
  <c r="M17" i="38"/>
  <c r="L17" i="38"/>
  <c r="G17" i="38"/>
  <c r="F17" i="38"/>
  <c r="D17" i="38"/>
  <c r="C17" i="38"/>
  <c r="A17" i="38"/>
  <c r="M16" i="38"/>
  <c r="L16" i="38"/>
  <c r="G16" i="38"/>
  <c r="F16" i="38"/>
  <c r="D16" i="38"/>
  <c r="C16" i="38"/>
  <c r="A16" i="38"/>
  <c r="M15" i="38"/>
  <c r="L15" i="38"/>
  <c r="G15" i="38"/>
  <c r="F15" i="38"/>
  <c r="D15" i="38"/>
  <c r="C15" i="38"/>
  <c r="A15" i="38"/>
  <c r="M14" i="38"/>
  <c r="L14" i="38"/>
  <c r="G14" i="38"/>
  <c r="F14" i="38"/>
  <c r="D14" i="38"/>
  <c r="C14" i="38"/>
  <c r="A14" i="38"/>
  <c r="M13" i="38"/>
  <c r="L13" i="38"/>
  <c r="G13" i="38"/>
  <c r="F13" i="38"/>
  <c r="D13" i="38"/>
  <c r="C13" i="38"/>
  <c r="A13" i="38"/>
  <c r="M12" i="38"/>
  <c r="L12" i="38"/>
  <c r="G12" i="38"/>
  <c r="F12" i="38"/>
  <c r="D12" i="38"/>
  <c r="C12" i="38"/>
  <c r="A12" i="38"/>
  <c r="M11" i="38"/>
  <c r="L11" i="38"/>
  <c r="G11" i="38"/>
  <c r="F11" i="38"/>
  <c r="D11" i="38"/>
  <c r="C11" i="38"/>
  <c r="A11" i="38"/>
  <c r="M10" i="38"/>
  <c r="L10" i="38"/>
  <c r="G10" i="38"/>
  <c r="F10" i="38"/>
  <c r="D10" i="38"/>
  <c r="C10" i="38"/>
  <c r="A10" i="38"/>
  <c r="M9" i="38"/>
  <c r="L9" i="38"/>
  <c r="G9" i="38"/>
  <c r="F9" i="38"/>
  <c r="D9" i="38"/>
  <c r="C9" i="38"/>
  <c r="A9" i="38"/>
  <c r="M8" i="38"/>
  <c r="L8" i="38"/>
  <c r="G8" i="38"/>
  <c r="F8" i="38"/>
  <c r="D8" i="38"/>
  <c r="C8" i="38"/>
  <c r="A8" i="38"/>
  <c r="M7" i="38"/>
  <c r="L7" i="38"/>
  <c r="G7" i="38"/>
  <c r="F7" i="38"/>
  <c r="D7" i="38"/>
  <c r="C7" i="38"/>
  <c r="A7" i="38"/>
  <c r="M6" i="38"/>
  <c r="L6" i="38"/>
  <c r="G6" i="38"/>
  <c r="F6" i="38"/>
  <c r="D6" i="38"/>
  <c r="C6" i="38"/>
  <c r="A6" i="38"/>
  <c r="M5" i="38"/>
  <c r="L5" i="38"/>
  <c r="G5" i="38"/>
  <c r="F5" i="38"/>
  <c r="D5" i="38"/>
  <c r="C5" i="38"/>
  <c r="A5" i="38"/>
  <c r="M4" i="38"/>
  <c r="L4" i="38"/>
  <c r="G4" i="38"/>
  <c r="F4" i="38"/>
  <c r="D4" i="38"/>
  <c r="C4" i="38"/>
  <c r="A4" i="38"/>
  <c r="M3" i="38"/>
  <c r="L3" i="38"/>
  <c r="G3" i="38"/>
  <c r="F3" i="38"/>
  <c r="D3" i="38"/>
  <c r="C3" i="38"/>
  <c r="A3" i="38"/>
  <c r="M2" i="38"/>
  <c r="L2" i="38"/>
  <c r="G2" i="38"/>
  <c r="F2" i="38"/>
  <c r="D2" i="38"/>
  <c r="C2" i="38"/>
  <c r="L388" i="4"/>
  <c r="M388" i="4" s="1"/>
  <c r="F388" i="4" s="1"/>
  <c r="G388" i="4" s="1"/>
  <c r="D388" i="4"/>
  <c r="C388" i="4"/>
  <c r="L387" i="4"/>
  <c r="M387" i="4" s="1"/>
  <c r="F387" i="4" s="1"/>
  <c r="G387" i="4" s="1"/>
  <c r="D387" i="4"/>
  <c r="C387" i="4"/>
  <c r="L386" i="4"/>
  <c r="M386" i="4" s="1"/>
  <c r="F386" i="4" s="1"/>
  <c r="G386" i="4" s="1"/>
  <c r="D386" i="4"/>
  <c r="C386" i="4"/>
  <c r="L385" i="4"/>
  <c r="M385" i="4" s="1"/>
  <c r="F385" i="4" s="1"/>
  <c r="G385" i="4" s="1"/>
  <c r="D385" i="4"/>
  <c r="C385" i="4"/>
  <c r="L384" i="4"/>
  <c r="M384" i="4" s="1"/>
  <c r="F384" i="4" s="1"/>
  <c r="G384" i="4" s="1"/>
  <c r="D384" i="4"/>
  <c r="C384" i="4"/>
  <c r="L383" i="4"/>
  <c r="M383" i="4" s="1"/>
  <c r="F383" i="4" s="1"/>
  <c r="G383" i="4" s="1"/>
  <c r="D383" i="4"/>
  <c r="C383" i="4"/>
  <c r="L382" i="4"/>
  <c r="M382" i="4" s="1"/>
  <c r="F382" i="4" s="1"/>
  <c r="G382" i="4" s="1"/>
  <c r="D382" i="4"/>
  <c r="C382" i="4"/>
  <c r="L381" i="4"/>
  <c r="M381" i="4" s="1"/>
  <c r="F381" i="4" s="1"/>
  <c r="G381" i="4" s="1"/>
  <c r="D381" i="4"/>
  <c r="C381" i="4"/>
  <c r="L380" i="4"/>
  <c r="M380" i="4" s="1"/>
  <c r="F380" i="4" s="1"/>
  <c r="G380" i="4" s="1"/>
  <c r="D380" i="4"/>
  <c r="C380" i="4"/>
  <c r="L379" i="4"/>
  <c r="M379" i="4" s="1"/>
  <c r="F379" i="4" s="1"/>
  <c r="G379" i="4" s="1"/>
  <c r="D379" i="4"/>
  <c r="C379" i="4"/>
  <c r="L378" i="4"/>
  <c r="M378" i="4" s="1"/>
  <c r="F378" i="4" s="1"/>
  <c r="G378" i="4" s="1"/>
  <c r="D378" i="4"/>
  <c r="C378" i="4"/>
  <c r="L377" i="4"/>
  <c r="M377" i="4" s="1"/>
  <c r="F377" i="4" s="1"/>
  <c r="G377" i="4" s="1"/>
  <c r="D377" i="4"/>
  <c r="C377" i="4"/>
  <c r="L376" i="4"/>
  <c r="M376" i="4" s="1"/>
  <c r="F376" i="4" s="1"/>
  <c r="G376" i="4" s="1"/>
  <c r="D376" i="4"/>
  <c r="C376" i="4"/>
  <c r="L375" i="4"/>
  <c r="M375" i="4" s="1"/>
  <c r="F375" i="4" s="1"/>
  <c r="G375" i="4" s="1"/>
  <c r="D375" i="4"/>
  <c r="C375" i="4"/>
  <c r="L374" i="4"/>
  <c r="M374" i="4" s="1"/>
  <c r="F374" i="4" s="1"/>
  <c r="G374" i="4" s="1"/>
  <c r="D374" i="4"/>
  <c r="C374" i="4"/>
  <c r="L373" i="4"/>
  <c r="M373" i="4" s="1"/>
  <c r="F373" i="4" s="1"/>
  <c r="G373" i="4" s="1"/>
  <c r="D373" i="4"/>
  <c r="C373" i="4"/>
  <c r="L372" i="4"/>
  <c r="M372" i="4" s="1"/>
  <c r="F372" i="4" s="1"/>
  <c r="G372" i="4" s="1"/>
  <c r="D372" i="4"/>
  <c r="C372" i="4"/>
  <c r="L371" i="4"/>
  <c r="M371" i="4" s="1"/>
  <c r="F371" i="4" s="1"/>
  <c r="G371" i="4" s="1"/>
  <c r="D371" i="4"/>
  <c r="C371" i="4"/>
  <c r="L370" i="4"/>
  <c r="M370" i="4" s="1"/>
  <c r="F370" i="4" s="1"/>
  <c r="G370" i="4" s="1"/>
  <c r="D370" i="4"/>
  <c r="C370" i="4"/>
  <c r="L369" i="4"/>
  <c r="M369" i="4" s="1"/>
  <c r="F369" i="4" s="1"/>
  <c r="G369" i="4" s="1"/>
  <c r="D369" i="4"/>
  <c r="C369" i="4"/>
  <c r="L368" i="4"/>
  <c r="M368" i="4" s="1"/>
  <c r="F368" i="4" s="1"/>
  <c r="G368" i="4" s="1"/>
  <c r="D368" i="4"/>
  <c r="C368" i="4"/>
  <c r="L367" i="4"/>
  <c r="M367" i="4" s="1"/>
  <c r="F367" i="4" s="1"/>
  <c r="G367" i="4" s="1"/>
  <c r="D367" i="4"/>
  <c r="C367" i="4"/>
  <c r="L366" i="4"/>
  <c r="M366" i="4" s="1"/>
  <c r="F366" i="4" s="1"/>
  <c r="G366" i="4" s="1"/>
  <c r="D366" i="4"/>
  <c r="C366" i="4"/>
  <c r="L365" i="4"/>
  <c r="M365" i="4" s="1"/>
  <c r="F365" i="4" s="1"/>
  <c r="G365" i="4" s="1"/>
  <c r="D365" i="4"/>
  <c r="C365" i="4"/>
  <c r="L364" i="4"/>
  <c r="M364" i="4" s="1"/>
  <c r="F364" i="4" s="1"/>
  <c r="G364" i="4" s="1"/>
  <c r="D364" i="4"/>
  <c r="C364" i="4"/>
  <c r="L363" i="4"/>
  <c r="M363" i="4" s="1"/>
  <c r="F363" i="4" s="1"/>
  <c r="G363" i="4" s="1"/>
  <c r="D363" i="4"/>
  <c r="C363" i="4"/>
  <c r="L362" i="4"/>
  <c r="M362" i="4" s="1"/>
  <c r="F362" i="4" s="1"/>
  <c r="G362" i="4" s="1"/>
  <c r="D362" i="4"/>
  <c r="C362" i="4"/>
  <c r="L361" i="4"/>
  <c r="M361" i="4" s="1"/>
  <c r="F361" i="4" s="1"/>
  <c r="G361" i="4" s="1"/>
  <c r="D361" i="4"/>
  <c r="C361" i="4"/>
  <c r="L360" i="4"/>
  <c r="M360" i="4" s="1"/>
  <c r="F360" i="4" s="1"/>
  <c r="G360" i="4" s="1"/>
  <c r="D360" i="4"/>
  <c r="C360" i="4"/>
  <c r="L359" i="4"/>
  <c r="M359" i="4" s="1"/>
  <c r="F359" i="4" s="1"/>
  <c r="G359" i="4" s="1"/>
  <c r="D359" i="4"/>
  <c r="C359" i="4"/>
  <c r="L358" i="4"/>
  <c r="M358" i="4" s="1"/>
  <c r="F358" i="4" s="1"/>
  <c r="G358" i="4" s="1"/>
  <c r="D358" i="4"/>
  <c r="C358" i="4"/>
  <c r="L357" i="4"/>
  <c r="M357" i="4" s="1"/>
  <c r="F357" i="4" s="1"/>
  <c r="G357" i="4" s="1"/>
  <c r="D357" i="4"/>
  <c r="C357" i="4"/>
  <c r="L356" i="4"/>
  <c r="M356" i="4" s="1"/>
  <c r="F356" i="4" s="1"/>
  <c r="G356" i="4" s="1"/>
  <c r="D356" i="4"/>
  <c r="C356" i="4"/>
  <c r="L355" i="4"/>
  <c r="M355" i="4" s="1"/>
  <c r="F355" i="4" s="1"/>
  <c r="G355" i="4" s="1"/>
  <c r="D355" i="4"/>
  <c r="C355" i="4"/>
  <c r="L354" i="4"/>
  <c r="M354" i="4" s="1"/>
  <c r="F354" i="4" s="1"/>
  <c r="G354" i="4" s="1"/>
  <c r="D354" i="4"/>
  <c r="C354" i="4"/>
  <c r="L353" i="4"/>
  <c r="M353" i="4" s="1"/>
  <c r="F353" i="4" s="1"/>
  <c r="G353" i="4" s="1"/>
  <c r="D353" i="4"/>
  <c r="C353" i="4"/>
  <c r="L352" i="4"/>
  <c r="M352" i="4" s="1"/>
  <c r="F352" i="4" s="1"/>
  <c r="G352" i="4" s="1"/>
  <c r="D352" i="4"/>
  <c r="C352" i="4"/>
  <c r="L351" i="4"/>
  <c r="M351" i="4" s="1"/>
  <c r="F351" i="4" s="1"/>
  <c r="G351" i="4" s="1"/>
  <c r="D351" i="4"/>
  <c r="C351" i="4"/>
  <c r="L350" i="4"/>
  <c r="M350" i="4" s="1"/>
  <c r="F350" i="4"/>
  <c r="G350" i="4" s="1"/>
  <c r="D350" i="4"/>
  <c r="C350" i="4"/>
  <c r="L349" i="4"/>
  <c r="M349" i="4" s="1"/>
  <c r="F349" i="4"/>
  <c r="G349" i="4" s="1"/>
  <c r="D349" i="4"/>
  <c r="C349" i="4"/>
  <c r="L348" i="4"/>
  <c r="M348" i="4" s="1"/>
  <c r="F348" i="4"/>
  <c r="G348" i="4" s="1"/>
  <c r="D348" i="4"/>
  <c r="C348" i="4"/>
  <c r="L347" i="4"/>
  <c r="M347" i="4" s="1"/>
  <c r="F347" i="4"/>
  <c r="G347" i="4" s="1"/>
  <c r="D347" i="4"/>
  <c r="C347" i="4"/>
  <c r="L346" i="4"/>
  <c r="M346" i="4" s="1"/>
  <c r="G346" i="4"/>
  <c r="F346" i="4"/>
  <c r="D346" i="4"/>
  <c r="C346" i="4"/>
  <c r="M345" i="4"/>
  <c r="F345" i="4" s="1"/>
  <c r="G345" i="4" s="1"/>
  <c r="L345" i="4"/>
  <c r="D345" i="4"/>
  <c r="C345" i="4"/>
  <c r="M344" i="4"/>
  <c r="F344" i="4" s="1"/>
  <c r="G344" i="4" s="1"/>
  <c r="L344" i="4"/>
  <c r="D344" i="4"/>
  <c r="C344" i="4"/>
  <c r="M343" i="4"/>
  <c r="F343" i="4" s="1"/>
  <c r="G343" i="4" s="1"/>
  <c r="L343" i="4"/>
  <c r="D343" i="4"/>
  <c r="C343" i="4"/>
  <c r="M342" i="4"/>
  <c r="F342" i="4" s="1"/>
  <c r="G342" i="4" s="1"/>
  <c r="L342" i="4"/>
  <c r="D342" i="4"/>
  <c r="C342" i="4"/>
  <c r="M341" i="4"/>
  <c r="F341" i="4" s="1"/>
  <c r="G341" i="4" s="1"/>
  <c r="L341" i="4"/>
  <c r="D341" i="4"/>
  <c r="C341" i="4"/>
  <c r="M340" i="4"/>
  <c r="F340" i="4" s="1"/>
  <c r="G340" i="4" s="1"/>
  <c r="L340" i="4"/>
  <c r="D340" i="4"/>
  <c r="C340" i="4"/>
  <c r="M339" i="4"/>
  <c r="F339" i="4" s="1"/>
  <c r="G339" i="4" s="1"/>
  <c r="L339" i="4"/>
  <c r="D339" i="4"/>
  <c r="C339" i="4"/>
  <c r="M338" i="4"/>
  <c r="F338" i="4" s="1"/>
  <c r="G338" i="4" s="1"/>
  <c r="L338" i="4"/>
  <c r="D338" i="4"/>
  <c r="C338" i="4"/>
  <c r="M337" i="4"/>
  <c r="F337" i="4" s="1"/>
  <c r="G337" i="4" s="1"/>
  <c r="L337" i="4"/>
  <c r="D337" i="4"/>
  <c r="C337" i="4"/>
  <c r="M336" i="4"/>
  <c r="F336" i="4" s="1"/>
  <c r="G336" i="4" s="1"/>
  <c r="L336" i="4"/>
  <c r="D336" i="4"/>
  <c r="C336" i="4"/>
  <c r="M335" i="4"/>
  <c r="F335" i="4" s="1"/>
  <c r="G335" i="4" s="1"/>
  <c r="L335" i="4"/>
  <c r="D335" i="4"/>
  <c r="C335" i="4"/>
  <c r="M334" i="4"/>
  <c r="F334" i="4" s="1"/>
  <c r="G334" i="4" s="1"/>
  <c r="L334" i="4"/>
  <c r="D334" i="4"/>
  <c r="C334" i="4"/>
  <c r="M333" i="4"/>
  <c r="F333" i="4" s="1"/>
  <c r="G333" i="4" s="1"/>
  <c r="L333" i="4"/>
  <c r="D333" i="4"/>
  <c r="C333" i="4"/>
  <c r="M332" i="4"/>
  <c r="F332" i="4" s="1"/>
  <c r="G332" i="4" s="1"/>
  <c r="L332" i="4"/>
  <c r="D332" i="4"/>
  <c r="C332" i="4"/>
  <c r="M331" i="4"/>
  <c r="F331" i="4" s="1"/>
  <c r="G331" i="4" s="1"/>
  <c r="L331" i="4"/>
  <c r="D331" i="4"/>
  <c r="C331" i="4"/>
  <c r="M330" i="4"/>
  <c r="F330" i="4" s="1"/>
  <c r="G330" i="4" s="1"/>
  <c r="L330" i="4"/>
  <c r="D330" i="4"/>
  <c r="C330" i="4"/>
  <c r="M329" i="4"/>
  <c r="F329" i="4" s="1"/>
  <c r="G329" i="4" s="1"/>
  <c r="L329" i="4"/>
  <c r="D329" i="4"/>
  <c r="C329" i="4"/>
  <c r="M328" i="4"/>
  <c r="F328" i="4" s="1"/>
  <c r="G328" i="4" s="1"/>
  <c r="L328" i="4"/>
  <c r="D328" i="4"/>
  <c r="C328" i="4"/>
  <c r="M327" i="4"/>
  <c r="F327" i="4" s="1"/>
  <c r="G327" i="4" s="1"/>
  <c r="L327" i="4"/>
  <c r="D327" i="4"/>
  <c r="C327" i="4"/>
  <c r="M326" i="4"/>
  <c r="F326" i="4" s="1"/>
  <c r="G326" i="4" s="1"/>
  <c r="L326" i="4"/>
  <c r="D326" i="4"/>
  <c r="C326" i="4"/>
  <c r="M325" i="4"/>
  <c r="F325" i="4" s="1"/>
  <c r="G325" i="4" s="1"/>
  <c r="L325" i="4"/>
  <c r="D325" i="4"/>
  <c r="C325" i="4"/>
  <c r="M324" i="4"/>
  <c r="F324" i="4" s="1"/>
  <c r="G324" i="4" s="1"/>
  <c r="L324" i="4"/>
  <c r="D324" i="4"/>
  <c r="C324" i="4"/>
  <c r="M323" i="4"/>
  <c r="F323" i="4" s="1"/>
  <c r="G323" i="4" s="1"/>
  <c r="L323" i="4"/>
  <c r="D323" i="4"/>
  <c r="C323" i="4"/>
  <c r="M322" i="4"/>
  <c r="F322" i="4" s="1"/>
  <c r="G322" i="4" s="1"/>
  <c r="L322" i="4"/>
  <c r="D322" i="4"/>
  <c r="C322" i="4"/>
  <c r="M321" i="4"/>
  <c r="F321" i="4" s="1"/>
  <c r="G321" i="4" s="1"/>
  <c r="L321" i="4"/>
  <c r="D321" i="4"/>
  <c r="C321" i="4"/>
  <c r="M320" i="4"/>
  <c r="F320" i="4" s="1"/>
  <c r="G320" i="4" s="1"/>
  <c r="L320" i="4"/>
  <c r="D320" i="4"/>
  <c r="C320" i="4"/>
  <c r="M319" i="4"/>
  <c r="F319" i="4" s="1"/>
  <c r="G319" i="4" s="1"/>
  <c r="L319" i="4"/>
  <c r="D319" i="4"/>
  <c r="C319" i="4"/>
  <c r="M318" i="4"/>
  <c r="F318" i="4" s="1"/>
  <c r="G318" i="4" s="1"/>
  <c r="L318" i="4"/>
  <c r="D318" i="4"/>
  <c r="C318" i="4"/>
  <c r="M317" i="4"/>
  <c r="F317" i="4" s="1"/>
  <c r="G317" i="4" s="1"/>
  <c r="L317" i="4"/>
  <c r="D317" i="4"/>
  <c r="C317" i="4"/>
  <c r="M316" i="4"/>
  <c r="F316" i="4" s="1"/>
  <c r="G316" i="4" s="1"/>
  <c r="L316" i="4"/>
  <c r="D316" i="4"/>
  <c r="C316" i="4"/>
  <c r="M315" i="4"/>
  <c r="F315" i="4" s="1"/>
  <c r="G315" i="4" s="1"/>
  <c r="L315" i="4"/>
  <c r="D315" i="4"/>
  <c r="C315" i="4"/>
  <c r="M314" i="4"/>
  <c r="F314" i="4" s="1"/>
  <c r="G314" i="4" s="1"/>
  <c r="L314" i="4"/>
  <c r="D314" i="4"/>
  <c r="C314" i="4"/>
  <c r="M313" i="4"/>
  <c r="F313" i="4" s="1"/>
  <c r="G313" i="4" s="1"/>
  <c r="L313" i="4"/>
  <c r="D313" i="4"/>
  <c r="C313" i="4"/>
  <c r="M312" i="4"/>
  <c r="F312" i="4" s="1"/>
  <c r="G312" i="4" s="1"/>
  <c r="L312" i="4"/>
  <c r="D312" i="4"/>
  <c r="C312" i="4"/>
  <c r="M311" i="4"/>
  <c r="F311" i="4" s="1"/>
  <c r="G311" i="4" s="1"/>
  <c r="L311" i="4"/>
  <c r="D311" i="4"/>
  <c r="C311" i="4"/>
  <c r="M310" i="4"/>
  <c r="F310" i="4" s="1"/>
  <c r="G310" i="4" s="1"/>
  <c r="L310" i="4"/>
  <c r="D310" i="4"/>
  <c r="C310" i="4"/>
  <c r="M309" i="4"/>
  <c r="F309" i="4" s="1"/>
  <c r="G309" i="4" s="1"/>
  <c r="L309" i="4"/>
  <c r="D309" i="4"/>
  <c r="C309" i="4"/>
  <c r="M308" i="4"/>
  <c r="F308" i="4" s="1"/>
  <c r="G308" i="4" s="1"/>
  <c r="L308" i="4"/>
  <c r="D308" i="4"/>
  <c r="C308" i="4"/>
  <c r="M307" i="4"/>
  <c r="F307" i="4" s="1"/>
  <c r="G307" i="4" s="1"/>
  <c r="L307" i="4"/>
  <c r="D307" i="4"/>
  <c r="C307" i="4"/>
  <c r="M306" i="4"/>
  <c r="F306" i="4" s="1"/>
  <c r="G306" i="4" s="1"/>
  <c r="L306" i="4"/>
  <c r="D306" i="4"/>
  <c r="C306" i="4"/>
  <c r="M305" i="4"/>
  <c r="F305" i="4" s="1"/>
  <c r="G305" i="4" s="1"/>
  <c r="L305" i="4"/>
  <c r="D305" i="4"/>
  <c r="C305" i="4"/>
  <c r="M304" i="4"/>
  <c r="F304" i="4" s="1"/>
  <c r="G304" i="4" s="1"/>
  <c r="L304" i="4"/>
  <c r="D304" i="4"/>
  <c r="C304" i="4"/>
  <c r="M303" i="4"/>
  <c r="F303" i="4" s="1"/>
  <c r="G303" i="4" s="1"/>
  <c r="L303" i="4"/>
  <c r="D303" i="4"/>
  <c r="C303" i="4"/>
  <c r="M302" i="4"/>
  <c r="F302" i="4" s="1"/>
  <c r="G302" i="4" s="1"/>
  <c r="L302" i="4"/>
  <c r="D302" i="4"/>
  <c r="C302" i="4"/>
  <c r="M301" i="4"/>
  <c r="F301" i="4" s="1"/>
  <c r="G301" i="4" s="1"/>
  <c r="L301" i="4"/>
  <c r="D301" i="4"/>
  <c r="C301" i="4"/>
  <c r="M300" i="4"/>
  <c r="F300" i="4" s="1"/>
  <c r="G300" i="4" s="1"/>
  <c r="L300" i="4"/>
  <c r="D300" i="4"/>
  <c r="C300" i="4"/>
  <c r="M299" i="4"/>
  <c r="F299" i="4" s="1"/>
  <c r="G299" i="4" s="1"/>
  <c r="L299" i="4"/>
  <c r="D299" i="4"/>
  <c r="C299" i="4"/>
  <c r="M298" i="4"/>
  <c r="F298" i="4" s="1"/>
  <c r="G298" i="4" s="1"/>
  <c r="L298" i="4"/>
  <c r="D298" i="4"/>
  <c r="C298" i="4"/>
  <c r="M297" i="4"/>
  <c r="F297" i="4" s="1"/>
  <c r="G297" i="4" s="1"/>
  <c r="L297" i="4"/>
  <c r="D297" i="4"/>
  <c r="C297" i="4"/>
  <c r="M296" i="4"/>
  <c r="F296" i="4" s="1"/>
  <c r="G296" i="4" s="1"/>
  <c r="L296" i="4"/>
  <c r="D296" i="4"/>
  <c r="C296" i="4"/>
  <c r="M295" i="4"/>
  <c r="F295" i="4" s="1"/>
  <c r="G295" i="4" s="1"/>
  <c r="L295" i="4"/>
  <c r="D295" i="4"/>
  <c r="C295" i="4"/>
  <c r="M294" i="4"/>
  <c r="F294" i="4" s="1"/>
  <c r="G294" i="4" s="1"/>
  <c r="L294" i="4"/>
  <c r="D294" i="4"/>
  <c r="C294" i="4"/>
  <c r="M293" i="4"/>
  <c r="F293" i="4" s="1"/>
  <c r="G293" i="4" s="1"/>
  <c r="L293" i="4"/>
  <c r="D293" i="4"/>
  <c r="C293" i="4"/>
  <c r="M292" i="4"/>
  <c r="F292" i="4" s="1"/>
  <c r="G292" i="4" s="1"/>
  <c r="L292" i="4"/>
  <c r="D292" i="4"/>
  <c r="C292" i="4"/>
  <c r="M291" i="4"/>
  <c r="F291" i="4" s="1"/>
  <c r="G291" i="4" s="1"/>
  <c r="L291" i="4"/>
  <c r="D291" i="4"/>
  <c r="C291" i="4"/>
  <c r="M290" i="4"/>
  <c r="F290" i="4" s="1"/>
  <c r="G290" i="4" s="1"/>
  <c r="L290" i="4"/>
  <c r="D290" i="4"/>
  <c r="C290" i="4"/>
  <c r="M289" i="4"/>
  <c r="F289" i="4" s="1"/>
  <c r="G289" i="4" s="1"/>
  <c r="L289" i="4"/>
  <c r="D289" i="4"/>
  <c r="C289" i="4"/>
  <c r="M288" i="4"/>
  <c r="F288" i="4" s="1"/>
  <c r="G288" i="4" s="1"/>
  <c r="L288" i="4"/>
  <c r="D288" i="4"/>
  <c r="C288" i="4"/>
  <c r="M287" i="4"/>
  <c r="F287" i="4" s="1"/>
  <c r="G287" i="4" s="1"/>
  <c r="L287" i="4"/>
  <c r="D287" i="4"/>
  <c r="C287" i="4"/>
  <c r="M286" i="4"/>
  <c r="F286" i="4" s="1"/>
  <c r="G286" i="4" s="1"/>
  <c r="L286" i="4"/>
  <c r="D286" i="4"/>
  <c r="C286" i="4"/>
  <c r="M285" i="4"/>
  <c r="F285" i="4" s="1"/>
  <c r="G285" i="4" s="1"/>
  <c r="L285" i="4"/>
  <c r="D285" i="4"/>
  <c r="C285" i="4"/>
  <c r="M284" i="4"/>
  <c r="F284" i="4" s="1"/>
  <c r="G284" i="4" s="1"/>
  <c r="L284" i="4"/>
  <c r="D284" i="4"/>
  <c r="C284" i="4"/>
  <c r="M283" i="4"/>
  <c r="F283" i="4" s="1"/>
  <c r="G283" i="4" s="1"/>
  <c r="L283" i="4"/>
  <c r="D283" i="4"/>
  <c r="C283" i="4"/>
  <c r="M282" i="4"/>
  <c r="F282" i="4" s="1"/>
  <c r="G282" i="4" s="1"/>
  <c r="L282" i="4"/>
  <c r="D282" i="4"/>
  <c r="C282" i="4"/>
  <c r="M281" i="4"/>
  <c r="F281" i="4" s="1"/>
  <c r="G281" i="4" s="1"/>
  <c r="L281" i="4"/>
  <c r="D281" i="4"/>
  <c r="C281" i="4"/>
  <c r="M280" i="4"/>
  <c r="F280" i="4" s="1"/>
  <c r="G280" i="4" s="1"/>
  <c r="L280" i="4"/>
  <c r="D280" i="4"/>
  <c r="C280" i="4"/>
  <c r="M279" i="4"/>
  <c r="F279" i="4" s="1"/>
  <c r="G279" i="4" s="1"/>
  <c r="L279" i="4"/>
  <c r="D279" i="4"/>
  <c r="C279" i="4"/>
  <c r="M278" i="4"/>
  <c r="F278" i="4" s="1"/>
  <c r="G278" i="4" s="1"/>
  <c r="L278" i="4"/>
  <c r="D278" i="4"/>
  <c r="C278" i="4"/>
  <c r="M277" i="4"/>
  <c r="F277" i="4" s="1"/>
  <c r="G277" i="4" s="1"/>
  <c r="L277" i="4"/>
  <c r="D277" i="4"/>
  <c r="C277" i="4"/>
  <c r="M276" i="4"/>
  <c r="F276" i="4" s="1"/>
  <c r="G276" i="4" s="1"/>
  <c r="L276" i="4"/>
  <c r="D276" i="4"/>
  <c r="C276" i="4"/>
  <c r="M275" i="4"/>
  <c r="F275" i="4" s="1"/>
  <c r="G275" i="4" s="1"/>
  <c r="L275" i="4"/>
  <c r="D275" i="4"/>
  <c r="C275" i="4"/>
  <c r="M274" i="4"/>
  <c r="F274" i="4" s="1"/>
  <c r="G274" i="4" s="1"/>
  <c r="L274" i="4"/>
  <c r="D274" i="4"/>
  <c r="C274" i="4"/>
  <c r="M273" i="4"/>
  <c r="F273" i="4" s="1"/>
  <c r="G273" i="4" s="1"/>
  <c r="L273" i="4"/>
  <c r="D273" i="4"/>
  <c r="C273" i="4"/>
  <c r="M272" i="4"/>
  <c r="F272" i="4" s="1"/>
  <c r="G272" i="4" s="1"/>
  <c r="L272" i="4"/>
  <c r="D272" i="4"/>
  <c r="C272" i="4"/>
  <c r="M271" i="4"/>
  <c r="F271" i="4" s="1"/>
  <c r="G271" i="4" s="1"/>
  <c r="L271" i="4"/>
  <c r="D271" i="4"/>
  <c r="C271" i="4"/>
  <c r="M270" i="4"/>
  <c r="F270" i="4" s="1"/>
  <c r="G270" i="4" s="1"/>
  <c r="L270" i="4"/>
  <c r="D270" i="4"/>
  <c r="C270" i="4"/>
  <c r="M269" i="4"/>
  <c r="F269" i="4" s="1"/>
  <c r="G269" i="4" s="1"/>
  <c r="L269" i="4"/>
  <c r="D269" i="4"/>
  <c r="C269" i="4"/>
  <c r="M268" i="4"/>
  <c r="F268" i="4" s="1"/>
  <c r="G268" i="4" s="1"/>
  <c r="L268" i="4"/>
  <c r="D268" i="4"/>
  <c r="C268" i="4"/>
  <c r="M267" i="4"/>
  <c r="F267" i="4" s="1"/>
  <c r="G267" i="4" s="1"/>
  <c r="L267" i="4"/>
  <c r="D267" i="4"/>
  <c r="C267" i="4"/>
  <c r="M266" i="4"/>
  <c r="F266" i="4" s="1"/>
  <c r="G266" i="4" s="1"/>
  <c r="L266" i="4"/>
  <c r="D266" i="4"/>
  <c r="C266" i="4"/>
  <c r="M265" i="4"/>
  <c r="F265" i="4" s="1"/>
  <c r="G265" i="4" s="1"/>
  <c r="L265" i="4"/>
  <c r="D265" i="4"/>
  <c r="C265" i="4"/>
  <c r="M264" i="4"/>
  <c r="F264" i="4" s="1"/>
  <c r="L264" i="4"/>
  <c r="G264" i="4"/>
  <c r="D264" i="4"/>
  <c r="C264" i="4"/>
  <c r="M263" i="4"/>
  <c r="F263" i="4" s="1"/>
  <c r="L263" i="4"/>
  <c r="G263" i="4"/>
  <c r="D263" i="4"/>
  <c r="C263" i="4"/>
  <c r="M262" i="4"/>
  <c r="F262" i="4" s="1"/>
  <c r="L262" i="4"/>
  <c r="G262" i="4"/>
  <c r="D262" i="4"/>
  <c r="C262" i="4"/>
  <c r="M261" i="4"/>
  <c r="F261" i="4" s="1"/>
  <c r="L261" i="4"/>
  <c r="G261" i="4"/>
  <c r="D261" i="4"/>
  <c r="C261" i="4"/>
  <c r="M260" i="4"/>
  <c r="F260" i="4" s="1"/>
  <c r="L260" i="4"/>
  <c r="G260" i="4"/>
  <c r="D260" i="4"/>
  <c r="C260" i="4"/>
  <c r="M259" i="4"/>
  <c r="F259" i="4" s="1"/>
  <c r="L259" i="4"/>
  <c r="G259" i="4"/>
  <c r="D259" i="4"/>
  <c r="C259" i="4"/>
  <c r="M258" i="4"/>
  <c r="F258" i="4" s="1"/>
  <c r="L258" i="4"/>
  <c r="G258" i="4"/>
  <c r="D258" i="4"/>
  <c r="C258" i="4"/>
  <c r="M257" i="4"/>
  <c r="F257" i="4" s="1"/>
  <c r="L257" i="4"/>
  <c r="G257" i="4"/>
  <c r="D257" i="4"/>
  <c r="C257" i="4"/>
  <c r="M256" i="4"/>
  <c r="F256" i="4" s="1"/>
  <c r="L256" i="4"/>
  <c r="G256" i="4"/>
  <c r="D256" i="4"/>
  <c r="C256" i="4"/>
  <c r="M255" i="4"/>
  <c r="F255" i="4" s="1"/>
  <c r="L255" i="4"/>
  <c r="G255" i="4"/>
  <c r="D255" i="4"/>
  <c r="C255" i="4"/>
  <c r="M254" i="4"/>
  <c r="F254" i="4" s="1"/>
  <c r="L254" i="4"/>
  <c r="G254" i="4"/>
  <c r="D254" i="4"/>
  <c r="C254" i="4"/>
  <c r="M253" i="4"/>
  <c r="F253" i="4" s="1"/>
  <c r="L253" i="4"/>
  <c r="G253" i="4"/>
  <c r="D253" i="4"/>
  <c r="C253" i="4"/>
  <c r="M252" i="4"/>
  <c r="F252" i="4" s="1"/>
  <c r="L252" i="4"/>
  <c r="G252" i="4"/>
  <c r="D252" i="4"/>
  <c r="C252" i="4"/>
  <c r="M251" i="4"/>
  <c r="F251" i="4" s="1"/>
  <c r="L251" i="4"/>
  <c r="G251" i="4"/>
  <c r="D251" i="4"/>
  <c r="C251" i="4"/>
  <c r="M250" i="4"/>
  <c r="F250" i="4" s="1"/>
  <c r="L250" i="4"/>
  <c r="G250" i="4"/>
  <c r="D250" i="4"/>
  <c r="C250" i="4"/>
  <c r="M249" i="4"/>
  <c r="F249" i="4" s="1"/>
  <c r="L249" i="4"/>
  <c r="G249" i="4"/>
  <c r="D249" i="4"/>
  <c r="C249" i="4"/>
  <c r="M248" i="4"/>
  <c r="F248" i="4" s="1"/>
  <c r="L248" i="4"/>
  <c r="G248" i="4"/>
  <c r="D248" i="4"/>
  <c r="C248" i="4"/>
  <c r="M247" i="4"/>
  <c r="F247" i="4" s="1"/>
  <c r="L247" i="4"/>
  <c r="G247" i="4"/>
  <c r="D247" i="4"/>
  <c r="C247" i="4"/>
  <c r="M246" i="4"/>
  <c r="F246" i="4" s="1"/>
  <c r="L246" i="4"/>
  <c r="G246" i="4"/>
  <c r="D246" i="4"/>
  <c r="C246" i="4"/>
  <c r="M245" i="4"/>
  <c r="F245" i="4" s="1"/>
  <c r="L245" i="4"/>
  <c r="G245" i="4"/>
  <c r="D245" i="4"/>
  <c r="C245" i="4"/>
  <c r="M244" i="4"/>
  <c r="F244" i="4" s="1"/>
  <c r="L244" i="4"/>
  <c r="G244" i="4"/>
  <c r="D244" i="4"/>
  <c r="C244" i="4"/>
  <c r="M243" i="4"/>
  <c r="F243" i="4" s="1"/>
  <c r="L243" i="4"/>
  <c r="G243" i="4"/>
  <c r="D243" i="4"/>
  <c r="C243" i="4"/>
  <c r="M242" i="4"/>
  <c r="F242" i="4" s="1"/>
  <c r="L242" i="4"/>
  <c r="G242" i="4"/>
  <c r="D242" i="4"/>
  <c r="C242" i="4"/>
  <c r="M241" i="4"/>
  <c r="F241" i="4" s="1"/>
  <c r="L241" i="4"/>
  <c r="G241" i="4"/>
  <c r="D241" i="4"/>
  <c r="C241" i="4"/>
  <c r="M240" i="4"/>
  <c r="F240" i="4" s="1"/>
  <c r="L240" i="4"/>
  <c r="G240" i="4"/>
  <c r="D240" i="4"/>
  <c r="C240" i="4"/>
  <c r="M239" i="4"/>
  <c r="F239" i="4" s="1"/>
  <c r="L239" i="4"/>
  <c r="G239" i="4"/>
  <c r="D239" i="4"/>
  <c r="C239" i="4"/>
  <c r="M238" i="4"/>
  <c r="F238" i="4" s="1"/>
  <c r="L238" i="4"/>
  <c r="G238" i="4"/>
  <c r="D238" i="4"/>
  <c r="C238" i="4"/>
  <c r="M237" i="4"/>
  <c r="F237" i="4" s="1"/>
  <c r="L237" i="4"/>
  <c r="G237" i="4"/>
  <c r="D237" i="4"/>
  <c r="C237" i="4"/>
  <c r="M236" i="4"/>
  <c r="F236" i="4" s="1"/>
  <c r="L236" i="4"/>
  <c r="G236" i="4"/>
  <c r="D236" i="4"/>
  <c r="C236" i="4"/>
  <c r="M235" i="4"/>
  <c r="F235" i="4" s="1"/>
  <c r="L235" i="4"/>
  <c r="G235" i="4"/>
  <c r="D235" i="4"/>
  <c r="C235" i="4"/>
  <c r="M234" i="4"/>
  <c r="F234" i="4" s="1"/>
  <c r="L234" i="4"/>
  <c r="G234" i="4"/>
  <c r="D234" i="4"/>
  <c r="C234" i="4"/>
  <c r="M233" i="4"/>
  <c r="L233" i="4"/>
  <c r="F233" i="4"/>
  <c r="G233" i="4" s="1"/>
  <c r="D233" i="4"/>
  <c r="C233" i="4"/>
  <c r="L232" i="4"/>
  <c r="M232" i="4" s="1"/>
  <c r="F232" i="4" s="1"/>
  <c r="G232" i="4" s="1"/>
  <c r="D232" i="4"/>
  <c r="C232" i="4"/>
  <c r="L231" i="4"/>
  <c r="M231" i="4" s="1"/>
  <c r="F231" i="4" s="1"/>
  <c r="G231" i="4" s="1"/>
  <c r="D231" i="4"/>
  <c r="C231" i="4"/>
  <c r="L230" i="4"/>
  <c r="M230" i="4" s="1"/>
  <c r="F230" i="4" s="1"/>
  <c r="G230" i="4" s="1"/>
  <c r="D230" i="4"/>
  <c r="C230" i="4"/>
  <c r="L229" i="4"/>
  <c r="M229" i="4" s="1"/>
  <c r="F229" i="4" s="1"/>
  <c r="G229" i="4" s="1"/>
  <c r="D229" i="4"/>
  <c r="C229" i="4"/>
  <c r="L228" i="4"/>
  <c r="M228" i="4" s="1"/>
  <c r="F228" i="4" s="1"/>
  <c r="G228" i="4" s="1"/>
  <c r="D228" i="4"/>
  <c r="C228" i="4"/>
  <c r="L227" i="4"/>
  <c r="M227" i="4" s="1"/>
  <c r="F227" i="4" s="1"/>
  <c r="G227" i="4" s="1"/>
  <c r="D227" i="4"/>
  <c r="C227" i="4"/>
  <c r="L226" i="4"/>
  <c r="M226" i="4" s="1"/>
  <c r="F226" i="4" s="1"/>
  <c r="G226" i="4" s="1"/>
  <c r="D226" i="4"/>
  <c r="C226" i="4"/>
  <c r="L225" i="4"/>
  <c r="M225" i="4" s="1"/>
  <c r="F225" i="4" s="1"/>
  <c r="G225" i="4" s="1"/>
  <c r="D225" i="4"/>
  <c r="C225" i="4"/>
  <c r="L224" i="4"/>
  <c r="M224" i="4" s="1"/>
  <c r="F224" i="4" s="1"/>
  <c r="G224" i="4" s="1"/>
  <c r="D224" i="4"/>
  <c r="C224" i="4"/>
  <c r="L223" i="4"/>
  <c r="M223" i="4" s="1"/>
  <c r="F223" i="4" s="1"/>
  <c r="G223" i="4" s="1"/>
  <c r="D223" i="4"/>
  <c r="C223" i="4"/>
  <c r="L222" i="4"/>
  <c r="M222" i="4" s="1"/>
  <c r="F222" i="4" s="1"/>
  <c r="G222" i="4" s="1"/>
  <c r="D222" i="4"/>
  <c r="C222" i="4"/>
  <c r="L221" i="4"/>
  <c r="M221" i="4" s="1"/>
  <c r="F221" i="4" s="1"/>
  <c r="G221" i="4" s="1"/>
  <c r="D221" i="4"/>
  <c r="C221" i="4"/>
  <c r="L220" i="4"/>
  <c r="M220" i="4" s="1"/>
  <c r="F220" i="4" s="1"/>
  <c r="G220" i="4" s="1"/>
  <c r="D220" i="4"/>
  <c r="C220" i="4"/>
  <c r="L219" i="4"/>
  <c r="M219" i="4" s="1"/>
  <c r="F219" i="4" s="1"/>
  <c r="G219" i="4" s="1"/>
  <c r="D219" i="4"/>
  <c r="C219" i="4"/>
  <c r="L218" i="4"/>
  <c r="M218" i="4" s="1"/>
  <c r="F218" i="4" s="1"/>
  <c r="G218" i="4" s="1"/>
  <c r="D218" i="4"/>
  <c r="C218" i="4"/>
  <c r="L217" i="4"/>
  <c r="M217" i="4" s="1"/>
  <c r="F217" i="4" s="1"/>
  <c r="G217" i="4" s="1"/>
  <c r="D217" i="4"/>
  <c r="C217" i="4"/>
  <c r="L216" i="4"/>
  <c r="M216" i="4" s="1"/>
  <c r="F216" i="4" s="1"/>
  <c r="G216" i="4" s="1"/>
  <c r="D216" i="4"/>
  <c r="C216" i="4"/>
  <c r="L215" i="4"/>
  <c r="M215" i="4" s="1"/>
  <c r="F215" i="4" s="1"/>
  <c r="G215" i="4" s="1"/>
  <c r="D215" i="4"/>
  <c r="C215" i="4"/>
  <c r="L214" i="4"/>
  <c r="M214" i="4" s="1"/>
  <c r="F214" i="4" s="1"/>
  <c r="G214" i="4" s="1"/>
  <c r="D214" i="4"/>
  <c r="C214" i="4"/>
  <c r="L213" i="4"/>
  <c r="M213" i="4" s="1"/>
  <c r="F213" i="4" s="1"/>
  <c r="G213" i="4" s="1"/>
  <c r="D213" i="4"/>
  <c r="C213" i="4"/>
  <c r="L212" i="4"/>
  <c r="M212" i="4" s="1"/>
  <c r="F212" i="4" s="1"/>
  <c r="G212" i="4" s="1"/>
  <c r="D212" i="4"/>
  <c r="C212" i="4"/>
  <c r="L211" i="4"/>
  <c r="M211" i="4" s="1"/>
  <c r="F211" i="4" s="1"/>
  <c r="G211" i="4" s="1"/>
  <c r="D211" i="4"/>
  <c r="C211" i="4"/>
  <c r="L210" i="4"/>
  <c r="M210" i="4" s="1"/>
  <c r="F210" i="4" s="1"/>
  <c r="G210" i="4" s="1"/>
  <c r="D210" i="4"/>
  <c r="C210" i="4"/>
  <c r="L209" i="4"/>
  <c r="M209" i="4" s="1"/>
  <c r="F209" i="4" s="1"/>
  <c r="G209" i="4" s="1"/>
  <c r="D209" i="4"/>
  <c r="C209" i="4"/>
  <c r="L208" i="4"/>
  <c r="M208" i="4" s="1"/>
  <c r="F208" i="4" s="1"/>
  <c r="G208" i="4" s="1"/>
  <c r="D208" i="4"/>
  <c r="C208" i="4"/>
  <c r="L207" i="4"/>
  <c r="M207" i="4" s="1"/>
  <c r="F207" i="4" s="1"/>
  <c r="G207" i="4" s="1"/>
  <c r="D207" i="4"/>
  <c r="C207" i="4"/>
  <c r="L206" i="4"/>
  <c r="M206" i="4" s="1"/>
  <c r="F206" i="4" s="1"/>
  <c r="G206" i="4" s="1"/>
  <c r="D206" i="4"/>
  <c r="C206" i="4"/>
  <c r="L205" i="4"/>
  <c r="M205" i="4" s="1"/>
  <c r="F205" i="4" s="1"/>
  <c r="G205" i="4" s="1"/>
  <c r="D205" i="4"/>
  <c r="C205" i="4"/>
  <c r="L204" i="4"/>
  <c r="M204" i="4" s="1"/>
  <c r="F204" i="4" s="1"/>
  <c r="G204" i="4" s="1"/>
  <c r="D204" i="4"/>
  <c r="C204" i="4"/>
  <c r="L203" i="4"/>
  <c r="M203" i="4" s="1"/>
  <c r="F203" i="4" s="1"/>
  <c r="G203" i="4" s="1"/>
  <c r="D203" i="4"/>
  <c r="C203" i="4"/>
  <c r="L202" i="4"/>
  <c r="M202" i="4" s="1"/>
  <c r="F202" i="4" s="1"/>
  <c r="G202" i="4" s="1"/>
  <c r="D202" i="4"/>
  <c r="C202" i="4"/>
  <c r="L201" i="4"/>
  <c r="M201" i="4" s="1"/>
  <c r="F201" i="4" s="1"/>
  <c r="G201" i="4" s="1"/>
  <c r="D201" i="4"/>
  <c r="C201" i="4"/>
  <c r="L200" i="4"/>
  <c r="M200" i="4" s="1"/>
  <c r="F200" i="4" s="1"/>
  <c r="G200" i="4" s="1"/>
  <c r="D200" i="4"/>
  <c r="C200" i="4"/>
  <c r="L199" i="4"/>
  <c r="M199" i="4" s="1"/>
  <c r="F199" i="4" s="1"/>
  <c r="G199" i="4" s="1"/>
  <c r="D199" i="4"/>
  <c r="C199" i="4"/>
  <c r="L198" i="4"/>
  <c r="M198" i="4" s="1"/>
  <c r="F198" i="4" s="1"/>
  <c r="G198" i="4" s="1"/>
  <c r="D198" i="4"/>
  <c r="C198" i="4"/>
  <c r="L197" i="4"/>
  <c r="M197" i="4" s="1"/>
  <c r="F197" i="4" s="1"/>
  <c r="G197" i="4" s="1"/>
  <c r="D197" i="4"/>
  <c r="C197" i="4"/>
  <c r="L196" i="4"/>
  <c r="M196" i="4" s="1"/>
  <c r="F196" i="4" s="1"/>
  <c r="G196" i="4" s="1"/>
  <c r="D196" i="4"/>
  <c r="C196" i="4"/>
  <c r="L195" i="4"/>
  <c r="M195" i="4" s="1"/>
  <c r="F195" i="4" s="1"/>
  <c r="G195" i="4" s="1"/>
  <c r="D195" i="4"/>
  <c r="C195" i="4"/>
  <c r="L194" i="4"/>
  <c r="M194" i="4" s="1"/>
  <c r="F194" i="4" s="1"/>
  <c r="G194" i="4" s="1"/>
  <c r="D194" i="4"/>
  <c r="C194" i="4"/>
  <c r="L193" i="4"/>
  <c r="M193" i="4" s="1"/>
  <c r="F193" i="4" s="1"/>
  <c r="G193" i="4" s="1"/>
  <c r="D193" i="4"/>
  <c r="C193" i="4"/>
  <c r="L192" i="4"/>
  <c r="M192" i="4" s="1"/>
  <c r="F192" i="4" s="1"/>
  <c r="G192" i="4" s="1"/>
  <c r="D192" i="4"/>
  <c r="C192" i="4"/>
  <c r="L191" i="4"/>
  <c r="M191" i="4" s="1"/>
  <c r="F191" i="4" s="1"/>
  <c r="G191" i="4" s="1"/>
  <c r="D191" i="4"/>
  <c r="C191" i="4"/>
  <c r="L190" i="4"/>
  <c r="M190" i="4" s="1"/>
  <c r="F190" i="4" s="1"/>
  <c r="G190" i="4" s="1"/>
  <c r="D190" i="4"/>
  <c r="C190" i="4"/>
  <c r="L189" i="4"/>
  <c r="M189" i="4" s="1"/>
  <c r="F189" i="4" s="1"/>
  <c r="G189" i="4" s="1"/>
  <c r="D189" i="4"/>
  <c r="C189" i="4"/>
  <c r="L188" i="4"/>
  <c r="M188" i="4" s="1"/>
  <c r="F188" i="4" s="1"/>
  <c r="G188" i="4" s="1"/>
  <c r="D188" i="4"/>
  <c r="C188" i="4"/>
  <c r="L187" i="4"/>
  <c r="M187" i="4" s="1"/>
  <c r="F187" i="4" s="1"/>
  <c r="G187" i="4" s="1"/>
  <c r="D187" i="4"/>
  <c r="C187" i="4"/>
  <c r="L186" i="4"/>
  <c r="M186" i="4" s="1"/>
  <c r="F186" i="4" s="1"/>
  <c r="G186" i="4" s="1"/>
  <c r="D186" i="4"/>
  <c r="C186" i="4"/>
  <c r="L185" i="4"/>
  <c r="M185" i="4" s="1"/>
  <c r="F185" i="4" s="1"/>
  <c r="G185" i="4" s="1"/>
  <c r="D185" i="4"/>
  <c r="C185" i="4"/>
  <c r="L184" i="4"/>
  <c r="M184" i="4" s="1"/>
  <c r="F184" i="4" s="1"/>
  <c r="G184" i="4" s="1"/>
  <c r="D184" i="4"/>
  <c r="C184" i="4"/>
  <c r="L183" i="4"/>
  <c r="M183" i="4" s="1"/>
  <c r="F183" i="4" s="1"/>
  <c r="G183" i="4" s="1"/>
  <c r="D183" i="4"/>
  <c r="C183" i="4"/>
  <c r="L182" i="4"/>
  <c r="M182" i="4" s="1"/>
  <c r="F182" i="4" s="1"/>
  <c r="G182" i="4" s="1"/>
  <c r="D182" i="4"/>
  <c r="C182" i="4"/>
  <c r="L181" i="4"/>
  <c r="M181" i="4" s="1"/>
  <c r="F181" i="4" s="1"/>
  <c r="G181" i="4" s="1"/>
  <c r="D181" i="4"/>
  <c r="C181" i="4"/>
  <c r="L180" i="4"/>
  <c r="M180" i="4" s="1"/>
  <c r="F180" i="4" s="1"/>
  <c r="G180" i="4" s="1"/>
  <c r="D180" i="4"/>
  <c r="C180" i="4"/>
  <c r="L179" i="4"/>
  <c r="M179" i="4" s="1"/>
  <c r="F179" i="4" s="1"/>
  <c r="G179" i="4" s="1"/>
  <c r="D179" i="4"/>
  <c r="C179" i="4"/>
  <c r="L178" i="4"/>
  <c r="M178" i="4" s="1"/>
  <c r="F178" i="4" s="1"/>
  <c r="G178" i="4" s="1"/>
  <c r="D178" i="4"/>
  <c r="C178" i="4"/>
  <c r="L177" i="4"/>
  <c r="M177" i="4" s="1"/>
  <c r="F177" i="4" s="1"/>
  <c r="G177" i="4" s="1"/>
  <c r="D177" i="4"/>
  <c r="C177" i="4"/>
  <c r="L176" i="4"/>
  <c r="M176" i="4" s="1"/>
  <c r="F176" i="4" s="1"/>
  <c r="G176" i="4" s="1"/>
  <c r="D176" i="4"/>
  <c r="C176" i="4"/>
  <c r="L175" i="4"/>
  <c r="M175" i="4" s="1"/>
  <c r="F175" i="4" s="1"/>
  <c r="G175" i="4" s="1"/>
  <c r="D175" i="4"/>
  <c r="C175" i="4"/>
  <c r="L174" i="4"/>
  <c r="M174" i="4" s="1"/>
  <c r="F174" i="4" s="1"/>
  <c r="G174" i="4" s="1"/>
  <c r="D174" i="4"/>
  <c r="C174" i="4"/>
  <c r="L173" i="4"/>
  <c r="M173" i="4" s="1"/>
  <c r="F173" i="4" s="1"/>
  <c r="G173" i="4" s="1"/>
  <c r="D173" i="4"/>
  <c r="C173" i="4"/>
  <c r="L172" i="4"/>
  <c r="M172" i="4" s="1"/>
  <c r="F172" i="4" s="1"/>
  <c r="G172" i="4" s="1"/>
  <c r="D172" i="4"/>
  <c r="C172" i="4"/>
  <c r="L171" i="4"/>
  <c r="M171" i="4" s="1"/>
  <c r="F171" i="4" s="1"/>
  <c r="G171" i="4" s="1"/>
  <c r="D171" i="4"/>
  <c r="C171" i="4"/>
  <c r="L170" i="4"/>
  <c r="M170" i="4" s="1"/>
  <c r="F170" i="4" s="1"/>
  <c r="G170" i="4" s="1"/>
  <c r="D170" i="4"/>
  <c r="C170" i="4"/>
  <c r="L169" i="4"/>
  <c r="M169" i="4" s="1"/>
  <c r="F169" i="4" s="1"/>
  <c r="G169" i="4" s="1"/>
  <c r="D169" i="4"/>
  <c r="C169" i="4"/>
  <c r="L168" i="4"/>
  <c r="M168" i="4" s="1"/>
  <c r="F168" i="4" s="1"/>
  <c r="G168" i="4" s="1"/>
  <c r="D168" i="4"/>
  <c r="C168" i="4"/>
  <c r="L167" i="4"/>
  <c r="M167" i="4" s="1"/>
  <c r="F167" i="4" s="1"/>
  <c r="G167" i="4" s="1"/>
  <c r="D167" i="4"/>
  <c r="C167" i="4"/>
  <c r="L166" i="4"/>
  <c r="M166" i="4" s="1"/>
  <c r="F166" i="4" s="1"/>
  <c r="G166" i="4" s="1"/>
  <c r="D166" i="4"/>
  <c r="C166" i="4"/>
  <c r="L165" i="4"/>
  <c r="M165" i="4" s="1"/>
  <c r="F165" i="4" s="1"/>
  <c r="G165" i="4" s="1"/>
  <c r="D165" i="4"/>
  <c r="C165" i="4"/>
  <c r="L164" i="4"/>
  <c r="M164" i="4" s="1"/>
  <c r="F164" i="4" s="1"/>
  <c r="G164" i="4" s="1"/>
  <c r="D164" i="4"/>
  <c r="C164" i="4"/>
  <c r="L163" i="4"/>
  <c r="M163" i="4" s="1"/>
  <c r="F163" i="4" s="1"/>
  <c r="G163" i="4" s="1"/>
  <c r="D163" i="4"/>
  <c r="C163" i="4"/>
  <c r="L162" i="4"/>
  <c r="M162" i="4" s="1"/>
  <c r="F162" i="4" s="1"/>
  <c r="G162" i="4" s="1"/>
  <c r="D162" i="4"/>
  <c r="C162" i="4"/>
  <c r="L161" i="4"/>
  <c r="M161" i="4" s="1"/>
  <c r="F161" i="4" s="1"/>
  <c r="G161" i="4" s="1"/>
  <c r="D161" i="4"/>
  <c r="C161" i="4"/>
  <c r="L160" i="4"/>
  <c r="M160" i="4" s="1"/>
  <c r="F160" i="4" s="1"/>
  <c r="G160" i="4" s="1"/>
  <c r="D160" i="4"/>
  <c r="C160" i="4"/>
  <c r="L159" i="4"/>
  <c r="M159" i="4" s="1"/>
  <c r="F159" i="4" s="1"/>
  <c r="G159" i="4" s="1"/>
  <c r="D159" i="4"/>
  <c r="C159" i="4"/>
  <c r="L158" i="4"/>
  <c r="M158" i="4" s="1"/>
  <c r="F158" i="4" s="1"/>
  <c r="G158" i="4" s="1"/>
  <c r="D158" i="4"/>
  <c r="C158" i="4"/>
  <c r="M157" i="4"/>
  <c r="F157" i="4" s="1"/>
  <c r="G157" i="4" s="1"/>
  <c r="L157" i="4"/>
  <c r="D157" i="4"/>
  <c r="C157" i="4"/>
  <c r="L156" i="4"/>
  <c r="M156" i="4" s="1"/>
  <c r="F156" i="4" s="1"/>
  <c r="G156" i="4" s="1"/>
  <c r="D156" i="4"/>
  <c r="C156" i="4"/>
  <c r="M155" i="4"/>
  <c r="F155" i="4" s="1"/>
  <c r="L155" i="4"/>
  <c r="G155" i="4"/>
  <c r="D155" i="4"/>
  <c r="C155" i="4"/>
  <c r="L154" i="4"/>
  <c r="M154" i="4" s="1"/>
  <c r="F154" i="4"/>
  <c r="G154" i="4" s="1"/>
  <c r="D154" i="4"/>
  <c r="C154" i="4"/>
  <c r="M153" i="4"/>
  <c r="F153" i="4" s="1"/>
  <c r="L153" i="4"/>
  <c r="G153" i="4"/>
  <c r="D153" i="4"/>
  <c r="C153" i="4"/>
  <c r="L152" i="4"/>
  <c r="M152" i="4" s="1"/>
  <c r="F152" i="4"/>
  <c r="G152" i="4" s="1"/>
  <c r="D152" i="4"/>
  <c r="C152" i="4"/>
  <c r="M151" i="4"/>
  <c r="F151" i="4" s="1"/>
  <c r="L151" i="4"/>
  <c r="G151" i="4"/>
  <c r="D151" i="4"/>
  <c r="C151" i="4"/>
  <c r="L150" i="4"/>
  <c r="M150" i="4" s="1"/>
  <c r="F150" i="4"/>
  <c r="G150" i="4" s="1"/>
  <c r="D150" i="4"/>
  <c r="C150" i="4"/>
  <c r="M149" i="4"/>
  <c r="F149" i="4" s="1"/>
  <c r="L149" i="4"/>
  <c r="G149" i="4"/>
  <c r="D149" i="4"/>
  <c r="C149" i="4"/>
  <c r="L148" i="4"/>
  <c r="M148" i="4" s="1"/>
  <c r="G148" i="4"/>
  <c r="F148" i="4"/>
  <c r="D148" i="4"/>
  <c r="C148" i="4"/>
  <c r="L147" i="4"/>
  <c r="M147" i="4" s="1"/>
  <c r="F147" i="4" s="1"/>
  <c r="G147" i="4" s="1"/>
  <c r="D147" i="4"/>
  <c r="C147" i="4"/>
  <c r="M146" i="4"/>
  <c r="F146" i="4" s="1"/>
  <c r="G146" i="4" s="1"/>
  <c r="L146" i="4"/>
  <c r="D146" i="4"/>
  <c r="C146" i="4"/>
  <c r="L145" i="4"/>
  <c r="M145" i="4" s="1"/>
  <c r="F145" i="4" s="1"/>
  <c r="G145" i="4" s="1"/>
  <c r="D145" i="4"/>
  <c r="C145" i="4"/>
  <c r="M144" i="4"/>
  <c r="F144" i="4" s="1"/>
  <c r="G144" i="4" s="1"/>
  <c r="L144" i="4"/>
  <c r="D144" i="4"/>
  <c r="C144" i="4"/>
  <c r="L143" i="4"/>
  <c r="M143" i="4" s="1"/>
  <c r="F143" i="4" s="1"/>
  <c r="G143" i="4" s="1"/>
  <c r="D143" i="4"/>
  <c r="C143" i="4"/>
  <c r="M142" i="4"/>
  <c r="F142" i="4" s="1"/>
  <c r="G142" i="4" s="1"/>
  <c r="L142" i="4"/>
  <c r="D142" i="4"/>
  <c r="C142" i="4"/>
  <c r="L141" i="4"/>
  <c r="M141" i="4" s="1"/>
  <c r="F141" i="4" s="1"/>
  <c r="G141" i="4" s="1"/>
  <c r="D141" i="4"/>
  <c r="C141" i="4"/>
  <c r="M140" i="4"/>
  <c r="F140" i="4" s="1"/>
  <c r="G140" i="4" s="1"/>
  <c r="L140" i="4"/>
  <c r="D140" i="4"/>
  <c r="C140" i="4"/>
  <c r="L139" i="4"/>
  <c r="M139" i="4" s="1"/>
  <c r="F139" i="4" s="1"/>
  <c r="G139" i="4" s="1"/>
  <c r="D139" i="4"/>
  <c r="C139" i="4"/>
  <c r="M138" i="4"/>
  <c r="F138" i="4" s="1"/>
  <c r="G138" i="4" s="1"/>
  <c r="L138" i="4"/>
  <c r="D138" i="4"/>
  <c r="C138" i="4"/>
  <c r="L137" i="4"/>
  <c r="M137" i="4" s="1"/>
  <c r="F137" i="4" s="1"/>
  <c r="G137" i="4" s="1"/>
  <c r="D137" i="4"/>
  <c r="C137" i="4"/>
  <c r="M136" i="4"/>
  <c r="F136" i="4" s="1"/>
  <c r="G136" i="4" s="1"/>
  <c r="L136" i="4"/>
  <c r="D136" i="4"/>
  <c r="C136" i="4"/>
  <c r="L135" i="4"/>
  <c r="M135" i="4" s="1"/>
  <c r="F135" i="4" s="1"/>
  <c r="G135" i="4" s="1"/>
  <c r="D135" i="4"/>
  <c r="C135" i="4"/>
  <c r="M134" i="4"/>
  <c r="F134" i="4" s="1"/>
  <c r="G134" i="4" s="1"/>
  <c r="L134" i="4"/>
  <c r="D134" i="4"/>
  <c r="C134" i="4"/>
  <c r="L133" i="4"/>
  <c r="M133" i="4" s="1"/>
  <c r="F133" i="4" s="1"/>
  <c r="G133" i="4" s="1"/>
  <c r="D133" i="4"/>
  <c r="C133" i="4"/>
  <c r="M132" i="4"/>
  <c r="F132" i="4" s="1"/>
  <c r="G132" i="4" s="1"/>
  <c r="L132" i="4"/>
  <c r="D132" i="4"/>
  <c r="C132" i="4"/>
  <c r="L131" i="4"/>
  <c r="M131" i="4" s="1"/>
  <c r="F131" i="4" s="1"/>
  <c r="G131" i="4" s="1"/>
  <c r="D131" i="4"/>
  <c r="C131" i="4"/>
  <c r="M130" i="4"/>
  <c r="F130" i="4" s="1"/>
  <c r="G130" i="4" s="1"/>
  <c r="L130" i="4"/>
  <c r="D130" i="4"/>
  <c r="C130" i="4"/>
  <c r="L129" i="4"/>
  <c r="M129" i="4" s="1"/>
  <c r="F129" i="4" s="1"/>
  <c r="G129" i="4" s="1"/>
  <c r="D129" i="4"/>
  <c r="C129" i="4"/>
  <c r="M128" i="4"/>
  <c r="F128" i="4" s="1"/>
  <c r="G128" i="4" s="1"/>
  <c r="L128" i="4"/>
  <c r="D128" i="4"/>
  <c r="C128" i="4"/>
  <c r="L127" i="4"/>
  <c r="M127" i="4" s="1"/>
  <c r="F127" i="4" s="1"/>
  <c r="G127" i="4" s="1"/>
  <c r="D127" i="4"/>
  <c r="C127" i="4"/>
  <c r="M126" i="4"/>
  <c r="F126" i="4" s="1"/>
  <c r="G126" i="4" s="1"/>
  <c r="L126" i="4"/>
  <c r="D126" i="4"/>
  <c r="C126" i="4"/>
  <c r="L125" i="4"/>
  <c r="M125" i="4" s="1"/>
  <c r="F125" i="4" s="1"/>
  <c r="G125" i="4" s="1"/>
  <c r="D125" i="4"/>
  <c r="C125" i="4"/>
  <c r="M124" i="4"/>
  <c r="F124" i="4" s="1"/>
  <c r="G124" i="4" s="1"/>
  <c r="L124" i="4"/>
  <c r="D124" i="4"/>
  <c r="C124" i="4"/>
  <c r="L123" i="4"/>
  <c r="M123" i="4" s="1"/>
  <c r="F123" i="4" s="1"/>
  <c r="G123" i="4" s="1"/>
  <c r="D123" i="4"/>
  <c r="C123" i="4"/>
  <c r="M122" i="4"/>
  <c r="F122" i="4" s="1"/>
  <c r="G122" i="4" s="1"/>
  <c r="L122" i="4"/>
  <c r="D122" i="4"/>
  <c r="C122" i="4"/>
  <c r="L121" i="4"/>
  <c r="M121" i="4" s="1"/>
  <c r="F121" i="4" s="1"/>
  <c r="G121" i="4" s="1"/>
  <c r="D121" i="4"/>
  <c r="C121" i="4"/>
  <c r="M120" i="4"/>
  <c r="F120" i="4" s="1"/>
  <c r="G120" i="4" s="1"/>
  <c r="L120" i="4"/>
  <c r="D120" i="4"/>
  <c r="C120" i="4"/>
  <c r="L119" i="4"/>
  <c r="M119" i="4" s="1"/>
  <c r="F119" i="4" s="1"/>
  <c r="G119" i="4" s="1"/>
  <c r="D119" i="4"/>
  <c r="C119" i="4"/>
  <c r="M118" i="4"/>
  <c r="F118" i="4" s="1"/>
  <c r="G118" i="4" s="1"/>
  <c r="L118" i="4"/>
  <c r="D118" i="4"/>
  <c r="C118" i="4"/>
  <c r="L117" i="4"/>
  <c r="M117" i="4" s="1"/>
  <c r="F117" i="4" s="1"/>
  <c r="G117" i="4" s="1"/>
  <c r="D117" i="4"/>
  <c r="C117" i="4"/>
  <c r="M116" i="4"/>
  <c r="F116" i="4" s="1"/>
  <c r="G116" i="4" s="1"/>
  <c r="L116" i="4"/>
  <c r="D116" i="4"/>
  <c r="C116" i="4"/>
  <c r="L115" i="4"/>
  <c r="M115" i="4" s="1"/>
  <c r="F115" i="4" s="1"/>
  <c r="G115" i="4" s="1"/>
  <c r="D115" i="4"/>
  <c r="C115" i="4"/>
  <c r="M114" i="4"/>
  <c r="F114" i="4" s="1"/>
  <c r="G114" i="4" s="1"/>
  <c r="L114" i="4"/>
  <c r="D114" i="4"/>
  <c r="C114" i="4"/>
  <c r="L113" i="4"/>
  <c r="M113" i="4" s="1"/>
  <c r="F113" i="4" s="1"/>
  <c r="G113" i="4" s="1"/>
  <c r="D113" i="4"/>
  <c r="C113" i="4"/>
  <c r="M112" i="4"/>
  <c r="F112" i="4" s="1"/>
  <c r="G112" i="4" s="1"/>
  <c r="L112" i="4"/>
  <c r="D112" i="4"/>
  <c r="C112" i="4"/>
  <c r="L111" i="4"/>
  <c r="M111" i="4" s="1"/>
  <c r="F111" i="4" s="1"/>
  <c r="G111" i="4" s="1"/>
  <c r="D111" i="4"/>
  <c r="C111" i="4"/>
  <c r="M110" i="4"/>
  <c r="F110" i="4" s="1"/>
  <c r="G110" i="4" s="1"/>
  <c r="L110" i="4"/>
  <c r="D110" i="4"/>
  <c r="C110" i="4"/>
  <c r="L109" i="4"/>
  <c r="M109" i="4" s="1"/>
  <c r="F109" i="4" s="1"/>
  <c r="G109" i="4" s="1"/>
  <c r="D109" i="4"/>
  <c r="C109" i="4"/>
  <c r="M108" i="4"/>
  <c r="F108" i="4" s="1"/>
  <c r="G108" i="4" s="1"/>
  <c r="L108" i="4"/>
  <c r="D108" i="4"/>
  <c r="C108" i="4"/>
  <c r="L107" i="4"/>
  <c r="M107" i="4" s="1"/>
  <c r="F107" i="4" s="1"/>
  <c r="G107" i="4" s="1"/>
  <c r="D107" i="4"/>
  <c r="C107" i="4"/>
  <c r="M106" i="4"/>
  <c r="F106" i="4" s="1"/>
  <c r="G106" i="4" s="1"/>
  <c r="L106" i="4"/>
  <c r="D106" i="4"/>
  <c r="C106" i="4"/>
  <c r="L105" i="4"/>
  <c r="M105" i="4" s="1"/>
  <c r="F105" i="4" s="1"/>
  <c r="G105" i="4" s="1"/>
  <c r="D105" i="4"/>
  <c r="C105" i="4"/>
  <c r="M104" i="4"/>
  <c r="F104" i="4" s="1"/>
  <c r="G104" i="4" s="1"/>
  <c r="L104" i="4"/>
  <c r="D104" i="4"/>
  <c r="C104" i="4"/>
  <c r="L103" i="4"/>
  <c r="M103" i="4" s="1"/>
  <c r="F103" i="4" s="1"/>
  <c r="G103" i="4" s="1"/>
  <c r="D103" i="4"/>
  <c r="C103" i="4"/>
  <c r="M102" i="4"/>
  <c r="F102" i="4" s="1"/>
  <c r="G102" i="4" s="1"/>
  <c r="L102" i="4"/>
  <c r="D102" i="4"/>
  <c r="C102" i="4"/>
  <c r="L101" i="4"/>
  <c r="M101" i="4" s="1"/>
  <c r="F101" i="4" s="1"/>
  <c r="G101" i="4" s="1"/>
  <c r="D101" i="4"/>
  <c r="C101" i="4"/>
  <c r="M100" i="4"/>
  <c r="F100" i="4" s="1"/>
  <c r="G100" i="4" s="1"/>
  <c r="L100" i="4"/>
  <c r="D100" i="4"/>
  <c r="C100" i="4"/>
  <c r="L99" i="4"/>
  <c r="M99" i="4" s="1"/>
  <c r="F99" i="4" s="1"/>
  <c r="G99" i="4" s="1"/>
  <c r="D99" i="4"/>
  <c r="C99" i="4"/>
  <c r="M98" i="4"/>
  <c r="F98" i="4" s="1"/>
  <c r="G98" i="4" s="1"/>
  <c r="L98" i="4"/>
  <c r="D98" i="4"/>
  <c r="C98" i="4"/>
  <c r="L97" i="4"/>
  <c r="M97" i="4" s="1"/>
  <c r="F97" i="4" s="1"/>
  <c r="G97" i="4" s="1"/>
  <c r="D97" i="4"/>
  <c r="C97" i="4"/>
  <c r="M96" i="4"/>
  <c r="F96" i="4" s="1"/>
  <c r="G96" i="4" s="1"/>
  <c r="L96" i="4"/>
  <c r="D96" i="4"/>
  <c r="C96" i="4"/>
  <c r="L95" i="4"/>
  <c r="M95" i="4" s="1"/>
  <c r="F95" i="4" s="1"/>
  <c r="G95" i="4" s="1"/>
  <c r="D95" i="4"/>
  <c r="C95" i="4"/>
  <c r="M94" i="4"/>
  <c r="F94" i="4" s="1"/>
  <c r="G94" i="4" s="1"/>
  <c r="L94" i="4"/>
  <c r="D94" i="4"/>
  <c r="C94" i="4"/>
  <c r="L93" i="4"/>
  <c r="M93" i="4" s="1"/>
  <c r="F93" i="4" s="1"/>
  <c r="G93" i="4" s="1"/>
  <c r="D93" i="4"/>
  <c r="C93" i="4"/>
  <c r="M92" i="4"/>
  <c r="F92" i="4" s="1"/>
  <c r="G92" i="4" s="1"/>
  <c r="L92" i="4"/>
  <c r="D92" i="4"/>
  <c r="C92" i="4"/>
  <c r="L91" i="4"/>
  <c r="M91" i="4" s="1"/>
  <c r="F91" i="4" s="1"/>
  <c r="G91" i="4" s="1"/>
  <c r="D91" i="4"/>
  <c r="C91" i="4"/>
  <c r="M90" i="4"/>
  <c r="F90" i="4" s="1"/>
  <c r="G90" i="4" s="1"/>
  <c r="L90" i="4"/>
  <c r="D90" i="4"/>
  <c r="C90" i="4"/>
  <c r="L89" i="4"/>
  <c r="M89" i="4" s="1"/>
  <c r="F89" i="4" s="1"/>
  <c r="G89" i="4" s="1"/>
  <c r="D89" i="4"/>
  <c r="C89" i="4"/>
  <c r="M88" i="4"/>
  <c r="F88" i="4" s="1"/>
  <c r="G88" i="4" s="1"/>
  <c r="L88" i="4"/>
  <c r="D88" i="4"/>
  <c r="C88" i="4"/>
  <c r="L87" i="4"/>
  <c r="M87" i="4" s="1"/>
  <c r="F87" i="4" s="1"/>
  <c r="G87" i="4" s="1"/>
  <c r="D87" i="4"/>
  <c r="C87" i="4"/>
  <c r="M86" i="4"/>
  <c r="F86" i="4" s="1"/>
  <c r="G86" i="4" s="1"/>
  <c r="L86" i="4"/>
  <c r="D86" i="4"/>
  <c r="C86" i="4"/>
  <c r="L85" i="4"/>
  <c r="M85" i="4" s="1"/>
  <c r="F85" i="4" s="1"/>
  <c r="G85" i="4" s="1"/>
  <c r="D85" i="4"/>
  <c r="C85" i="4"/>
  <c r="M84" i="4"/>
  <c r="F84" i="4" s="1"/>
  <c r="G84" i="4" s="1"/>
  <c r="L84" i="4"/>
  <c r="D84" i="4"/>
  <c r="C84" i="4"/>
  <c r="L83" i="4"/>
  <c r="M83" i="4" s="1"/>
  <c r="F83" i="4" s="1"/>
  <c r="G83" i="4" s="1"/>
  <c r="D83" i="4"/>
  <c r="C83" i="4"/>
  <c r="M82" i="4"/>
  <c r="F82" i="4" s="1"/>
  <c r="G82" i="4" s="1"/>
  <c r="L82" i="4"/>
  <c r="D82" i="4"/>
  <c r="C82" i="4"/>
  <c r="L81" i="4"/>
  <c r="M81" i="4" s="1"/>
  <c r="F81" i="4" s="1"/>
  <c r="G81" i="4" s="1"/>
  <c r="D81" i="4"/>
  <c r="C81" i="4"/>
  <c r="M80" i="4"/>
  <c r="F80" i="4" s="1"/>
  <c r="G80" i="4" s="1"/>
  <c r="L80" i="4"/>
  <c r="D80" i="4"/>
  <c r="C80" i="4"/>
  <c r="L79" i="4"/>
  <c r="M79" i="4" s="1"/>
  <c r="F79" i="4" s="1"/>
  <c r="G79" i="4" s="1"/>
  <c r="D79" i="4"/>
  <c r="C79" i="4"/>
  <c r="M78" i="4"/>
  <c r="F78" i="4" s="1"/>
  <c r="G78" i="4" s="1"/>
  <c r="L78" i="4"/>
  <c r="D78" i="4"/>
  <c r="C78" i="4"/>
  <c r="L77" i="4"/>
  <c r="M77" i="4" s="1"/>
  <c r="F77" i="4"/>
  <c r="G77" i="4" s="1"/>
  <c r="D77" i="4"/>
  <c r="C77" i="4"/>
  <c r="M76" i="4"/>
  <c r="F76" i="4" s="1"/>
  <c r="L76" i="4"/>
  <c r="G76" i="4"/>
  <c r="D76" i="4"/>
  <c r="C76" i="4"/>
  <c r="L75" i="4"/>
  <c r="M75" i="4" s="1"/>
  <c r="F75" i="4"/>
  <c r="G75" i="4" s="1"/>
  <c r="D75" i="4"/>
  <c r="C75" i="4"/>
  <c r="M74" i="4"/>
  <c r="F74" i="4" s="1"/>
  <c r="L74" i="4"/>
  <c r="G74" i="4"/>
  <c r="D74" i="4"/>
  <c r="C74" i="4"/>
  <c r="L73" i="4"/>
  <c r="M73" i="4" s="1"/>
  <c r="F73" i="4"/>
  <c r="G73" i="4" s="1"/>
  <c r="D73" i="4"/>
  <c r="C73" i="4"/>
  <c r="M72" i="4"/>
  <c r="F72" i="4" s="1"/>
  <c r="L72" i="4"/>
  <c r="G72" i="4"/>
  <c r="D72" i="4"/>
  <c r="C72" i="4"/>
  <c r="L71" i="4"/>
  <c r="M71" i="4" s="1"/>
  <c r="F71" i="4"/>
  <c r="G71" i="4" s="1"/>
  <c r="D71" i="4"/>
  <c r="C71" i="4"/>
  <c r="M70" i="4"/>
  <c r="F70" i="4" s="1"/>
  <c r="L70" i="4"/>
  <c r="G70" i="4"/>
  <c r="D70" i="4"/>
  <c r="C70" i="4"/>
  <c r="L69" i="4"/>
  <c r="M69" i="4" s="1"/>
  <c r="F69" i="4"/>
  <c r="G69" i="4" s="1"/>
  <c r="D69" i="4"/>
  <c r="C69" i="4"/>
  <c r="M68" i="4"/>
  <c r="F68" i="4" s="1"/>
  <c r="L68" i="4"/>
  <c r="G68" i="4"/>
  <c r="D68" i="4"/>
  <c r="C68" i="4"/>
  <c r="L67" i="4"/>
  <c r="M67" i="4" s="1"/>
  <c r="F67" i="4"/>
  <c r="G67" i="4" s="1"/>
  <c r="D67" i="4"/>
  <c r="C67" i="4"/>
  <c r="M66" i="4"/>
  <c r="F66" i="4" s="1"/>
  <c r="L66" i="4"/>
  <c r="G66" i="4"/>
  <c r="D66" i="4"/>
  <c r="C66" i="4"/>
  <c r="L65" i="4"/>
  <c r="M65" i="4" s="1"/>
  <c r="F65" i="4"/>
  <c r="G65" i="4" s="1"/>
  <c r="D65" i="4"/>
  <c r="C65" i="4"/>
  <c r="M64" i="4"/>
  <c r="F64" i="4" s="1"/>
  <c r="L64" i="4"/>
  <c r="G64" i="4"/>
  <c r="D64" i="4"/>
  <c r="C64" i="4"/>
  <c r="L63" i="4"/>
  <c r="M63" i="4" s="1"/>
  <c r="F63" i="4"/>
  <c r="G63" i="4" s="1"/>
  <c r="D63" i="4"/>
  <c r="C63" i="4"/>
  <c r="M62" i="4"/>
  <c r="F62" i="4" s="1"/>
  <c r="G62" i="4" s="1"/>
  <c r="L62" i="4"/>
  <c r="D62" i="4"/>
  <c r="C62" i="4"/>
  <c r="L61" i="4"/>
  <c r="M61" i="4" s="1"/>
  <c r="F61" i="4" s="1"/>
  <c r="G61" i="4" s="1"/>
  <c r="D61" i="4"/>
  <c r="C61" i="4"/>
  <c r="M60" i="4"/>
  <c r="F60" i="4" s="1"/>
  <c r="G60" i="4" s="1"/>
  <c r="L60" i="4"/>
  <c r="D60" i="4"/>
  <c r="C60" i="4"/>
  <c r="L59" i="4"/>
  <c r="M59" i="4" s="1"/>
  <c r="F59" i="4" s="1"/>
  <c r="G59" i="4" s="1"/>
  <c r="D59" i="4"/>
  <c r="C59" i="4"/>
  <c r="M58" i="4"/>
  <c r="F58" i="4" s="1"/>
  <c r="G58" i="4" s="1"/>
  <c r="L58" i="4"/>
  <c r="D58" i="4"/>
  <c r="C58" i="4"/>
  <c r="L57" i="4"/>
  <c r="M57" i="4" s="1"/>
  <c r="F57" i="4" s="1"/>
  <c r="G57" i="4" s="1"/>
  <c r="D57" i="4"/>
  <c r="C57" i="4"/>
  <c r="M56" i="4"/>
  <c r="F56" i="4" s="1"/>
  <c r="G56" i="4" s="1"/>
  <c r="L56" i="4"/>
  <c r="D56" i="4"/>
  <c r="C56" i="4"/>
  <c r="L55" i="4"/>
  <c r="M55" i="4" s="1"/>
  <c r="F55" i="4" s="1"/>
  <c r="G55" i="4" s="1"/>
  <c r="D55" i="4"/>
  <c r="C55" i="4"/>
  <c r="M54" i="4"/>
  <c r="F54" i="4" s="1"/>
  <c r="G54" i="4" s="1"/>
  <c r="L54" i="4"/>
  <c r="D54" i="4"/>
  <c r="C54" i="4"/>
  <c r="L53" i="4"/>
  <c r="M53" i="4" s="1"/>
  <c r="F53" i="4" s="1"/>
  <c r="G53" i="4" s="1"/>
  <c r="D53" i="4"/>
  <c r="C53" i="4"/>
  <c r="M52" i="4"/>
  <c r="F52" i="4" s="1"/>
  <c r="G52" i="4" s="1"/>
  <c r="L52" i="4"/>
  <c r="D52" i="4"/>
  <c r="C52" i="4"/>
  <c r="L51" i="4"/>
  <c r="M51" i="4" s="1"/>
  <c r="F51" i="4" s="1"/>
  <c r="G51" i="4" s="1"/>
  <c r="D51" i="4"/>
  <c r="C51" i="4"/>
  <c r="M50" i="4"/>
  <c r="F50" i="4" s="1"/>
  <c r="G50" i="4" s="1"/>
  <c r="L50" i="4"/>
  <c r="D50" i="4"/>
  <c r="C50" i="4"/>
  <c r="L49" i="4"/>
  <c r="M49" i="4" s="1"/>
  <c r="F49" i="4" s="1"/>
  <c r="G49" i="4" s="1"/>
  <c r="D49" i="4"/>
  <c r="C49" i="4"/>
  <c r="M48" i="4"/>
  <c r="F48" i="4" s="1"/>
  <c r="G48" i="4" s="1"/>
  <c r="L48" i="4"/>
  <c r="D48" i="4"/>
  <c r="C48" i="4"/>
  <c r="L47" i="4"/>
  <c r="M47" i="4" s="1"/>
  <c r="F47" i="4" s="1"/>
  <c r="G47" i="4" s="1"/>
  <c r="D47" i="4"/>
  <c r="C47" i="4"/>
  <c r="M46" i="4"/>
  <c r="F46" i="4" s="1"/>
  <c r="G46" i="4" s="1"/>
  <c r="L46" i="4"/>
  <c r="D46" i="4"/>
  <c r="C46" i="4"/>
  <c r="L45" i="4"/>
  <c r="M45" i="4" s="1"/>
  <c r="F45" i="4" s="1"/>
  <c r="G45" i="4" s="1"/>
  <c r="D45" i="4"/>
  <c r="C45" i="4"/>
  <c r="M44" i="4"/>
  <c r="F44" i="4" s="1"/>
  <c r="G44" i="4" s="1"/>
  <c r="L44" i="4"/>
  <c r="D44" i="4"/>
  <c r="C44" i="4"/>
  <c r="L43" i="4"/>
  <c r="M43" i="4" s="1"/>
  <c r="F43" i="4" s="1"/>
  <c r="G43" i="4" s="1"/>
  <c r="D43" i="4"/>
  <c r="C43" i="4"/>
  <c r="M42" i="4"/>
  <c r="F42" i="4" s="1"/>
  <c r="G42" i="4" s="1"/>
  <c r="L42" i="4"/>
  <c r="D42" i="4"/>
  <c r="C42" i="4"/>
  <c r="L41" i="4"/>
  <c r="M41" i="4" s="1"/>
  <c r="F41" i="4" s="1"/>
  <c r="G41" i="4" s="1"/>
  <c r="D41" i="4"/>
  <c r="C41" i="4"/>
  <c r="M40" i="4"/>
  <c r="F40" i="4" s="1"/>
  <c r="G40" i="4" s="1"/>
  <c r="L40" i="4"/>
  <c r="D40" i="4"/>
  <c r="C40" i="4"/>
  <c r="L39" i="4"/>
  <c r="M39" i="4" s="1"/>
  <c r="F39" i="4" s="1"/>
  <c r="G39" i="4" s="1"/>
  <c r="D39" i="4"/>
  <c r="C39" i="4"/>
  <c r="M38" i="4"/>
  <c r="F38" i="4" s="1"/>
  <c r="G38" i="4" s="1"/>
  <c r="L38" i="4"/>
  <c r="D38" i="4"/>
  <c r="C38" i="4"/>
  <c r="L37" i="4"/>
  <c r="M37" i="4" s="1"/>
  <c r="F37" i="4" s="1"/>
  <c r="G37" i="4" s="1"/>
  <c r="D37" i="4"/>
  <c r="C37" i="4"/>
  <c r="M36" i="4"/>
  <c r="F36" i="4" s="1"/>
  <c r="G36" i="4" s="1"/>
  <c r="L36" i="4"/>
  <c r="D36" i="4"/>
  <c r="C36" i="4"/>
  <c r="L35" i="4"/>
  <c r="M35" i="4" s="1"/>
  <c r="F35" i="4" s="1"/>
  <c r="G35" i="4" s="1"/>
  <c r="D35" i="4"/>
  <c r="C35" i="4"/>
  <c r="M34" i="4"/>
  <c r="F34" i="4" s="1"/>
  <c r="G34" i="4" s="1"/>
  <c r="L34" i="4"/>
  <c r="D34" i="4"/>
  <c r="C34" i="4"/>
  <c r="L33" i="4"/>
  <c r="M33" i="4" s="1"/>
  <c r="F33" i="4" s="1"/>
  <c r="G33" i="4" s="1"/>
  <c r="D33" i="4"/>
  <c r="C33" i="4"/>
  <c r="M32" i="4"/>
  <c r="F32" i="4" s="1"/>
  <c r="G32" i="4" s="1"/>
  <c r="L32" i="4"/>
  <c r="D32" i="4"/>
  <c r="C32" i="4"/>
  <c r="L31" i="4"/>
  <c r="M31" i="4" s="1"/>
  <c r="F31" i="4" s="1"/>
  <c r="G31" i="4" s="1"/>
  <c r="D31" i="4"/>
  <c r="C31" i="4"/>
  <c r="M30" i="4"/>
  <c r="F30" i="4" s="1"/>
  <c r="G30" i="4" s="1"/>
  <c r="L30" i="4"/>
  <c r="D30" i="4"/>
  <c r="C30" i="4"/>
  <c r="L29" i="4"/>
  <c r="M29" i="4" s="1"/>
  <c r="F29" i="4" s="1"/>
  <c r="G29" i="4" s="1"/>
  <c r="D29" i="4"/>
  <c r="C29" i="4"/>
  <c r="M28" i="4"/>
  <c r="F28" i="4" s="1"/>
  <c r="G28" i="4" s="1"/>
  <c r="L28" i="4"/>
  <c r="D28" i="4"/>
  <c r="C28" i="4"/>
  <c r="L27" i="4"/>
  <c r="M27" i="4" s="1"/>
  <c r="F27" i="4" s="1"/>
  <c r="G27" i="4" s="1"/>
  <c r="D27" i="4"/>
  <c r="C27" i="4"/>
  <c r="M26" i="4"/>
  <c r="F26" i="4" s="1"/>
  <c r="G26" i="4" s="1"/>
  <c r="L26" i="4"/>
  <c r="D26" i="4"/>
  <c r="C26" i="4"/>
  <c r="L25" i="4"/>
  <c r="M25" i="4" s="1"/>
  <c r="F25" i="4" s="1"/>
  <c r="G25" i="4" s="1"/>
  <c r="D25" i="4"/>
  <c r="C25" i="4"/>
  <c r="M24" i="4"/>
  <c r="F24" i="4" s="1"/>
  <c r="G24" i="4" s="1"/>
  <c r="L24" i="4"/>
  <c r="D24" i="4"/>
  <c r="C24" i="4"/>
  <c r="L23" i="4"/>
  <c r="M23" i="4" s="1"/>
  <c r="F23" i="4" s="1"/>
  <c r="G23" i="4" s="1"/>
  <c r="D23" i="4"/>
  <c r="C23" i="4"/>
  <c r="M22" i="4"/>
  <c r="F22" i="4" s="1"/>
  <c r="G22" i="4" s="1"/>
  <c r="L22" i="4"/>
  <c r="D22" i="4"/>
  <c r="C22" i="4"/>
  <c r="L21" i="4"/>
  <c r="M21" i="4" s="1"/>
  <c r="F21" i="4" s="1"/>
  <c r="G21" i="4" s="1"/>
  <c r="D21" i="4"/>
  <c r="C21" i="4"/>
  <c r="M20" i="4"/>
  <c r="F20" i="4" s="1"/>
  <c r="G20" i="4" s="1"/>
  <c r="L20" i="4"/>
  <c r="D20" i="4"/>
  <c r="C20" i="4"/>
  <c r="M19" i="4"/>
  <c r="F19" i="4" s="1"/>
  <c r="G19" i="4" s="1"/>
  <c r="L19" i="4"/>
  <c r="D19" i="4"/>
  <c r="C19" i="4"/>
  <c r="L18" i="4"/>
  <c r="M18" i="4" s="1"/>
  <c r="F18" i="4" s="1"/>
  <c r="G18" i="4" s="1"/>
  <c r="D18" i="4"/>
  <c r="C18" i="4"/>
  <c r="M17" i="4"/>
  <c r="F17" i="4" s="1"/>
  <c r="G17" i="4" s="1"/>
  <c r="L17" i="4"/>
  <c r="D17" i="4"/>
  <c r="C17" i="4"/>
  <c r="L16" i="4"/>
  <c r="M16" i="4" s="1"/>
  <c r="F16" i="4" s="1"/>
  <c r="G16" i="4" s="1"/>
  <c r="D16" i="4"/>
  <c r="C16" i="4"/>
  <c r="M15" i="4"/>
  <c r="F15" i="4" s="1"/>
  <c r="G15" i="4" s="1"/>
  <c r="L15" i="4"/>
  <c r="D15" i="4"/>
  <c r="C15" i="4"/>
  <c r="L14" i="4"/>
  <c r="M14" i="4" s="1"/>
  <c r="F14" i="4" s="1"/>
  <c r="G14" i="4" s="1"/>
  <c r="D14" i="4"/>
  <c r="C14" i="4"/>
  <c r="M13" i="4"/>
  <c r="F13" i="4" s="1"/>
  <c r="G13" i="4" s="1"/>
  <c r="L13" i="4"/>
  <c r="D13" i="4"/>
  <c r="C13" i="4"/>
  <c r="L12" i="4"/>
  <c r="M12" i="4" s="1"/>
  <c r="F12" i="4" s="1"/>
  <c r="G12" i="4" s="1"/>
  <c r="D12" i="4"/>
  <c r="C12" i="4"/>
  <c r="M11" i="4"/>
  <c r="F11" i="4" s="1"/>
  <c r="G11" i="4" s="1"/>
  <c r="L11" i="4"/>
  <c r="D11" i="4"/>
  <c r="C11" i="4"/>
  <c r="L10" i="4"/>
  <c r="M10" i="4" s="1"/>
  <c r="F10" i="4" s="1"/>
  <c r="G10" i="4" s="1"/>
  <c r="D10" i="4"/>
  <c r="C10" i="4"/>
  <c r="M9" i="4"/>
  <c r="F9" i="4" s="1"/>
  <c r="G9" i="4" s="1"/>
  <c r="L9" i="4"/>
  <c r="D9" i="4"/>
  <c r="C9" i="4"/>
  <c r="L8" i="4"/>
  <c r="M8" i="4" s="1"/>
  <c r="F8" i="4" s="1"/>
  <c r="G8" i="4" s="1"/>
  <c r="D8" i="4"/>
  <c r="C8" i="4"/>
  <c r="M7" i="4"/>
  <c r="F7" i="4" s="1"/>
  <c r="G7" i="4" s="1"/>
  <c r="L7" i="4"/>
  <c r="D7" i="4"/>
  <c r="C7" i="4"/>
  <c r="L6" i="4"/>
  <c r="M6" i="4" s="1"/>
  <c r="F6" i="4" s="1"/>
  <c r="G6" i="4" s="1"/>
  <c r="D6" i="4"/>
  <c r="C6" i="4"/>
  <c r="M5" i="4"/>
  <c r="F5" i="4" s="1"/>
  <c r="G5" i="4" s="1"/>
  <c r="L5" i="4"/>
  <c r="D5" i="4"/>
  <c r="C5" i="4"/>
  <c r="L4" i="4"/>
  <c r="M4" i="4" s="1"/>
  <c r="F4" i="4" s="1"/>
  <c r="G4" i="4" s="1"/>
  <c r="D4" i="4"/>
  <c r="C4" i="4"/>
  <c r="M3" i="4"/>
  <c r="F3" i="4" s="1"/>
  <c r="G3" i="4" s="1"/>
  <c r="L3" i="4"/>
  <c r="D3" i="4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L2" i="4"/>
  <c r="M2" i="4" s="1"/>
  <c r="F2" i="4" s="1"/>
  <c r="G2" i="4" s="1"/>
  <c r="D2" i="4"/>
  <c r="C2" i="4"/>
</calcChain>
</file>

<file path=xl/sharedStrings.xml><?xml version="1.0" encoding="utf-8"?>
<sst xmlns="http://schemas.openxmlformats.org/spreadsheetml/2006/main" count="13685" uniqueCount="2585">
  <si>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</si>
  <si>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</si>
  <si>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</si>
  <si>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</si>
  <si>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</si>
  <si>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</si>
  <si>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</si>
  <si>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</si>
  <si>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</si>
  <si>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</si>
  <si>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</si>
  <si>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</si>
  <si>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</si>
  <si>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</si>
  <si>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PR036</t>
  </si>
  <si>
    <t>LHE</t>
  </si>
  <si>
    <t>-8.70486</t>
  </si>
  <si>
    <t>116.2687</t>
  </si>
  <si>
    <t>NON METERISASI</t>
  </si>
  <si>
    <t>LAYAK</t>
  </si>
  <si>
    <t>SODIUM</t>
  </si>
  <si>
    <t>-8.70519</t>
  </si>
  <si>
    <t>116.26935</t>
  </si>
  <si>
    <t>PR111</t>
  </si>
  <si>
    <t>MERCURY</t>
  </si>
  <si>
    <t>-8.70929</t>
  </si>
  <si>
    <t>116.28807</t>
  </si>
  <si>
    <t>-8.70901</t>
  </si>
  <si>
    <t>116.28874</t>
  </si>
  <si>
    <t>ML</t>
  </si>
  <si>
    <t>-8.70896</t>
  </si>
  <si>
    <t>116.28932</t>
  </si>
  <si>
    <t>-8.70889</t>
  </si>
  <si>
    <t>116.29141</t>
  </si>
  <si>
    <t>-8.70917</t>
  </si>
  <si>
    <t>116.28571</t>
  </si>
  <si>
    <t>-8.70887</t>
  </si>
  <si>
    <t>116.28546</t>
  </si>
  <si>
    <t>-8.8070325</t>
  </si>
  <si>
    <t>116.2613233</t>
  </si>
  <si>
    <t>PR002</t>
  </si>
  <si>
    <t>-8.71194</t>
  </si>
  <si>
    <t xml:space="preserve"> 116.27905</t>
  </si>
  <si>
    <t>-8.7121</t>
  </si>
  <si>
    <t xml:space="preserve"> 116.27885</t>
  </si>
  <si>
    <t>-8.71262</t>
  </si>
  <si>
    <t xml:space="preserve"> 116.27866</t>
  </si>
  <si>
    <t>-8.71329</t>
  </si>
  <si>
    <t xml:space="preserve"> 116.27849</t>
  </si>
  <si>
    <t>ORNAMEN</t>
  </si>
  <si>
    <t>-8.71374</t>
  </si>
  <si>
    <t xml:space="preserve"> 116.27826</t>
  </si>
  <si>
    <t>TIDAK LAYAK</t>
  </si>
  <si>
    <t>-8.71417</t>
  </si>
  <si>
    <t xml:space="preserve"> 116.27832</t>
  </si>
  <si>
    <t>-8.71442</t>
  </si>
  <si>
    <t xml:space="preserve"> 116.27828</t>
  </si>
  <si>
    <t>PR098</t>
  </si>
  <si>
    <t>-8.71474</t>
  </si>
  <si>
    <t xml:space="preserve"> 116.27815</t>
  </si>
  <si>
    <t>-8.71515</t>
  </si>
  <si>
    <t xml:space="preserve"> 116.2791</t>
  </si>
  <si>
    <t>-8.71525</t>
  </si>
  <si>
    <t xml:space="preserve"> 116.27942</t>
  </si>
  <si>
    <t>-8.71331</t>
  </si>
  <si>
    <t xml:space="preserve"> 116.2819</t>
  </si>
  <si>
    <t>-8.71339</t>
  </si>
  <si>
    <t xml:space="preserve"> 116.28198</t>
  </si>
  <si>
    <t>-8.71416</t>
  </si>
  <si>
    <t xml:space="preserve"> 116.28213</t>
  </si>
  <si>
    <t>-8.7147</t>
  </si>
  <si>
    <t xml:space="preserve"> 116.28191</t>
  </si>
  <si>
    <t>-8.71513</t>
  </si>
  <si>
    <t xml:space="preserve"> 116.28173</t>
  </si>
  <si>
    <t>-8.71599</t>
  </si>
  <si>
    <t xml:space="preserve"> 116.28147</t>
  </si>
  <si>
    <t>-8.71581</t>
  </si>
  <si>
    <t xml:space="preserve"> 116.28048</t>
  </si>
  <si>
    <t>-8.71695</t>
  </si>
  <si>
    <t xml:space="preserve"> 116.28126</t>
  </si>
  <si>
    <t>-8.71731</t>
  </si>
  <si>
    <t xml:space="preserve"> 116.28113</t>
  </si>
  <si>
    <t>-8.71788</t>
  </si>
  <si>
    <t xml:space="preserve"> 116.28119</t>
  </si>
  <si>
    <t>-8.71783</t>
  </si>
  <si>
    <t>116.28142</t>
  </si>
  <si>
    <t>JP016</t>
  </si>
  <si>
    <t>-8.6745573</t>
  </si>
  <si>
    <t>116.3397685</t>
  </si>
  <si>
    <t>-8.6742891</t>
  </si>
  <si>
    <t>116.3397238</t>
  </si>
  <si>
    <t>-8.6740437</t>
  </si>
  <si>
    <t>116.3399777</t>
  </si>
  <si>
    <t>-8.6806442</t>
  </si>
  <si>
    <t>116.3516316</t>
  </si>
  <si>
    <t>-8.6825014</t>
  </si>
  <si>
    <t>116.3523394</t>
  </si>
  <si>
    <t>JP023</t>
  </si>
  <si>
    <t>-8.6823432</t>
  </si>
  <si>
    <t>116.3520971</t>
  </si>
  <si>
    <t>-8.6832842</t>
  </si>
  <si>
    <t>116.3527938</t>
  </si>
  <si>
    <t>-8.6847919</t>
  </si>
  <si>
    <t>116.35363</t>
  </si>
  <si>
    <t>-8.6877325</t>
  </si>
  <si>
    <t>116.3550101</t>
  </si>
  <si>
    <t>-8.6882567</t>
  </si>
  <si>
    <t>116.3551862</t>
  </si>
  <si>
    <t>KP036</t>
  </si>
  <si>
    <t>-8.67487</t>
  </si>
  <si>
    <t>116.32072</t>
  </si>
  <si>
    <t>-8.6887222</t>
  </si>
  <si>
    <t>116.3549732</t>
  </si>
  <si>
    <t>PB012</t>
  </si>
  <si>
    <t>-8.7861866</t>
  </si>
  <si>
    <t>116.22651</t>
  </si>
  <si>
    <t>BK076</t>
  </si>
  <si>
    <t>-8.5720441</t>
  </si>
  <si>
    <t>116.3233837</t>
  </si>
  <si>
    <t>-8.67452</t>
  </si>
  <si>
    <t>116.32084</t>
  </si>
  <si>
    <t>-8.67326</t>
  </si>
  <si>
    <t>116.3222</t>
  </si>
  <si>
    <t>-8.5727381</t>
  </si>
  <si>
    <t>116.3278133</t>
  </si>
  <si>
    <t>BK042</t>
  </si>
  <si>
    <t>-8.67119</t>
  </si>
  <si>
    <t>116.32671</t>
  </si>
  <si>
    <t>-8.7899833</t>
  </si>
  <si>
    <t>116.2258933</t>
  </si>
  <si>
    <t>PT014</t>
  </si>
  <si>
    <t>-8.7452059</t>
  </si>
  <si>
    <t>116.3518341</t>
  </si>
  <si>
    <t>KP009</t>
  </si>
  <si>
    <t>-8.67104</t>
  </si>
  <si>
    <t>116.32812</t>
  </si>
  <si>
    <t>-8.67093</t>
  </si>
  <si>
    <t>116.32791</t>
  </si>
  <si>
    <t>PB081</t>
  </si>
  <si>
    <t>-8.7882266</t>
  </si>
  <si>
    <t>116.2253366</t>
  </si>
  <si>
    <t>-8.7887133</t>
  </si>
  <si>
    <t>116.2242783</t>
  </si>
  <si>
    <t>-8.789005</t>
  </si>
  <si>
    <t>116.2240133</t>
  </si>
  <si>
    <t>PT037</t>
  </si>
  <si>
    <t>-8.7360202</t>
  </si>
  <si>
    <t>116.3542391</t>
  </si>
  <si>
    <t>BK077</t>
  </si>
  <si>
    <t>-8.5683757</t>
  </si>
  <si>
    <t>116.3249357</t>
  </si>
  <si>
    <t>JP008</t>
  </si>
  <si>
    <t>-8.6991984</t>
  </si>
  <si>
    <t>116.3615733</t>
  </si>
  <si>
    <t>-8.66949</t>
  </si>
  <si>
    <t>116.33015</t>
  </si>
  <si>
    <t>-8.7002826</t>
  </si>
  <si>
    <t>116.3617465</t>
  </si>
  <si>
    <t>-8.7342148</t>
  </si>
  <si>
    <t>116.3543353</t>
  </si>
  <si>
    <t>-8.66878</t>
  </si>
  <si>
    <t>116.33003</t>
  </si>
  <si>
    <t>-8.66795</t>
  </si>
  <si>
    <t>116.33043</t>
  </si>
  <si>
    <t>-8.5678101</t>
  </si>
  <si>
    <t>116.3251998</t>
  </si>
  <si>
    <t>-8.66624</t>
  </si>
  <si>
    <t>116.33172</t>
  </si>
  <si>
    <t>-8.7037665</t>
  </si>
  <si>
    <t>116.3611452</t>
  </si>
  <si>
    <t>-8.7007137</t>
  </si>
  <si>
    <t>116.3615134</t>
  </si>
  <si>
    <t>-8.7045224</t>
  </si>
  <si>
    <t>116.3615397</t>
  </si>
  <si>
    <t>-8.66577</t>
  </si>
  <si>
    <t>116.33178</t>
  </si>
  <si>
    <t>-8.7282675</t>
  </si>
  <si>
    <t>116.352398</t>
  </si>
  <si>
    <t>-8.5673692</t>
  </si>
  <si>
    <t>116.3253952</t>
  </si>
  <si>
    <t>-8.7275098</t>
  </si>
  <si>
    <t>116.3525093</t>
  </si>
  <si>
    <t>-8.7065461</t>
  </si>
  <si>
    <t>116.3628317</t>
  </si>
  <si>
    <t>-8.6658</t>
  </si>
  <si>
    <t>116.3318</t>
  </si>
  <si>
    <t>-8.78863</t>
  </si>
  <si>
    <t>116.2205733</t>
  </si>
  <si>
    <t>-8.710155</t>
  </si>
  <si>
    <t>116.3629169</t>
  </si>
  <si>
    <t>-8.66544</t>
  </si>
  <si>
    <t>116.32453</t>
  </si>
  <si>
    <t>-8.5674411</t>
  </si>
  <si>
    <t>116.3254639</t>
  </si>
  <si>
    <t>-8.7896</t>
  </si>
  <si>
    <t>116.2199783</t>
  </si>
  <si>
    <t>-8.7352946</t>
  </si>
  <si>
    <t>116.3551205</t>
  </si>
  <si>
    <t>-8.5667561</t>
  </si>
  <si>
    <t>116.3258227</t>
  </si>
  <si>
    <t>KP027</t>
  </si>
  <si>
    <t>-8.66418</t>
  </si>
  <si>
    <t>116.32418</t>
  </si>
  <si>
    <t>-8.66377</t>
  </si>
  <si>
    <t>116.32424</t>
  </si>
  <si>
    <t>-8.66359</t>
  </si>
  <si>
    <t>JP006</t>
  </si>
  <si>
    <t>-8.7208078</t>
  </si>
  <si>
    <t>116.3723103</t>
  </si>
  <si>
    <t>-8.7207608</t>
  </si>
  <si>
    <t>116.3720746</t>
  </si>
  <si>
    <t>-8.7214478</t>
  </si>
  <si>
    <t>116.37257</t>
  </si>
  <si>
    <t>-8.5628497</t>
  </si>
  <si>
    <t>116.3242994</t>
  </si>
  <si>
    <t>-8.721742</t>
  </si>
  <si>
    <t>116.3726232</t>
  </si>
  <si>
    <t>-8.723096</t>
  </si>
  <si>
    <t>116.3729964</t>
  </si>
  <si>
    <t>-8.7518492</t>
  </si>
  <si>
    <t>116.3523958</t>
  </si>
  <si>
    <t>-8.66879</t>
  </si>
  <si>
    <t>116.32635</t>
  </si>
  <si>
    <t>-8.7248919</t>
  </si>
  <si>
    <t>116.3734757</t>
  </si>
  <si>
    <t>-8.66881</t>
  </si>
  <si>
    <t>116.32637</t>
  </si>
  <si>
    <t>-8.5695947</t>
  </si>
  <si>
    <t>116.3250775</t>
  </si>
  <si>
    <t>BK024</t>
  </si>
  <si>
    <t>-8.6318164</t>
  </si>
  <si>
    <t>116.3082118</t>
  </si>
  <si>
    <t>-8.7255769</t>
  </si>
  <si>
    <t>116.3736804</t>
  </si>
  <si>
    <t>-8.6275536</t>
  </si>
  <si>
    <t>116.3081801</t>
  </si>
  <si>
    <t>-8.5716223</t>
  </si>
  <si>
    <t>116.3260412</t>
  </si>
  <si>
    <t>-8.5725299</t>
  </si>
  <si>
    <t>116.325771</t>
  </si>
  <si>
    <t>-8.6279814</t>
  </si>
  <si>
    <t>116.3092149</t>
  </si>
  <si>
    <t>-8.5725287</t>
  </si>
  <si>
    <t>116.3256788</t>
  </si>
  <si>
    <t>KP002</t>
  </si>
  <si>
    <t>-8.67225</t>
  </si>
  <si>
    <t>116.33394</t>
  </si>
  <si>
    <t>-8.7262765</t>
  </si>
  <si>
    <t>116.3738071</t>
  </si>
  <si>
    <t>BK043</t>
  </si>
  <si>
    <t>-8.6358786</t>
  </si>
  <si>
    <t>116.3145333</t>
  </si>
  <si>
    <t>-8.5482657</t>
  </si>
  <si>
    <t>116.3425889</t>
  </si>
  <si>
    <t>JP009</t>
  </si>
  <si>
    <t>-8.740099</t>
  </si>
  <si>
    <t>116.37209</t>
  </si>
  <si>
    <t>-8.7395007</t>
  </si>
  <si>
    <t>116.3730682</t>
  </si>
  <si>
    <t>-8.62639</t>
  </si>
  <si>
    <t>116.3083205</t>
  </si>
  <si>
    <t>-8.7391787</t>
  </si>
  <si>
    <t>116.3733008</t>
  </si>
  <si>
    <t>-8.5492847</t>
  </si>
  <si>
    <t>116.3438907</t>
  </si>
  <si>
    <t>BK082</t>
  </si>
  <si>
    <t>-8.5511826</t>
  </si>
  <si>
    <t>116.3452701</t>
  </si>
  <si>
    <t>-8.6271703</t>
  </si>
  <si>
    <t>116.3070389</t>
  </si>
  <si>
    <t>-8.7388284</t>
  </si>
  <si>
    <t>116.3737337</t>
  </si>
  <si>
    <t>-8.5506106</t>
  </si>
  <si>
    <t>116.3469699</t>
  </si>
  <si>
    <t>PT028</t>
  </si>
  <si>
    <t>-8.7614461</t>
  </si>
  <si>
    <t>116.3540487</t>
  </si>
  <si>
    <t>-8.6272178</t>
  </si>
  <si>
    <t>116.3070045</t>
  </si>
  <si>
    <t>-8.76135</t>
  </si>
  <si>
    <t>116.3537515</t>
  </si>
  <si>
    <t>BK081</t>
  </si>
  <si>
    <t>-8.7612768</t>
  </si>
  <si>
    <t>116.35329</t>
  </si>
  <si>
    <t>-8.5465313</t>
  </si>
  <si>
    <t>116.3405594</t>
  </si>
  <si>
    <t>-8.5477634</t>
  </si>
  <si>
    <t>116.3418444</t>
  </si>
  <si>
    <t>-8.7611881</t>
  </si>
  <si>
    <t>116.3530233</t>
  </si>
  <si>
    <t>-8.545876</t>
  </si>
  <si>
    <t>116.3408601</t>
  </si>
  <si>
    <t>-8.5451355</t>
  </si>
  <si>
    <t>116.3410469</t>
  </si>
  <si>
    <t>-8.5368136</t>
  </si>
  <si>
    <t>116.3425368</t>
  </si>
  <si>
    <t>-8.5370001</t>
  </si>
  <si>
    <t>116.3425538</t>
  </si>
  <si>
    <t>-8.7618253</t>
  </si>
  <si>
    <t>116.3541048</t>
  </si>
  <si>
    <t>-8.762174</t>
  </si>
  <si>
    <t>116.3540095</t>
  </si>
  <si>
    <t>-8.53689</t>
  </si>
  <si>
    <t xml:space="preserve"> 116.34269</t>
  </si>
  <si>
    <t>-8.7626714</t>
  </si>
  <si>
    <t>116.3539213</t>
  </si>
  <si>
    <t>-8.53698</t>
  </si>
  <si>
    <t xml:space="preserve"> 116.34259</t>
  </si>
  <si>
    <t>-8.53695</t>
  </si>
  <si>
    <t xml:space="preserve"> 116.3426</t>
  </si>
  <si>
    <t>-8.5434974</t>
  </si>
  <si>
    <t>116.3406382</t>
  </si>
  <si>
    <t>-8.7634699</t>
  </si>
  <si>
    <t>116.3538036</t>
  </si>
  <si>
    <t>-8.7639812</t>
  </si>
  <si>
    <t>116.3537279</t>
  </si>
  <si>
    <t>-8.5463</t>
  </si>
  <si>
    <t>116.34064</t>
  </si>
  <si>
    <t>-8.5462573</t>
  </si>
  <si>
    <t>116.3407559</t>
  </si>
  <si>
    <t>PIJAR</t>
  </si>
  <si>
    <t>-8.66899</t>
  </si>
  <si>
    <t>116.33745</t>
  </si>
  <si>
    <t>-8.66809</t>
  </si>
  <si>
    <t>116.33795</t>
  </si>
  <si>
    <t>-8.54685</t>
  </si>
  <si>
    <t xml:space="preserve"> 116.33967</t>
  </si>
  <si>
    <t>-8.67317</t>
  </si>
  <si>
    <t>116.33672</t>
  </si>
  <si>
    <t>-8.67728</t>
  </si>
  <si>
    <t>116.34984</t>
  </si>
  <si>
    <t>-8.5475652</t>
  </si>
  <si>
    <t>116.3365081</t>
  </si>
  <si>
    <t>KP015</t>
  </si>
  <si>
    <t>-8.67771</t>
  </si>
  <si>
    <t>116.34996</t>
  </si>
  <si>
    <t>JP047</t>
  </si>
  <si>
    <t>-8.7448628</t>
  </si>
  <si>
    <t>116.3773096</t>
  </si>
  <si>
    <t>-8.5479217</t>
  </si>
  <si>
    <t>116.3357762</t>
  </si>
  <si>
    <t>-8.7448278</t>
  </si>
  <si>
    <t>116.3797266</t>
  </si>
  <si>
    <t>-8.67572</t>
  </si>
  <si>
    <t>116.35035</t>
  </si>
  <si>
    <t>-8.548286</t>
  </si>
  <si>
    <t>116.3355206</t>
  </si>
  <si>
    <t>-8.67479</t>
  </si>
  <si>
    <t>116.3509</t>
  </si>
  <si>
    <t>-8.7450189</t>
  </si>
  <si>
    <t>116.3805156</t>
  </si>
  <si>
    <t>-8.6741</t>
  </si>
  <si>
    <t>116.3512</t>
  </si>
  <si>
    <t>-8.745119</t>
  </si>
  <si>
    <t>116.3807412</t>
  </si>
  <si>
    <t>BK011</t>
  </si>
  <si>
    <t>-8.67079</t>
  </si>
  <si>
    <t>116.35125</t>
  </si>
  <si>
    <t>-8.7615354</t>
  </si>
  <si>
    <t>116.3549971</t>
  </si>
  <si>
    <t>-8.5481</t>
  </si>
  <si>
    <t xml:space="preserve"> 116.3356</t>
  </si>
  <si>
    <t>-8.588621</t>
  </si>
  <si>
    <t>116.3194055</t>
  </si>
  <si>
    <t>-8.7621186</t>
  </si>
  <si>
    <t>116.3549767</t>
  </si>
  <si>
    <t>BK014</t>
  </si>
  <si>
    <t>-8.582352</t>
  </si>
  <si>
    <t>116.3072126</t>
  </si>
  <si>
    <t>-8.7616548</t>
  </si>
  <si>
    <t>116.3560969</t>
  </si>
  <si>
    <t>-8.761723</t>
  </si>
  <si>
    <t>116.3565302</t>
  </si>
  <si>
    <t>-8.7613299</t>
  </si>
  <si>
    <t>116.3566332</t>
  </si>
  <si>
    <t>-8.7500535</t>
  </si>
  <si>
    <t>116.359245</t>
  </si>
  <si>
    <t>-8.749181</t>
  </si>
  <si>
    <t>116.3596017</t>
  </si>
  <si>
    <t>-8.6379204</t>
  </si>
  <si>
    <t>116.2818713</t>
  </si>
  <si>
    <t>JP012</t>
  </si>
  <si>
    <t>-8.7234405</t>
  </si>
  <si>
    <t>116.4054523</t>
  </si>
  <si>
    <t>-8.6338554</t>
  </si>
  <si>
    <t>116.2817467</t>
  </si>
  <si>
    <t>-8.7219306</t>
  </si>
  <si>
    <t>116.4060675</t>
  </si>
  <si>
    <t>JP004</t>
  </si>
  <si>
    <t>-8.7140471</t>
  </si>
  <si>
    <t>116.4076328</t>
  </si>
  <si>
    <t>PT032</t>
  </si>
  <si>
    <t>-8.759271</t>
  </si>
  <si>
    <t>116.3560888</t>
  </si>
  <si>
    <t>BK038</t>
  </si>
  <si>
    <t>-8.6280533</t>
  </si>
  <si>
    <t>116.2849811</t>
  </si>
  <si>
    <t>-8.6282791</t>
  </si>
  <si>
    <t>116.285976</t>
  </si>
  <si>
    <t>-8.7150153</t>
  </si>
  <si>
    <t>116.4079215</t>
  </si>
  <si>
    <t>-8.7592882</t>
  </si>
  <si>
    <t>116.3559902</t>
  </si>
  <si>
    <t>-8.6277869</t>
  </si>
  <si>
    <t>116.2879243</t>
  </si>
  <si>
    <t>-8.5846862</t>
  </si>
  <si>
    <t>116.3026353</t>
  </si>
  <si>
    <t>PT021</t>
  </si>
  <si>
    <t>DOP</t>
  </si>
  <si>
    <t>-8.7619613</t>
  </si>
  <si>
    <t>116.3579492</t>
  </si>
  <si>
    <t>-8.6280437</t>
  </si>
  <si>
    <t>116.2848434</t>
  </si>
  <si>
    <t>-8.583958</t>
  </si>
  <si>
    <t>116.3056968</t>
  </si>
  <si>
    <t>-8.7621379</t>
  </si>
  <si>
    <t>116.3584512</t>
  </si>
  <si>
    <t>-8.6279845</t>
  </si>
  <si>
    <t>116.284737</t>
  </si>
  <si>
    <t>-8.583084</t>
  </si>
  <si>
    <t>116.3066259</t>
  </si>
  <si>
    <t>-8.5827301</t>
  </si>
  <si>
    <t>116.3069267</t>
  </si>
  <si>
    <t>-8.6273592</t>
  </si>
  <si>
    <t>116.2849512</t>
  </si>
  <si>
    <t>-8.7135464</t>
  </si>
  <si>
    <t>116.4075466</t>
  </si>
  <si>
    <t>-8.5818224</t>
  </si>
  <si>
    <t>116.3077718</t>
  </si>
  <si>
    <t>-8.5810631</t>
  </si>
  <si>
    <t>116.3082095</t>
  </si>
  <si>
    <t>-8.5728658</t>
  </si>
  <si>
    <t>116.3125602</t>
  </si>
  <si>
    <t>-8.5724544</t>
  </si>
  <si>
    <t>116.3127366</t>
  </si>
  <si>
    <t>-8.5720689</t>
  </si>
  <si>
    <t>116.3132025</t>
  </si>
  <si>
    <t>-8.6735</t>
  </si>
  <si>
    <t>116.35683</t>
  </si>
  <si>
    <t>-8.5718809</t>
  </si>
  <si>
    <t>116.3133827</t>
  </si>
  <si>
    <t>-8.67273</t>
  </si>
  <si>
    <t>116.35691</t>
  </si>
  <si>
    <t>-8.571572</t>
  </si>
  <si>
    <t>116.3137813</t>
  </si>
  <si>
    <t>-8.5708997</t>
  </si>
  <si>
    <t>116.314679</t>
  </si>
  <si>
    <t>-8.57078</t>
  </si>
  <si>
    <t xml:space="preserve"> 116.31479</t>
  </si>
  <si>
    <t>-8.5709258</t>
  </si>
  <si>
    <t>116.3146188</t>
  </si>
  <si>
    <t>-8.7611069</t>
  </si>
  <si>
    <t>116.3584971</t>
  </si>
  <si>
    <t>KP019</t>
  </si>
  <si>
    <t>-8.66574</t>
  </si>
  <si>
    <t>116.35467</t>
  </si>
  <si>
    <t>-8.66568</t>
  </si>
  <si>
    <t>116.35462</t>
  </si>
  <si>
    <t>-8.66507</t>
  </si>
  <si>
    <t>116.35433</t>
  </si>
  <si>
    <t>-8.66499</t>
  </si>
  <si>
    <t xml:space="preserve"> 116.3542</t>
  </si>
  <si>
    <t>-8.762286</t>
  </si>
  <si>
    <t>116.3589971</t>
  </si>
  <si>
    <t>-8.7621779</t>
  </si>
  <si>
    <t>116.3588079</t>
  </si>
  <si>
    <t>KP001</t>
  </si>
  <si>
    <t>-8.66322</t>
  </si>
  <si>
    <t>116.3554</t>
  </si>
  <si>
    <t>-8.6279843</t>
  </si>
  <si>
    <t>116.2844958</t>
  </si>
  <si>
    <t>BK063</t>
  </si>
  <si>
    <t>-8.5556905</t>
  </si>
  <si>
    <t>116.3098789</t>
  </si>
  <si>
    <t>-8.66558</t>
  </si>
  <si>
    <t>116.35598</t>
  </si>
  <si>
    <t>-8.66563</t>
  </si>
  <si>
    <t>116.35568</t>
  </si>
  <si>
    <t>-8.6276749</t>
  </si>
  <si>
    <t>116.2835098</t>
  </si>
  <si>
    <t>-8.6655</t>
  </si>
  <si>
    <t>116.35631</t>
  </si>
  <si>
    <t>-8.5555053</t>
  </si>
  <si>
    <t>116.3094701</t>
  </si>
  <si>
    <t>-8.5544071</t>
  </si>
  <si>
    <t>116.3091119</t>
  </si>
  <si>
    <t>-8.66572</t>
  </si>
  <si>
    <t>116.35339</t>
  </si>
  <si>
    <t>-8.6282381</t>
  </si>
  <si>
    <t>116.2830333</t>
  </si>
  <si>
    <t>-8.66455</t>
  </si>
  <si>
    <t>116.35004</t>
  </si>
  <si>
    <t>-8.5564281</t>
  </si>
  <si>
    <t>116.3125473</t>
  </si>
  <si>
    <t>ml</t>
  </si>
  <si>
    <t>-8.55654</t>
  </si>
  <si>
    <t xml:space="preserve"> 116.3125</t>
  </si>
  <si>
    <t>-8.6279988</t>
  </si>
  <si>
    <t>116.2831264</t>
  </si>
  <si>
    <t>-8.66325</t>
  </si>
  <si>
    <t>116.35042</t>
  </si>
  <si>
    <t>-8.66243</t>
  </si>
  <si>
    <t>116.3505</t>
  </si>
  <si>
    <t>-8.6279915</t>
  </si>
  <si>
    <t>116.2830469</t>
  </si>
  <si>
    <t>-8.55568</t>
  </si>
  <si>
    <t xml:space="preserve"> 116.31283</t>
  </si>
  <si>
    <t>-8.6274692</t>
  </si>
  <si>
    <t>116.2820887</t>
  </si>
  <si>
    <t>-8.55587</t>
  </si>
  <si>
    <t xml:space="preserve"> 116.31275</t>
  </si>
  <si>
    <t>-8.6279519</t>
  </si>
  <si>
    <t>116.2816969</t>
  </si>
  <si>
    <t>-8.55455</t>
  </si>
  <si>
    <t xml:space="preserve"> 116.3135</t>
  </si>
  <si>
    <t>-8.6247212</t>
  </si>
  <si>
    <t>116.2762892</t>
  </si>
  <si>
    <t>-8.55417</t>
  </si>
  <si>
    <t xml:space="preserve"> 116.31351</t>
  </si>
  <si>
    <t>BK078</t>
  </si>
  <si>
    <t>-8.624718</t>
  </si>
  <si>
    <t>116.2761965</t>
  </si>
  <si>
    <t>-8.6245583</t>
  </si>
  <si>
    <t>116.2756244</t>
  </si>
  <si>
    <t>-8.62452</t>
  </si>
  <si>
    <t>116.2769796</t>
  </si>
  <si>
    <t>-8.6236703</t>
  </si>
  <si>
    <t>116.2771718</t>
  </si>
  <si>
    <t>-8.6231076</t>
  </si>
  <si>
    <t>116.277416</t>
  </si>
  <si>
    <t>-8.6227677</t>
  </si>
  <si>
    <t>116.2773472</t>
  </si>
  <si>
    <t>PB053</t>
  </si>
  <si>
    <t>-8.619404</t>
  </si>
  <si>
    <t>116.2765544</t>
  </si>
  <si>
    <t>BK017</t>
  </si>
  <si>
    <t>-8.6317702</t>
  </si>
  <si>
    <t>116.270426</t>
  </si>
  <si>
    <t>-8.66496</t>
  </si>
  <si>
    <t>116.34985</t>
  </si>
  <si>
    <t>-8.66532</t>
  </si>
  <si>
    <t>116.34971</t>
  </si>
  <si>
    <t>-8.6346754</t>
  </si>
  <si>
    <t>116.2675434</t>
  </si>
  <si>
    <t>-8.6355022</t>
  </si>
  <si>
    <t>116.2660431</t>
  </si>
  <si>
    <t>-8.6360455</t>
  </si>
  <si>
    <t>116.2653778</t>
  </si>
  <si>
    <t>-8.6365269</t>
  </si>
  <si>
    <t>116.265086</t>
  </si>
  <si>
    <t>-8.6376139</t>
  </si>
  <si>
    <t>116.2636155</t>
  </si>
  <si>
    <t>-8.6376484</t>
  </si>
  <si>
    <t>116.2632416</t>
  </si>
  <si>
    <t>BK066</t>
  </si>
  <si>
    <t>-8.6375544</t>
  </si>
  <si>
    <t>116.2628777</t>
  </si>
  <si>
    <t>-8.6374915</t>
  </si>
  <si>
    <t>116.261397</t>
  </si>
  <si>
    <t>-8.637753</t>
  </si>
  <si>
    <t>116.2620224</t>
  </si>
  <si>
    <t>-8.6382662</t>
  </si>
  <si>
    <t>116.2631666</t>
  </si>
  <si>
    <t>-8.6382261</t>
  </si>
  <si>
    <t>116.2631021</t>
  </si>
  <si>
    <t>-8.6389032</t>
  </si>
  <si>
    <t>116.2635786</t>
  </si>
  <si>
    <t>-8.6390934</t>
  </si>
  <si>
    <t>116.2635843</t>
  </si>
  <si>
    <t>-8.6395136</t>
  </si>
  <si>
    <t>116.2636893</t>
  </si>
  <si>
    <t>KP035</t>
  </si>
  <si>
    <t>-8.66382</t>
  </si>
  <si>
    <t>116.33993</t>
  </si>
  <si>
    <t>PT025</t>
  </si>
  <si>
    <t>-8.7853833</t>
  </si>
  <si>
    <t>116.3578974</t>
  </si>
  <si>
    <t>-8.7865209</t>
  </si>
  <si>
    <t>116.3581222</t>
  </si>
  <si>
    <t>-8.7881179</t>
  </si>
  <si>
    <t>116.3587481</t>
  </si>
  <si>
    <t>-8.66482</t>
  </si>
  <si>
    <t>116.33954</t>
  </si>
  <si>
    <t>-8.66608</t>
  </si>
  <si>
    <t xml:space="preserve"> 116.339</t>
  </si>
  <si>
    <t>-8.66664</t>
  </si>
  <si>
    <t xml:space="preserve"> 116.33872</t>
  </si>
  <si>
    <t>-8.66723</t>
  </si>
  <si>
    <t>116.33916</t>
  </si>
  <si>
    <t>-8.66737</t>
  </si>
  <si>
    <t xml:space="preserve"> 116.3395</t>
  </si>
  <si>
    <t>PT004</t>
  </si>
  <si>
    <t>-8.7665355</t>
  </si>
  <si>
    <t>116.3726025</t>
  </si>
  <si>
    <t>-8.766789</t>
  </si>
  <si>
    <t>116.3728928</t>
  </si>
  <si>
    <t>-8.66768</t>
  </si>
  <si>
    <t>116.33969</t>
  </si>
  <si>
    <t>-8.66767</t>
  </si>
  <si>
    <t>116.34021</t>
  </si>
  <si>
    <t>-8.66771</t>
  </si>
  <si>
    <t>116.3404</t>
  </si>
  <si>
    <t>BK052</t>
  </si>
  <si>
    <t>-8.592736</t>
  </si>
  <si>
    <t>116.2883905</t>
  </si>
  <si>
    <t>-8.7674207</t>
  </si>
  <si>
    <t>116.373441</t>
  </si>
  <si>
    <t xml:space="preserve"> 116.34084</t>
  </si>
  <si>
    <t>-8.66783</t>
  </si>
  <si>
    <t>116.34129</t>
  </si>
  <si>
    <t>-8.66802</t>
  </si>
  <si>
    <t>116.34288</t>
  </si>
  <si>
    <t>-8.7669175</t>
  </si>
  <si>
    <t>116.371335</t>
  </si>
  <si>
    <t>BK083</t>
  </si>
  <si>
    <t>-8.5534239</t>
  </si>
  <si>
    <t>116.358182</t>
  </si>
  <si>
    <t>-8.6685</t>
  </si>
  <si>
    <t>116.34371</t>
  </si>
  <si>
    <t>-8.5926153</t>
  </si>
  <si>
    <t>116.2896329</t>
  </si>
  <si>
    <t>-8.66853</t>
  </si>
  <si>
    <t>116.34373</t>
  </si>
  <si>
    <t>-8.592453</t>
  </si>
  <si>
    <t>116.2902375</t>
  </si>
  <si>
    <t>-8.5513655</t>
  </si>
  <si>
    <t>116.3585895</t>
  </si>
  <si>
    <t>-8.67044</t>
  </si>
  <si>
    <t>116.34738</t>
  </si>
  <si>
    <t>PB039</t>
  </si>
  <si>
    <t>-8.82065</t>
  </si>
  <si>
    <t>116.1909766</t>
  </si>
  <si>
    <t>116.34736</t>
  </si>
  <si>
    <t>-8.5923932</t>
  </si>
  <si>
    <t>116.2905139</t>
  </si>
  <si>
    <t>-8.5923749</t>
  </si>
  <si>
    <t>116.291052</t>
  </si>
  <si>
    <t>-8.5929419</t>
  </si>
  <si>
    <t>116.2916088</t>
  </si>
  <si>
    <t>-8.592323</t>
  </si>
  <si>
    <t>116.2916048</t>
  </si>
  <si>
    <t>-8.66328</t>
  </si>
  <si>
    <t>116.34017</t>
  </si>
  <si>
    <t>-8.66275</t>
  </si>
  <si>
    <t>116.34045</t>
  </si>
  <si>
    <t>-8.66237</t>
  </si>
  <si>
    <t>116.34063</t>
  </si>
  <si>
    <t>-8.59237420182449</t>
  </si>
  <si>
    <t>116.29205330689011</t>
  </si>
  <si>
    <t>-8.592181</t>
  </si>
  <si>
    <t>116.2920527</t>
  </si>
  <si>
    <t>-8.5441055</t>
  </si>
  <si>
    <t>116.3635187</t>
  </si>
  <si>
    <t>-8.66225</t>
  </si>
  <si>
    <t>116.34074</t>
  </si>
  <si>
    <t>-8.5922866</t>
  </si>
  <si>
    <t>116.2926151</t>
  </si>
  <si>
    <t>-8.66111</t>
  </si>
  <si>
    <t>116.34137</t>
  </si>
  <si>
    <t>-8.5922643</t>
  </si>
  <si>
    <t>116.2930931</t>
  </si>
  <si>
    <t>-8.66069</t>
  </si>
  <si>
    <t>116.34172</t>
  </si>
  <si>
    <t>-8.66037</t>
  </si>
  <si>
    <t>116.34192</t>
  </si>
  <si>
    <t>-8.65997</t>
  </si>
  <si>
    <t>116.34217</t>
  </si>
  <si>
    <t>-8.59211</t>
  </si>
  <si>
    <t>116.2920935</t>
  </si>
  <si>
    <t>PB009</t>
  </si>
  <si>
    <t>-8.8013716</t>
  </si>
  <si>
    <t>116.23148</t>
  </si>
  <si>
    <t>-8.66206</t>
  </si>
  <si>
    <t>116.34133</t>
  </si>
  <si>
    <t>-8.80188</t>
  </si>
  <si>
    <t>116.23648</t>
  </si>
  <si>
    <t>-8.66218</t>
  </si>
  <si>
    <t>116.34189</t>
  </si>
  <si>
    <t>KP003</t>
  </si>
  <si>
    <t>-8.66232</t>
  </si>
  <si>
    <t>116.34236</t>
  </si>
  <si>
    <t>-8.66251</t>
  </si>
  <si>
    <t>116.3429</t>
  </si>
  <si>
    <t>-8.6627</t>
  </si>
  <si>
    <t>116.3434</t>
  </si>
  <si>
    <t>-8.66279</t>
  </si>
  <si>
    <t>116.34347</t>
  </si>
  <si>
    <t>-8.6619</t>
  </si>
  <si>
    <t>116.34093</t>
  </si>
  <si>
    <t>-8.8025749</t>
  </si>
  <si>
    <t>116.2362816</t>
  </si>
  <si>
    <t>PT044</t>
  </si>
  <si>
    <t>-8.7617075</t>
  </si>
  <si>
    <t>116.3961488</t>
  </si>
  <si>
    <t>-8.66174</t>
  </si>
  <si>
    <t>116.34047</t>
  </si>
  <si>
    <t>-8.8018083</t>
  </si>
  <si>
    <t>116.2360433</t>
  </si>
  <si>
    <t>-8.8032683</t>
  </si>
  <si>
    <t>116.2382616</t>
  </si>
  <si>
    <t>-8.762157</t>
  </si>
  <si>
    <t>116.3963318</t>
  </si>
  <si>
    <t>TL</t>
  </si>
  <si>
    <t>-8.66154</t>
  </si>
  <si>
    <t>116.3401</t>
  </si>
  <si>
    <t>-8.8033033</t>
  </si>
  <si>
    <t>116.2382366</t>
  </si>
  <si>
    <t>-8.66136</t>
  </si>
  <si>
    <t>116.3396</t>
  </si>
  <si>
    <t>BK068</t>
  </si>
  <si>
    <t>-8.5557302</t>
  </si>
  <si>
    <t>116.3417662</t>
  </si>
  <si>
    <t>-8.8034866</t>
  </si>
  <si>
    <t>116.23895</t>
  </si>
  <si>
    <t>-8.66135</t>
  </si>
  <si>
    <t>116.33959</t>
  </si>
  <si>
    <t>-8.66103</t>
  </si>
  <si>
    <t>116.33883</t>
  </si>
  <si>
    <t>-8.7619738</t>
  </si>
  <si>
    <t>116.3947892</t>
  </si>
  <si>
    <t>-8.8038066</t>
  </si>
  <si>
    <t>116.2390283</t>
  </si>
  <si>
    <t>-8.7618112</t>
  </si>
  <si>
    <t>116.3942994</t>
  </si>
  <si>
    <t>-8.8034466</t>
  </si>
  <si>
    <t>116.2386333</t>
  </si>
  <si>
    <t>-8.66084</t>
  </si>
  <si>
    <t>116.3383</t>
  </si>
  <si>
    <t>-8.66047</t>
  </si>
  <si>
    <t>116.33712</t>
  </si>
  <si>
    <t>-8.8036566</t>
  </si>
  <si>
    <t>116.2400766</t>
  </si>
  <si>
    <t>-8.5614978</t>
  </si>
  <si>
    <t>116.342316</t>
  </si>
  <si>
    <t>-8.66026</t>
  </si>
  <si>
    <t>116.33634</t>
  </si>
  <si>
    <t>-8.80364</t>
  </si>
  <si>
    <t>116.2405</t>
  </si>
  <si>
    <t>-8.8039616</t>
  </si>
  <si>
    <t>116.2408983</t>
  </si>
  <si>
    <t>-8.7651481</t>
  </si>
  <si>
    <t>116.3960068</t>
  </si>
  <si>
    <t>-8.764403</t>
  </si>
  <si>
    <t>116.3962865</t>
  </si>
  <si>
    <t>-8.8038866</t>
  </si>
  <si>
    <t>116.2415633</t>
  </si>
  <si>
    <t>-8.803985</t>
  </si>
  <si>
    <t>116.241455</t>
  </si>
  <si>
    <t>-8.5563587</t>
  </si>
  <si>
    <t>116.3397079</t>
  </si>
  <si>
    <t>-8.8039733</t>
  </si>
  <si>
    <t>116.2420583</t>
  </si>
  <si>
    <t>KP004</t>
  </si>
  <si>
    <t>-8.65928</t>
  </si>
  <si>
    <t>116.33373</t>
  </si>
  <si>
    <t>-8.8039066</t>
  </si>
  <si>
    <t>116.24195</t>
  </si>
  <si>
    <t>-8.65908</t>
  </si>
  <si>
    <t>116.33302</t>
  </si>
  <si>
    <t>-8.65903</t>
  </si>
  <si>
    <t>116.33285</t>
  </si>
  <si>
    <t>-8.5571583</t>
  </si>
  <si>
    <t>116.33963</t>
  </si>
  <si>
    <t>-8.65895</t>
  </si>
  <si>
    <t>116.332</t>
  </si>
  <si>
    <t>PT017</t>
  </si>
  <si>
    <t>-8.7519544</t>
  </si>
  <si>
    <t>116.3940351</t>
  </si>
  <si>
    <t>-8.65884</t>
  </si>
  <si>
    <t>116.33186</t>
  </si>
  <si>
    <t>-8.65849</t>
  </si>
  <si>
    <t>116.32975</t>
  </si>
  <si>
    <t>-8.5611003</t>
  </si>
  <si>
    <t>116.3380554</t>
  </si>
  <si>
    <t>-8.65845</t>
  </si>
  <si>
    <t>116.3295</t>
  </si>
  <si>
    <t>-8.65812</t>
  </si>
  <si>
    <t>116.3287</t>
  </si>
  <si>
    <t>-8.5631562</t>
  </si>
  <si>
    <t>116.3374564</t>
  </si>
  <si>
    <t>BK019</t>
  </si>
  <si>
    <t>-8.6120715</t>
  </si>
  <si>
    <t>116.3033204</t>
  </si>
  <si>
    <t>-8.65784</t>
  </si>
  <si>
    <t>116.328</t>
  </si>
  <si>
    <t>-8.65759</t>
  </si>
  <si>
    <t>116.32745</t>
  </si>
  <si>
    <t>-8.65773</t>
  </si>
  <si>
    <t>116.32741</t>
  </si>
  <si>
    <t>-8.65986</t>
  </si>
  <si>
    <t>116.32688</t>
  </si>
  <si>
    <t>-8.66019</t>
  </si>
  <si>
    <t>116.32669</t>
  </si>
  <si>
    <t>-8.61273</t>
  </si>
  <si>
    <t>116.3020345</t>
  </si>
  <si>
    <t>PB061</t>
  </si>
  <si>
    <t>-8.8039033</t>
  </si>
  <si>
    <t>116.2419483</t>
  </si>
  <si>
    <t>-8.811995</t>
  </si>
  <si>
    <t>116.242725</t>
  </si>
  <si>
    <t>-8.65737</t>
  </si>
  <si>
    <t>116.32696</t>
  </si>
  <si>
    <t>-8.65727</t>
  </si>
  <si>
    <t>116.32644</t>
  </si>
  <si>
    <t>-8.6129588</t>
  </si>
  <si>
    <t>116.3010642</t>
  </si>
  <si>
    <t>-8.65723</t>
  </si>
  <si>
    <t>116.3262</t>
  </si>
  <si>
    <t>-8.6133556</t>
  </si>
  <si>
    <t>116.3009386</t>
  </si>
  <si>
    <t>-8.6135812</t>
  </si>
  <si>
    <t>116.3007916</t>
  </si>
  <si>
    <t>KP024</t>
  </si>
  <si>
    <t>-8.65316</t>
  </si>
  <si>
    <t>116.32628</t>
  </si>
  <si>
    <t>-8.65954</t>
  </si>
  <si>
    <t>116.34258</t>
  </si>
  <si>
    <t>-8.8014816</t>
  </si>
  <si>
    <t>116.23234</t>
  </si>
  <si>
    <t>-8.5928641</t>
  </si>
  <si>
    <t>116.2929224</t>
  </si>
  <si>
    <t>-8.65885</t>
  </si>
  <si>
    <t>116.34304</t>
  </si>
  <si>
    <t>-8.8017833</t>
  </si>
  <si>
    <t>116.2354233</t>
  </si>
  <si>
    <t>-8.8014866</t>
  </si>
  <si>
    <t>116.234255</t>
  </si>
  <si>
    <t>-8.5951821</t>
  </si>
  <si>
    <t>116.295124</t>
  </si>
  <si>
    <t>-8.6119148</t>
  </si>
  <si>
    <t>116.301838</t>
  </si>
  <si>
    <t>-8.6121714</t>
  </si>
  <si>
    <t>116.3021197</t>
  </si>
  <si>
    <t>-8.6104</t>
  </si>
  <si>
    <t>116.3013071</t>
  </si>
  <si>
    <t>-8.65315</t>
  </si>
  <si>
    <t>116.32634</t>
  </si>
  <si>
    <t>PB022</t>
  </si>
  <si>
    <t>-8.8132766</t>
  </si>
  <si>
    <t>116.2520733</t>
  </si>
  <si>
    <t>-8.8137466</t>
  </si>
  <si>
    <t>116.2501</t>
  </si>
  <si>
    <t>-8.65141</t>
  </si>
  <si>
    <t>116.32457</t>
  </si>
  <si>
    <t>-8.815345</t>
  </si>
  <si>
    <t>116.248935</t>
  </si>
  <si>
    <t>-8.65069</t>
  </si>
  <si>
    <t>116.32492</t>
  </si>
  <si>
    <t>-8.8176366</t>
  </si>
  <si>
    <t>116.24974</t>
  </si>
  <si>
    <t>BK026</t>
  </si>
  <si>
    <t>-8.6022312</t>
  </si>
  <si>
    <t>116.280518</t>
  </si>
  <si>
    <t>-8.65008</t>
  </si>
  <si>
    <t>116.32487</t>
  </si>
  <si>
    <t>-8.8179533</t>
  </si>
  <si>
    <t>116.2501383</t>
  </si>
  <si>
    <t>-8.64814</t>
  </si>
  <si>
    <t>116.32547</t>
  </si>
  <si>
    <t>-8.65077</t>
  </si>
  <si>
    <t>116.32529</t>
  </si>
  <si>
    <t>-8.6023519</t>
  </si>
  <si>
    <t>116.2798952</t>
  </si>
  <si>
    <t>-8.6023797</t>
  </si>
  <si>
    <t>116.2810387</t>
  </si>
  <si>
    <t>BK079</t>
  </si>
  <si>
    <t>-8.6061443</t>
  </si>
  <si>
    <t>116.3523272</t>
  </si>
  <si>
    <t>-8.65566</t>
  </si>
  <si>
    <t>116.33287</t>
  </si>
  <si>
    <t>-8.65538</t>
  </si>
  <si>
    <t>116.33284</t>
  </si>
  <si>
    <t>-8.6062125</t>
  </si>
  <si>
    <t>116.3526257</t>
  </si>
  <si>
    <t>-8.65421</t>
  </si>
  <si>
    <t>116.33296</t>
  </si>
  <si>
    <t>-8.6061928</t>
  </si>
  <si>
    <t>116.3528446</t>
  </si>
  <si>
    <t>-8.65219</t>
  </si>
  <si>
    <t>116.33458</t>
  </si>
  <si>
    <t>-8.6063809</t>
  </si>
  <si>
    <t>116.3533992</t>
  </si>
  <si>
    <t>-8.6064423</t>
  </si>
  <si>
    <t>116.3536529</t>
  </si>
  <si>
    <t>KP025</t>
  </si>
  <si>
    <t>-8.64917</t>
  </si>
  <si>
    <t>116.33704</t>
  </si>
  <si>
    <t>-8.6065668</t>
  </si>
  <si>
    <t>116.3540931</t>
  </si>
  <si>
    <t>-8.6488</t>
  </si>
  <si>
    <t>116.33742</t>
  </si>
  <si>
    <t>BK023</t>
  </si>
  <si>
    <t>-8.6003793</t>
  </si>
  <si>
    <t>116.3041792</t>
  </si>
  <si>
    <t>-8.6060684</t>
  </si>
  <si>
    <t>116.3520218</t>
  </si>
  <si>
    <t>-8.64783</t>
  </si>
  <si>
    <t>116.33743</t>
  </si>
  <si>
    <t>-8.6004069</t>
  </si>
  <si>
    <t>116.3056495</t>
  </si>
  <si>
    <t>PB058</t>
  </si>
  <si>
    <t>-8.84768</t>
  </si>
  <si>
    <t>116.21929</t>
  </si>
  <si>
    <t>-8.6098979</t>
  </si>
  <si>
    <t>116.3504012</t>
  </si>
  <si>
    <t>-8.600841</t>
  </si>
  <si>
    <t>116.3054503</t>
  </si>
  <si>
    <t>-8.610275</t>
  </si>
  <si>
    <t>116.3503428</t>
  </si>
  <si>
    <t>-8.64452</t>
  </si>
  <si>
    <t>116.33915</t>
  </si>
  <si>
    <t>-8.8474466</t>
  </si>
  <si>
    <t>116.2195833</t>
  </si>
  <si>
    <t>-8.6105875</t>
  </si>
  <si>
    <t>116.3503542</t>
  </si>
  <si>
    <t>-8.6008798</t>
  </si>
  <si>
    <t>116.3068921</t>
  </si>
  <si>
    <t>-8.6009068</t>
  </si>
  <si>
    <t>116.3077339</t>
  </si>
  <si>
    <t>-8.848175</t>
  </si>
  <si>
    <t>116.2191016</t>
  </si>
  <si>
    <t>-8.6117921</t>
  </si>
  <si>
    <t>116.3505336</t>
  </si>
  <si>
    <t>-8.6012491</t>
  </si>
  <si>
    <t>116.3086396</t>
  </si>
  <si>
    <t>-8.6518</t>
  </si>
  <si>
    <t>116.33923</t>
  </si>
  <si>
    <t>BK045</t>
  </si>
  <si>
    <t>-8.6012392</t>
  </si>
  <si>
    <t>116.3090437</t>
  </si>
  <si>
    <t>-8.65227</t>
  </si>
  <si>
    <t>116.3398</t>
  </si>
  <si>
    <t>-8.6016782</t>
  </si>
  <si>
    <t>116.3096551</t>
  </si>
  <si>
    <t>-8.65226</t>
  </si>
  <si>
    <t>116.33984</t>
  </si>
  <si>
    <t>-8.6097022</t>
  </si>
  <si>
    <t>116.3454148</t>
  </si>
  <si>
    <t>-8.6096328</t>
  </si>
  <si>
    <t>116.3450511</t>
  </si>
  <si>
    <t>-8.6011276</t>
  </si>
  <si>
    <t>116.3100615</t>
  </si>
  <si>
    <t>-8.6107667</t>
  </si>
  <si>
    <t>116.3434382</t>
  </si>
  <si>
    <t>-8.6010907</t>
  </si>
  <si>
    <t>116.3102796</t>
  </si>
  <si>
    <t>-8.6086577</t>
  </si>
  <si>
    <t>116.3506193</t>
  </si>
  <si>
    <t>-8.5999826</t>
  </si>
  <si>
    <t>116.3138992</t>
  </si>
  <si>
    <t>-8.5999938</t>
  </si>
  <si>
    <t>116.3146446</t>
  </si>
  <si>
    <t>-8.6033036</t>
  </si>
  <si>
    <t>116.3530776</t>
  </si>
  <si>
    <t>KP014</t>
  </si>
  <si>
    <t>-8.65029</t>
  </si>
  <si>
    <t>116.34617</t>
  </si>
  <si>
    <t>BK029</t>
  </si>
  <si>
    <t>-8.595308</t>
  </si>
  <si>
    <t>116.3528586</t>
  </si>
  <si>
    <t>-8.64579</t>
  </si>
  <si>
    <t>116.34576</t>
  </si>
  <si>
    <t>-8.5962137</t>
  </si>
  <si>
    <t>116.3535905</t>
  </si>
  <si>
    <t>-8.5965543</t>
  </si>
  <si>
    <t>116.3540224</t>
  </si>
  <si>
    <t>-8.63987</t>
  </si>
  <si>
    <t>116.34337</t>
  </si>
  <si>
    <t>-8.5969102</t>
  </si>
  <si>
    <t>116.3542827</t>
  </si>
  <si>
    <t>-8.63982</t>
  </si>
  <si>
    <t>116.34283</t>
  </si>
  <si>
    <t>-8.63983</t>
  </si>
  <si>
    <t>116.34271</t>
  </si>
  <si>
    <t>-8.5970205</t>
  </si>
  <si>
    <t>116.3537256</t>
  </si>
  <si>
    <t>-8.5970433</t>
  </si>
  <si>
    <t>116.3535077</t>
  </si>
  <si>
    <t>-8.63921</t>
  </si>
  <si>
    <t>116.34015</t>
  </si>
  <si>
    <t>-8.59725</t>
  </si>
  <si>
    <t>116.3535371</t>
  </si>
  <si>
    <t>-8.63901</t>
  </si>
  <si>
    <t>116.33941</t>
  </si>
  <si>
    <t>-8.5976786</t>
  </si>
  <si>
    <t>116.3532664</t>
  </si>
  <si>
    <t>-8.63914</t>
  </si>
  <si>
    <t>116.33832</t>
  </si>
  <si>
    <t>-8.5983395</t>
  </si>
  <si>
    <t>116.3532186</t>
  </si>
  <si>
    <t>-8.63936</t>
  </si>
  <si>
    <t>116.33736</t>
  </si>
  <si>
    <t>116.33701</t>
  </si>
  <si>
    <t>-8.598867</t>
  </si>
  <si>
    <t>116.3532487</t>
  </si>
  <si>
    <t>-8.63911</t>
  </si>
  <si>
    <t>116.33657</t>
  </si>
  <si>
    <t>-8.63909</t>
  </si>
  <si>
    <t>116.33646</t>
  </si>
  <si>
    <t>-8.5996856</t>
  </si>
  <si>
    <t>116.3532837</t>
  </si>
  <si>
    <t>-8.63823</t>
  </si>
  <si>
    <t>116.33597</t>
  </si>
  <si>
    <t>-8.63775</t>
  </si>
  <si>
    <t>116.33585</t>
  </si>
  <si>
    <t>-8.63693</t>
  </si>
  <si>
    <t>116.33568</t>
  </si>
  <si>
    <t>-8.63691</t>
  </si>
  <si>
    <t>-8.5948656</t>
  </si>
  <si>
    <t>116.3523612</t>
  </si>
  <si>
    <t>PB029</t>
  </si>
  <si>
    <t>-8.7466233</t>
  </si>
  <si>
    <t>116.2443033</t>
  </si>
  <si>
    <t>-8.5925324</t>
  </si>
  <si>
    <t>116.352044</t>
  </si>
  <si>
    <t>-8.746525</t>
  </si>
  <si>
    <t>116.2443483</t>
  </si>
  <si>
    <t>-8.5924941</t>
  </si>
  <si>
    <t>116.3520523</t>
  </si>
  <si>
    <t>-8.65032</t>
  </si>
  <si>
    <t>116.34659</t>
  </si>
  <si>
    <t>-8.65027</t>
  </si>
  <si>
    <t>116.34711</t>
  </si>
  <si>
    <t>-8.5897364</t>
  </si>
  <si>
    <t>116.3523471</t>
  </si>
  <si>
    <t>-8.65026</t>
  </si>
  <si>
    <t>116.34875</t>
  </si>
  <si>
    <t>-8.65074</t>
  </si>
  <si>
    <t>116.34882</t>
  </si>
  <si>
    <t>BK071</t>
  </si>
  <si>
    <t>-8.5876976</t>
  </si>
  <si>
    <t>116.3524463</t>
  </si>
  <si>
    <t>-8.6513</t>
  </si>
  <si>
    <t>116.34885</t>
  </si>
  <si>
    <t>-8.65147</t>
  </si>
  <si>
    <t>116.34923</t>
  </si>
  <si>
    <t>-8.5873853</t>
  </si>
  <si>
    <t>116.3524491</t>
  </si>
  <si>
    <t>-8.65181</t>
  </si>
  <si>
    <t>116.35046</t>
  </si>
  <si>
    <t>-8.586953</t>
  </si>
  <si>
    <t>116.3541602</t>
  </si>
  <si>
    <t>KP012</t>
  </si>
  <si>
    <t>-8.65506</t>
  </si>
  <si>
    <t>116.34625</t>
  </si>
  <si>
    <t>KP013</t>
  </si>
  <si>
    <t>-8.65536</t>
  </si>
  <si>
    <t>116.34657</t>
  </si>
  <si>
    <t>-8.65555</t>
  </si>
  <si>
    <t>116.34709</t>
  </si>
  <si>
    <t>-8.74646</t>
  </si>
  <si>
    <t>116.2442783</t>
  </si>
  <si>
    <t>-8.74615</t>
  </si>
  <si>
    <t>116.2440283</t>
  </si>
  <si>
    <t>KP047</t>
  </si>
  <si>
    <t>-8.6578</t>
  </si>
  <si>
    <t>116.35499</t>
  </si>
  <si>
    <t>KP048</t>
  </si>
  <si>
    <t>-8.65363</t>
  </si>
  <si>
    <t>116.35394</t>
  </si>
  <si>
    <t>KP049</t>
  </si>
  <si>
    <t>-8.6534</t>
  </si>
  <si>
    <t>116.35365</t>
  </si>
  <si>
    <t>KP006</t>
  </si>
  <si>
    <t>-8.64836</t>
  </si>
  <si>
    <t>116.35253</t>
  </si>
  <si>
    <t>-8.64794</t>
  </si>
  <si>
    <t>116.35237</t>
  </si>
  <si>
    <t>-8.64687</t>
  </si>
  <si>
    <t>116.35239</t>
  </si>
  <si>
    <t>-8.64674</t>
  </si>
  <si>
    <t>116.35243</t>
  </si>
  <si>
    <t>-8.64613</t>
  </si>
  <si>
    <t>116.35234</t>
  </si>
  <si>
    <t>-8.64383</t>
  </si>
  <si>
    <t>116.35104</t>
  </si>
  <si>
    <t>-8.64162</t>
  </si>
  <si>
    <t>116.35117</t>
  </si>
  <si>
    <t>-8.64142</t>
  </si>
  <si>
    <t>116.35064</t>
  </si>
  <si>
    <t>-8.64141</t>
  </si>
  <si>
    <t>116.35019</t>
  </si>
  <si>
    <t>-8.64207</t>
  </si>
  <si>
    <t>116.34989</t>
  </si>
  <si>
    <t>-8.5874778</t>
  </si>
  <si>
    <t>116.3512684</t>
  </si>
  <si>
    <t>-8.5875089</t>
  </si>
  <si>
    <t>116.3510366</t>
  </si>
  <si>
    <t>-8.5878985</t>
  </si>
  <si>
    <t>116.3483794</t>
  </si>
  <si>
    <t>-8.5871442</t>
  </si>
  <si>
    <t>116.3468702</t>
  </si>
  <si>
    <t>-8.5863484</t>
  </si>
  <si>
    <t>116.3471992</t>
  </si>
  <si>
    <t>-8.5857399</t>
  </si>
  <si>
    <t>116.3473042</t>
  </si>
  <si>
    <t>-8.5843977</t>
  </si>
  <si>
    <t>116.3478084</t>
  </si>
  <si>
    <t>-8.5848136</t>
  </si>
  <si>
    <t>116.3474067</t>
  </si>
  <si>
    <t>-8.58419</t>
  </si>
  <si>
    <t>116.3480962</t>
  </si>
  <si>
    <t>-8.6698922</t>
  </si>
  <si>
    <t>116.3370042</t>
  </si>
  <si>
    <t>-8.7969293</t>
  </si>
  <si>
    <t>116.2969987</t>
  </si>
  <si>
    <t>PJ067</t>
  </si>
  <si>
    <t>-8.7987563</t>
  </si>
  <si>
    <t>116.2930116</t>
  </si>
  <si>
    <t>PJ085</t>
  </si>
  <si>
    <t>-8.840628</t>
  </si>
  <si>
    <t>116.2450817</t>
  </si>
  <si>
    <t>PT026</t>
  </si>
  <si>
    <t>-8.7521641</t>
  </si>
  <si>
    <t>116.3518715</t>
  </si>
  <si>
    <t>-8.7518779</t>
  </si>
  <si>
    <t>116.3524011</t>
  </si>
  <si>
    <t>KP034</t>
  </si>
  <si>
    <t>-8.63268</t>
  </si>
  <si>
    <t xml:space="preserve"> 116.34601</t>
  </si>
  <si>
    <t>-8.63326</t>
  </si>
  <si>
    <t xml:space="preserve"> 116.34569</t>
  </si>
  <si>
    <t>-8.63453</t>
  </si>
  <si>
    <t xml:space="preserve"> 116.34494</t>
  </si>
  <si>
    <t>-8.6315</t>
  </si>
  <si>
    <t xml:space="preserve"> 116.34677</t>
  </si>
  <si>
    <t>-8.7550981</t>
  </si>
  <si>
    <t>116.3515755</t>
  </si>
  <si>
    <t>-8.63172</t>
  </si>
  <si>
    <t xml:space="preserve"> 116.34718</t>
  </si>
  <si>
    <t>-8.63198</t>
  </si>
  <si>
    <t xml:space="preserve"> 116.34763</t>
  </si>
  <si>
    <t>-8.7560829</t>
  </si>
  <si>
    <t>116.3508747</t>
  </si>
  <si>
    <t>-8.63154</t>
  </si>
  <si>
    <t xml:space="preserve"> 116.34794</t>
  </si>
  <si>
    <t>BK061</t>
  </si>
  <si>
    <t>-8.583949</t>
  </si>
  <si>
    <t>116.2741438</t>
  </si>
  <si>
    <t>-8.584261</t>
  </si>
  <si>
    <t>116.274265</t>
  </si>
  <si>
    <t>-8.5851635</t>
  </si>
  <si>
    <t>116.2741445</t>
  </si>
  <si>
    <t>PT001</t>
  </si>
  <si>
    <t>-8.7592462</t>
  </si>
  <si>
    <t>116.3498886</t>
  </si>
  <si>
    <t>-8.5857203</t>
  </si>
  <si>
    <t>116.2744202</t>
  </si>
  <si>
    <t>-8.5864583</t>
  </si>
  <si>
    <t>116.269006</t>
  </si>
  <si>
    <t>-8.7608757</t>
  </si>
  <si>
    <t>116.3519846</t>
  </si>
  <si>
    <t>-8.7626533</t>
  </si>
  <si>
    <t>116.351539</t>
  </si>
  <si>
    <t>-8.7630369</t>
  </si>
  <si>
    <t>116.351237</t>
  </si>
  <si>
    <t>-8.63104</t>
  </si>
  <si>
    <t xml:space="preserve"> 116.34825</t>
  </si>
  <si>
    <t>-8.63067</t>
  </si>
  <si>
    <t xml:space="preserve"> 116.34839</t>
  </si>
  <si>
    <t>-8.7637764</t>
  </si>
  <si>
    <t>116.3508056</t>
  </si>
  <si>
    <t>-8.764202</t>
  </si>
  <si>
    <t>116.350613</t>
  </si>
  <si>
    <t>-8.7646024</t>
  </si>
  <si>
    <t>116.3503492</t>
  </si>
  <si>
    <t>PB006</t>
  </si>
  <si>
    <t>-8.7435983</t>
  </si>
  <si>
    <t>116.2542483</t>
  </si>
  <si>
    <t>-8.63125</t>
  </si>
  <si>
    <t xml:space="preserve"> 116.34642</t>
  </si>
  <si>
    <t>-8.74367</t>
  </si>
  <si>
    <t>116.2539733</t>
  </si>
  <si>
    <t>-8.7653061</t>
  </si>
  <si>
    <t>116.3498748</t>
  </si>
  <si>
    <t>-8.63118</t>
  </si>
  <si>
    <t xml:space="preserve"> 116.34605</t>
  </si>
  <si>
    <t>-8.583792</t>
  </si>
  <si>
    <t>116.2763442</t>
  </si>
  <si>
    <t>-8.5838419</t>
  </si>
  <si>
    <t>116.2793711</t>
  </si>
  <si>
    <t>-8.63099</t>
  </si>
  <si>
    <t xml:space="preserve"> 116.34585</t>
  </si>
  <si>
    <t>-8.63058</t>
  </si>
  <si>
    <t>116.34524</t>
  </si>
  <si>
    <t>-8.63022</t>
  </si>
  <si>
    <t>116.34432</t>
  </si>
  <si>
    <t>KP039</t>
  </si>
  <si>
    <t>-8.6293</t>
  </si>
  <si>
    <t>116.34262</t>
  </si>
  <si>
    <t>-8.630007</t>
  </si>
  <si>
    <t>116.344712</t>
  </si>
  <si>
    <t>-8.629605</t>
  </si>
  <si>
    <t>116.345358</t>
  </si>
  <si>
    <t>BK009</t>
  </si>
  <si>
    <t>-8.629261</t>
  </si>
  <si>
    <t>116.345960</t>
  </si>
  <si>
    <t>-8.629290</t>
  </si>
  <si>
    <t>116.345598</t>
  </si>
  <si>
    <t>-8.628417</t>
  </si>
  <si>
    <t>116.348021</t>
  </si>
  <si>
    <t>-8.628687</t>
  </si>
  <si>
    <t>116.348620</t>
  </si>
  <si>
    <t>-8.628542</t>
  </si>
  <si>
    <t>116.349315</t>
  </si>
  <si>
    <t>BK059</t>
  </si>
  <si>
    <t>-8.637122</t>
  </si>
  <si>
    <t>116.344102</t>
  </si>
  <si>
    <t>KP022</t>
  </si>
  <si>
    <t>-8.637319</t>
  </si>
  <si>
    <t>116.343500</t>
  </si>
  <si>
    <t>-8.637262</t>
  </si>
  <si>
    <t>116.343076</t>
  </si>
  <si>
    <t>BK027</t>
  </si>
  <si>
    <t>-8.635645</t>
  </si>
  <si>
    <t>116.349855</t>
  </si>
  <si>
    <t>BK055</t>
  </si>
  <si>
    <t>-8.635887</t>
  </si>
  <si>
    <t>116.351190</t>
  </si>
  <si>
    <t>BK012</t>
  </si>
  <si>
    <t>-8.636201</t>
  </si>
  <si>
    <t>116.351712</t>
  </si>
  <si>
    <t>Bk012</t>
  </si>
  <si>
    <t> -8.637523</t>
  </si>
  <si>
    <t>116.351654</t>
  </si>
  <si>
    <t>BK028</t>
  </si>
  <si>
    <t>-8.635190</t>
  </si>
  <si>
    <t>116.351747</t>
  </si>
  <si>
    <t>-8.634857</t>
  </si>
  <si>
    <t>116.351776</t>
  </si>
  <si>
    <t>BK005</t>
  </si>
  <si>
    <t>-8.634318</t>
  </si>
  <si>
    <t>116.351868</t>
  </si>
  <si>
    <t>-8.633943</t>
  </si>
  <si>
    <t>116.351966</t>
  </si>
  <si>
    <t>-8.633763</t>
  </si>
  <si>
    <t>116.351420</t>
  </si>
  <si>
    <t>-8.633695</t>
  </si>
  <si>
    <t>116.351066</t>
  </si>
  <si>
    <t>-8.633365</t>
  </si>
  <si>
    <t>116.350400</t>
  </si>
  <si>
    <t>BK039</t>
  </si>
  <si>
    <t>-8.633063</t>
  </si>
  <si>
    <t>116.350010</t>
  </si>
  <si>
    <t>-8.632998</t>
  </si>
  <si>
    <t>116.349513</t>
  </si>
  <si>
    <t>BK058</t>
  </si>
  <si>
    <t>BK087</t>
  </si>
  <si>
    <t>-8.632718</t>
  </si>
  <si>
    <t>116.349030</t>
  </si>
  <si>
    <t>-8.632527</t>
  </si>
  <si>
    <t>116.348571</t>
  </si>
  <si>
    <t>-8.632906</t>
  </si>
  <si>
    <t>116.348377</t>
  </si>
  <si>
    <t>BK084</t>
  </si>
  <si>
    <t>-8.633286</t>
  </si>
  <si>
    <t>116.348260</t>
  </si>
  <si>
    <t>-8.633800</t>
  </si>
  <si>
    <t>116.348133</t>
  </si>
  <si>
    <t>-8.634181</t>
  </si>
  <si>
    <t>116.348095</t>
  </si>
  <si>
    <t>PT002</t>
  </si>
  <si>
    <t>BK022</t>
  </si>
  <si>
    <t>-8.634330</t>
  </si>
  <si>
    <t>116.348153</t>
  </si>
  <si>
    <t>-8.634598</t>
  </si>
  <si>
    <t>116.348394</t>
  </si>
  <si>
    <t>-8.635051</t>
  </si>
  <si>
    <t>116.348431</t>
  </si>
  <si>
    <t>-8.635555</t>
  </si>
  <si>
    <t>116.348488</t>
  </si>
  <si>
    <t>Bk022</t>
  </si>
  <si>
    <t>-8.636025</t>
  </si>
  <si>
    <t>116.348542</t>
  </si>
  <si>
    <t>-8.636491</t>
  </si>
  <si>
    <t>116.348646</t>
  </si>
  <si>
    <t>-8.633460</t>
  </si>
  <si>
    <t>116.349866</t>
  </si>
  <si>
    <t>-8.633752</t>
  </si>
  <si>
    <t>116.349852</t>
  </si>
  <si>
    <t>-8.633575</t>
  </si>
  <si>
    <t>116.352014</t>
  </si>
  <si>
    <t>-8.632810</t>
  </si>
  <si>
    <t>116.352163</t>
  </si>
  <si>
    <t>PB076</t>
  </si>
  <si>
    <t>-8.632687</t>
  </si>
  <si>
    <t>116.351785</t>
  </si>
  <si>
    <t>-8.632807</t>
  </si>
  <si>
    <t>116.351919</t>
  </si>
  <si>
    <t>-8.632625</t>
  </si>
  <si>
    <t>116.351459</t>
  </si>
  <si>
    <t>-8.632248</t>
  </si>
  <si>
    <t>116.350758</t>
  </si>
  <si>
    <t>BK034</t>
  </si>
  <si>
    <t>-8.632346</t>
  </si>
  <si>
    <t>116.352166</t>
  </si>
  <si>
    <t>-8.631781</t>
  </si>
  <si>
    <t>116.352327</t>
  </si>
  <si>
    <t>-8.631103</t>
  </si>
  <si>
    <t>116.352458</t>
  </si>
  <si>
    <t>BK088</t>
  </si>
  <si>
    <t>-8.632918</t>
  </si>
  <si>
    <t>116.352607</t>
  </si>
  <si>
    <t>BK072</t>
  </si>
  <si>
    <t>-8.632993</t>
  </si>
  <si>
    <t>116.353066</t>
  </si>
  <si>
    <t>-8.632537</t>
  </si>
  <si>
    <t>116.353192</t>
  </si>
  <si>
    <t>BK073</t>
  </si>
  <si>
    <t>-8.632147</t>
  </si>
  <si>
    <t>116.353397</t>
  </si>
  <si>
    <t>-8.631416</t>
  </si>
  <si>
    <t>116.353868</t>
  </si>
  <si>
    <t>-8.631336</t>
  </si>
  <si>
    <t>116.353517</t>
  </si>
  <si>
    <t>-8.634018</t>
  </si>
  <si>
    <t>116.352404</t>
  </si>
  <si>
    <t>-8.634157</t>
  </si>
  <si>
    <t>116.352861</t>
  </si>
  <si>
    <t>KP016</t>
  </si>
  <si>
    <t>-8.634303</t>
  </si>
  <si>
    <t>116.353553</t>
  </si>
  <si>
    <t>-8.634389</t>
  </si>
  <si>
    <t>116.354057</t>
  </si>
  <si>
    <t>Bk073</t>
  </si>
  <si>
    <t>-8.634536</t>
  </si>
  <si>
    <t>116.354590</t>
  </si>
  <si>
    <t>BK025</t>
  </si>
  <si>
    <t>-8.634638</t>
  </si>
  <si>
    <t>116.355135</t>
  </si>
  <si>
    <t>Bk025</t>
  </si>
  <si>
    <t>-8.634744</t>
  </si>
  <si>
    <t>116.355705</t>
  </si>
  <si>
    <t>BK089</t>
  </si>
  <si>
    <t>-8.634855</t>
  </si>
  <si>
    <t>116.356118</t>
  </si>
  <si>
    <t>BK074</t>
  </si>
  <si>
    <t>-8.634985</t>
  </si>
  <si>
    <t>116.356590</t>
  </si>
  <si>
    <t>Bk074</t>
  </si>
  <si>
    <t>-8.635135</t>
  </si>
  <si>
    <t>116.357691</t>
  </si>
  <si>
    <t>-8.635235</t>
  </si>
  <si>
    <t>116.358267</t>
  </si>
  <si>
    <t>-8.635349</t>
  </si>
  <si>
    <t>116.358781</t>
  </si>
  <si>
    <t>-8.635379</t>
  </si>
  <si>
    <t>116.359413</t>
  </si>
  <si>
    <t>-8.635626</t>
  </si>
  <si>
    <t>116.360636</t>
  </si>
  <si>
    <t>BK013</t>
  </si>
  <si>
    <t>BK035</t>
  </si>
  <si>
    <t>PT024</t>
  </si>
  <si>
    <t>BK049</t>
  </si>
  <si>
    <t>BK048</t>
  </si>
  <si>
    <t>BK047</t>
  </si>
  <si>
    <t>BK069</t>
  </si>
  <si>
    <t>-8.633849</t>
  </si>
  <si>
    <t>116.355715</t>
  </si>
  <si>
    <t>KP042</t>
  </si>
  <si>
    <t>-8.633479</t>
  </si>
  <si>
    <t>116.355512</t>
  </si>
  <si>
    <t>-8.632524</t>
  </si>
  <si>
    <t>116.355449</t>
  </si>
  <si>
    <t>-8.632205</t>
  </si>
  <si>
    <t>116.355388</t>
  </si>
  <si>
    <t>-8.631808</t>
  </si>
  <si>
    <t>116.355498</t>
  </si>
  <si>
    <t>-8.631337</t>
  </si>
  <si>
    <t>116.355657</t>
  </si>
  <si>
    <t>-8.630875</t>
  </si>
  <si>
    <t>116.355661</t>
  </si>
  <si>
    <t>BK020</t>
  </si>
  <si>
    <t>-8.630329</t>
  </si>
  <si>
    <t>116.355699</t>
  </si>
  <si>
    <t>-8.629872</t>
  </si>
  <si>
    <t>116.355722</t>
  </si>
  <si>
    <t>-8.628951</t>
  </si>
  <si>
    <t>116.355898</t>
  </si>
  <si>
    <t>-8.628494</t>
  </si>
  <si>
    <t>116.355996</t>
  </si>
  <si>
    <t>-8.628359</t>
  </si>
  <si>
    <t>116.356399</t>
  </si>
  <si>
    <t>-8.628291</t>
  </si>
  <si>
    <t>116.356832</t>
  </si>
  <si>
    <t>BK018</t>
  </si>
  <si>
    <t>-8.628232</t>
  </si>
  <si>
    <t>116.357203</t>
  </si>
  <si>
    <t>-8.628280</t>
  </si>
  <si>
    <t>116.357634</t>
  </si>
  <si>
    <t>-8.628189</t>
  </si>
  <si>
    <t>116.357947</t>
  </si>
  <si>
    <t>-8.628396</t>
  </si>
  <si>
    <t>116.358331</t>
  </si>
  <si>
    <t>BK036</t>
  </si>
  <si>
    <t>PR021</t>
  </si>
  <si>
    <t>-8.627470</t>
  </si>
  <si>
    <t>116.354339</t>
  </si>
  <si>
    <t>-8.627155</t>
  </si>
  <si>
    <t>116.354434</t>
  </si>
  <si>
    <t>-8.626691</t>
  </si>
  <si>
    <t>116.354618</t>
  </si>
  <si>
    <t>PR063</t>
  </si>
  <si>
    <t>-8.625217</t>
  </si>
  <si>
    <t>116.355224</t>
  </si>
  <si>
    <t>-8.624630</t>
  </si>
  <si>
    <t>116.355427</t>
  </si>
  <si>
    <t>-8.624042</t>
  </si>
  <si>
    <t>116.355704</t>
  </si>
  <si>
    <t>-8.618889</t>
  </si>
  <si>
    <t>116.363126</t>
  </si>
  <si>
    <t>-8.618809</t>
  </si>
  <si>
    <t>116.363463</t>
  </si>
  <si>
    <t>-8.618695</t>
  </si>
  <si>
    <t>116.363716</t>
  </si>
  <si>
    <t>-8.618639</t>
  </si>
  <si>
    <t>116.364155</t>
  </si>
  <si>
    <t>-8.619397</t>
  </si>
  <si>
    <t>116.364537</t>
  </si>
  <si>
    <t>JG017</t>
  </si>
  <si>
    <t>-8.619706</t>
  </si>
  <si>
    <t>116.364185</t>
  </si>
  <si>
    <t>JG001</t>
  </si>
  <si>
    <t>-8.620189</t>
  </si>
  <si>
    <t>116.364188</t>
  </si>
  <si>
    <t>-8.625948</t>
  </si>
  <si>
    <t>116.364213</t>
  </si>
  <si>
    <t>-8.619201</t>
  </si>
  <si>
    <t>116.362633</t>
  </si>
  <si>
    <t>JG021</t>
  </si>
  <si>
    <t>-8.620466</t>
  </si>
  <si>
    <t>116.360399</t>
  </si>
  <si>
    <t>-8.620689</t>
  </si>
  <si>
    <t>116.360041</t>
  </si>
  <si>
    <t>-8.620892</t>
  </si>
  <si>
    <t>116.359786</t>
  </si>
  <si>
    <t>-8.621632</t>
  </si>
  <si>
    <t>116.358664</t>
  </si>
  <si>
    <t>-8.618012</t>
  </si>
  <si>
    <t>116.358151</t>
  </si>
  <si>
    <t>-8.617485</t>
  </si>
  <si>
    <t>116.358243</t>
  </si>
  <si>
    <t>-8.616979</t>
  </si>
  <si>
    <t>116.358506</t>
  </si>
  <si>
    <t>-8.614490</t>
  </si>
  <si>
    <t>116.358130</t>
  </si>
  <si>
    <t>-8.617734</t>
  </si>
  <si>
    <t>116.356677</t>
  </si>
  <si>
    <t>-8.617529</t>
  </si>
  <si>
    <t>116.355663</t>
  </si>
  <si>
    <t>-8.617555</t>
  </si>
  <si>
    <t>116.355210</t>
  </si>
  <si>
    <t>JG013</t>
  </si>
  <si>
    <t>JG005</t>
  </si>
  <si>
    <t>JG025</t>
  </si>
  <si>
    <t>-8.618482</t>
  </si>
  <si>
    <t>116.364674</t>
  </si>
  <si>
    <t>-8.618463</t>
  </si>
  <si>
    <t>116.364673</t>
  </si>
  <si>
    <t>-8.617419</t>
  </si>
  <si>
    <t>116.366722</t>
  </si>
  <si>
    <t>JG026</t>
  </si>
  <si>
    <t>-8.615683</t>
  </si>
  <si>
    <t>116.366732</t>
  </si>
  <si>
    <t>PG003</t>
  </si>
  <si>
    <t>-8.614368</t>
  </si>
  <si>
    <t>116.366748</t>
  </si>
  <si>
    <t>-8.613554</t>
  </si>
  <si>
    <t>116.366817</t>
  </si>
  <si>
    <t>-8.613200</t>
  </si>
  <si>
    <t>116.366762</t>
  </si>
  <si>
    <t>-8.610370</t>
  </si>
  <si>
    <t>116.366181</t>
  </si>
  <si>
    <t>-8.610319</t>
  </si>
  <si>
    <t>116.366718</t>
  </si>
  <si>
    <t>KP031</t>
  </si>
  <si>
    <t>-8.609606</t>
  </si>
  <si>
    <t>116.367216</t>
  </si>
  <si>
    <t>-8.609263</t>
  </si>
  <si>
    <t>116.365732</t>
  </si>
  <si>
    <t>-8.608965</t>
  </si>
  <si>
    <t>116.365650</t>
  </si>
  <si>
    <t>PT003</t>
  </si>
  <si>
    <t>PB047</t>
  </si>
  <si>
    <t>KP018</t>
  </si>
  <si>
    <t>-8.603529</t>
  </si>
  <si>
    <t>116.363524</t>
  </si>
  <si>
    <t>-8.603072</t>
  </si>
  <si>
    <t>116.363558</t>
  </si>
  <si>
    <t>PT031</t>
  </si>
  <si>
    <t>-8.600950</t>
  </si>
  <si>
    <t>116.362914</t>
  </si>
  <si>
    <t>-8.600071</t>
  </si>
  <si>
    <t>116.362973</t>
  </si>
  <si>
    <t>-8.597443</t>
  </si>
  <si>
    <t>116.362653</t>
  </si>
  <si>
    <t>-8.595257</t>
  </si>
  <si>
    <t>116.363125</t>
  </si>
  <si>
    <t>-8.594603</t>
  </si>
  <si>
    <t>116.363331</t>
  </si>
  <si>
    <t>-8.594308</t>
  </si>
  <si>
    <t>116.363406</t>
  </si>
  <si>
    <t>-8.594044</t>
  </si>
  <si>
    <t>116.363482</t>
  </si>
  <si>
    <t>-8.592514</t>
  </si>
  <si>
    <t>116.363608</t>
  </si>
  <si>
    <t>-8.592080</t>
  </si>
  <si>
    <t>116.363670</t>
  </si>
  <si>
    <t>-8.589568</t>
  </si>
  <si>
    <t>116.364149</t>
  </si>
  <si>
    <t>-8.590054</t>
  </si>
  <si>
    <t>116.361451</t>
  </si>
  <si>
    <t>KP017</t>
  </si>
  <si>
    <t>-8.587982</t>
  </si>
  <si>
    <t>116.361842</t>
  </si>
  <si>
    <t>-8.587635</t>
  </si>
  <si>
    <t>116.361848</t>
  </si>
  <si>
    <t>-8.587048</t>
  </si>
  <si>
    <t>116.361845</t>
  </si>
  <si>
    <t>-8.586692</t>
  </si>
  <si>
    <t>116.361955</t>
  </si>
  <si>
    <t>-8.586726</t>
  </si>
  <si>
    <t>116.362247</t>
  </si>
  <si>
    <t>-8.58674</t>
  </si>
  <si>
    <t>116.36263</t>
  </si>
  <si>
    <t>-8.58616</t>
  </si>
  <si>
    <t>116.36198</t>
  </si>
  <si>
    <t>-8.58816</t>
  </si>
  <si>
    <t>116.35769</t>
  </si>
  <si>
    <t>PT022</t>
  </si>
  <si>
    <t>KP023</t>
  </si>
  <si>
    <t>-8.57699</t>
  </si>
  <si>
    <t>116.36592</t>
  </si>
  <si>
    <t>PT007</t>
  </si>
  <si>
    <t>-8.5766</t>
  </si>
  <si>
    <t>116.36609</t>
  </si>
  <si>
    <t>-8.57583</t>
  </si>
  <si>
    <t>116.36654</t>
  </si>
  <si>
    <t>-8.57507</t>
  </si>
  <si>
    <t>116.36603</t>
  </si>
  <si>
    <t>-8.5739</t>
  </si>
  <si>
    <t>116.36536</t>
  </si>
  <si>
    <t>-8.57354</t>
  </si>
  <si>
    <t>116.3652</t>
  </si>
  <si>
    <t>PB026</t>
  </si>
  <si>
    <t>-8.57229</t>
  </si>
  <si>
    <t>116.36646</t>
  </si>
  <si>
    <t>-8.57159</t>
  </si>
  <si>
    <t>116.36683</t>
  </si>
  <si>
    <t>PT008</t>
  </si>
  <si>
    <t>-8.57665</t>
  </si>
  <si>
    <t>116.36747</t>
  </si>
  <si>
    <t>-8.57861</t>
  </si>
  <si>
    <t>116.37166</t>
  </si>
  <si>
    <t>KP008</t>
  </si>
  <si>
    <t>-8.5796</t>
  </si>
  <si>
    <t>116.37446</t>
  </si>
  <si>
    <t>-8.5798</t>
  </si>
  <si>
    <t>116.37479</t>
  </si>
  <si>
    <t>-8.58065</t>
  </si>
  <si>
    <t>116.37409</t>
  </si>
  <si>
    <t>-8.58112</t>
  </si>
  <si>
    <t>116.37395</t>
  </si>
  <si>
    <t>-8.58208</t>
  </si>
  <si>
    <t>116.37355</t>
  </si>
  <si>
    <t>-8.58253</t>
  </si>
  <si>
    <t>116.37336</t>
  </si>
  <si>
    <t>-8.58331</t>
  </si>
  <si>
    <t>116.37286</t>
  </si>
  <si>
    <t>-8.58432</t>
  </si>
  <si>
    <t>116.3724</t>
  </si>
  <si>
    <t>-8.58622</t>
  </si>
  <si>
    <t>116.37124</t>
  </si>
  <si>
    <t>-8.58568</t>
  </si>
  <si>
    <t>116.3716</t>
  </si>
  <si>
    <t>-8.58672</t>
  </si>
  <si>
    <t>116.37108</t>
  </si>
  <si>
    <t>-8.57808</t>
  </si>
  <si>
    <t>116.37497</t>
  </si>
  <si>
    <t>-8.57693</t>
  </si>
  <si>
    <t>116.37541</t>
  </si>
  <si>
    <t>-8.57655</t>
  </si>
  <si>
    <t>116.37555</t>
  </si>
  <si>
    <t>-8.57573</t>
  </si>
  <si>
    <t>116.37591</t>
  </si>
  <si>
    <t>KP021</t>
  </si>
  <si>
    <t>-8.572</t>
  </si>
  <si>
    <t>116.37664</t>
  </si>
  <si>
    <t>-8.57088</t>
  </si>
  <si>
    <t>116.37416</t>
  </si>
  <si>
    <t>BK064</t>
  </si>
  <si>
    <t>-8.57059</t>
  </si>
  <si>
    <t>116.3781</t>
  </si>
  <si>
    <t>-8.57015</t>
  </si>
  <si>
    <t>116.37831</t>
  </si>
  <si>
    <t>-8.56879</t>
  </si>
  <si>
    <t>-8.56674</t>
  </si>
  <si>
    <t>116.37818</t>
  </si>
  <si>
    <t>-8.56589</t>
  </si>
  <si>
    <t>116.37815</t>
  </si>
  <si>
    <t>-8.56515</t>
  </si>
  <si>
    <t>116.37821</t>
  </si>
  <si>
    <t>PT015</t>
  </si>
  <si>
    <t>-8.56514</t>
  </si>
  <si>
    <t>116.37746</t>
  </si>
  <si>
    <t>-8.56464</t>
  </si>
  <si>
    <t>116.37565</t>
  </si>
  <si>
    <t>-8.56454</t>
  </si>
  <si>
    <t>116.37456</t>
  </si>
  <si>
    <t>-8.56403</t>
  </si>
  <si>
    <t>116.37466</t>
  </si>
  <si>
    <t>-8.56348</t>
  </si>
  <si>
    <t>116.37841</t>
  </si>
  <si>
    <t>-8.56221</t>
  </si>
  <si>
    <t>116.37867</t>
  </si>
  <si>
    <t>-8.56079</t>
  </si>
  <si>
    <t>116.37909</t>
  </si>
  <si>
    <t>KP037</t>
  </si>
  <si>
    <t>-8.56022</t>
  </si>
  <si>
    <t>116.37921</t>
  </si>
  <si>
    <t>-8.55997</t>
  </si>
  <si>
    <t>116.37843</t>
  </si>
  <si>
    <t>-8.55983</t>
  </si>
  <si>
    <t>116.37932</t>
  </si>
  <si>
    <t>-8.55891</t>
  </si>
  <si>
    <t>116.37931</t>
  </si>
  <si>
    <t>-8.5573</t>
  </si>
  <si>
    <t>116.37893</t>
  </si>
  <si>
    <t>-8.55724</t>
  </si>
  <si>
    <t>116.37847</t>
  </si>
  <si>
    <t>-8.55564</t>
  </si>
  <si>
    <t>116.3746</t>
  </si>
  <si>
    <t>-8.55514</t>
  </si>
  <si>
    <t>116.37451</t>
  </si>
  <si>
    <t>-8.55478</t>
  </si>
  <si>
    <t>116.37373</t>
  </si>
  <si>
    <t>-8.55727</t>
  </si>
  <si>
    <t>116.37173</t>
  </si>
  <si>
    <t>-8.55877</t>
  </si>
  <si>
    <t>116.3719</t>
  </si>
  <si>
    <t>PT009</t>
  </si>
  <si>
    <t>-8.55878</t>
  </si>
  <si>
    <t>116.37192</t>
  </si>
  <si>
    <t>-8.55977</t>
  </si>
  <si>
    <t>-8.55147</t>
  </si>
  <si>
    <t>116.37752</t>
  </si>
  <si>
    <t>-8.55009</t>
  </si>
  <si>
    <t>116.37794</t>
  </si>
  <si>
    <t>BK037</t>
  </si>
  <si>
    <t>BK032</t>
  </si>
  <si>
    <t>KP038</t>
  </si>
  <si>
    <t>BK033</t>
  </si>
  <si>
    <t>KP005</t>
  </si>
  <si>
    <t>KP032</t>
  </si>
  <si>
    <t>PR035</t>
  </si>
  <si>
    <t>KP045</t>
  </si>
  <si>
    <t>-8.60254</t>
  </si>
  <si>
    <t>116.35807</t>
  </si>
  <si>
    <t>-8.60135</t>
  </si>
  <si>
    <t>116.3582</t>
  </si>
  <si>
    <t>-8.6005</t>
  </si>
  <si>
    <t>116.35658</t>
  </si>
  <si>
    <t>-8.59977</t>
  </si>
  <si>
    <t>116.35737</t>
  </si>
  <si>
    <t>-8.59939</t>
  </si>
  <si>
    <t>116.35759</t>
  </si>
  <si>
    <t>-8.59899</t>
  </si>
  <si>
    <t>116.3569</t>
  </si>
  <si>
    <t>-8.59873</t>
  </si>
  <si>
    <t>116.3565</t>
  </si>
  <si>
    <t>KP026</t>
  </si>
  <si>
    <t>-8.58056</t>
  </si>
  <si>
    <t>116.37848</t>
  </si>
  <si>
    <t>-8.5811</t>
  </si>
  <si>
    <t xml:space="preserve">116.37942 </t>
  </si>
  <si>
    <t>-8.5812</t>
  </si>
  <si>
    <t>116.38042</t>
  </si>
  <si>
    <t>-8.58126</t>
  </si>
  <si>
    <t>116.38139</t>
  </si>
  <si>
    <t>-8.58193</t>
  </si>
  <si>
    <t xml:space="preserve">116.3815 </t>
  </si>
  <si>
    <t>-8.58436</t>
  </si>
  <si>
    <t>116.38161</t>
  </si>
  <si>
    <t>-8.58538</t>
  </si>
  <si>
    <t>116.38154</t>
  </si>
  <si>
    <t>-8.5813</t>
  </si>
  <si>
    <t>116.38413</t>
  </si>
  <si>
    <t>-8.57978</t>
  </si>
  <si>
    <t>116.38505</t>
  </si>
  <si>
    <t>-8.57882</t>
  </si>
  <si>
    <t>116.3849</t>
  </si>
  <si>
    <t>-8.58037</t>
  </si>
  <si>
    <t>116.38127</t>
  </si>
  <si>
    <t>-8.57989</t>
  </si>
  <si>
    <t>116.38115</t>
  </si>
  <si>
    <t>-8.5795</t>
  </si>
  <si>
    <t>116.38109</t>
  </si>
  <si>
    <t>-8.5781</t>
  </si>
  <si>
    <t>116.38104</t>
  </si>
  <si>
    <t>-8.57748</t>
  </si>
  <si>
    <t>116.38105</t>
  </si>
  <si>
    <t>-8.57747</t>
  </si>
  <si>
    <t>116.37996</t>
  </si>
  <si>
    <t>-8.57238</t>
  </si>
  <si>
    <t>116.38549</t>
  </si>
  <si>
    <t>-8.57191</t>
  </si>
  <si>
    <t>116.38538</t>
  </si>
  <si>
    <t>-8.55043</t>
  </si>
  <si>
    <t>116.38064</t>
  </si>
  <si>
    <t>-8.54988</t>
  </si>
  <si>
    <t>116.38067</t>
  </si>
  <si>
    <t>-8.54928</t>
  </si>
  <si>
    <t>116.38057</t>
  </si>
  <si>
    <t>-8.54801</t>
  </si>
  <si>
    <t>116.38029</t>
  </si>
  <si>
    <t>-8.54601</t>
  </si>
  <si>
    <t>116.38002</t>
  </si>
  <si>
    <t>-8.54182</t>
  </si>
  <si>
    <t>116.37981</t>
  </si>
  <si>
    <t>-8.54389</t>
  </si>
  <si>
    <t>-8.54361</t>
  </si>
  <si>
    <t>116.3784</t>
  </si>
  <si>
    <t>-8.54692</t>
  </si>
  <si>
    <t>116.37797</t>
  </si>
  <si>
    <t>-8.54673</t>
  </si>
  <si>
    <t>116.37762</t>
  </si>
  <si>
    <t>-8.54622</t>
  </si>
  <si>
    <t>116.37689</t>
  </si>
  <si>
    <t>KP007</t>
  </si>
  <si>
    <t>-8.60096</t>
  </si>
  <si>
    <t>116.37493</t>
  </si>
  <si>
    <t>-8.60134</t>
  </si>
  <si>
    <t>116.37513</t>
  </si>
  <si>
    <t>-8.60234</t>
  </si>
  <si>
    <t>116.37432</t>
  </si>
  <si>
    <t>-8.60981</t>
  </si>
  <si>
    <t>116.37225</t>
  </si>
  <si>
    <t>-8.61024</t>
  </si>
  <si>
    <t>-8.61044</t>
  </si>
  <si>
    <t>116.37281</t>
  </si>
  <si>
    <t>KP046</t>
  </si>
  <si>
    <t>-8.62668</t>
  </si>
  <si>
    <t>-8.62665</t>
  </si>
  <si>
    <t>116.37338</t>
  </si>
  <si>
    <t>-8.62761</t>
  </si>
  <si>
    <t>116.37238</t>
  </si>
  <si>
    <t>-8.62895</t>
  </si>
  <si>
    <t>116.37251</t>
  </si>
  <si>
    <t>-8.62986</t>
  </si>
  <si>
    <t>116.37261</t>
  </si>
  <si>
    <t>-8.63051</t>
  </si>
  <si>
    <t>116.37265</t>
  </si>
  <si>
    <t>-8.63079</t>
  </si>
  <si>
    <t>116.37195</t>
  </si>
  <si>
    <t>-8.63093</t>
  </si>
  <si>
    <t>116.37145</t>
  </si>
  <si>
    <t>-8.63105</t>
  </si>
  <si>
    <t>116.37111</t>
  </si>
  <si>
    <t>-8.63117</t>
  </si>
  <si>
    <t>116.37056</t>
  </si>
  <si>
    <t>-8.63095</t>
  </si>
  <si>
    <t>116.3726</t>
  </si>
  <si>
    <t>-8.6314</t>
  </si>
  <si>
    <t>116.37252</t>
  </si>
  <si>
    <t>-8.63185</t>
  </si>
  <si>
    <t>116.37243</t>
  </si>
  <si>
    <t>-8.63228</t>
  </si>
  <si>
    <t>116.37236</t>
  </si>
  <si>
    <t>-8.63362</t>
  </si>
  <si>
    <t>116.37216</t>
  </si>
  <si>
    <t>-8.63402</t>
  </si>
  <si>
    <t>116.37256</t>
  </si>
  <si>
    <t>-8.63404</t>
  </si>
  <si>
    <t>116.37297</t>
  </si>
  <si>
    <t>-8.63413</t>
  </si>
  <si>
    <t>116.37352</t>
  </si>
  <si>
    <t>-8.63475</t>
  </si>
  <si>
    <t>116.3748</t>
  </si>
  <si>
    <t>-8.63516</t>
  </si>
  <si>
    <t>116.37482</t>
  </si>
  <si>
    <t>-8.63544</t>
  </si>
  <si>
    <t>116.37489</t>
  </si>
  <si>
    <t>-8.63576</t>
  </si>
  <si>
    <t>116.3749</t>
  </si>
  <si>
    <t>-8.63611</t>
  </si>
  <si>
    <t>116.37496</t>
  </si>
  <si>
    <t>-8.63393</t>
  </si>
  <si>
    <t>116.37176</t>
  </si>
  <si>
    <t>-8.63398</t>
  </si>
  <si>
    <t>116.37135</t>
  </si>
  <si>
    <t>-8.63431</t>
  </si>
  <si>
    <t xml:space="preserve">116.3713 </t>
  </si>
  <si>
    <t>-8.63463</t>
  </si>
  <si>
    <t>116.37126</t>
  </si>
  <si>
    <t>116.37125</t>
  </si>
  <si>
    <t>-8.63403</t>
  </si>
  <si>
    <t>116.37021</t>
  </si>
  <si>
    <t>-8.63468</t>
  </si>
  <si>
    <t>-8.63708</t>
  </si>
  <si>
    <t>116.37235</t>
  </si>
  <si>
    <t>-8.63796</t>
  </si>
  <si>
    <t>116.37249</t>
  </si>
  <si>
    <t>-8.63875</t>
  </si>
  <si>
    <t>-8.63956</t>
  </si>
  <si>
    <t>116.37284</t>
  </si>
  <si>
    <t>KP033</t>
  </si>
  <si>
    <t>116.37282</t>
  </si>
  <si>
    <t>-8.64211</t>
  </si>
  <si>
    <t>116.37411</t>
  </si>
  <si>
    <t>-8.64223</t>
  </si>
  <si>
    <t>116.37418</t>
  </si>
  <si>
    <t>-8.64269</t>
  </si>
  <si>
    <t>116.37443</t>
  </si>
  <si>
    <t>-8.64296</t>
  </si>
  <si>
    <t>116.37669</t>
  </si>
  <si>
    <t>-8.64288</t>
  </si>
  <si>
    <t>116.37713</t>
  </si>
  <si>
    <t>-8.64259</t>
  </si>
  <si>
    <t>116.37733</t>
  </si>
  <si>
    <t>-8.64178</t>
  </si>
  <si>
    <t>116.3771</t>
  </si>
  <si>
    <t>-8.64271</t>
  </si>
  <si>
    <t>116.37783</t>
  </si>
  <si>
    <t>-8.64289</t>
  </si>
  <si>
    <t>116.37868</t>
  </si>
  <si>
    <t>-8.64932</t>
  </si>
  <si>
    <t>116.38274</t>
  </si>
  <si>
    <t>-8.65249</t>
  </si>
  <si>
    <t>116.38564</t>
  </si>
  <si>
    <t>-8.65284</t>
  </si>
  <si>
    <t>116.38149</t>
  </si>
  <si>
    <t>-8.65288</t>
  </si>
  <si>
    <t>116.38112</t>
  </si>
  <si>
    <t>-8.65286</t>
  </si>
  <si>
    <t>116.37993</t>
  </si>
  <si>
    <t>-8.65239</t>
  </si>
  <si>
    <t>116.379</t>
  </si>
  <si>
    <t>-8.65217</t>
  </si>
  <si>
    <t>116.3787</t>
  </si>
  <si>
    <t>-8.65192</t>
  </si>
  <si>
    <t>-8.65144</t>
  </si>
  <si>
    <t>116.37863</t>
  </si>
  <si>
    <t>-8.65106</t>
  </si>
  <si>
    <t>116.37857</t>
  </si>
  <si>
    <t>116.37827</t>
  </si>
  <si>
    <t>-8.64996</t>
  </si>
  <si>
    <t>116.37678</t>
  </si>
  <si>
    <t>-8.64807</t>
  </si>
  <si>
    <t>116.37462</t>
  </si>
  <si>
    <t>-8.6473</t>
  </si>
  <si>
    <t>116.37467</t>
  </si>
  <si>
    <t>-8.64844</t>
  </si>
  <si>
    <t>116.37448</t>
  </si>
  <si>
    <t>KP020</t>
  </si>
  <si>
    <t>-8.65523</t>
  </si>
  <si>
    <t>116.37311</t>
  </si>
  <si>
    <t>-8.65584</t>
  </si>
  <si>
    <t>116.37274</t>
  </si>
  <si>
    <t>-8.66081</t>
  </si>
  <si>
    <t>116.3717</t>
  </si>
  <si>
    <t>-8.66101</t>
  </si>
  <si>
    <t>116.37179</t>
  </si>
  <si>
    <t>-8.66179</t>
  </si>
  <si>
    <t>116.37177</t>
  </si>
  <si>
    <t>116.37153</t>
  </si>
  <si>
    <t>-8.6641</t>
  </si>
  <si>
    <t>116.37027</t>
  </si>
  <si>
    <t>-8.66725</t>
  </si>
  <si>
    <t>-8.66763</t>
  </si>
  <si>
    <t>116.37146</t>
  </si>
  <si>
    <t>-8.65915</t>
  </si>
  <si>
    <t>116.37024</t>
  </si>
  <si>
    <t>KP051</t>
  </si>
  <si>
    <t>-8.65372</t>
  </si>
  <si>
    <t>116.36778</t>
  </si>
  <si>
    <t>-8.65323</t>
  </si>
  <si>
    <t>116.36776</t>
  </si>
  <si>
    <t>-8.65298</t>
  </si>
  <si>
    <t>116.36751</t>
  </si>
  <si>
    <t>-8.65237</t>
  </si>
  <si>
    <t>116.3664</t>
  </si>
  <si>
    <t>-8.65233</t>
  </si>
  <si>
    <t>116.36642</t>
  </si>
  <si>
    <t>-8.65331</t>
  </si>
  <si>
    <t>116.36598</t>
  </si>
  <si>
    <t>-8.65429</t>
  </si>
  <si>
    <t>116.36433</t>
  </si>
  <si>
    <t>-8.65426</t>
  </si>
  <si>
    <t>116.36396</t>
  </si>
  <si>
    <t>-8.65425</t>
  </si>
  <si>
    <t>116.36326</t>
  </si>
  <si>
    <t>-8.65305</t>
  </si>
  <si>
    <t>116.35987</t>
  </si>
  <si>
    <t>-8.65174</t>
  </si>
  <si>
    <t>116.35978</t>
  </si>
  <si>
    <t>-8.6506</t>
  </si>
  <si>
    <t>116.36129</t>
  </si>
  <si>
    <t>KP011</t>
  </si>
  <si>
    <t>-8.64558</t>
  </si>
  <si>
    <t>116.36305</t>
  </si>
  <si>
    <t>-8.64504</t>
  </si>
  <si>
    <t>116.36302</t>
  </si>
  <si>
    <t>-8.64417</t>
  </si>
  <si>
    <t>116.36261</t>
  </si>
  <si>
    <t>-8.64311</t>
  </si>
  <si>
    <t>116.36241</t>
  </si>
  <si>
    <t>116.3629</t>
  </si>
  <si>
    <t>-8.63919</t>
  </si>
  <si>
    <t>116.36319</t>
  </si>
  <si>
    <t>-8.63886</t>
  </si>
  <si>
    <t>116.36336</t>
  </si>
  <si>
    <t>-8.63855</t>
  </si>
  <si>
    <t>116.36332</t>
  </si>
  <si>
    <t>-8.63716</t>
  </si>
  <si>
    <t>116.36333</t>
  </si>
  <si>
    <t>116.36354</t>
  </si>
  <si>
    <t>-8.63631</t>
  </si>
  <si>
    <t>116.36364</t>
  </si>
  <si>
    <t>-8.63604</t>
  </si>
  <si>
    <t>116.3636</t>
  </si>
  <si>
    <t>-8.63535</t>
  </si>
  <si>
    <t>116.36369</t>
  </si>
  <si>
    <t>-8.63482</t>
  </si>
  <si>
    <t>KP028</t>
  </si>
  <si>
    <t>-8.63461</t>
  </si>
  <si>
    <t>116.36339</t>
  </si>
  <si>
    <t>-8.63318</t>
  </si>
  <si>
    <t>116.36362</t>
  </si>
  <si>
    <t>-8.63231</t>
  </si>
  <si>
    <t>116.36467</t>
  </si>
  <si>
    <t>-8.63193</t>
  </si>
  <si>
    <t>116.36492</t>
  </si>
  <si>
    <t>-8.63153</t>
  </si>
  <si>
    <t>116.36511</t>
  </si>
  <si>
    <t>-8.63113</t>
  </si>
  <si>
    <t>116.36526</t>
  </si>
  <si>
    <t>116.36546</t>
  </si>
  <si>
    <t>-8.6303</t>
  </si>
  <si>
    <t>116.36565</t>
  </si>
  <si>
    <t>PR005</t>
  </si>
  <si>
    <t>-8.70544</t>
  </si>
  <si>
    <t xml:space="preserve"> 116.27439</t>
  </si>
  <si>
    <t>-8.70525</t>
  </si>
  <si>
    <t>-8.70489</t>
  </si>
  <si>
    <t xml:space="preserve"> 116.27468</t>
  </si>
  <si>
    <t>-8.70467</t>
  </si>
  <si>
    <t>116.2738</t>
  </si>
  <si>
    <t>-8.70563</t>
  </si>
  <si>
    <t>116.27437</t>
  </si>
  <si>
    <t>-8.70645</t>
  </si>
  <si>
    <t>116.2739</t>
  </si>
  <si>
    <t>-8.70717</t>
  </si>
  <si>
    <t>116.27353</t>
  </si>
  <si>
    <t>PR007</t>
  </si>
  <si>
    <t>-8.70947</t>
  </si>
  <si>
    <t>116.27421</t>
  </si>
  <si>
    <t>-8.70922</t>
  </si>
  <si>
    <t>-8.70895</t>
  </si>
  <si>
    <t>116.27273</t>
  </si>
  <si>
    <t>PR085</t>
  </si>
  <si>
    <t>-8.71048</t>
  </si>
  <si>
    <t>116.27346</t>
  </si>
  <si>
    <t>-8.71008</t>
  </si>
  <si>
    <t>116.27371</t>
  </si>
  <si>
    <t>-8.71004</t>
  </si>
  <si>
    <t>116.27234</t>
  </si>
  <si>
    <t>-8.70969</t>
  </si>
  <si>
    <t>116.27246</t>
  </si>
  <si>
    <t>116.27259</t>
  </si>
  <si>
    <t>-8.7112</t>
  </si>
  <si>
    <t>116.27322</t>
  </si>
  <si>
    <t>-8.7125</t>
  </si>
  <si>
    <t>116.27275</t>
  </si>
  <si>
    <t>-8.71288</t>
  </si>
  <si>
    <t>116.27244</t>
  </si>
  <si>
    <t>PR018</t>
  </si>
  <si>
    <t>-8.71223</t>
  </si>
  <si>
    <t>116.27525</t>
  </si>
  <si>
    <t>-8.71188</t>
  </si>
  <si>
    <t>116.27451</t>
  </si>
  <si>
    <t>-8.71138</t>
  </si>
  <si>
    <t>116.27359</t>
  </si>
  <si>
    <t>-8.71238</t>
  </si>
  <si>
    <t>116.27568</t>
  </si>
  <si>
    <t>116.2755</t>
  </si>
  <si>
    <t>-8.7129</t>
  </si>
  <si>
    <t>116.27542</t>
  </si>
  <si>
    <t>116.27534</t>
  </si>
  <si>
    <t>-8.71368</t>
  </si>
  <si>
    <t>116.27522</t>
  </si>
  <si>
    <t>-8.71401</t>
  </si>
  <si>
    <t>116.27516</t>
  </si>
  <si>
    <t>-8.71437</t>
  </si>
  <si>
    <t>116.2751</t>
  </si>
  <si>
    <t>-8.71433</t>
  </si>
  <si>
    <t>116.27557</t>
  </si>
  <si>
    <t>-8.71243</t>
  </si>
  <si>
    <t>116.27715</t>
  </si>
  <si>
    <t>-8.71177</t>
  </si>
  <si>
    <t>116.27747</t>
  </si>
  <si>
    <t>-8.7117</t>
  </si>
  <si>
    <t>-8.71156</t>
  </si>
  <si>
    <t>116.27672</t>
  </si>
  <si>
    <t>-8.71145</t>
  </si>
  <si>
    <t>116.27639</t>
  </si>
  <si>
    <t>-8.71132</t>
  </si>
  <si>
    <t>116.27599</t>
  </si>
  <si>
    <t>-8.7114</t>
  </si>
  <si>
    <t>116.27765</t>
  </si>
  <si>
    <t>PR011</t>
  </si>
  <si>
    <t>-8.7034</t>
  </si>
  <si>
    <t>116.27419</t>
  </si>
  <si>
    <t>-8.70267</t>
  </si>
  <si>
    <t>116.27446</t>
  </si>
  <si>
    <t>-8.70208</t>
  </si>
  <si>
    <t>116.27475</t>
  </si>
  <si>
    <t>-8.70299</t>
  </si>
  <si>
    <t>116.28177</t>
  </si>
  <si>
    <t>-8.7016</t>
  </si>
  <si>
    <t>116.2821</t>
  </si>
  <si>
    <t>-8.70109</t>
  </si>
  <si>
    <t>116.28224</t>
  </si>
  <si>
    <t>-8.70051</t>
  </si>
  <si>
    <t>116.28226</t>
  </si>
  <si>
    <t>-8.69944</t>
  </si>
  <si>
    <t>116.28221</t>
  </si>
  <si>
    <t>-8.69836</t>
  </si>
  <si>
    <t>116.28193</t>
  </si>
  <si>
    <t>-8.70342</t>
  </si>
  <si>
    <t>116.28167</t>
  </si>
  <si>
    <t>-8.70372</t>
  </si>
  <si>
    <t>116.28116</t>
  </si>
  <si>
    <t>-8.70523</t>
  </si>
  <si>
    <t>116.28123</t>
  </si>
  <si>
    <t>-8.70535</t>
  </si>
  <si>
    <t>116.28165</t>
  </si>
  <si>
    <t>-8.70538</t>
  </si>
  <si>
    <t>116.28206</t>
  </si>
  <si>
    <t>PR016</t>
  </si>
  <si>
    <t>-8.71441</t>
  </si>
  <si>
    <t>116.28615</t>
  </si>
  <si>
    <t>-8.7135</t>
  </si>
  <si>
    <t>116.2884</t>
  </si>
  <si>
    <t>-8.71497</t>
  </si>
  <si>
    <t>116.2867</t>
  </si>
  <si>
    <t>-8.71673</t>
  </si>
  <si>
    <t>116.28485</t>
  </si>
  <si>
    <t>-8.71798</t>
  </si>
  <si>
    <t>116.28412</t>
  </si>
  <si>
    <t>-8.71816</t>
  </si>
  <si>
    <t>116.28399</t>
  </si>
  <si>
    <t>PR039</t>
  </si>
  <si>
    <t>-8.72158</t>
  </si>
  <si>
    <t>116.28591</t>
  </si>
  <si>
    <t>-8.72198</t>
  </si>
  <si>
    <t>116.28567</t>
  </si>
  <si>
    <t>-8.72234</t>
  </si>
  <si>
    <t>116.28537</t>
  </si>
  <si>
    <t>-8.72262</t>
  </si>
  <si>
    <t>116.28525</t>
  </si>
  <si>
    <t>-8.72333</t>
  </si>
  <si>
    <t>116.28493</t>
  </si>
  <si>
    <t>-8.72381</t>
  </si>
  <si>
    <t>116.28505</t>
  </si>
  <si>
    <t>-8.72413</t>
  </si>
  <si>
    <t>116.28508</t>
  </si>
  <si>
    <t>-8.72466</t>
  </si>
  <si>
    <t>116.28489</t>
  </si>
  <si>
    <t>-8.72474</t>
  </si>
  <si>
    <t>116.28459</t>
  </si>
  <si>
    <t>-8.72477</t>
  </si>
  <si>
    <t>116.28339</t>
  </si>
  <si>
    <t>-8.7263</t>
  </si>
  <si>
    <t>116.28256</t>
  </si>
  <si>
    <t>-8.7222</t>
  </si>
  <si>
    <t>116.28679</t>
  </si>
  <si>
    <t>-8.72265</t>
  </si>
  <si>
    <t>116.28788</t>
  </si>
  <si>
    <t>-8.72281</t>
  </si>
  <si>
    <t>116.28814</t>
  </si>
  <si>
    <t>-8.72503</t>
  </si>
  <si>
    <t>116.28976</t>
  </si>
  <si>
    <t>-8.72599</t>
  </si>
  <si>
    <t>116.28907</t>
  </si>
  <si>
    <t>-8.72673</t>
  </si>
  <si>
    <t>116.28915</t>
  </si>
  <si>
    <t>-8.72826</t>
  </si>
  <si>
    <t>116.2892</t>
  </si>
  <si>
    <t>-8.72038</t>
  </si>
  <si>
    <t>116.28431</t>
  </si>
  <si>
    <t>-8.72022</t>
  </si>
  <si>
    <t>116.28387</t>
  </si>
  <si>
    <t>-8.71975</t>
  </si>
  <si>
    <t>116.2831</t>
  </si>
  <si>
    <t>-8.72099</t>
  </si>
  <si>
    <t>116.28239</t>
  </si>
  <si>
    <t>-8.72167</t>
  </si>
  <si>
    <t>116.28186</t>
  </si>
  <si>
    <t>-8.71863</t>
  </si>
  <si>
    <t>116.28373</t>
  </si>
  <si>
    <t>PR089</t>
  </si>
  <si>
    <t>PR103</t>
  </si>
  <si>
    <t>PR099</t>
  </si>
  <si>
    <t>JG016</t>
  </si>
  <si>
    <t>-8.7056</t>
  </si>
  <si>
    <t xml:space="preserve"> 116.24102</t>
  </si>
  <si>
    <t>-8.70582</t>
  </si>
  <si>
    <t xml:space="preserve"> 116.2408</t>
  </si>
  <si>
    <t>-8.70652</t>
  </si>
  <si>
    <t xml:space="preserve"> 116.24012</t>
  </si>
  <si>
    <t>-8.70578</t>
  </si>
  <si>
    <t xml:space="preserve"> 116.23698</t>
  </si>
  <si>
    <t>-8.70573</t>
  </si>
  <si>
    <t xml:space="preserve"> 116.2365</t>
  </si>
  <si>
    <t>-8.70575</t>
  </si>
  <si>
    <t xml:space="preserve"> 116.23562</t>
  </si>
  <si>
    <t>-8.70581</t>
  </si>
  <si>
    <t xml:space="preserve"> 116.23516</t>
  </si>
  <si>
    <t>-8.70427</t>
  </si>
  <si>
    <t xml:space="preserve"> 116.24166</t>
  </si>
  <si>
    <t>-8.70262</t>
  </si>
  <si>
    <t xml:space="preserve"> 116.24159</t>
  </si>
  <si>
    <t>-8.70209</t>
  </si>
  <si>
    <t xml:space="preserve"> 116.24152</t>
  </si>
  <si>
    <t>-8.69729</t>
  </si>
  <si>
    <t xml:space="preserve"> 116.24249</t>
  </si>
  <si>
    <t>-8.69629</t>
  </si>
  <si>
    <t xml:space="preserve"> 116.24329</t>
  </si>
  <si>
    <t>-8.69548</t>
  </si>
  <si>
    <t xml:space="preserve"> 116.24407</t>
  </si>
  <si>
    <t>-8.69469</t>
  </si>
  <si>
    <t xml:space="preserve"> 116.24411</t>
  </si>
  <si>
    <t>JG015</t>
  </si>
  <si>
    <t>-8.67733</t>
  </si>
  <si>
    <t xml:space="preserve"> 116.24745</t>
  </si>
  <si>
    <t>-8.67657</t>
  </si>
  <si>
    <t xml:space="preserve"> 116.24819</t>
  </si>
  <si>
    <t>-8.67579</t>
  </si>
  <si>
    <t xml:space="preserve"> 116.24876</t>
  </si>
  <si>
    <t>-8.67552</t>
  </si>
  <si>
    <t xml:space="preserve"> 116.24894</t>
  </si>
  <si>
    <t>-8.67392</t>
  </si>
  <si>
    <t xml:space="preserve"> 116.25067</t>
  </si>
  <si>
    <t>-8.66917</t>
  </si>
  <si>
    <t xml:space="preserve"> 116.22069</t>
  </si>
  <si>
    <t>JG002</t>
  </si>
  <si>
    <t>-8.66756</t>
  </si>
  <si>
    <t xml:space="preserve"> 116.21887</t>
  </si>
  <si>
    <t>-8.66679</t>
  </si>
  <si>
    <t xml:space="preserve"> 116.21788</t>
  </si>
  <si>
    <t>-8.66682</t>
  </si>
  <si>
    <t xml:space="preserve"> 116.21786</t>
  </si>
  <si>
    <t>-8.66676</t>
  </si>
  <si>
    <t xml:space="preserve"> 116.21777</t>
  </si>
  <si>
    <t>-8.66554</t>
  </si>
  <si>
    <t xml:space="preserve"> 116.21655</t>
  </si>
  <si>
    <t>-8.66342</t>
  </si>
  <si>
    <t xml:space="preserve"> 116.21429</t>
  </si>
  <si>
    <t>-8.66301</t>
  </si>
  <si>
    <t xml:space="preserve"> 116.21389</t>
  </si>
  <si>
    <t>-8.66272</t>
  </si>
  <si>
    <t xml:space="preserve"> 116.21356</t>
  </si>
  <si>
    <t>-8.66549</t>
  </si>
  <si>
    <t xml:space="preserve"> 116.21671</t>
  </si>
  <si>
    <t>-8.66514</t>
  </si>
  <si>
    <t xml:space="preserve"> 116.21686</t>
  </si>
  <si>
    <t>-8.66479</t>
  </si>
  <si>
    <t xml:space="preserve"> 116.21721</t>
  </si>
  <si>
    <t>-8.66519</t>
  </si>
  <si>
    <t xml:space="preserve"> 116.21744</t>
  </si>
  <si>
    <t>-8.66505</t>
  </si>
  <si>
    <t xml:space="preserve"> 116.21797</t>
  </si>
  <si>
    <t>-8.66465</t>
  </si>
  <si>
    <t xml:space="preserve"> 116.21815</t>
  </si>
  <si>
    <t xml:space="preserve"> 116.21817</t>
  </si>
  <si>
    <t>-8.6693</t>
  </si>
  <si>
    <t>116.22082</t>
  </si>
  <si>
    <t>-8.66966</t>
  </si>
  <si>
    <t>116.22054</t>
  </si>
  <si>
    <t>-8.66997</t>
  </si>
  <si>
    <t>116.22024</t>
  </si>
  <si>
    <t>-8.67065</t>
  </si>
  <si>
    <t>116.21962</t>
  </si>
  <si>
    <t>-8.67117</t>
  </si>
  <si>
    <t>116.21952</t>
  </si>
  <si>
    <t>-8.67147</t>
  </si>
  <si>
    <t>116.21939</t>
  </si>
  <si>
    <t>-8.6708</t>
  </si>
  <si>
    <t>116.21859</t>
  </si>
  <si>
    <t>-8.67127</t>
  </si>
  <si>
    <t>116.2184</t>
  </si>
  <si>
    <t>-8.67041</t>
  </si>
  <si>
    <t>116.22204</t>
  </si>
  <si>
    <t>-8.67082</t>
  </si>
  <si>
    <t>116.22235</t>
  </si>
  <si>
    <t>PR051</t>
  </si>
  <si>
    <t>-8.69486</t>
  </si>
  <si>
    <t>116.25345</t>
  </si>
  <si>
    <t>-8.69433</t>
  </si>
  <si>
    <t>116.25382</t>
  </si>
  <si>
    <t>-8.69288</t>
  </si>
  <si>
    <t>116.25477</t>
  </si>
  <si>
    <t>-8.69322</t>
  </si>
  <si>
    <t>116.25528</t>
  </si>
  <si>
    <t>-8.69394</t>
  </si>
  <si>
    <t>116.25519</t>
  </si>
  <si>
    <t>-8.68707</t>
  </si>
  <si>
    <t>116.25547</t>
  </si>
  <si>
    <t>-8.68606</t>
  </si>
  <si>
    <t>116.25506</t>
  </si>
  <si>
    <t>-8.68159</t>
  </si>
  <si>
    <t>116.25627</t>
  </si>
  <si>
    <t>-8.68112</t>
  </si>
  <si>
    <t>116.25661</t>
  </si>
  <si>
    <t>-8.69095</t>
  </si>
  <si>
    <t xml:space="preserve"> 116.25516</t>
  </si>
  <si>
    <t>PR064</t>
  </si>
  <si>
    <t>-8.69373</t>
  </si>
  <si>
    <t xml:space="preserve"> 116.26367</t>
  </si>
  <si>
    <t>-8.6933</t>
  </si>
  <si>
    <t xml:space="preserve"> 116.26222</t>
  </si>
  <si>
    <t>-8.69268</t>
  </si>
  <si>
    <t xml:space="preserve"> 116.26061</t>
  </si>
  <si>
    <t>-8.69196</t>
  </si>
  <si>
    <t xml:space="preserve"> 116.26081</t>
  </si>
  <si>
    <t>-8.69163</t>
  </si>
  <si>
    <t xml:space="preserve"> 116.26054</t>
  </si>
  <si>
    <t>-8.69157</t>
  </si>
  <si>
    <t xml:space="preserve"> 116.2606</t>
  </si>
  <si>
    <t>-8.6912</t>
  </si>
  <si>
    <t xml:space="preserve"> 116.26085</t>
  </si>
  <si>
    <t>-8.69724</t>
  </si>
  <si>
    <t xml:space="preserve"> 116.26674</t>
  </si>
  <si>
    <t>PR082</t>
  </si>
  <si>
    <t>-8.6966</t>
  </si>
  <si>
    <t xml:space="preserve"> 116.26708</t>
  </si>
  <si>
    <t>-8.69625</t>
  </si>
  <si>
    <t xml:space="preserve"> 116.26699</t>
  </si>
  <si>
    <t>-8.69566</t>
  </si>
  <si>
    <t xml:space="preserve"> 116.26661</t>
  </si>
  <si>
    <t>-8.69745</t>
  </si>
  <si>
    <t xml:space="preserve"> 116.26665</t>
  </si>
  <si>
    <t>-8.69837</t>
  </si>
  <si>
    <t xml:space="preserve"> 116.26634</t>
  </si>
  <si>
    <t xml:space="preserve">-8.6984 </t>
  </si>
  <si>
    <t>116.2663</t>
  </si>
  <si>
    <t>-8.69848</t>
  </si>
  <si>
    <t>116.26676</t>
  </si>
  <si>
    <t>-8.69862</t>
  </si>
  <si>
    <t>116.26705</t>
  </si>
  <si>
    <t>-8.6983</t>
  </si>
  <si>
    <t>116.26603</t>
  </si>
  <si>
    <t>-8.69818</t>
  </si>
  <si>
    <t>116.26555</t>
  </si>
  <si>
    <t>-8.69153</t>
  </si>
  <si>
    <t>116.2612</t>
  </si>
  <si>
    <t>-8.69111</t>
  </si>
  <si>
    <t>116.26104</t>
  </si>
  <si>
    <t>-8.69073</t>
  </si>
  <si>
    <t>116.261</t>
  </si>
  <si>
    <t>-8.68978</t>
  </si>
  <si>
    <t>116.26099</t>
  </si>
  <si>
    <t>-8.68931</t>
  </si>
  <si>
    <t>116.26085</t>
  </si>
  <si>
    <t>-8.6888</t>
  </si>
  <si>
    <t>116.26103</t>
  </si>
  <si>
    <t>PR079</t>
  </si>
  <si>
    <t>-8.70044</t>
  </si>
  <si>
    <t>116.25888</t>
  </si>
  <si>
    <t>-8.7008</t>
  </si>
  <si>
    <t>116.25918</t>
  </si>
  <si>
    <t>-8.70059</t>
  </si>
  <si>
    <t>116.25862</t>
  </si>
  <si>
    <t>-8.70098</t>
  </si>
  <si>
    <t>116.25813</t>
  </si>
  <si>
    <t>-8.70139</t>
  </si>
  <si>
    <t>116.25707</t>
  </si>
  <si>
    <t>-8.7018</t>
  </si>
  <si>
    <t xml:space="preserve"> 116.25686</t>
  </si>
  <si>
    <t>PB054</t>
  </si>
  <si>
    <t>PB005</t>
  </si>
  <si>
    <t>PB014</t>
  </si>
  <si>
    <t>PB027</t>
  </si>
  <si>
    <t>PB017</t>
  </si>
  <si>
    <t>PB019</t>
  </si>
  <si>
    <t>PB011</t>
  </si>
  <si>
    <t>BK091</t>
  </si>
  <si>
    <t>PR009</t>
  </si>
  <si>
    <t>PR031</t>
  </si>
  <si>
    <t>PR004</t>
  </si>
  <si>
    <t>PR001</t>
  </si>
  <si>
    <t>PG005</t>
  </si>
  <si>
    <t>PG002</t>
  </si>
  <si>
    <t>PG008</t>
  </si>
  <si>
    <t>PG019</t>
  </si>
  <si>
    <t>PG006</t>
  </si>
  <si>
    <t>PG004</t>
  </si>
  <si>
    <t>PG001</t>
  </si>
  <si>
    <t>PG007</t>
  </si>
  <si>
    <t>PG033</t>
  </si>
  <si>
    <t>PG021</t>
  </si>
  <si>
    <t>PG029</t>
  </si>
  <si>
    <t>BK031</t>
  </si>
  <si>
    <t>PR105</t>
  </si>
  <si>
    <t>PR012</t>
  </si>
  <si>
    <t>PR053</t>
  </si>
  <si>
    <t>PR091</t>
  </si>
  <si>
    <t>PR010</t>
  </si>
  <si>
    <t>JG014</t>
  </si>
  <si>
    <t>JG042</t>
  </si>
  <si>
    <t>JG004</t>
  </si>
  <si>
    <t>PG031</t>
  </si>
  <si>
    <t>PG011</t>
  </si>
  <si>
    <t>JG033</t>
  </si>
  <si>
    <t>PG032</t>
  </si>
  <si>
    <t>PG014</t>
  </si>
  <si>
    <t>JG003</t>
  </si>
  <si>
    <t>JG032</t>
  </si>
  <si>
    <t>JG008</t>
  </si>
  <si>
    <t>JG034</t>
  </si>
  <si>
    <t>-8.67773</t>
  </si>
  <si>
    <t>116.23981</t>
  </si>
  <si>
    <t>-8.67979</t>
  </si>
  <si>
    <t>116.23918</t>
  </si>
  <si>
    <t>-8.67991</t>
  </si>
  <si>
    <t>116.24010</t>
  </si>
  <si>
    <t>-8.67460</t>
  </si>
  <si>
    <t>116.23782</t>
  </si>
  <si>
    <t>JG029</t>
  </si>
  <si>
    <t>-8.69909</t>
  </si>
  <si>
    <t>116.22624</t>
  </si>
  <si>
    <t>-8.69950</t>
  </si>
  <si>
    <t>116.22636</t>
  </si>
  <si>
    <t>-8.69</t>
  </si>
  <si>
    <t>116.22</t>
  </si>
  <si>
    <t>JG009</t>
  </si>
  <si>
    <t>JG035</t>
  </si>
  <si>
    <t>PG035</t>
  </si>
  <si>
    <t>JG041</t>
  </si>
  <si>
    <t>JG007</t>
  </si>
  <si>
    <t>PG034</t>
  </si>
  <si>
    <t>PG041</t>
  </si>
  <si>
    <t>PG016</t>
  </si>
  <si>
    <t>'-8.620390</t>
  </si>
  <si>
    <t>116.265800</t>
  </si>
  <si>
    <t>PG018</t>
  </si>
  <si>
    <t>PG046</t>
  </si>
  <si>
    <t>PG047</t>
  </si>
  <si>
    <t>PG044</t>
  </si>
  <si>
    <t>PG038</t>
  </si>
  <si>
    <t>PG045</t>
  </si>
  <si>
    <t>JG020</t>
  </si>
  <si>
    <t>PG043</t>
  </si>
  <si>
    <t>PG037</t>
  </si>
  <si>
    <t>PG039</t>
  </si>
  <si>
    <t>PG042</t>
  </si>
  <si>
    <t>JG044</t>
  </si>
  <si>
    <t>JG048</t>
  </si>
  <si>
    <t>JG047</t>
  </si>
  <si>
    <t>JG052</t>
  </si>
  <si>
    <t>JG045</t>
  </si>
  <si>
    <t>JG049</t>
  </si>
  <si>
    <t>JG031</t>
  </si>
  <si>
    <t>JG039</t>
  </si>
  <si>
    <t>JG027</t>
  </si>
  <si>
    <t>116.26097</t>
  </si>
  <si>
    <t>-8.65204</t>
  </si>
  <si>
    <t>116.26133</t>
  </si>
  <si>
    <t>-8.64734</t>
  </si>
  <si>
    <t>116.25484</t>
  </si>
  <si>
    <t>-8.64633</t>
  </si>
  <si>
    <t>116.25683</t>
  </si>
  <si>
    <t>PJ033</t>
  </si>
  <si>
    <t>PJ065</t>
  </si>
  <si>
    <t>PJ028</t>
  </si>
  <si>
    <t>PJ024</t>
  </si>
  <si>
    <t>PR077</t>
  </si>
  <si>
    <t>-8.70795</t>
  </si>
  <si>
    <t>116.26689</t>
  </si>
  <si>
    <t>-8.70902</t>
  </si>
  <si>
    <t>116.26638</t>
  </si>
  <si>
    <t>-8.70939</t>
  </si>
  <si>
    <t>116.26687</t>
  </si>
  <si>
    <t>-8.70954</t>
  </si>
  <si>
    <t>116.26722</t>
  </si>
  <si>
    <t>-8.70804</t>
  </si>
  <si>
    <t>116.26795</t>
  </si>
  <si>
    <t>-8.70658</t>
  </si>
  <si>
    <t>116.26758</t>
  </si>
  <si>
    <t>-8.70753</t>
  </si>
  <si>
    <t>116.26688</t>
  </si>
  <si>
    <t>-8.70694</t>
  </si>
  <si>
    <t>116.26526</t>
  </si>
  <si>
    <t>-8.70697</t>
  </si>
  <si>
    <t>116.26511</t>
  </si>
  <si>
    <t>-8.70696</t>
  </si>
  <si>
    <t>116.26455</t>
  </si>
  <si>
    <t>SON-T</t>
  </si>
  <si>
    <t>-8.70723</t>
  </si>
  <si>
    <t>116.26365</t>
  </si>
  <si>
    <t>116.26513</t>
  </si>
  <si>
    <t>116.26602</t>
  </si>
  <si>
    <t>-8.70488</t>
  </si>
  <si>
    <t>116.26497</t>
  </si>
  <si>
    <t>PR096</t>
  </si>
  <si>
    <t>-8.7032</t>
  </si>
  <si>
    <t>116.26892</t>
  </si>
  <si>
    <t>PR042</t>
  </si>
  <si>
    <t>-8.70559</t>
  </si>
  <si>
    <t>116.26398</t>
  </si>
  <si>
    <t>-8.70502</t>
  </si>
  <si>
    <t>116.26408</t>
  </si>
  <si>
    <t>-8.7085</t>
  </si>
  <si>
    <t>116.26339</t>
  </si>
  <si>
    <t>-8.70949</t>
  </si>
  <si>
    <t>PR069</t>
  </si>
  <si>
    <t>-8.71418</t>
  </si>
  <si>
    <t>116.25859</t>
  </si>
  <si>
    <t>-8.7145</t>
  </si>
  <si>
    <t>116.25761</t>
  </si>
  <si>
    <t>-8.71472</t>
  </si>
  <si>
    <t>116.25718</t>
  </si>
  <si>
    <t>-8.7158</t>
  </si>
  <si>
    <t>116.25693</t>
  </si>
  <si>
    <t>-8.71349</t>
  </si>
  <si>
    <t>116.26029</t>
  </si>
  <si>
    <t>-8.71373</t>
  </si>
  <si>
    <t>116.25948</t>
  </si>
  <si>
    <t>-8.71231</t>
  </si>
  <si>
    <t>116.26243</t>
  </si>
  <si>
    <t>PR101</t>
  </si>
  <si>
    <t>-8.71578</t>
  </si>
  <si>
    <t>116.27552</t>
  </si>
  <si>
    <t>-8.71449</t>
  </si>
  <si>
    <t>116.27624</t>
  </si>
  <si>
    <t>-8.71357</t>
  </si>
  <si>
    <t>116.2766</t>
  </si>
  <si>
    <t>-8.71434</t>
  </si>
  <si>
    <t>116.27555</t>
  </si>
  <si>
    <t>-8.71436</t>
  </si>
  <si>
    <t>116.2753</t>
  </si>
  <si>
    <t>-8.714</t>
  </si>
  <si>
    <t>116.27519</t>
  </si>
  <si>
    <t>116.27529</t>
  </si>
  <si>
    <t>-8.71273</t>
  </si>
  <si>
    <t>116.27551</t>
  </si>
  <si>
    <t>-8.71528</t>
  </si>
  <si>
    <t>116.27438</t>
  </si>
  <si>
    <t>-8.71495</t>
  </si>
  <si>
    <t>116.27391</t>
  </si>
  <si>
    <t>-8.71473</t>
  </si>
  <si>
    <t>116.27349</t>
  </si>
  <si>
    <t>PR094</t>
  </si>
  <si>
    <t>-8.70979</t>
  </si>
  <si>
    <t>116.27493</t>
  </si>
  <si>
    <t>-8.71006</t>
  </si>
  <si>
    <t>116.27608</t>
  </si>
  <si>
    <t>-8.71035</t>
  </si>
  <si>
    <t>116.27619</t>
  </si>
  <si>
    <t>-8.70981</t>
  </si>
  <si>
    <t>116.27636</t>
  </si>
  <si>
    <t>PR072</t>
  </si>
  <si>
    <t>-8.7056541</t>
  </si>
  <si>
    <t>116.2938702</t>
  </si>
  <si>
    <t>-8.7044214</t>
  </si>
  <si>
    <t>116.2951173</t>
  </si>
  <si>
    <t>-8.7048606</t>
  </si>
  <si>
    <t>116.2952257</t>
  </si>
  <si>
    <t>-8.7038095</t>
  </si>
  <si>
    <t>116.2944492</t>
  </si>
  <si>
    <t>-8.7047984</t>
  </si>
  <si>
    <t>116.2950011</t>
  </si>
  <si>
    <t>-8.7047220</t>
  </si>
  <si>
    <t>116.2946772</t>
  </si>
  <si>
    <t>-8.7046077</t>
  </si>
  <si>
    <t>116.2943815</t>
  </si>
  <si>
    <t>-8.7051794</t>
  </si>
  <si>
    <t>116.2951161</t>
  </si>
  <si>
    <t>-8.7055607</t>
  </si>
  <si>
    <t>116.2951154</t>
  </si>
  <si>
    <t>-8.7058848</t>
  </si>
  <si>
    <t>116.2951395</t>
  </si>
  <si>
    <t>-8.7058957</t>
  </si>
  <si>
    <t>116.2949075</t>
  </si>
  <si>
    <t>-8.7059364</t>
  </si>
  <si>
    <t>116.2945951</t>
  </si>
  <si>
    <t>-8.7057256</t>
  </si>
  <si>
    <t>116.2943312</t>
  </si>
  <si>
    <t>-8.7055329</t>
  </si>
  <si>
    <t>116.2941227</t>
  </si>
  <si>
    <t>-8.7064166</t>
  </si>
  <si>
    <t>116.2952095</t>
  </si>
  <si>
    <t>-8.7072581</t>
  </si>
  <si>
    <t>116.2948008</t>
  </si>
  <si>
    <t>-8.7070444</t>
  </si>
  <si>
    <t>116.2945380</t>
  </si>
  <si>
    <t>-8.7072108</t>
  </si>
  <si>
    <t>116.2942832</t>
  </si>
  <si>
    <t>-8.7074670</t>
  </si>
  <si>
    <t>116.2938662</t>
  </si>
  <si>
    <t>-8.7072623</t>
  </si>
  <si>
    <t>116.2938000</t>
  </si>
  <si>
    <t>-8.7069649</t>
  </si>
  <si>
    <t>116.2935585</t>
  </si>
  <si>
    <t>-8.7066808</t>
  </si>
  <si>
    <t>116.2933651</t>
  </si>
  <si>
    <t>-8.7060742</t>
  </si>
  <si>
    <t>116.2934592</t>
  </si>
  <si>
    <t>-8.7058851</t>
  </si>
  <si>
    <t>116.2936327</t>
  </si>
  <si>
    <t>-8.7061053</t>
  </si>
  <si>
    <t>116.2929117</t>
  </si>
  <si>
    <t>-8.7058331</t>
  </si>
  <si>
    <t>116.2931940</t>
  </si>
  <si>
    <t>-8.7055655</t>
  </si>
  <si>
    <t>116.2934285</t>
  </si>
  <si>
    <t>-8.7076437</t>
  </si>
  <si>
    <t>116.2942792</t>
  </si>
  <si>
    <t>-8.7080674</t>
  </si>
  <si>
    <t>116.2935334</t>
  </si>
  <si>
    <t>-8.7081122</t>
  </si>
  <si>
    <t>116.2932460</t>
  </si>
  <si>
    <t>-8.7088371</t>
  </si>
  <si>
    <t>116.2914058</t>
  </si>
  <si>
    <t>-8.7091136</t>
  </si>
  <si>
    <t>116.2910805</t>
  </si>
  <si>
    <t>-8.7043415</t>
  </si>
  <si>
    <t>116.2953666</t>
  </si>
  <si>
    <t>-8.7041549</t>
  </si>
  <si>
    <t>116.2954268</t>
  </si>
  <si>
    <t>-8.7036291</t>
  </si>
  <si>
    <t>116.2955877</t>
  </si>
  <si>
    <t>-8.7035579</t>
  </si>
  <si>
    <t>116.2953822</t>
  </si>
  <si>
    <t>-8.7037447</t>
  </si>
  <si>
    <t>116.2953251</t>
  </si>
  <si>
    <t>-8.7040660</t>
  </si>
  <si>
    <t>116.2952247</t>
  </si>
  <si>
    <t>PR113</t>
  </si>
  <si>
    <t>-8.6679410</t>
  </si>
  <si>
    <t>116.3090574</t>
  </si>
  <si>
    <t>-8.6675982</t>
  </si>
  <si>
    <t>116.3091800</t>
  </si>
  <si>
    <t>-8.6670329</t>
  </si>
  <si>
    <t>116.3093867</t>
  </si>
  <si>
    <t>-8.6660083</t>
  </si>
  <si>
    <t>116.3099996</t>
  </si>
  <si>
    <t>-8.6661776</t>
  </si>
  <si>
    <t>116.3111647</t>
  </si>
  <si>
    <t>-8.6670162</t>
  </si>
  <si>
    <t>116.3130005</t>
  </si>
  <si>
    <t>-8.6648475</t>
  </si>
  <si>
    <t>116.3127069</t>
  </si>
  <si>
    <t>-8.6632798</t>
  </si>
  <si>
    <t>116.3133475</t>
  </si>
  <si>
    <t>-8.6620367</t>
  </si>
  <si>
    <t>116.3148839</t>
  </si>
  <si>
    <t>PG010</t>
  </si>
  <si>
    <t>PG025</t>
  </si>
  <si>
    <t>PG017</t>
  </si>
  <si>
    <t>PG022</t>
  </si>
  <si>
    <t>-8.70558</t>
  </si>
  <si>
    <t>116.26721</t>
  </si>
  <si>
    <t>-8.70556</t>
  </si>
  <si>
    <t>116.2672</t>
  </si>
  <si>
    <t>-8.70674</t>
  </si>
  <si>
    <t>116.2637</t>
  </si>
  <si>
    <t>-8.70554</t>
  </si>
  <si>
    <t>116.26378</t>
  </si>
  <si>
    <t>-8.70485</t>
  </si>
  <si>
    <t>116.26402</t>
  </si>
  <si>
    <t>PJ004</t>
  </si>
  <si>
    <t>-8.8911416</t>
  </si>
  <si>
    <t>116.2769083</t>
  </si>
  <si>
    <t>PJ017</t>
  </si>
  <si>
    <t>-8.8901449</t>
  </si>
  <si>
    <t>116.270935</t>
  </si>
  <si>
    <t>PJ026</t>
  </si>
  <si>
    <t>-8.8357666</t>
  </si>
  <si>
    <t>116.2911233</t>
  </si>
  <si>
    <t>PJ018</t>
  </si>
  <si>
    <t>-8.7707033</t>
  </si>
  <si>
    <t>116.330215</t>
  </si>
  <si>
    <t>-8.7976583</t>
  </si>
  <si>
    <t>116.3341966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</si>
</sst>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12" borderId="1" xfId="0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0" borderId="0" xfId="0" applyFont="1"/>
    <xf numFmtId="0" fontId="0" fillId="17" borderId="0" xfId="0" applyFill="1"/>
    <xf numFmtId="0" fontId="3" fillId="17" borderId="0" xfId="0" applyFont="1" applyFill="1"/>
    <xf numFmtId="0" fontId="3" fillId="16" borderId="0" xfId="0" applyFont="1" applyFill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vertical="center"/>
    </xf>
    <xf numFmtId="49" fontId="0" fillId="12" borderId="1" xfId="0" quotePrefix="1" applyNumberFormat="1" applyFill="1" applyBorder="1"/>
    <xf numFmtId="0" fontId="0" fillId="12" borderId="1" xfId="0" quotePrefix="1" applyFill="1" applyBorder="1"/>
    <xf numFmtId="49" fontId="0" fillId="12" borderId="1" xfId="0" applyNumberFormat="1" applyFill="1" applyBorder="1"/>
    <xf numFmtId="0" fontId="0" fillId="12" borderId="1" xfId="0" applyFill="1" applyBorder="1"/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49" fontId="3" fillId="12" borderId="1" xfId="0" applyNumberFormat="1" applyFont="1" applyFill="1" applyBorder="1" applyAlignment="1">
      <alignment vertical="center"/>
    </xf>
    <xf numFmtId="49" fontId="0" fillId="12" borderId="1" xfId="0" quotePrefix="1" applyNumberFormat="1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49" fontId="1" fillId="12" borderId="1" xfId="0" applyNumberFormat="1" applyFont="1" applyFill="1" applyBorder="1" applyAlignment="1">
      <alignment vertical="center"/>
    </xf>
    <xf numFmtId="49" fontId="0" fillId="12" borderId="1" xfId="0" quotePrefix="1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3"/>
  <sheetViews>
    <sheetView topLeftCell="A70" workbookViewId="0">
      <selection activeCell="C8" sqref="C8"/>
    </sheetView>
  </sheetViews>
  <sheetFormatPr defaultRowHeight="15" x14ac:dyDescent="0.25"/>
  <cols>
    <col min="1" max="1" width="5.85546875" customWidth="1"/>
    <col min="2" max="2" width="11.85546875" customWidth="1"/>
    <col min="3" max="3" width="20.28515625" customWidth="1"/>
    <col min="4" max="4" width="24.140625" customWidth="1"/>
    <col min="5" max="5" width="18.7109375" customWidth="1"/>
    <col min="6" max="6" width="13" customWidth="1"/>
    <col min="7" max="7" width="16.85546875" customWidth="1"/>
    <col min="8" max="8" width="13.85546875" customWidth="1"/>
    <col min="9" max="9" width="13.140625" customWidth="1"/>
    <col min="10" max="10" width="23.7109375" customWidth="1"/>
    <col min="11" max="11" width="17.7109375" customWidth="1"/>
    <col min="12" max="12" width="15.42578125" customWidth="1"/>
    <col min="14" max="14" width="20.14062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s="13" customFormat="1" x14ac:dyDescent="0.25">
      <c r="A2" s="21">
        <v>1</v>
      </c>
      <c r="B2" s="21" t="s">
        <v>14</v>
      </c>
      <c r="C2" s="21" t="str">
        <f>VLOOKUP(B2,[1]DESA!$B$2:$D$601,3,FALSE)</f>
        <v>PRAYA</v>
      </c>
      <c r="D2" s="21" t="str">
        <f>VLOOKUP(B2,[1]DESA!$B$2:$E$601,4,FALSE)</f>
        <v>PRAYA</v>
      </c>
      <c r="E2" s="22" t="s">
        <v>15</v>
      </c>
      <c r="F2" s="21">
        <f t="shared" ref="F2:F33" si="0">IF(ISERROR(VLOOKUP(M2,KELAS,2,FALSE)),0,VLOOKUP(M2,KELAS,2,FALSE))</f>
        <v>0</v>
      </c>
      <c r="G2" s="21">
        <f t="shared" ref="G2:G33" si="1">IF(F2&gt;50,100,F2)</f>
        <v>0</v>
      </c>
      <c r="H2" s="23" t="s">
        <v>16</v>
      </c>
      <c r="I2" s="23" t="s">
        <v>17</v>
      </c>
      <c r="J2" s="21" t="s">
        <v>18</v>
      </c>
      <c r="K2" s="21">
        <v>42</v>
      </c>
      <c r="L2" s="21" t="str">
        <f>VLOOKUP(E2,[1]KLASIFIKASI!$I$4:$J$18,2,FALSE)</f>
        <v>PELEPAS GAS</v>
      </c>
      <c r="M2" s="21">
        <f t="shared" ref="M2:M33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12</v>
      </c>
      <c r="N2" s="21" t="s">
        <v>19</v>
      </c>
    </row>
    <row r="3" spans="1:14" s="13" customFormat="1" x14ac:dyDescent="0.25">
      <c r="A3" s="21">
        <f>1+A2</f>
        <v>2</v>
      </c>
      <c r="B3" s="21" t="s">
        <v>14</v>
      </c>
      <c r="C3" s="21" t="str">
        <f>VLOOKUP(B3,[1]DESA!$B$2:$D$601,3,FALSE)</f>
        <v>PRAYA</v>
      </c>
      <c r="D3" s="21" t="str">
        <f>VLOOKUP(B3,[1]DESA!$B$2:$E$601,4,FALSE)</f>
        <v>PRAYA</v>
      </c>
      <c r="E3" s="22" t="s">
        <v>20</v>
      </c>
      <c r="F3" s="21">
        <f t="shared" si="0"/>
        <v>0</v>
      </c>
      <c r="G3" s="21">
        <f t="shared" si="1"/>
        <v>0</v>
      </c>
      <c r="H3" s="23" t="s">
        <v>21</v>
      </c>
      <c r="I3" s="23" t="s">
        <v>22</v>
      </c>
      <c r="J3" s="21" t="s">
        <v>18</v>
      </c>
      <c r="K3" s="21">
        <v>250</v>
      </c>
      <c r="L3" s="21" t="str">
        <f>VLOOKUP(E3,[1]KLASIFIKASI!$I$4:$J$18,2,FALSE)</f>
        <v>PELEPAS GAS</v>
      </c>
      <c r="M3" s="21">
        <f t="shared" si="2"/>
        <v>14</v>
      </c>
      <c r="N3" s="21" t="s">
        <v>19</v>
      </c>
    </row>
    <row r="4" spans="1:14" s="4" customFormat="1" x14ac:dyDescent="0.25">
      <c r="A4" s="21">
        <f t="shared" ref="A4:A67" si="3">1+A3</f>
        <v>3</v>
      </c>
      <c r="B4" s="21" t="s">
        <v>14</v>
      </c>
      <c r="C4" s="21" t="str">
        <f>VLOOKUP(B4,[1]DESA!$B$2:$D$601,3,FALSE)</f>
        <v>PRAYA</v>
      </c>
      <c r="D4" s="21" t="str">
        <f>VLOOKUP(B4,[1]DESA!$B$2:$E$601,4,FALSE)</f>
        <v>PRAYA</v>
      </c>
      <c r="E4" s="22" t="s">
        <v>15</v>
      </c>
      <c r="F4" s="21">
        <f t="shared" si="0"/>
        <v>0</v>
      </c>
      <c r="G4" s="21">
        <f t="shared" si="1"/>
        <v>0</v>
      </c>
      <c r="H4" s="24" t="s">
        <v>2034</v>
      </c>
      <c r="I4" s="24" t="s">
        <v>2392</v>
      </c>
      <c r="J4" s="21" t="s">
        <v>18</v>
      </c>
      <c r="K4" s="21">
        <v>42</v>
      </c>
      <c r="L4" s="21" t="str">
        <f>VLOOKUP(E4,[1]KLASIFIKASI!$I$4:$J$18,2,FALSE)</f>
        <v>PELEPAS GAS</v>
      </c>
      <c r="M4" s="21">
        <f t="shared" si="2"/>
        <v>12</v>
      </c>
      <c r="N4" s="21" t="s">
        <v>19</v>
      </c>
    </row>
    <row r="5" spans="1:14" s="4" customFormat="1" x14ac:dyDescent="0.25">
      <c r="A5" s="21">
        <f t="shared" si="3"/>
        <v>4</v>
      </c>
      <c r="B5" s="21" t="s">
        <v>14</v>
      </c>
      <c r="C5" s="21" t="str">
        <f>VLOOKUP(B5,[1]DESA!$B$2:$D$601,3,FALSE)</f>
        <v>PRAYA</v>
      </c>
      <c r="D5" s="21" t="str">
        <f>VLOOKUP(B5,[1]DESA!$B$2:$E$601,4,FALSE)</f>
        <v>PRAYA</v>
      </c>
      <c r="E5" s="22" t="s">
        <v>24</v>
      </c>
      <c r="F5" s="21">
        <f t="shared" si="0"/>
        <v>0</v>
      </c>
      <c r="G5" s="21">
        <f t="shared" si="1"/>
        <v>0</v>
      </c>
      <c r="H5" s="24" t="s">
        <v>2032</v>
      </c>
      <c r="I5" s="24" t="s">
        <v>2401</v>
      </c>
      <c r="J5" s="21" t="s">
        <v>18</v>
      </c>
      <c r="K5" s="21">
        <v>250</v>
      </c>
      <c r="L5" s="21" t="str">
        <f>VLOOKUP(E5,[1]KLASIFIKASI!$I$4:$J$18,2,FALSE)</f>
        <v>PELEPAS GAS</v>
      </c>
      <c r="M5" s="21">
        <f t="shared" si="2"/>
        <v>14</v>
      </c>
      <c r="N5" s="21" t="s">
        <v>19</v>
      </c>
    </row>
    <row r="6" spans="1:14" s="4" customFormat="1" x14ac:dyDescent="0.25">
      <c r="A6" s="21">
        <f t="shared" si="3"/>
        <v>5</v>
      </c>
      <c r="B6" s="21" t="s">
        <v>14</v>
      </c>
      <c r="C6" s="21" t="str">
        <f>VLOOKUP(B6,[1]DESA!$B$2:$D$601,3,FALSE)</f>
        <v>PRAYA</v>
      </c>
      <c r="D6" s="21" t="str">
        <f>VLOOKUP(B6,[1]DESA!$B$2:$E$601,4,FALSE)</f>
        <v>PRAYA</v>
      </c>
      <c r="E6" s="22" t="s">
        <v>24</v>
      </c>
      <c r="F6" s="21">
        <f t="shared" si="0"/>
        <v>0</v>
      </c>
      <c r="G6" s="21">
        <f t="shared" si="1"/>
        <v>0</v>
      </c>
      <c r="H6" s="24" t="s">
        <v>2402</v>
      </c>
      <c r="I6" s="24" t="s">
        <v>2403</v>
      </c>
      <c r="J6" s="21" t="s">
        <v>18</v>
      </c>
      <c r="K6" s="21">
        <v>250</v>
      </c>
      <c r="L6" s="21" t="str">
        <f>VLOOKUP(E6,[1]KLASIFIKASI!$I$4:$J$18,2,FALSE)</f>
        <v>PELEPAS GAS</v>
      </c>
      <c r="M6" s="21">
        <f t="shared" si="2"/>
        <v>14</v>
      </c>
      <c r="N6" s="21" t="s">
        <v>19</v>
      </c>
    </row>
    <row r="7" spans="1:14" s="4" customFormat="1" x14ac:dyDescent="0.25">
      <c r="A7" s="21">
        <f t="shared" si="3"/>
        <v>6</v>
      </c>
      <c r="B7" s="21" t="s">
        <v>2404</v>
      </c>
      <c r="C7" s="21" t="str">
        <f>VLOOKUP(B7,[1]DESA!$B$2:$D$601,3,FALSE)</f>
        <v>PRAYA</v>
      </c>
      <c r="D7" s="21" t="str">
        <f>VLOOKUP(B7,[1]DESA!$B$2:$E$601,4,FALSE)</f>
        <v>PRAYA</v>
      </c>
      <c r="E7" s="22" t="s">
        <v>24</v>
      </c>
      <c r="F7" s="21">
        <f t="shared" si="0"/>
        <v>0</v>
      </c>
      <c r="G7" s="21">
        <f t="shared" si="1"/>
        <v>0</v>
      </c>
      <c r="H7" s="24" t="s">
        <v>2405</v>
      </c>
      <c r="I7" s="24" t="s">
        <v>2406</v>
      </c>
      <c r="J7" s="21" t="s">
        <v>18</v>
      </c>
      <c r="K7" s="21">
        <v>250</v>
      </c>
      <c r="L7" s="21" t="str">
        <f>VLOOKUP(E7,[1]KLASIFIKASI!$I$4:$J$18,2,FALSE)</f>
        <v>PELEPAS GAS</v>
      </c>
      <c r="M7" s="21">
        <f t="shared" si="2"/>
        <v>14</v>
      </c>
      <c r="N7" s="21" t="s">
        <v>19</v>
      </c>
    </row>
    <row r="8" spans="1:14" s="4" customFormat="1" x14ac:dyDescent="0.25">
      <c r="A8" s="21">
        <f t="shared" si="3"/>
        <v>7</v>
      </c>
      <c r="B8" s="21" t="s">
        <v>14</v>
      </c>
      <c r="C8" s="21" t="str">
        <f>VLOOKUP(B8,[1]DESA!$B$2:$D$601,3,FALSE)</f>
        <v>PRAYA</v>
      </c>
      <c r="D8" s="21" t="str">
        <f>VLOOKUP(B8,[1]DESA!$B$2:$E$601,4,FALSE)</f>
        <v>PRAYA</v>
      </c>
      <c r="E8" s="22" t="s">
        <v>24</v>
      </c>
      <c r="F8" s="21">
        <f t="shared" si="0"/>
        <v>0</v>
      </c>
      <c r="G8" s="21">
        <f t="shared" si="1"/>
        <v>0</v>
      </c>
      <c r="H8" s="25" t="s">
        <v>2561</v>
      </c>
      <c r="I8" s="26" t="s">
        <v>2562</v>
      </c>
      <c r="J8" s="21" t="s">
        <v>18</v>
      </c>
      <c r="K8" s="21">
        <v>250</v>
      </c>
      <c r="L8" s="21" t="str">
        <f>VLOOKUP(E8,[1]KLASIFIKASI!$I$4:$J$18,2,FALSE)</f>
        <v>PELEPAS GAS</v>
      </c>
      <c r="M8" s="21">
        <f t="shared" si="2"/>
        <v>14</v>
      </c>
      <c r="N8" s="21" t="s">
        <v>19</v>
      </c>
    </row>
    <row r="9" spans="1:14" s="4" customFormat="1" x14ac:dyDescent="0.25">
      <c r="A9" s="21">
        <f t="shared" si="3"/>
        <v>8</v>
      </c>
      <c r="B9" s="21" t="s">
        <v>14</v>
      </c>
      <c r="C9" s="21" t="str">
        <f>VLOOKUP(B9,[1]DESA!$B$2:$D$601,3,FALSE)</f>
        <v>PRAYA</v>
      </c>
      <c r="D9" s="21" t="str">
        <f>VLOOKUP(B9,[1]DESA!$B$2:$E$601,4,FALSE)</f>
        <v>PRAYA</v>
      </c>
      <c r="E9" s="22" t="s">
        <v>24</v>
      </c>
      <c r="F9" s="21">
        <f t="shared" si="0"/>
        <v>0</v>
      </c>
      <c r="G9" s="21">
        <f t="shared" si="1"/>
        <v>0</v>
      </c>
      <c r="H9" s="25" t="s">
        <v>2563</v>
      </c>
      <c r="I9" s="26" t="s">
        <v>2564</v>
      </c>
      <c r="J9" s="21" t="s">
        <v>18</v>
      </c>
      <c r="K9" s="21">
        <v>250</v>
      </c>
      <c r="L9" s="21" t="str">
        <f>VLOOKUP(E9,[1]KLASIFIKASI!$I$4:$J$18,2,FALSE)</f>
        <v>PELEPAS GAS</v>
      </c>
      <c r="M9" s="21">
        <f t="shared" si="2"/>
        <v>14</v>
      </c>
      <c r="N9" s="21" t="s">
        <v>19</v>
      </c>
    </row>
    <row r="10" spans="1:14" s="9" customFormat="1" x14ac:dyDescent="0.25">
      <c r="A10" s="21">
        <f t="shared" si="3"/>
        <v>9</v>
      </c>
      <c r="B10" s="21" t="s">
        <v>23</v>
      </c>
      <c r="C10" s="21" t="str">
        <f>VLOOKUP(B10,[1]DESA!$B$2:$D$601,3,FALSE)</f>
        <v>TIWUGALIH</v>
      </c>
      <c r="D10" s="21" t="str">
        <f>VLOOKUP(B10,[1]DESA!$B$2:$E$601,4,FALSE)</f>
        <v>PRAYA</v>
      </c>
      <c r="E10" s="22" t="s">
        <v>24</v>
      </c>
      <c r="F10" s="21">
        <f t="shared" si="0"/>
        <v>0</v>
      </c>
      <c r="G10" s="21">
        <f t="shared" si="1"/>
        <v>0</v>
      </c>
      <c r="H10" s="23" t="s">
        <v>25</v>
      </c>
      <c r="I10" s="23" t="s">
        <v>26</v>
      </c>
      <c r="J10" s="21" t="s">
        <v>18</v>
      </c>
      <c r="K10" s="21">
        <v>250</v>
      </c>
      <c r="L10" s="21" t="str">
        <f>VLOOKUP(E10,[1]KLASIFIKASI!$I$4:$J$18,2,FALSE)</f>
        <v>PELEPAS GAS</v>
      </c>
      <c r="M10" s="21">
        <f t="shared" si="2"/>
        <v>14</v>
      </c>
      <c r="N10" s="21" t="s">
        <v>19</v>
      </c>
    </row>
    <row r="11" spans="1:14" s="9" customFormat="1" x14ac:dyDescent="0.25">
      <c r="A11" s="21">
        <f t="shared" si="3"/>
        <v>10</v>
      </c>
      <c r="B11" s="21" t="s">
        <v>23</v>
      </c>
      <c r="C11" s="21" t="str">
        <f>VLOOKUP(B11,[1]DESA!$B$2:$D$601,3,FALSE)</f>
        <v>TIWUGALIH</v>
      </c>
      <c r="D11" s="21" t="str">
        <f>VLOOKUP(B11,[1]DESA!$B$2:$E$601,4,FALSE)</f>
        <v>PRAYA</v>
      </c>
      <c r="E11" s="22" t="s">
        <v>20</v>
      </c>
      <c r="F11" s="21">
        <f t="shared" si="0"/>
        <v>0</v>
      </c>
      <c r="G11" s="21">
        <f t="shared" si="1"/>
        <v>0</v>
      </c>
      <c r="H11" s="23" t="s">
        <v>27</v>
      </c>
      <c r="I11" s="23" t="s">
        <v>28</v>
      </c>
      <c r="J11" s="21" t="s">
        <v>18</v>
      </c>
      <c r="K11" s="21">
        <v>150</v>
      </c>
      <c r="L11" s="21" t="str">
        <f>VLOOKUP(E11,[1]KLASIFIKASI!$I$4:$J$18,2,FALSE)</f>
        <v>PELEPAS GAS</v>
      </c>
      <c r="M11" s="21">
        <f t="shared" si="2"/>
        <v>14</v>
      </c>
      <c r="N11" s="21" t="s">
        <v>19</v>
      </c>
    </row>
    <row r="12" spans="1:14" s="9" customFormat="1" x14ac:dyDescent="0.25">
      <c r="A12" s="21">
        <f t="shared" si="3"/>
        <v>11</v>
      </c>
      <c r="B12" s="21" t="s">
        <v>23</v>
      </c>
      <c r="C12" s="21" t="str">
        <f>VLOOKUP(B12,[1]DESA!$B$2:$D$601,3,FALSE)</f>
        <v>TIWUGALIH</v>
      </c>
      <c r="D12" s="21" t="str">
        <f>VLOOKUP(B12,[1]DESA!$B$2:$E$601,4,FALSE)</f>
        <v>PRAYA</v>
      </c>
      <c r="E12" s="22" t="s">
        <v>29</v>
      </c>
      <c r="F12" s="21">
        <f t="shared" si="0"/>
        <v>0</v>
      </c>
      <c r="G12" s="21">
        <f t="shared" si="1"/>
        <v>0</v>
      </c>
      <c r="H12" s="23" t="s">
        <v>30</v>
      </c>
      <c r="I12" s="23" t="s">
        <v>31</v>
      </c>
      <c r="J12" s="21" t="s">
        <v>18</v>
      </c>
      <c r="K12" s="21">
        <v>150</v>
      </c>
      <c r="L12" s="21" t="str">
        <f>VLOOKUP(E12,[1]KLASIFIKASI!$I$4:$J$18,2,FALSE)</f>
        <v>PELEPAS GAS</v>
      </c>
      <c r="M12" s="21">
        <f t="shared" si="2"/>
        <v>14</v>
      </c>
      <c r="N12" s="21" t="s">
        <v>19</v>
      </c>
    </row>
    <row r="13" spans="1:14" s="9" customFormat="1" x14ac:dyDescent="0.25">
      <c r="A13" s="21">
        <f t="shared" si="3"/>
        <v>12</v>
      </c>
      <c r="B13" s="21" t="s">
        <v>23</v>
      </c>
      <c r="C13" s="21" t="str">
        <f>VLOOKUP(B13,[1]DESA!$B$2:$D$601,3,FALSE)</f>
        <v>TIWUGALIH</v>
      </c>
      <c r="D13" s="21" t="str">
        <f>VLOOKUP(B13,[1]DESA!$B$2:$E$601,4,FALSE)</f>
        <v>PRAYA</v>
      </c>
      <c r="E13" s="22" t="s">
        <v>29</v>
      </c>
      <c r="F13" s="21">
        <f t="shared" si="0"/>
        <v>0</v>
      </c>
      <c r="G13" s="21">
        <f t="shared" si="1"/>
        <v>0</v>
      </c>
      <c r="H13" s="23" t="s">
        <v>32</v>
      </c>
      <c r="I13" s="23" t="s">
        <v>33</v>
      </c>
      <c r="J13" s="21" t="s">
        <v>18</v>
      </c>
      <c r="K13" s="21">
        <v>250</v>
      </c>
      <c r="L13" s="21" t="str">
        <f>VLOOKUP(E13,[1]KLASIFIKASI!$I$4:$J$18,2,FALSE)</f>
        <v>PELEPAS GAS</v>
      </c>
      <c r="M13" s="21">
        <f t="shared" si="2"/>
        <v>14</v>
      </c>
      <c r="N13" s="21" t="s">
        <v>19</v>
      </c>
    </row>
    <row r="14" spans="1:14" s="9" customFormat="1" x14ac:dyDescent="0.25">
      <c r="A14" s="21">
        <f t="shared" si="3"/>
        <v>13</v>
      </c>
      <c r="B14" s="21" t="s">
        <v>23</v>
      </c>
      <c r="C14" s="21" t="str">
        <f>VLOOKUP(B14,[1]DESA!$B$2:$D$601,3,FALSE)</f>
        <v>TIWUGALIH</v>
      </c>
      <c r="D14" s="21" t="str">
        <f>VLOOKUP(B14,[1]DESA!$B$2:$E$601,4,FALSE)</f>
        <v>PRAYA</v>
      </c>
      <c r="E14" s="22" t="s">
        <v>29</v>
      </c>
      <c r="F14" s="21">
        <f t="shared" si="0"/>
        <v>0</v>
      </c>
      <c r="G14" s="21">
        <f t="shared" si="1"/>
        <v>0</v>
      </c>
      <c r="H14" s="23" t="s">
        <v>34</v>
      </c>
      <c r="I14" s="23" t="s">
        <v>35</v>
      </c>
      <c r="J14" s="21" t="s">
        <v>18</v>
      </c>
      <c r="K14" s="21">
        <v>250</v>
      </c>
      <c r="L14" s="21" t="str">
        <f>VLOOKUP(E14,[1]KLASIFIKASI!$I$4:$J$18,2,FALSE)</f>
        <v>PELEPAS GAS</v>
      </c>
      <c r="M14" s="21">
        <f t="shared" si="2"/>
        <v>14</v>
      </c>
      <c r="N14" s="21" t="s">
        <v>19</v>
      </c>
    </row>
    <row r="15" spans="1:14" s="9" customFormat="1" x14ac:dyDescent="0.25">
      <c r="A15" s="21">
        <f t="shared" si="3"/>
        <v>14</v>
      </c>
      <c r="B15" s="21" t="s">
        <v>23</v>
      </c>
      <c r="C15" s="21" t="str">
        <f>VLOOKUP(B15,[1]DESA!$B$2:$D$601,3,FALSE)</f>
        <v>TIWUGALIH</v>
      </c>
      <c r="D15" s="21" t="str">
        <f>VLOOKUP(B15,[1]DESA!$B$2:$E$601,4,FALSE)</f>
        <v>PRAYA</v>
      </c>
      <c r="E15" s="22" t="s">
        <v>15</v>
      </c>
      <c r="F15" s="21">
        <f t="shared" si="0"/>
        <v>0</v>
      </c>
      <c r="G15" s="21">
        <f t="shared" si="1"/>
        <v>0</v>
      </c>
      <c r="H15" s="23" t="s">
        <v>36</v>
      </c>
      <c r="I15" s="23" t="s">
        <v>37</v>
      </c>
      <c r="J15" s="21" t="s">
        <v>18</v>
      </c>
      <c r="K15" s="21">
        <v>42</v>
      </c>
      <c r="L15" s="21" t="str">
        <f>VLOOKUP(E15,[1]KLASIFIKASI!$I$4:$J$18,2,FALSE)</f>
        <v>PELEPAS GAS</v>
      </c>
      <c r="M15" s="21">
        <f t="shared" si="2"/>
        <v>12</v>
      </c>
      <c r="N15" s="21" t="s">
        <v>19</v>
      </c>
    </row>
    <row r="16" spans="1:14" s="9" customFormat="1" x14ac:dyDescent="0.25">
      <c r="A16" s="21">
        <f t="shared" si="3"/>
        <v>15</v>
      </c>
      <c r="B16" s="21" t="s">
        <v>23</v>
      </c>
      <c r="C16" s="21" t="str">
        <f>VLOOKUP(B16,[1]DESA!$B$2:$D$601,3,FALSE)</f>
        <v>TIWUGALIH</v>
      </c>
      <c r="D16" s="21" t="str">
        <f>VLOOKUP(B16,[1]DESA!$B$2:$E$601,4,FALSE)</f>
        <v>PRAYA</v>
      </c>
      <c r="E16" s="22" t="s">
        <v>29</v>
      </c>
      <c r="F16" s="21">
        <f t="shared" si="0"/>
        <v>0</v>
      </c>
      <c r="G16" s="21">
        <f t="shared" si="1"/>
        <v>0</v>
      </c>
      <c r="H16" s="23" t="s">
        <v>38</v>
      </c>
      <c r="I16" s="23" t="s">
        <v>39</v>
      </c>
      <c r="J16" s="21" t="s">
        <v>18</v>
      </c>
      <c r="K16" s="21">
        <v>250</v>
      </c>
      <c r="L16" s="21" t="str">
        <f>VLOOKUP(E16,[1]KLASIFIKASI!$I$4:$J$18,2,FALSE)</f>
        <v>PELEPAS GAS</v>
      </c>
      <c r="M16" s="21">
        <f t="shared" si="2"/>
        <v>14</v>
      </c>
      <c r="N16" s="21" t="s">
        <v>19</v>
      </c>
    </row>
    <row r="17" spans="1:14" s="9" customFormat="1" x14ac:dyDescent="0.25">
      <c r="A17" s="21">
        <f t="shared" si="3"/>
        <v>16</v>
      </c>
      <c r="B17" s="21" t="s">
        <v>2461</v>
      </c>
      <c r="C17" s="21" t="str">
        <f>VLOOKUP(B17,[1]DESA!$B$2:$D$601,3,FALSE)</f>
        <v>TIWUGALIH</v>
      </c>
      <c r="D17" s="21" t="str">
        <f>VLOOKUP(B17,[1]DESA!$B$2:$E$601,4,FALSE)</f>
        <v>PRAYA</v>
      </c>
      <c r="E17" s="27" t="s">
        <v>15</v>
      </c>
      <c r="F17" s="21">
        <f t="shared" si="0"/>
        <v>0</v>
      </c>
      <c r="G17" s="21">
        <f t="shared" si="1"/>
        <v>0</v>
      </c>
      <c r="H17" s="27" t="s">
        <v>2462</v>
      </c>
      <c r="I17" s="27" t="s">
        <v>2463</v>
      </c>
      <c r="J17" s="21" t="s">
        <v>18</v>
      </c>
      <c r="K17" s="21">
        <v>41</v>
      </c>
      <c r="L17" s="21" t="str">
        <f>VLOOKUP(E17,[1]KLASIFIKASI!$I$4:$J$18,2,FALSE)</f>
        <v>PELEPAS GAS</v>
      </c>
      <c r="M17" s="21">
        <f t="shared" si="2"/>
        <v>12</v>
      </c>
      <c r="N17" s="21" t="s">
        <v>19</v>
      </c>
    </row>
    <row r="18" spans="1:14" s="9" customFormat="1" x14ac:dyDescent="0.25">
      <c r="A18" s="21">
        <f t="shared" si="3"/>
        <v>17</v>
      </c>
      <c r="B18" s="21" t="s">
        <v>2461</v>
      </c>
      <c r="C18" s="21" t="str">
        <f>VLOOKUP(B18,[1]DESA!$B$2:$D$601,3,FALSE)</f>
        <v>TIWUGALIH</v>
      </c>
      <c r="D18" s="21" t="str">
        <f>VLOOKUP(B18,[1]DESA!$B$2:$E$601,4,FALSE)</f>
        <v>PRAYA</v>
      </c>
      <c r="E18" s="27" t="s">
        <v>15</v>
      </c>
      <c r="F18" s="21">
        <f t="shared" si="0"/>
        <v>0</v>
      </c>
      <c r="G18" s="21">
        <f t="shared" si="1"/>
        <v>0</v>
      </c>
      <c r="H18" s="27" t="s">
        <v>2464</v>
      </c>
      <c r="I18" s="27" t="s">
        <v>2465</v>
      </c>
      <c r="J18" s="21" t="s">
        <v>18</v>
      </c>
      <c r="K18" s="21">
        <v>42</v>
      </c>
      <c r="L18" s="21" t="str">
        <f>VLOOKUP(E18,[1]KLASIFIKASI!$I$4:$J$18,2,FALSE)</f>
        <v>PELEPAS GAS</v>
      </c>
      <c r="M18" s="21">
        <f t="shared" si="2"/>
        <v>12</v>
      </c>
      <c r="N18" s="21" t="s">
        <v>19</v>
      </c>
    </row>
    <row r="19" spans="1:14" s="9" customFormat="1" x14ac:dyDescent="0.25">
      <c r="A19" s="21">
        <f t="shared" si="3"/>
        <v>18</v>
      </c>
      <c r="B19" s="21" t="s">
        <v>2461</v>
      </c>
      <c r="C19" s="21" t="str">
        <f>VLOOKUP(B19,[1]DESA!$B$2:$D$601,3,FALSE)</f>
        <v>TIWUGALIH</v>
      </c>
      <c r="D19" s="21" t="str">
        <f>VLOOKUP(B19,[1]DESA!$B$2:$E$601,4,FALSE)</f>
        <v>PRAYA</v>
      </c>
      <c r="E19" s="27" t="s">
        <v>15</v>
      </c>
      <c r="F19" s="21">
        <f t="shared" si="0"/>
        <v>0</v>
      </c>
      <c r="G19" s="21">
        <f t="shared" si="1"/>
        <v>0</v>
      </c>
      <c r="H19" s="27" t="s">
        <v>2466</v>
      </c>
      <c r="I19" s="27" t="s">
        <v>2467</v>
      </c>
      <c r="J19" s="21" t="s">
        <v>18</v>
      </c>
      <c r="K19" s="21">
        <v>42</v>
      </c>
      <c r="L19" s="21" t="str">
        <f>VLOOKUP(E19,[1]KLASIFIKASI!$I$4:$J$18,2,FALSE)</f>
        <v>PELEPAS GAS</v>
      </c>
      <c r="M19" s="21">
        <f t="shared" si="2"/>
        <v>12</v>
      </c>
      <c r="N19" s="21" t="s">
        <v>19</v>
      </c>
    </row>
    <row r="20" spans="1:14" s="9" customFormat="1" x14ac:dyDescent="0.25">
      <c r="A20" s="21">
        <f t="shared" si="3"/>
        <v>19</v>
      </c>
      <c r="B20" s="21" t="s">
        <v>2461</v>
      </c>
      <c r="C20" s="21" t="str">
        <f>VLOOKUP(B20,[1]DESA!$B$2:$D$601,3,FALSE)</f>
        <v>TIWUGALIH</v>
      </c>
      <c r="D20" s="21" t="str">
        <f>VLOOKUP(B20,[1]DESA!$B$2:$E$601,4,FALSE)</f>
        <v>PRAYA</v>
      </c>
      <c r="E20" s="27" t="s">
        <v>49</v>
      </c>
      <c r="F20" s="21">
        <f t="shared" si="0"/>
        <v>0</v>
      </c>
      <c r="G20" s="21">
        <f t="shared" si="1"/>
        <v>0</v>
      </c>
      <c r="H20" s="27" t="s">
        <v>2468</v>
      </c>
      <c r="I20" s="27" t="s">
        <v>2469</v>
      </c>
      <c r="J20" s="21" t="s">
        <v>18</v>
      </c>
      <c r="K20" s="21"/>
      <c r="L20" s="21" t="e">
        <f>VLOOKUP(E20,[1]KLASIFIKASI!$I$4:$J$18,2,FALSE)</f>
        <v>#N/A</v>
      </c>
      <c r="M20" s="21" t="e">
        <f t="shared" si="2"/>
        <v>#N/A</v>
      </c>
      <c r="N20" s="21" t="s">
        <v>52</v>
      </c>
    </row>
    <row r="21" spans="1:14" s="9" customFormat="1" x14ac:dyDescent="0.25">
      <c r="A21" s="21">
        <f t="shared" si="3"/>
        <v>20</v>
      </c>
      <c r="B21" s="21" t="s">
        <v>2461</v>
      </c>
      <c r="C21" s="21" t="str">
        <f>VLOOKUP(B21,[1]DESA!$B$2:$D$601,3,FALSE)</f>
        <v>TIWUGALIH</v>
      </c>
      <c r="D21" s="21" t="str">
        <f>VLOOKUP(B21,[1]DESA!$B$2:$E$601,4,FALSE)</f>
        <v>PRAYA</v>
      </c>
      <c r="E21" s="27" t="s">
        <v>15</v>
      </c>
      <c r="F21" s="21">
        <f t="shared" si="0"/>
        <v>0</v>
      </c>
      <c r="G21" s="21">
        <f t="shared" si="1"/>
        <v>0</v>
      </c>
      <c r="H21" s="27" t="s">
        <v>2470</v>
      </c>
      <c r="I21" s="27" t="s">
        <v>2471</v>
      </c>
      <c r="J21" s="21" t="s">
        <v>18</v>
      </c>
      <c r="K21" s="21">
        <v>42</v>
      </c>
      <c r="L21" s="21" t="str">
        <f>VLOOKUP(E21,[1]KLASIFIKASI!$I$4:$J$18,2,FALSE)</f>
        <v>PELEPAS GAS</v>
      </c>
      <c r="M21" s="21">
        <f t="shared" si="2"/>
        <v>12</v>
      </c>
      <c r="N21" s="21" t="s">
        <v>19</v>
      </c>
    </row>
    <row r="22" spans="1:14" s="9" customFormat="1" x14ac:dyDescent="0.25">
      <c r="A22" s="21">
        <f t="shared" si="3"/>
        <v>21</v>
      </c>
      <c r="B22" s="21" t="s">
        <v>2461</v>
      </c>
      <c r="C22" s="21" t="str">
        <f>VLOOKUP(B22,[1]DESA!$B$2:$D$601,3,FALSE)</f>
        <v>TIWUGALIH</v>
      </c>
      <c r="D22" s="21" t="str">
        <f>VLOOKUP(B22,[1]DESA!$B$2:$E$601,4,FALSE)</f>
        <v>PRAYA</v>
      </c>
      <c r="E22" s="27" t="s">
        <v>15</v>
      </c>
      <c r="F22" s="21">
        <f t="shared" si="0"/>
        <v>0</v>
      </c>
      <c r="G22" s="21">
        <f t="shared" si="1"/>
        <v>0</v>
      </c>
      <c r="H22" s="27" t="s">
        <v>2472</v>
      </c>
      <c r="I22" s="27" t="s">
        <v>2473</v>
      </c>
      <c r="J22" s="21" t="s">
        <v>18</v>
      </c>
      <c r="K22" s="21">
        <v>42</v>
      </c>
      <c r="L22" s="21" t="str">
        <f>VLOOKUP(E22,[1]KLASIFIKASI!$I$4:$J$18,2,FALSE)</f>
        <v>PELEPAS GAS</v>
      </c>
      <c r="M22" s="21">
        <f t="shared" si="2"/>
        <v>12</v>
      </c>
      <c r="N22" s="21" t="s">
        <v>19</v>
      </c>
    </row>
    <row r="23" spans="1:14" s="9" customFormat="1" x14ac:dyDescent="0.25">
      <c r="A23" s="21">
        <f t="shared" si="3"/>
        <v>22</v>
      </c>
      <c r="B23" s="21" t="s">
        <v>2461</v>
      </c>
      <c r="C23" s="21" t="str">
        <f>VLOOKUP(B23,[1]DESA!$B$2:$D$601,3,FALSE)</f>
        <v>TIWUGALIH</v>
      </c>
      <c r="D23" s="21" t="str">
        <f>VLOOKUP(B23,[1]DESA!$B$2:$E$601,4,FALSE)</f>
        <v>PRAYA</v>
      </c>
      <c r="E23" s="27" t="s">
        <v>15</v>
      </c>
      <c r="F23" s="21">
        <f t="shared" si="0"/>
        <v>0</v>
      </c>
      <c r="G23" s="21">
        <f t="shared" si="1"/>
        <v>0</v>
      </c>
      <c r="H23" s="27" t="s">
        <v>2474</v>
      </c>
      <c r="I23" s="27" t="s">
        <v>2475</v>
      </c>
      <c r="J23" s="21" t="s">
        <v>18</v>
      </c>
      <c r="K23" s="21">
        <v>42</v>
      </c>
      <c r="L23" s="21" t="str">
        <f>VLOOKUP(E23,[1]KLASIFIKASI!$I$4:$J$18,2,FALSE)</f>
        <v>PELEPAS GAS</v>
      </c>
      <c r="M23" s="21">
        <f t="shared" si="2"/>
        <v>12</v>
      </c>
      <c r="N23" s="21" t="s">
        <v>19</v>
      </c>
    </row>
    <row r="24" spans="1:14" s="9" customFormat="1" x14ac:dyDescent="0.25">
      <c r="A24" s="21">
        <f t="shared" si="3"/>
        <v>23</v>
      </c>
      <c r="B24" s="21" t="s">
        <v>2461</v>
      </c>
      <c r="C24" s="21" t="str">
        <f>VLOOKUP(B24,[1]DESA!$B$2:$D$601,3,FALSE)</f>
        <v>TIWUGALIH</v>
      </c>
      <c r="D24" s="21" t="str">
        <f>VLOOKUP(B24,[1]DESA!$B$2:$E$601,4,FALSE)</f>
        <v>PRAYA</v>
      </c>
      <c r="E24" s="27" t="s">
        <v>15</v>
      </c>
      <c r="F24" s="21">
        <f t="shared" si="0"/>
        <v>0</v>
      </c>
      <c r="G24" s="21">
        <f t="shared" si="1"/>
        <v>0</v>
      </c>
      <c r="H24" s="27" t="s">
        <v>2476</v>
      </c>
      <c r="I24" s="27" t="s">
        <v>2477</v>
      </c>
      <c r="J24" s="21" t="s">
        <v>18</v>
      </c>
      <c r="K24" s="21">
        <v>42</v>
      </c>
      <c r="L24" s="21" t="str">
        <f>VLOOKUP(E24,[1]KLASIFIKASI!$I$4:$J$18,2,FALSE)</f>
        <v>PELEPAS GAS</v>
      </c>
      <c r="M24" s="21">
        <f t="shared" si="2"/>
        <v>12</v>
      </c>
      <c r="N24" s="21" t="s">
        <v>19</v>
      </c>
    </row>
    <row r="25" spans="1:14" s="9" customFormat="1" x14ac:dyDescent="0.25">
      <c r="A25" s="21">
        <f t="shared" si="3"/>
        <v>24</v>
      </c>
      <c r="B25" s="21" t="s">
        <v>2461</v>
      </c>
      <c r="C25" s="21" t="str">
        <f>VLOOKUP(B25,[1]DESA!$B$2:$D$601,3,FALSE)</f>
        <v>TIWUGALIH</v>
      </c>
      <c r="D25" s="21" t="str">
        <f>VLOOKUP(B25,[1]DESA!$B$2:$E$601,4,FALSE)</f>
        <v>PRAYA</v>
      </c>
      <c r="E25" s="27" t="s">
        <v>24</v>
      </c>
      <c r="F25" s="21">
        <f t="shared" si="0"/>
        <v>0</v>
      </c>
      <c r="G25" s="21">
        <f t="shared" si="1"/>
        <v>0</v>
      </c>
      <c r="H25" s="27" t="s">
        <v>2478</v>
      </c>
      <c r="I25" s="27" t="s">
        <v>2479</v>
      </c>
      <c r="J25" s="21" t="s">
        <v>18</v>
      </c>
      <c r="K25" s="21">
        <v>250</v>
      </c>
      <c r="L25" s="21" t="str">
        <f>VLOOKUP(E25,[1]KLASIFIKASI!$I$4:$J$18,2,FALSE)</f>
        <v>PELEPAS GAS</v>
      </c>
      <c r="M25" s="21">
        <f t="shared" si="2"/>
        <v>14</v>
      </c>
      <c r="N25" s="21" t="s">
        <v>19</v>
      </c>
    </row>
    <row r="26" spans="1:14" s="9" customFormat="1" x14ac:dyDescent="0.25">
      <c r="A26" s="21">
        <f t="shared" si="3"/>
        <v>25</v>
      </c>
      <c r="B26" s="21" t="s">
        <v>2461</v>
      </c>
      <c r="C26" s="21" t="str">
        <f>VLOOKUP(B26,[1]DESA!$B$2:$D$601,3,FALSE)</f>
        <v>TIWUGALIH</v>
      </c>
      <c r="D26" s="21" t="str">
        <f>VLOOKUP(B26,[1]DESA!$B$2:$E$601,4,FALSE)</f>
        <v>PRAYA</v>
      </c>
      <c r="E26" s="27" t="s">
        <v>15</v>
      </c>
      <c r="F26" s="21">
        <f t="shared" si="0"/>
        <v>0</v>
      </c>
      <c r="G26" s="21">
        <f t="shared" si="1"/>
        <v>0</v>
      </c>
      <c r="H26" s="27" t="s">
        <v>2480</v>
      </c>
      <c r="I26" s="27" t="s">
        <v>2481</v>
      </c>
      <c r="J26" s="21" t="s">
        <v>18</v>
      </c>
      <c r="K26" s="21">
        <v>42</v>
      </c>
      <c r="L26" s="21" t="str">
        <f>VLOOKUP(E26,[1]KLASIFIKASI!$I$4:$J$18,2,FALSE)</f>
        <v>PELEPAS GAS</v>
      </c>
      <c r="M26" s="21">
        <f t="shared" si="2"/>
        <v>12</v>
      </c>
      <c r="N26" s="21" t="s">
        <v>19</v>
      </c>
    </row>
    <row r="27" spans="1:14" s="9" customFormat="1" x14ac:dyDescent="0.25">
      <c r="A27" s="21">
        <f t="shared" si="3"/>
        <v>26</v>
      </c>
      <c r="B27" s="21" t="s">
        <v>2461</v>
      </c>
      <c r="C27" s="21" t="str">
        <f>VLOOKUP(B27,[1]DESA!$B$2:$D$601,3,FALSE)</f>
        <v>TIWUGALIH</v>
      </c>
      <c r="D27" s="21" t="str">
        <f>VLOOKUP(B27,[1]DESA!$B$2:$E$601,4,FALSE)</f>
        <v>PRAYA</v>
      </c>
      <c r="E27" s="27" t="s">
        <v>15</v>
      </c>
      <c r="F27" s="21">
        <f t="shared" si="0"/>
        <v>0</v>
      </c>
      <c r="G27" s="21">
        <f t="shared" si="1"/>
        <v>0</v>
      </c>
      <c r="H27" s="27" t="s">
        <v>2482</v>
      </c>
      <c r="I27" s="27" t="s">
        <v>2483</v>
      </c>
      <c r="J27" s="21" t="s">
        <v>18</v>
      </c>
      <c r="K27" s="21">
        <v>42</v>
      </c>
      <c r="L27" s="21" t="str">
        <f>VLOOKUP(E27,[1]KLASIFIKASI!$I$4:$J$18,2,FALSE)</f>
        <v>PELEPAS GAS</v>
      </c>
      <c r="M27" s="21">
        <f t="shared" si="2"/>
        <v>12</v>
      </c>
      <c r="N27" s="21" t="s">
        <v>19</v>
      </c>
    </row>
    <row r="28" spans="1:14" s="9" customFormat="1" x14ac:dyDescent="0.25">
      <c r="A28" s="21">
        <f t="shared" si="3"/>
        <v>27</v>
      </c>
      <c r="B28" s="21" t="s">
        <v>2461</v>
      </c>
      <c r="C28" s="21" t="str">
        <f>VLOOKUP(B28,[1]DESA!$B$2:$D$601,3,FALSE)</f>
        <v>TIWUGALIH</v>
      </c>
      <c r="D28" s="21" t="str">
        <f>VLOOKUP(B28,[1]DESA!$B$2:$E$601,4,FALSE)</f>
        <v>PRAYA</v>
      </c>
      <c r="E28" s="27" t="s">
        <v>15</v>
      </c>
      <c r="F28" s="21">
        <f t="shared" si="0"/>
        <v>0</v>
      </c>
      <c r="G28" s="21">
        <f t="shared" si="1"/>
        <v>0</v>
      </c>
      <c r="H28" s="27" t="s">
        <v>2484</v>
      </c>
      <c r="I28" s="27" t="s">
        <v>2485</v>
      </c>
      <c r="J28" s="21" t="s">
        <v>18</v>
      </c>
      <c r="K28" s="21">
        <v>42</v>
      </c>
      <c r="L28" s="21" t="str">
        <f>VLOOKUP(E28,[1]KLASIFIKASI!$I$4:$J$18,2,FALSE)</f>
        <v>PELEPAS GAS</v>
      </c>
      <c r="M28" s="21">
        <f t="shared" si="2"/>
        <v>12</v>
      </c>
      <c r="N28" s="21" t="s">
        <v>19</v>
      </c>
    </row>
    <row r="29" spans="1:14" s="9" customFormat="1" x14ac:dyDescent="0.25">
      <c r="A29" s="21">
        <f t="shared" si="3"/>
        <v>28</v>
      </c>
      <c r="B29" s="21" t="s">
        <v>2461</v>
      </c>
      <c r="C29" s="21" t="str">
        <f>VLOOKUP(B29,[1]DESA!$B$2:$D$601,3,FALSE)</f>
        <v>TIWUGALIH</v>
      </c>
      <c r="D29" s="21" t="str">
        <f>VLOOKUP(B29,[1]DESA!$B$2:$E$601,4,FALSE)</f>
        <v>PRAYA</v>
      </c>
      <c r="E29" s="27" t="s">
        <v>24</v>
      </c>
      <c r="F29" s="21">
        <f t="shared" si="0"/>
        <v>0</v>
      </c>
      <c r="G29" s="21">
        <f t="shared" si="1"/>
        <v>0</v>
      </c>
      <c r="H29" s="27" t="s">
        <v>2486</v>
      </c>
      <c r="I29" s="27" t="s">
        <v>2487</v>
      </c>
      <c r="J29" s="21" t="s">
        <v>18</v>
      </c>
      <c r="K29" s="21">
        <v>250</v>
      </c>
      <c r="L29" s="21" t="str">
        <f>VLOOKUP(E29,[1]KLASIFIKASI!$I$4:$J$18,2,FALSE)</f>
        <v>PELEPAS GAS</v>
      </c>
      <c r="M29" s="21">
        <f t="shared" si="2"/>
        <v>14</v>
      </c>
      <c r="N29" s="21" t="s">
        <v>19</v>
      </c>
    </row>
    <row r="30" spans="1:14" s="9" customFormat="1" x14ac:dyDescent="0.25">
      <c r="A30" s="21">
        <f t="shared" si="3"/>
        <v>29</v>
      </c>
      <c r="B30" s="21" t="s">
        <v>2461</v>
      </c>
      <c r="C30" s="21" t="str">
        <f>VLOOKUP(B30,[1]DESA!$B$2:$D$601,3,FALSE)</f>
        <v>TIWUGALIH</v>
      </c>
      <c r="D30" s="21" t="str">
        <f>VLOOKUP(B30,[1]DESA!$B$2:$E$601,4,FALSE)</f>
        <v>PRAYA</v>
      </c>
      <c r="E30" s="27" t="s">
        <v>24</v>
      </c>
      <c r="F30" s="21">
        <f t="shared" si="0"/>
        <v>0</v>
      </c>
      <c r="G30" s="21">
        <f t="shared" si="1"/>
        <v>0</v>
      </c>
      <c r="H30" s="27" t="s">
        <v>2488</v>
      </c>
      <c r="I30" s="27" t="s">
        <v>2489</v>
      </c>
      <c r="J30" s="21" t="s">
        <v>18</v>
      </c>
      <c r="K30" s="21">
        <v>250</v>
      </c>
      <c r="L30" s="21" t="str">
        <f>VLOOKUP(E30,[1]KLASIFIKASI!$I$4:$J$18,2,FALSE)</f>
        <v>PELEPAS GAS</v>
      </c>
      <c r="M30" s="21">
        <f t="shared" si="2"/>
        <v>14</v>
      </c>
      <c r="N30" s="21" t="s">
        <v>19</v>
      </c>
    </row>
    <row r="31" spans="1:14" s="9" customFormat="1" x14ac:dyDescent="0.25">
      <c r="A31" s="21">
        <f t="shared" si="3"/>
        <v>30</v>
      </c>
      <c r="B31" s="21" t="s">
        <v>2461</v>
      </c>
      <c r="C31" s="21" t="str">
        <f>VLOOKUP(B31,[1]DESA!$B$2:$D$601,3,FALSE)</f>
        <v>TIWUGALIH</v>
      </c>
      <c r="D31" s="21" t="str">
        <f>VLOOKUP(B31,[1]DESA!$B$2:$E$601,4,FALSE)</f>
        <v>PRAYA</v>
      </c>
      <c r="E31" s="27" t="s">
        <v>15</v>
      </c>
      <c r="F31" s="21">
        <f t="shared" si="0"/>
        <v>0</v>
      </c>
      <c r="G31" s="21">
        <f t="shared" si="1"/>
        <v>0</v>
      </c>
      <c r="H31" s="27" t="s">
        <v>2490</v>
      </c>
      <c r="I31" s="27" t="s">
        <v>2491</v>
      </c>
      <c r="J31" s="21" t="s">
        <v>18</v>
      </c>
      <c r="K31" s="21">
        <v>42</v>
      </c>
      <c r="L31" s="21" t="str">
        <f>VLOOKUP(E31,[1]KLASIFIKASI!$I$4:$J$18,2,FALSE)</f>
        <v>PELEPAS GAS</v>
      </c>
      <c r="M31" s="21">
        <f t="shared" si="2"/>
        <v>12</v>
      </c>
      <c r="N31" s="21" t="s">
        <v>19</v>
      </c>
    </row>
    <row r="32" spans="1:14" s="9" customFormat="1" x14ac:dyDescent="0.25">
      <c r="A32" s="21">
        <f t="shared" si="3"/>
        <v>31</v>
      </c>
      <c r="B32" s="21" t="s">
        <v>2461</v>
      </c>
      <c r="C32" s="21" t="str">
        <f>VLOOKUP(B32,[1]DESA!$B$2:$D$601,3,FALSE)</f>
        <v>TIWUGALIH</v>
      </c>
      <c r="D32" s="21" t="str">
        <f>VLOOKUP(B32,[1]DESA!$B$2:$E$601,4,FALSE)</f>
        <v>PRAYA</v>
      </c>
      <c r="E32" s="27" t="s">
        <v>49</v>
      </c>
      <c r="F32" s="21">
        <f t="shared" si="0"/>
        <v>0</v>
      </c>
      <c r="G32" s="21">
        <f t="shared" si="1"/>
        <v>0</v>
      </c>
      <c r="H32" s="27" t="s">
        <v>2492</v>
      </c>
      <c r="I32" s="27" t="s">
        <v>2493</v>
      </c>
      <c r="J32" s="21" t="s">
        <v>18</v>
      </c>
      <c r="K32" s="21"/>
      <c r="L32" s="21" t="e">
        <f>VLOOKUP(E32,[1]KLASIFIKASI!$I$4:$J$18,2,FALSE)</f>
        <v>#N/A</v>
      </c>
      <c r="M32" s="21" t="e">
        <f t="shared" si="2"/>
        <v>#N/A</v>
      </c>
      <c r="N32" s="21" t="s">
        <v>52</v>
      </c>
    </row>
    <row r="33" spans="1:14" s="9" customFormat="1" x14ac:dyDescent="0.25">
      <c r="A33" s="21">
        <f t="shared" si="3"/>
        <v>32</v>
      </c>
      <c r="B33" s="21" t="s">
        <v>2461</v>
      </c>
      <c r="C33" s="21" t="str">
        <f>VLOOKUP(B33,[1]DESA!$B$2:$D$601,3,FALSE)</f>
        <v>TIWUGALIH</v>
      </c>
      <c r="D33" s="21" t="str">
        <f>VLOOKUP(B33,[1]DESA!$B$2:$E$601,4,FALSE)</f>
        <v>PRAYA</v>
      </c>
      <c r="E33" s="27" t="s">
        <v>49</v>
      </c>
      <c r="F33" s="21">
        <f t="shared" si="0"/>
        <v>0</v>
      </c>
      <c r="G33" s="21">
        <f t="shared" si="1"/>
        <v>0</v>
      </c>
      <c r="H33" s="27" t="s">
        <v>2494</v>
      </c>
      <c r="I33" s="27" t="s">
        <v>2495</v>
      </c>
      <c r="J33" s="21" t="s">
        <v>18</v>
      </c>
      <c r="K33" s="21"/>
      <c r="L33" s="21" t="e">
        <f>VLOOKUP(E33,[1]KLASIFIKASI!$I$4:$J$18,2,FALSE)</f>
        <v>#N/A</v>
      </c>
      <c r="M33" s="21" t="e">
        <f t="shared" si="2"/>
        <v>#N/A</v>
      </c>
      <c r="N33" s="21" t="s">
        <v>52</v>
      </c>
    </row>
    <row r="34" spans="1:14" s="9" customFormat="1" x14ac:dyDescent="0.25">
      <c r="A34" s="21">
        <f t="shared" si="3"/>
        <v>33</v>
      </c>
      <c r="B34" s="21" t="s">
        <v>2461</v>
      </c>
      <c r="C34" s="21" t="str">
        <f>VLOOKUP(B34,[1]DESA!$B$2:$D$601,3,FALSE)</f>
        <v>TIWUGALIH</v>
      </c>
      <c r="D34" s="21" t="str">
        <f>VLOOKUP(B34,[1]DESA!$B$2:$E$601,4,FALSE)</f>
        <v>PRAYA</v>
      </c>
      <c r="E34" s="27" t="s">
        <v>15</v>
      </c>
      <c r="F34" s="21">
        <f t="shared" ref="F34:F65" si="4">IF(ISERROR(VLOOKUP(M34,KELAS,2,FALSE)),0,VLOOKUP(M34,KELAS,2,FALSE))</f>
        <v>0</v>
      </c>
      <c r="G34" s="21">
        <f t="shared" ref="G34:G65" si="5">IF(F34&gt;50,100,F34)</f>
        <v>0</v>
      </c>
      <c r="H34" s="27" t="s">
        <v>2496</v>
      </c>
      <c r="I34" s="27" t="s">
        <v>2497</v>
      </c>
      <c r="J34" s="21" t="s">
        <v>18</v>
      </c>
      <c r="K34" s="21">
        <v>42</v>
      </c>
      <c r="L34" s="21" t="str">
        <f>VLOOKUP(E34,[1]KLASIFIKASI!$I$4:$J$18,2,FALSE)</f>
        <v>PELEPAS GAS</v>
      </c>
      <c r="M34" s="21">
        <f t="shared" ref="M34:M65" si="6">IF(AND(L34="PIJAR",K34&gt;=25,K34&lt;=50),1,IF(AND(L34="PIJAR",K34&gt;=51,K34&lt;=100),2,IF(AND(L34="PIJAR",K34&gt;=101,K34&lt;=200),3,IF(AND(L34="PIJAR",K34&gt;=201,K34&lt;=300),4,IF(AND(L34="PIJAR",K34&gt;=301,K34&lt;=400),5,IF(AND(L34="PIJAR",K34&gt;=401,K34&lt;=500),6,IF(AND(L34="PIJAR",K34&gt;=510,K34&lt;=600),7,IF(AND(L34="PIJAR",K34&gt;=601,K34&lt;=700),8,IF(AND(L34="PIJAR",K34&gt;=701,K34&lt;=800),9,IF(AND(L34="PIJAR",K34&gt;=801,K34&lt;=900),10,IF(AND(L34="PIJAR",K34&gt;=901,K34&lt;=1000),11,IF(AND(L34="PELEPAS GAS",K34&gt;=10,K34&lt;=50),12,IF(AND(L34="PELEPAS GAS",K34&gt;=51,K34&lt;=100),13,IF(AND(L34="PELEPAS GAS",K34&gt;=101,K34&lt;=250),14,IF(AND(L34="PELEPAS GAS",K34&gt;=251,K34&lt;1000),15,IF(AND(L34="PELEPAS GAS",K34&gt;=501,K34&lt;2000),16,"SALAH"))))))))))))))))</f>
        <v>12</v>
      </c>
      <c r="N34" s="21" t="s">
        <v>19</v>
      </c>
    </row>
    <row r="35" spans="1:14" s="9" customFormat="1" x14ac:dyDescent="0.25">
      <c r="A35" s="21">
        <f t="shared" si="3"/>
        <v>34</v>
      </c>
      <c r="B35" s="21" t="s">
        <v>2461</v>
      </c>
      <c r="C35" s="21" t="str">
        <f>VLOOKUP(B35,[1]DESA!$B$2:$D$601,3,FALSE)</f>
        <v>TIWUGALIH</v>
      </c>
      <c r="D35" s="21" t="str">
        <f>VLOOKUP(B35,[1]DESA!$B$2:$E$601,4,FALSE)</f>
        <v>PRAYA</v>
      </c>
      <c r="E35" s="27" t="s">
        <v>49</v>
      </c>
      <c r="F35" s="21">
        <f t="shared" si="4"/>
        <v>0</v>
      </c>
      <c r="G35" s="21">
        <f t="shared" si="5"/>
        <v>0</v>
      </c>
      <c r="H35" s="27" t="s">
        <v>2498</v>
      </c>
      <c r="I35" s="27" t="s">
        <v>2499</v>
      </c>
      <c r="J35" s="21" t="s">
        <v>18</v>
      </c>
      <c r="K35" s="21"/>
      <c r="L35" s="21" t="e">
        <f>VLOOKUP(E35,[1]KLASIFIKASI!$I$4:$J$18,2,FALSE)</f>
        <v>#N/A</v>
      </c>
      <c r="M35" s="21" t="e">
        <f t="shared" si="6"/>
        <v>#N/A</v>
      </c>
      <c r="N35" s="21" t="s">
        <v>52</v>
      </c>
    </row>
    <row r="36" spans="1:14" s="9" customFormat="1" x14ac:dyDescent="0.25">
      <c r="A36" s="21">
        <f t="shared" si="3"/>
        <v>35</v>
      </c>
      <c r="B36" s="21" t="s">
        <v>2461</v>
      </c>
      <c r="C36" s="21" t="str">
        <f>VLOOKUP(B36,[1]DESA!$B$2:$D$601,3,FALSE)</f>
        <v>TIWUGALIH</v>
      </c>
      <c r="D36" s="21" t="str">
        <f>VLOOKUP(B36,[1]DESA!$B$2:$E$601,4,FALSE)</f>
        <v>PRAYA</v>
      </c>
      <c r="E36" s="27" t="s">
        <v>15</v>
      </c>
      <c r="F36" s="21">
        <f t="shared" si="4"/>
        <v>0</v>
      </c>
      <c r="G36" s="21">
        <f t="shared" si="5"/>
        <v>0</v>
      </c>
      <c r="H36" s="27" t="s">
        <v>2500</v>
      </c>
      <c r="I36" s="27" t="s">
        <v>2501</v>
      </c>
      <c r="J36" s="21" t="s">
        <v>18</v>
      </c>
      <c r="K36" s="21">
        <v>42</v>
      </c>
      <c r="L36" s="21" t="str">
        <f>VLOOKUP(E36,[1]KLASIFIKASI!$I$4:$J$18,2,FALSE)</f>
        <v>PELEPAS GAS</v>
      </c>
      <c r="M36" s="21">
        <f t="shared" si="6"/>
        <v>12</v>
      </c>
      <c r="N36" s="21" t="s">
        <v>19</v>
      </c>
    </row>
    <row r="37" spans="1:14" s="9" customFormat="1" x14ac:dyDescent="0.25">
      <c r="A37" s="21">
        <f t="shared" si="3"/>
        <v>36</v>
      </c>
      <c r="B37" s="21" t="s">
        <v>2461</v>
      </c>
      <c r="C37" s="21" t="str">
        <f>VLOOKUP(B37,[1]DESA!$B$2:$D$601,3,FALSE)</f>
        <v>TIWUGALIH</v>
      </c>
      <c r="D37" s="21" t="str">
        <f>VLOOKUP(B37,[1]DESA!$B$2:$E$601,4,FALSE)</f>
        <v>PRAYA</v>
      </c>
      <c r="E37" s="27" t="s">
        <v>15</v>
      </c>
      <c r="F37" s="21">
        <f t="shared" si="4"/>
        <v>0</v>
      </c>
      <c r="G37" s="21">
        <f t="shared" si="5"/>
        <v>0</v>
      </c>
      <c r="H37" s="27" t="s">
        <v>2502</v>
      </c>
      <c r="I37" s="27" t="s">
        <v>2503</v>
      </c>
      <c r="J37" s="21" t="s">
        <v>18</v>
      </c>
      <c r="K37" s="21">
        <v>42</v>
      </c>
      <c r="L37" s="21" t="str">
        <f>VLOOKUP(E37,[1]KLASIFIKASI!$I$4:$J$18,2,FALSE)</f>
        <v>PELEPAS GAS</v>
      </c>
      <c r="M37" s="21">
        <f t="shared" si="6"/>
        <v>12</v>
      </c>
      <c r="N37" s="21" t="s">
        <v>19</v>
      </c>
    </row>
    <row r="38" spans="1:14" s="9" customFormat="1" x14ac:dyDescent="0.25">
      <c r="A38" s="21">
        <f t="shared" si="3"/>
        <v>37</v>
      </c>
      <c r="B38" s="21" t="s">
        <v>2461</v>
      </c>
      <c r="C38" s="21" t="str">
        <f>VLOOKUP(B38,[1]DESA!$B$2:$D$601,3,FALSE)</f>
        <v>TIWUGALIH</v>
      </c>
      <c r="D38" s="21" t="str">
        <f>VLOOKUP(B38,[1]DESA!$B$2:$E$601,4,FALSE)</f>
        <v>PRAYA</v>
      </c>
      <c r="E38" s="27" t="s">
        <v>15</v>
      </c>
      <c r="F38" s="21">
        <f t="shared" si="4"/>
        <v>0</v>
      </c>
      <c r="G38" s="21">
        <f t="shared" si="5"/>
        <v>0</v>
      </c>
      <c r="H38" s="27" t="s">
        <v>2504</v>
      </c>
      <c r="I38" s="27" t="s">
        <v>2505</v>
      </c>
      <c r="J38" s="21" t="s">
        <v>18</v>
      </c>
      <c r="K38" s="21">
        <v>42</v>
      </c>
      <c r="L38" s="21" t="str">
        <f>VLOOKUP(E38,[1]KLASIFIKASI!$I$4:$J$18,2,FALSE)</f>
        <v>PELEPAS GAS</v>
      </c>
      <c r="M38" s="21">
        <f t="shared" si="6"/>
        <v>12</v>
      </c>
      <c r="N38" s="21" t="s">
        <v>19</v>
      </c>
    </row>
    <row r="39" spans="1:14" s="9" customFormat="1" x14ac:dyDescent="0.25">
      <c r="A39" s="21">
        <f t="shared" si="3"/>
        <v>38</v>
      </c>
      <c r="B39" s="21" t="s">
        <v>2461</v>
      </c>
      <c r="C39" s="21" t="str">
        <f>VLOOKUP(B39,[1]DESA!$B$2:$D$601,3,FALSE)</f>
        <v>TIWUGALIH</v>
      </c>
      <c r="D39" s="21" t="str">
        <f>VLOOKUP(B39,[1]DESA!$B$2:$E$601,4,FALSE)</f>
        <v>PRAYA</v>
      </c>
      <c r="E39" s="27" t="s">
        <v>15</v>
      </c>
      <c r="F39" s="21">
        <f t="shared" si="4"/>
        <v>0</v>
      </c>
      <c r="G39" s="21">
        <f t="shared" si="5"/>
        <v>0</v>
      </c>
      <c r="H39" s="27" t="s">
        <v>2506</v>
      </c>
      <c r="I39" s="27" t="s">
        <v>2507</v>
      </c>
      <c r="J39" s="21" t="s">
        <v>18</v>
      </c>
      <c r="K39" s="21">
        <v>42</v>
      </c>
      <c r="L39" s="21" t="str">
        <f>VLOOKUP(E39,[1]KLASIFIKASI!$I$4:$J$18,2,FALSE)</f>
        <v>PELEPAS GAS</v>
      </c>
      <c r="M39" s="21">
        <f t="shared" si="6"/>
        <v>12</v>
      </c>
      <c r="N39" s="21" t="s">
        <v>19</v>
      </c>
    </row>
    <row r="40" spans="1:14" s="9" customFormat="1" x14ac:dyDescent="0.25">
      <c r="A40" s="21">
        <f t="shared" si="3"/>
        <v>39</v>
      </c>
      <c r="B40" s="21" t="s">
        <v>2461</v>
      </c>
      <c r="C40" s="21" t="str">
        <f>VLOOKUP(B40,[1]DESA!$B$2:$D$601,3,FALSE)</f>
        <v>TIWUGALIH</v>
      </c>
      <c r="D40" s="21" t="str">
        <f>VLOOKUP(B40,[1]DESA!$B$2:$E$601,4,FALSE)</f>
        <v>PRAYA</v>
      </c>
      <c r="E40" s="27" t="s">
        <v>15</v>
      </c>
      <c r="F40" s="21">
        <f t="shared" si="4"/>
        <v>0</v>
      </c>
      <c r="G40" s="21">
        <f t="shared" si="5"/>
        <v>0</v>
      </c>
      <c r="H40" s="27" t="s">
        <v>2508</v>
      </c>
      <c r="I40" s="27" t="s">
        <v>2509</v>
      </c>
      <c r="J40" s="21" t="s">
        <v>18</v>
      </c>
      <c r="K40" s="21">
        <v>42</v>
      </c>
      <c r="L40" s="21" t="str">
        <f>VLOOKUP(E40,[1]KLASIFIKASI!$I$4:$J$18,2,FALSE)</f>
        <v>PELEPAS GAS</v>
      </c>
      <c r="M40" s="21">
        <f t="shared" si="6"/>
        <v>12</v>
      </c>
      <c r="N40" s="21" t="s">
        <v>19</v>
      </c>
    </row>
    <row r="41" spans="1:14" s="9" customFormat="1" x14ac:dyDescent="0.25">
      <c r="A41" s="21">
        <f t="shared" si="3"/>
        <v>40</v>
      </c>
      <c r="B41" s="21" t="s">
        <v>2461</v>
      </c>
      <c r="C41" s="21" t="str">
        <f>VLOOKUP(B41,[1]DESA!$B$2:$D$601,3,FALSE)</f>
        <v>TIWUGALIH</v>
      </c>
      <c r="D41" s="21" t="str">
        <f>VLOOKUP(B41,[1]DESA!$B$2:$E$601,4,FALSE)</f>
        <v>PRAYA</v>
      </c>
      <c r="E41" s="27" t="s">
        <v>15</v>
      </c>
      <c r="F41" s="21">
        <f t="shared" si="4"/>
        <v>0</v>
      </c>
      <c r="G41" s="21">
        <f t="shared" si="5"/>
        <v>0</v>
      </c>
      <c r="H41" s="27" t="s">
        <v>2462</v>
      </c>
      <c r="I41" s="27" t="s">
        <v>2463</v>
      </c>
      <c r="J41" s="21" t="s">
        <v>18</v>
      </c>
      <c r="K41" s="21">
        <v>42</v>
      </c>
      <c r="L41" s="21" t="str">
        <f>VLOOKUP(E41,[1]KLASIFIKASI!$I$4:$J$18,2,FALSE)</f>
        <v>PELEPAS GAS</v>
      </c>
      <c r="M41" s="21">
        <f t="shared" si="6"/>
        <v>12</v>
      </c>
      <c r="N41" s="21" t="s">
        <v>19</v>
      </c>
    </row>
    <row r="42" spans="1:14" s="9" customFormat="1" x14ac:dyDescent="0.25">
      <c r="A42" s="21">
        <f t="shared" si="3"/>
        <v>41</v>
      </c>
      <c r="B42" s="21" t="s">
        <v>2461</v>
      </c>
      <c r="C42" s="21" t="str">
        <f>VLOOKUP(B42,[1]DESA!$B$2:$D$601,3,FALSE)</f>
        <v>TIWUGALIH</v>
      </c>
      <c r="D42" s="21" t="str">
        <f>VLOOKUP(B42,[1]DESA!$B$2:$E$601,4,FALSE)</f>
        <v>PRAYA</v>
      </c>
      <c r="E42" s="27" t="s">
        <v>15</v>
      </c>
      <c r="F42" s="21">
        <f t="shared" si="4"/>
        <v>0</v>
      </c>
      <c r="G42" s="21">
        <f t="shared" si="5"/>
        <v>0</v>
      </c>
      <c r="H42" s="27" t="s">
        <v>2510</v>
      </c>
      <c r="I42" s="27" t="s">
        <v>2511</v>
      </c>
      <c r="J42" s="21" t="s">
        <v>18</v>
      </c>
      <c r="K42" s="21">
        <v>42</v>
      </c>
      <c r="L42" s="21" t="str">
        <f>VLOOKUP(E42,[1]KLASIFIKASI!$I$4:$J$18,2,FALSE)</f>
        <v>PELEPAS GAS</v>
      </c>
      <c r="M42" s="21">
        <f t="shared" si="6"/>
        <v>12</v>
      </c>
      <c r="N42" s="21" t="s">
        <v>19</v>
      </c>
    </row>
    <row r="43" spans="1:14" s="9" customFormat="1" x14ac:dyDescent="0.25">
      <c r="A43" s="21">
        <f t="shared" si="3"/>
        <v>42</v>
      </c>
      <c r="B43" s="21" t="s">
        <v>2461</v>
      </c>
      <c r="C43" s="21" t="str">
        <f>VLOOKUP(B43,[1]DESA!$B$2:$D$601,3,FALSE)</f>
        <v>TIWUGALIH</v>
      </c>
      <c r="D43" s="21" t="str">
        <f>VLOOKUP(B43,[1]DESA!$B$2:$E$601,4,FALSE)</f>
        <v>PRAYA</v>
      </c>
      <c r="E43" s="27" t="s">
        <v>15</v>
      </c>
      <c r="F43" s="21">
        <f t="shared" si="4"/>
        <v>0</v>
      </c>
      <c r="G43" s="21">
        <f t="shared" si="5"/>
        <v>0</v>
      </c>
      <c r="H43" s="27" t="s">
        <v>2512</v>
      </c>
      <c r="I43" s="27" t="s">
        <v>2513</v>
      </c>
      <c r="J43" s="21" t="s">
        <v>18</v>
      </c>
      <c r="K43" s="21">
        <v>42</v>
      </c>
      <c r="L43" s="21" t="str">
        <f>VLOOKUP(E43,[1]KLASIFIKASI!$I$4:$J$18,2,FALSE)</f>
        <v>PELEPAS GAS</v>
      </c>
      <c r="M43" s="21">
        <f t="shared" si="6"/>
        <v>12</v>
      </c>
      <c r="N43" s="21" t="s">
        <v>19</v>
      </c>
    </row>
    <row r="44" spans="1:14" s="9" customFormat="1" x14ac:dyDescent="0.25">
      <c r="A44" s="21">
        <f t="shared" si="3"/>
        <v>43</v>
      </c>
      <c r="B44" s="21" t="s">
        <v>2461</v>
      </c>
      <c r="C44" s="21" t="str">
        <f>VLOOKUP(B44,[1]DESA!$B$2:$D$601,3,FALSE)</f>
        <v>TIWUGALIH</v>
      </c>
      <c r="D44" s="21" t="str">
        <f>VLOOKUP(B44,[1]DESA!$B$2:$E$601,4,FALSE)</f>
        <v>PRAYA</v>
      </c>
      <c r="E44" s="27" t="s">
        <v>15</v>
      </c>
      <c r="F44" s="21">
        <f t="shared" si="4"/>
        <v>0</v>
      </c>
      <c r="G44" s="21">
        <f t="shared" si="5"/>
        <v>0</v>
      </c>
      <c r="H44" s="27" t="s">
        <v>2514</v>
      </c>
      <c r="I44" s="27" t="s">
        <v>2515</v>
      </c>
      <c r="J44" s="21" t="s">
        <v>18</v>
      </c>
      <c r="K44" s="21">
        <v>42</v>
      </c>
      <c r="L44" s="21" t="str">
        <f>VLOOKUP(E44,[1]KLASIFIKASI!$I$4:$J$18,2,FALSE)</f>
        <v>PELEPAS GAS</v>
      </c>
      <c r="M44" s="21">
        <f t="shared" si="6"/>
        <v>12</v>
      </c>
      <c r="N44" s="21" t="s">
        <v>19</v>
      </c>
    </row>
    <row r="45" spans="1:14" s="9" customFormat="1" x14ac:dyDescent="0.25">
      <c r="A45" s="21">
        <f t="shared" si="3"/>
        <v>44</v>
      </c>
      <c r="B45" s="21" t="s">
        <v>2461</v>
      </c>
      <c r="C45" s="21" t="str">
        <f>VLOOKUP(B45,[1]DESA!$B$2:$D$601,3,FALSE)</f>
        <v>TIWUGALIH</v>
      </c>
      <c r="D45" s="21" t="str">
        <f>VLOOKUP(B45,[1]DESA!$B$2:$E$601,4,FALSE)</f>
        <v>PRAYA</v>
      </c>
      <c r="E45" s="27" t="s">
        <v>24</v>
      </c>
      <c r="F45" s="21">
        <f t="shared" si="4"/>
        <v>0</v>
      </c>
      <c r="G45" s="21">
        <f t="shared" si="5"/>
        <v>0</v>
      </c>
      <c r="H45" s="27" t="s">
        <v>2516</v>
      </c>
      <c r="I45" s="27" t="s">
        <v>2517</v>
      </c>
      <c r="J45" s="21" t="s">
        <v>18</v>
      </c>
      <c r="K45" s="21">
        <v>250</v>
      </c>
      <c r="L45" s="21" t="str">
        <f>VLOOKUP(E45,[1]KLASIFIKASI!$I$4:$J$18,2,FALSE)</f>
        <v>PELEPAS GAS</v>
      </c>
      <c r="M45" s="21">
        <f t="shared" si="6"/>
        <v>14</v>
      </c>
      <c r="N45" s="21" t="s">
        <v>19</v>
      </c>
    </row>
    <row r="46" spans="1:14" s="9" customFormat="1" x14ac:dyDescent="0.25">
      <c r="A46" s="21">
        <f t="shared" si="3"/>
        <v>45</v>
      </c>
      <c r="B46" s="21" t="s">
        <v>2461</v>
      </c>
      <c r="C46" s="21" t="str">
        <f>VLOOKUP(B46,[1]DESA!$B$2:$D$601,3,FALSE)</f>
        <v>TIWUGALIH</v>
      </c>
      <c r="D46" s="21" t="str">
        <f>VLOOKUP(B46,[1]DESA!$B$2:$E$601,4,FALSE)</f>
        <v>PRAYA</v>
      </c>
      <c r="E46" s="27" t="s">
        <v>15</v>
      </c>
      <c r="F46" s="21">
        <f t="shared" si="4"/>
        <v>0</v>
      </c>
      <c r="G46" s="21">
        <f t="shared" si="5"/>
        <v>0</v>
      </c>
      <c r="H46" s="27" t="s">
        <v>2518</v>
      </c>
      <c r="I46" s="27" t="s">
        <v>2519</v>
      </c>
      <c r="J46" s="21" t="s">
        <v>18</v>
      </c>
      <c r="K46" s="21">
        <v>42</v>
      </c>
      <c r="L46" s="21" t="str">
        <f>VLOOKUP(E46,[1]KLASIFIKASI!$I$4:$J$18,2,FALSE)</f>
        <v>PELEPAS GAS</v>
      </c>
      <c r="M46" s="21">
        <f t="shared" si="6"/>
        <v>12</v>
      </c>
      <c r="N46" s="21" t="s">
        <v>19</v>
      </c>
    </row>
    <row r="47" spans="1:14" s="9" customFormat="1" x14ac:dyDescent="0.25">
      <c r="A47" s="21">
        <f t="shared" si="3"/>
        <v>46</v>
      </c>
      <c r="B47" s="21" t="s">
        <v>2461</v>
      </c>
      <c r="C47" s="21" t="str">
        <f>VLOOKUP(B47,[1]DESA!$B$2:$D$601,3,FALSE)</f>
        <v>TIWUGALIH</v>
      </c>
      <c r="D47" s="21" t="str">
        <f>VLOOKUP(B47,[1]DESA!$B$2:$E$601,4,FALSE)</f>
        <v>PRAYA</v>
      </c>
      <c r="E47" s="27" t="s">
        <v>15</v>
      </c>
      <c r="F47" s="21">
        <f t="shared" si="4"/>
        <v>0</v>
      </c>
      <c r="G47" s="21">
        <f t="shared" si="5"/>
        <v>0</v>
      </c>
      <c r="H47" s="27" t="s">
        <v>2520</v>
      </c>
      <c r="I47" s="27" t="s">
        <v>2521</v>
      </c>
      <c r="J47" s="21" t="s">
        <v>18</v>
      </c>
      <c r="K47" s="21">
        <v>42</v>
      </c>
      <c r="L47" s="21" t="str">
        <f>VLOOKUP(E47,[1]KLASIFIKASI!$I$4:$J$18,2,FALSE)</f>
        <v>PELEPAS GAS</v>
      </c>
      <c r="M47" s="21">
        <f t="shared" si="6"/>
        <v>12</v>
      </c>
      <c r="N47" s="21" t="s">
        <v>19</v>
      </c>
    </row>
    <row r="48" spans="1:14" s="9" customFormat="1" x14ac:dyDescent="0.25">
      <c r="A48" s="21">
        <f t="shared" si="3"/>
        <v>47</v>
      </c>
      <c r="B48" s="21" t="s">
        <v>2461</v>
      </c>
      <c r="C48" s="21" t="str">
        <f>VLOOKUP(B48,[1]DESA!$B$2:$D$601,3,FALSE)</f>
        <v>TIWUGALIH</v>
      </c>
      <c r="D48" s="21" t="str">
        <f>VLOOKUP(B48,[1]DESA!$B$2:$E$601,4,FALSE)</f>
        <v>PRAYA</v>
      </c>
      <c r="E48" s="27" t="s">
        <v>24</v>
      </c>
      <c r="F48" s="21">
        <f t="shared" si="4"/>
        <v>0</v>
      </c>
      <c r="G48" s="21">
        <f t="shared" si="5"/>
        <v>0</v>
      </c>
      <c r="H48" s="27" t="s">
        <v>2522</v>
      </c>
      <c r="I48" s="27" t="s">
        <v>2523</v>
      </c>
      <c r="J48" s="21" t="s">
        <v>18</v>
      </c>
      <c r="K48" s="21">
        <v>250</v>
      </c>
      <c r="L48" s="21" t="str">
        <f>VLOOKUP(E48,[1]KLASIFIKASI!$I$4:$J$18,2,FALSE)</f>
        <v>PELEPAS GAS</v>
      </c>
      <c r="M48" s="21">
        <f t="shared" si="6"/>
        <v>14</v>
      </c>
      <c r="N48" s="21" t="s">
        <v>19</v>
      </c>
    </row>
    <row r="49" spans="1:14" s="9" customFormat="1" x14ac:dyDescent="0.25">
      <c r="A49" s="21">
        <f t="shared" si="3"/>
        <v>48</v>
      </c>
      <c r="B49" s="21" t="s">
        <v>2461</v>
      </c>
      <c r="C49" s="21" t="str">
        <f>VLOOKUP(B49,[1]DESA!$B$2:$D$601,3,FALSE)</f>
        <v>TIWUGALIH</v>
      </c>
      <c r="D49" s="21" t="str">
        <f>VLOOKUP(B49,[1]DESA!$B$2:$E$601,4,FALSE)</f>
        <v>PRAYA</v>
      </c>
      <c r="E49" s="27" t="s">
        <v>24</v>
      </c>
      <c r="F49" s="21">
        <f t="shared" si="4"/>
        <v>0</v>
      </c>
      <c r="G49" s="21">
        <f t="shared" si="5"/>
        <v>0</v>
      </c>
      <c r="H49" s="27" t="s">
        <v>2524</v>
      </c>
      <c r="I49" s="27" t="s">
        <v>2525</v>
      </c>
      <c r="J49" s="21" t="s">
        <v>18</v>
      </c>
      <c r="K49" s="21">
        <v>250</v>
      </c>
      <c r="L49" s="21" t="str">
        <f>VLOOKUP(E49,[1]KLASIFIKASI!$I$4:$J$18,2,FALSE)</f>
        <v>PELEPAS GAS</v>
      </c>
      <c r="M49" s="21">
        <f t="shared" si="6"/>
        <v>14</v>
      </c>
      <c r="N49" s="21" t="s">
        <v>19</v>
      </c>
    </row>
    <row r="50" spans="1:14" s="9" customFormat="1" x14ac:dyDescent="0.25">
      <c r="A50" s="21">
        <f t="shared" si="3"/>
        <v>49</v>
      </c>
      <c r="B50" s="21" t="s">
        <v>2461</v>
      </c>
      <c r="C50" s="21" t="str">
        <f>VLOOKUP(B50,[1]DESA!$B$2:$D$601,3,FALSE)</f>
        <v>TIWUGALIH</v>
      </c>
      <c r="D50" s="21" t="str">
        <f>VLOOKUP(B50,[1]DESA!$B$2:$E$601,4,FALSE)</f>
        <v>PRAYA</v>
      </c>
      <c r="E50" s="27" t="s">
        <v>15</v>
      </c>
      <c r="F50" s="21">
        <f t="shared" si="4"/>
        <v>0</v>
      </c>
      <c r="G50" s="21">
        <f t="shared" si="5"/>
        <v>0</v>
      </c>
      <c r="H50" s="27" t="s">
        <v>2526</v>
      </c>
      <c r="I50" s="27" t="s">
        <v>2527</v>
      </c>
      <c r="J50" s="21" t="s">
        <v>18</v>
      </c>
      <c r="K50" s="21">
        <v>42</v>
      </c>
      <c r="L50" s="21" t="str">
        <f>VLOOKUP(E50,[1]KLASIFIKASI!$I$4:$J$18,2,FALSE)</f>
        <v>PELEPAS GAS</v>
      </c>
      <c r="M50" s="21">
        <f t="shared" si="6"/>
        <v>12</v>
      </c>
      <c r="N50" s="21" t="s">
        <v>19</v>
      </c>
    </row>
    <row r="51" spans="1:14" s="9" customFormat="1" x14ac:dyDescent="0.25">
      <c r="A51" s="21">
        <f t="shared" si="3"/>
        <v>50</v>
      </c>
      <c r="B51" s="21" t="s">
        <v>2461</v>
      </c>
      <c r="C51" s="21" t="str">
        <f>VLOOKUP(B51,[1]DESA!$B$2:$D$601,3,FALSE)</f>
        <v>TIWUGALIH</v>
      </c>
      <c r="D51" s="21" t="str">
        <f>VLOOKUP(B51,[1]DESA!$B$2:$E$601,4,FALSE)</f>
        <v>PRAYA</v>
      </c>
      <c r="E51" s="27" t="s">
        <v>49</v>
      </c>
      <c r="F51" s="21">
        <f t="shared" si="4"/>
        <v>0</v>
      </c>
      <c r="G51" s="21">
        <f t="shared" si="5"/>
        <v>0</v>
      </c>
      <c r="H51" s="27" t="s">
        <v>2528</v>
      </c>
      <c r="I51" s="27" t="s">
        <v>2529</v>
      </c>
      <c r="J51" s="21" t="s">
        <v>18</v>
      </c>
      <c r="K51" s="21"/>
      <c r="L51" s="21" t="e">
        <f>VLOOKUP(E51,[1]KLASIFIKASI!$I$4:$J$18,2,FALSE)</f>
        <v>#N/A</v>
      </c>
      <c r="M51" s="21" t="e">
        <f t="shared" si="6"/>
        <v>#N/A</v>
      </c>
      <c r="N51" s="21" t="s">
        <v>52</v>
      </c>
    </row>
    <row r="52" spans="1:14" s="9" customFormat="1" x14ac:dyDescent="0.25">
      <c r="A52" s="21">
        <f t="shared" si="3"/>
        <v>51</v>
      </c>
      <c r="B52" s="21" t="s">
        <v>2461</v>
      </c>
      <c r="C52" s="21" t="str">
        <f>VLOOKUP(B52,[1]DESA!$B$2:$D$601,3,FALSE)</f>
        <v>TIWUGALIH</v>
      </c>
      <c r="D52" s="21" t="str">
        <f>VLOOKUP(B52,[1]DESA!$B$2:$E$601,4,FALSE)</f>
        <v>PRAYA</v>
      </c>
      <c r="E52" s="27" t="s">
        <v>24</v>
      </c>
      <c r="F52" s="21">
        <f t="shared" si="4"/>
        <v>0</v>
      </c>
      <c r="G52" s="21">
        <f t="shared" si="5"/>
        <v>0</v>
      </c>
      <c r="H52" s="27" t="s">
        <v>2530</v>
      </c>
      <c r="I52" s="27" t="s">
        <v>2531</v>
      </c>
      <c r="J52" s="21" t="s">
        <v>18</v>
      </c>
      <c r="K52" s="21">
        <v>500</v>
      </c>
      <c r="L52" s="21" t="str">
        <f>VLOOKUP(E52,[1]KLASIFIKASI!$I$4:$J$18,2,FALSE)</f>
        <v>PELEPAS GAS</v>
      </c>
      <c r="M52" s="21">
        <f t="shared" si="6"/>
        <v>15</v>
      </c>
      <c r="N52" s="21" t="s">
        <v>19</v>
      </c>
    </row>
    <row r="53" spans="1:14" s="9" customFormat="1" x14ac:dyDescent="0.25">
      <c r="A53" s="21">
        <f t="shared" si="3"/>
        <v>52</v>
      </c>
      <c r="B53" s="21" t="s">
        <v>2461</v>
      </c>
      <c r="C53" s="21" t="str">
        <f>VLOOKUP(B53,[1]DESA!$B$2:$D$601,3,FALSE)</f>
        <v>TIWUGALIH</v>
      </c>
      <c r="D53" s="21" t="str">
        <f>VLOOKUP(B53,[1]DESA!$B$2:$E$601,4,FALSE)</f>
        <v>PRAYA</v>
      </c>
      <c r="E53" s="27" t="s">
        <v>24</v>
      </c>
      <c r="F53" s="21">
        <f t="shared" si="4"/>
        <v>0</v>
      </c>
      <c r="G53" s="21">
        <f t="shared" si="5"/>
        <v>0</v>
      </c>
      <c r="H53" s="27" t="s">
        <v>2532</v>
      </c>
      <c r="I53" s="27" t="s">
        <v>2533</v>
      </c>
      <c r="J53" s="21" t="s">
        <v>18</v>
      </c>
      <c r="K53" s="21">
        <v>250</v>
      </c>
      <c r="L53" s="21" t="str">
        <f>VLOOKUP(E53,[1]KLASIFIKASI!$I$4:$J$18,2,FALSE)</f>
        <v>PELEPAS GAS</v>
      </c>
      <c r="M53" s="21">
        <f t="shared" si="6"/>
        <v>14</v>
      </c>
      <c r="N53" s="21" t="s">
        <v>19</v>
      </c>
    </row>
    <row r="54" spans="1:14" s="9" customFormat="1" x14ac:dyDescent="0.25">
      <c r="A54" s="21">
        <f t="shared" si="3"/>
        <v>53</v>
      </c>
      <c r="B54" s="21" t="s">
        <v>2461</v>
      </c>
      <c r="C54" s="21" t="str">
        <f>VLOOKUP(B54,[1]DESA!$B$2:$D$601,3,FALSE)</f>
        <v>TIWUGALIH</v>
      </c>
      <c r="D54" s="21" t="str">
        <f>VLOOKUP(B54,[1]DESA!$B$2:$E$601,4,FALSE)</f>
        <v>PRAYA</v>
      </c>
      <c r="E54" s="27" t="s">
        <v>49</v>
      </c>
      <c r="F54" s="21">
        <f t="shared" si="4"/>
        <v>0</v>
      </c>
      <c r="G54" s="21">
        <f t="shared" si="5"/>
        <v>0</v>
      </c>
      <c r="H54" s="27" t="s">
        <v>2534</v>
      </c>
      <c r="I54" s="27" t="s">
        <v>2535</v>
      </c>
      <c r="J54" s="21" t="s">
        <v>18</v>
      </c>
      <c r="K54" s="21"/>
      <c r="L54" s="21" t="e">
        <f>VLOOKUP(E54,[1]KLASIFIKASI!$I$4:$J$18,2,FALSE)</f>
        <v>#N/A</v>
      </c>
      <c r="M54" s="21" t="e">
        <f t="shared" si="6"/>
        <v>#N/A</v>
      </c>
      <c r="N54" s="21" t="s">
        <v>52</v>
      </c>
    </row>
    <row r="55" spans="1:14" s="9" customFormat="1" x14ac:dyDescent="0.25">
      <c r="A55" s="21">
        <f t="shared" si="3"/>
        <v>54</v>
      </c>
      <c r="B55" s="21" t="s">
        <v>2461</v>
      </c>
      <c r="C55" s="21" t="str">
        <f>VLOOKUP(B55,[1]DESA!$B$2:$D$601,3,FALSE)</f>
        <v>TIWUGALIH</v>
      </c>
      <c r="D55" s="21" t="str">
        <f>VLOOKUP(B55,[1]DESA!$B$2:$E$601,4,FALSE)</f>
        <v>PRAYA</v>
      </c>
      <c r="E55" s="27" t="s">
        <v>49</v>
      </c>
      <c r="F55" s="21">
        <f t="shared" si="4"/>
        <v>0</v>
      </c>
      <c r="G55" s="21">
        <f t="shared" si="5"/>
        <v>0</v>
      </c>
      <c r="H55" s="27" t="s">
        <v>2536</v>
      </c>
      <c r="I55" s="27" t="s">
        <v>2537</v>
      </c>
      <c r="J55" s="21" t="s">
        <v>18</v>
      </c>
      <c r="K55" s="21"/>
      <c r="L55" s="21" t="e">
        <f>VLOOKUP(E55,[1]KLASIFIKASI!$I$4:$J$18,2,FALSE)</f>
        <v>#N/A</v>
      </c>
      <c r="M55" s="21" t="e">
        <f t="shared" si="6"/>
        <v>#N/A</v>
      </c>
      <c r="N55" s="21" t="s">
        <v>52</v>
      </c>
    </row>
    <row r="56" spans="1:14" s="9" customFormat="1" x14ac:dyDescent="0.25">
      <c r="A56" s="21">
        <f t="shared" si="3"/>
        <v>55</v>
      </c>
      <c r="B56" s="21" t="s">
        <v>2461</v>
      </c>
      <c r="C56" s="21" t="str">
        <f>VLOOKUP(B56,[1]DESA!$B$2:$D$601,3,FALSE)</f>
        <v>TIWUGALIH</v>
      </c>
      <c r="D56" s="21" t="str">
        <f>VLOOKUP(B56,[1]DESA!$B$2:$E$601,4,FALSE)</f>
        <v>PRAYA</v>
      </c>
      <c r="E56" s="27" t="s">
        <v>15</v>
      </c>
      <c r="F56" s="21">
        <f t="shared" si="4"/>
        <v>0</v>
      </c>
      <c r="G56" s="21">
        <f t="shared" si="5"/>
        <v>0</v>
      </c>
      <c r="H56" s="27" t="s">
        <v>2464</v>
      </c>
      <c r="I56" s="27" t="s">
        <v>2465</v>
      </c>
      <c r="J56" s="21" t="s">
        <v>18</v>
      </c>
      <c r="K56" s="21">
        <v>42</v>
      </c>
      <c r="L56" s="21" t="str">
        <f>VLOOKUP(E56,[1]KLASIFIKASI!$I$4:$J$18,2,FALSE)</f>
        <v>PELEPAS GAS</v>
      </c>
      <c r="M56" s="21">
        <f t="shared" si="6"/>
        <v>12</v>
      </c>
      <c r="N56" s="21" t="s">
        <v>19</v>
      </c>
    </row>
    <row r="57" spans="1:14" s="9" customFormat="1" x14ac:dyDescent="0.25">
      <c r="A57" s="21">
        <f t="shared" si="3"/>
        <v>56</v>
      </c>
      <c r="B57" s="21" t="s">
        <v>1654</v>
      </c>
      <c r="C57" s="21" t="str">
        <f>VLOOKUP(B57,[1]DESA!$B$2:$D$601,3,FALSE)</f>
        <v>TIWUGALIH</v>
      </c>
      <c r="D57" s="21" t="str">
        <f>VLOOKUP(B57,[1]DESA!$B$2:$E$601,4,FALSE)</f>
        <v>PRAYA</v>
      </c>
      <c r="E57" s="22" t="s">
        <v>24</v>
      </c>
      <c r="F57" s="21">
        <f t="shared" si="4"/>
        <v>0</v>
      </c>
      <c r="G57" s="21">
        <f t="shared" si="5"/>
        <v>0</v>
      </c>
      <c r="H57" s="24" t="s">
        <v>2387</v>
      </c>
      <c r="I57" s="24" t="s">
        <v>2388</v>
      </c>
      <c r="J57" s="21" t="s">
        <v>18</v>
      </c>
      <c r="K57" s="21">
        <v>250</v>
      </c>
      <c r="L57" s="21" t="str">
        <f>VLOOKUP(E57,[1]KLASIFIKASI!$I$4:$J$18,2,FALSE)</f>
        <v>PELEPAS GAS</v>
      </c>
      <c r="M57" s="21">
        <f t="shared" si="6"/>
        <v>14</v>
      </c>
      <c r="N57" s="21" t="s">
        <v>19</v>
      </c>
    </row>
    <row r="58" spans="1:14" s="9" customFormat="1" x14ac:dyDescent="0.25">
      <c r="A58" s="21">
        <f t="shared" si="3"/>
        <v>57</v>
      </c>
      <c r="B58" s="21" t="s">
        <v>1654</v>
      </c>
      <c r="C58" s="21" t="str">
        <f>VLOOKUP(B58,[1]DESA!$B$2:$D$601,3,FALSE)</f>
        <v>TIWUGALIH</v>
      </c>
      <c r="D58" s="21" t="str">
        <f>VLOOKUP(B58,[1]DESA!$B$2:$E$601,4,FALSE)</f>
        <v>PRAYA</v>
      </c>
      <c r="E58" s="22" t="s">
        <v>24</v>
      </c>
      <c r="F58" s="21">
        <f t="shared" si="4"/>
        <v>0</v>
      </c>
      <c r="G58" s="21">
        <f t="shared" si="5"/>
        <v>0</v>
      </c>
      <c r="H58" s="24" t="s">
        <v>2389</v>
      </c>
      <c r="I58" s="24" t="s">
        <v>2390</v>
      </c>
      <c r="J58" s="21" t="s">
        <v>18</v>
      </c>
      <c r="K58" s="21">
        <v>250</v>
      </c>
      <c r="L58" s="21" t="str">
        <f>VLOOKUP(E58,[1]KLASIFIKASI!$I$4:$J$18,2,FALSE)</f>
        <v>PELEPAS GAS</v>
      </c>
      <c r="M58" s="21">
        <f t="shared" si="6"/>
        <v>14</v>
      </c>
      <c r="N58" s="21" t="s">
        <v>19</v>
      </c>
    </row>
    <row r="59" spans="1:14" s="16" customFormat="1" x14ac:dyDescent="0.25">
      <c r="A59" s="21">
        <f t="shared" si="3"/>
        <v>58</v>
      </c>
      <c r="B59" s="21" t="s">
        <v>1654</v>
      </c>
      <c r="C59" s="21" t="str">
        <f>VLOOKUP(B59,[1]DESA!$B$2:$D$601,3,FALSE)</f>
        <v>TIWUGALIH</v>
      </c>
      <c r="D59" s="21" t="str">
        <f>VLOOKUP(B59,[1]DESA!$B$2:$E$601,4,FALSE)</f>
        <v>PRAYA</v>
      </c>
      <c r="E59" s="22" t="s">
        <v>49</v>
      </c>
      <c r="F59" s="21">
        <f t="shared" si="4"/>
        <v>0</v>
      </c>
      <c r="G59" s="21">
        <f t="shared" si="5"/>
        <v>0</v>
      </c>
      <c r="H59" s="24" t="s">
        <v>2391</v>
      </c>
      <c r="I59" s="24" t="s">
        <v>2392</v>
      </c>
      <c r="J59" s="21" t="s">
        <v>18</v>
      </c>
      <c r="K59" s="21"/>
      <c r="L59" s="21" t="e">
        <f>VLOOKUP(E59,[1]KLASIFIKASI!$I$4:$J$18,2,FALSE)</f>
        <v>#N/A</v>
      </c>
      <c r="M59" s="21" t="e">
        <f t="shared" si="6"/>
        <v>#N/A</v>
      </c>
      <c r="N59" s="21" t="s">
        <v>52</v>
      </c>
    </row>
    <row r="60" spans="1:14" s="16" customFormat="1" x14ac:dyDescent="0.25">
      <c r="A60" s="21">
        <f t="shared" si="3"/>
        <v>59</v>
      </c>
      <c r="B60" s="21" t="s">
        <v>1654</v>
      </c>
      <c r="C60" s="21" t="str">
        <f>VLOOKUP(B60,[1]DESA!$B$2:$D$601,3,FALSE)</f>
        <v>TIWUGALIH</v>
      </c>
      <c r="D60" s="21" t="str">
        <f>VLOOKUP(B60,[1]DESA!$B$2:$E$601,4,FALSE)</f>
        <v>PRAYA</v>
      </c>
      <c r="E60" s="22" t="s">
        <v>24</v>
      </c>
      <c r="F60" s="21">
        <f t="shared" si="4"/>
        <v>0</v>
      </c>
      <c r="G60" s="21">
        <f t="shared" si="5"/>
        <v>0</v>
      </c>
      <c r="H60" s="24" t="s">
        <v>2393</v>
      </c>
      <c r="I60" s="24" t="s">
        <v>2394</v>
      </c>
      <c r="J60" s="21" t="s">
        <v>18</v>
      </c>
      <c r="K60" s="21">
        <v>250</v>
      </c>
      <c r="L60" s="21" t="str">
        <f>VLOOKUP(E60,[1]KLASIFIKASI!$I$4:$J$18,2,FALSE)</f>
        <v>PELEPAS GAS</v>
      </c>
      <c r="M60" s="21">
        <f t="shared" si="6"/>
        <v>14</v>
      </c>
      <c r="N60" s="21" t="s">
        <v>19</v>
      </c>
    </row>
    <row r="61" spans="1:14" s="16" customFormat="1" x14ac:dyDescent="0.25">
      <c r="A61" s="21">
        <f t="shared" si="3"/>
        <v>60</v>
      </c>
      <c r="B61" s="21" t="s">
        <v>1654</v>
      </c>
      <c r="C61" s="21" t="str">
        <f>VLOOKUP(B61,[1]DESA!$B$2:$D$601,3,FALSE)</f>
        <v>TIWUGALIH</v>
      </c>
      <c r="D61" s="21" t="str">
        <f>VLOOKUP(B61,[1]DESA!$B$2:$E$601,4,FALSE)</f>
        <v>PRAYA</v>
      </c>
      <c r="E61" s="22" t="s">
        <v>49</v>
      </c>
      <c r="F61" s="21">
        <f t="shared" si="4"/>
        <v>0</v>
      </c>
      <c r="G61" s="21">
        <f t="shared" si="5"/>
        <v>0</v>
      </c>
      <c r="H61" s="24" t="s">
        <v>2395</v>
      </c>
      <c r="I61" s="24" t="s">
        <v>2396</v>
      </c>
      <c r="J61" s="21" t="s">
        <v>18</v>
      </c>
      <c r="K61" s="21"/>
      <c r="L61" s="21" t="e">
        <f>VLOOKUP(E61,[1]KLASIFIKASI!$I$4:$J$18,2,FALSE)</f>
        <v>#N/A</v>
      </c>
      <c r="M61" s="21" t="e">
        <f t="shared" si="6"/>
        <v>#N/A</v>
      </c>
      <c r="N61" s="21" t="s">
        <v>52</v>
      </c>
    </row>
    <row r="62" spans="1:14" s="16" customFormat="1" x14ac:dyDescent="0.25">
      <c r="A62" s="21">
        <f t="shared" si="3"/>
        <v>61</v>
      </c>
      <c r="B62" s="21" t="s">
        <v>1654</v>
      </c>
      <c r="C62" s="21" t="str">
        <f>VLOOKUP(B62,[1]DESA!$B$2:$D$601,3,FALSE)</f>
        <v>TIWUGALIH</v>
      </c>
      <c r="D62" s="21" t="str">
        <f>VLOOKUP(B62,[1]DESA!$B$2:$E$601,4,FALSE)</f>
        <v>PRAYA</v>
      </c>
      <c r="E62" s="22" t="s">
        <v>2397</v>
      </c>
      <c r="F62" s="21">
        <f t="shared" si="4"/>
        <v>0</v>
      </c>
      <c r="G62" s="21">
        <f t="shared" si="5"/>
        <v>0</v>
      </c>
      <c r="H62" s="24" t="s">
        <v>2398</v>
      </c>
      <c r="I62" s="24" t="s">
        <v>2399</v>
      </c>
      <c r="J62" s="21" t="s">
        <v>18</v>
      </c>
      <c r="K62" s="21">
        <v>150</v>
      </c>
      <c r="L62" s="21" t="str">
        <f>VLOOKUP(E62,[1]KLASIFIKASI!$I$4:$J$18,2,FALSE)</f>
        <v>PELEPAS GAS</v>
      </c>
      <c r="M62" s="21">
        <f t="shared" si="6"/>
        <v>14</v>
      </c>
      <c r="N62" s="21" t="s">
        <v>19</v>
      </c>
    </row>
    <row r="63" spans="1:14" s="16" customFormat="1" x14ac:dyDescent="0.25">
      <c r="A63" s="21">
        <f t="shared" si="3"/>
        <v>62</v>
      </c>
      <c r="B63" s="21" t="s">
        <v>1654</v>
      </c>
      <c r="C63" s="21" t="str">
        <f>VLOOKUP(B63,[1]DESA!$B$2:$D$601,3,FALSE)</f>
        <v>TIWUGALIH</v>
      </c>
      <c r="D63" s="21" t="str">
        <f>VLOOKUP(B63,[1]DESA!$B$2:$E$601,4,FALSE)</f>
        <v>PRAYA</v>
      </c>
      <c r="E63" s="22" t="s">
        <v>15</v>
      </c>
      <c r="F63" s="21">
        <f t="shared" si="4"/>
        <v>0</v>
      </c>
      <c r="G63" s="21">
        <f t="shared" si="5"/>
        <v>0</v>
      </c>
      <c r="H63" s="24" t="s">
        <v>2114</v>
      </c>
      <c r="I63" s="24" t="s">
        <v>2400</v>
      </c>
      <c r="J63" s="21" t="s">
        <v>18</v>
      </c>
      <c r="K63" s="21">
        <v>42</v>
      </c>
      <c r="L63" s="21" t="str">
        <f>VLOOKUP(E63,[1]KLASIFIKASI!$I$4:$J$18,2,FALSE)</f>
        <v>PELEPAS GAS</v>
      </c>
      <c r="M63" s="21">
        <f t="shared" si="6"/>
        <v>12</v>
      </c>
      <c r="N63" s="21" t="s">
        <v>19</v>
      </c>
    </row>
    <row r="64" spans="1:14" s="16" customFormat="1" x14ac:dyDescent="0.25">
      <c r="A64" s="21">
        <f t="shared" si="3"/>
        <v>63</v>
      </c>
      <c r="B64" s="21" t="s">
        <v>40</v>
      </c>
      <c r="C64" s="21" t="str">
        <f>VLOOKUP(B64,[1]DESA!$B$2:$D$601,3,FALSE)</f>
        <v>PRAPEN</v>
      </c>
      <c r="D64" s="21" t="str">
        <f>VLOOKUP(B64,[1]DESA!$B$2:$E$601,4,FALSE)</f>
        <v>PRAYA</v>
      </c>
      <c r="E64" s="22" t="s">
        <v>20</v>
      </c>
      <c r="F64" s="21">
        <f t="shared" si="4"/>
        <v>0</v>
      </c>
      <c r="G64" s="21">
        <f t="shared" si="5"/>
        <v>0</v>
      </c>
      <c r="H64" s="23" t="s">
        <v>41</v>
      </c>
      <c r="I64" s="23" t="s">
        <v>42</v>
      </c>
      <c r="J64" s="21" t="s">
        <v>18</v>
      </c>
      <c r="K64" s="21">
        <v>250</v>
      </c>
      <c r="L64" s="21" t="str">
        <f>VLOOKUP(E64,[1]KLASIFIKASI!$I$4:$J$18,2,FALSE)</f>
        <v>PELEPAS GAS</v>
      </c>
      <c r="M64" s="21">
        <f t="shared" si="6"/>
        <v>14</v>
      </c>
      <c r="N64" s="21" t="s">
        <v>19</v>
      </c>
    </row>
    <row r="65" spans="1:14" s="16" customFormat="1" x14ac:dyDescent="0.25">
      <c r="A65" s="21">
        <f t="shared" si="3"/>
        <v>64</v>
      </c>
      <c r="B65" s="21" t="s">
        <v>40</v>
      </c>
      <c r="C65" s="21" t="str">
        <f>VLOOKUP(B65,[1]DESA!$B$2:$D$601,3,FALSE)</f>
        <v>PRAPEN</v>
      </c>
      <c r="D65" s="21" t="str">
        <f>VLOOKUP(B65,[1]DESA!$B$2:$E$601,4,FALSE)</f>
        <v>PRAYA</v>
      </c>
      <c r="E65" s="22" t="s">
        <v>15</v>
      </c>
      <c r="F65" s="21">
        <f t="shared" si="4"/>
        <v>0</v>
      </c>
      <c r="G65" s="21">
        <f t="shared" si="5"/>
        <v>0</v>
      </c>
      <c r="H65" s="23" t="s">
        <v>43</v>
      </c>
      <c r="I65" s="23" t="s">
        <v>44</v>
      </c>
      <c r="J65" s="21" t="s">
        <v>18</v>
      </c>
      <c r="K65" s="21">
        <v>42</v>
      </c>
      <c r="L65" s="21" t="str">
        <f>VLOOKUP(E65,[1]KLASIFIKASI!$I$4:$J$18,2,FALSE)</f>
        <v>PELEPAS GAS</v>
      </c>
      <c r="M65" s="21">
        <f t="shared" si="6"/>
        <v>12</v>
      </c>
      <c r="N65" s="21" t="s">
        <v>19</v>
      </c>
    </row>
    <row r="66" spans="1:14" s="16" customFormat="1" x14ac:dyDescent="0.25">
      <c r="A66" s="21">
        <f t="shared" si="3"/>
        <v>65</v>
      </c>
      <c r="B66" s="21" t="s">
        <v>40</v>
      </c>
      <c r="C66" s="21" t="str">
        <f>VLOOKUP(B66,[1]DESA!$B$2:$D$601,3,FALSE)</f>
        <v>PRAPEN</v>
      </c>
      <c r="D66" s="21" t="str">
        <f>VLOOKUP(B66,[1]DESA!$B$2:$E$601,4,FALSE)</f>
        <v>PRAYA</v>
      </c>
      <c r="E66" s="22" t="s">
        <v>20</v>
      </c>
      <c r="F66" s="21">
        <f t="shared" ref="F66:F97" si="7">IF(ISERROR(VLOOKUP(M66,KELAS,2,FALSE)),0,VLOOKUP(M66,KELAS,2,FALSE))</f>
        <v>0</v>
      </c>
      <c r="G66" s="21">
        <f t="shared" ref="G66:G97" si="8">IF(F66&gt;50,100,F66)</f>
        <v>0</v>
      </c>
      <c r="H66" s="23" t="s">
        <v>45</v>
      </c>
      <c r="I66" s="23" t="s">
        <v>46</v>
      </c>
      <c r="J66" s="21" t="s">
        <v>18</v>
      </c>
      <c r="K66" s="21">
        <v>250</v>
      </c>
      <c r="L66" s="21" t="str">
        <f>VLOOKUP(E66,[1]KLASIFIKASI!$I$4:$J$18,2,FALSE)</f>
        <v>PELEPAS GAS</v>
      </c>
      <c r="M66" s="21">
        <f t="shared" ref="M66:M97" si="9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14</v>
      </c>
      <c r="N66" s="21" t="s">
        <v>19</v>
      </c>
    </row>
    <row r="67" spans="1:14" s="16" customFormat="1" x14ac:dyDescent="0.25">
      <c r="A67" s="21">
        <f t="shared" si="3"/>
        <v>66</v>
      </c>
      <c r="B67" s="21" t="s">
        <v>40</v>
      </c>
      <c r="C67" s="21" t="str">
        <f>VLOOKUP(B67,[1]DESA!$B$2:$D$601,3,FALSE)</f>
        <v>PRAPEN</v>
      </c>
      <c r="D67" s="21" t="str">
        <f>VLOOKUP(B67,[1]DESA!$B$2:$E$601,4,FALSE)</f>
        <v>PRAYA</v>
      </c>
      <c r="E67" s="22" t="s">
        <v>20</v>
      </c>
      <c r="F67" s="21">
        <f t="shared" si="7"/>
        <v>0</v>
      </c>
      <c r="G67" s="21">
        <f t="shared" si="8"/>
        <v>0</v>
      </c>
      <c r="H67" s="23" t="s">
        <v>47</v>
      </c>
      <c r="I67" s="23" t="s">
        <v>48</v>
      </c>
      <c r="J67" s="21" t="s">
        <v>18</v>
      </c>
      <c r="K67" s="21">
        <v>250</v>
      </c>
      <c r="L67" s="21" t="str">
        <f>VLOOKUP(E67,[1]KLASIFIKASI!$I$4:$J$18,2,FALSE)</f>
        <v>PELEPAS GAS</v>
      </c>
      <c r="M67" s="21">
        <f t="shared" si="9"/>
        <v>14</v>
      </c>
      <c r="N67" s="21" t="s">
        <v>19</v>
      </c>
    </row>
    <row r="68" spans="1:14" s="16" customFormat="1" x14ac:dyDescent="0.25">
      <c r="A68" s="21">
        <f t="shared" ref="A68:A131" si="10">1+A67</f>
        <v>67</v>
      </c>
      <c r="B68" s="21" t="s">
        <v>40</v>
      </c>
      <c r="C68" s="21" t="str">
        <f>VLOOKUP(B68,[1]DESA!$B$2:$D$601,3,FALSE)</f>
        <v>PRAPEN</v>
      </c>
      <c r="D68" s="21" t="str">
        <f>VLOOKUP(B68,[1]DESA!$B$2:$E$601,4,FALSE)</f>
        <v>PRAYA</v>
      </c>
      <c r="E68" s="22" t="s">
        <v>49</v>
      </c>
      <c r="F68" s="21">
        <f t="shared" si="7"/>
        <v>0</v>
      </c>
      <c r="G68" s="21">
        <f t="shared" si="8"/>
        <v>0</v>
      </c>
      <c r="H68" s="23" t="s">
        <v>50</v>
      </c>
      <c r="I68" s="23" t="s">
        <v>51</v>
      </c>
      <c r="J68" s="21" t="s">
        <v>18</v>
      </c>
      <c r="K68" s="21">
        <v>250</v>
      </c>
      <c r="L68" s="21" t="e">
        <f>VLOOKUP(E68,[1]KLASIFIKASI!$I$4:$J$18,2,FALSE)</f>
        <v>#N/A</v>
      </c>
      <c r="M68" s="21" t="e">
        <f t="shared" si="9"/>
        <v>#N/A</v>
      </c>
      <c r="N68" s="21" t="s">
        <v>52</v>
      </c>
    </row>
    <row r="69" spans="1:14" s="16" customFormat="1" x14ac:dyDescent="0.25">
      <c r="A69" s="21">
        <f t="shared" si="10"/>
        <v>68</v>
      </c>
      <c r="B69" s="21" t="s">
        <v>40</v>
      </c>
      <c r="C69" s="21" t="str">
        <f>VLOOKUP(B69,[1]DESA!$B$2:$D$601,3,FALSE)</f>
        <v>PRAPEN</v>
      </c>
      <c r="D69" s="21" t="str">
        <f>VLOOKUP(B69,[1]DESA!$B$2:$E$601,4,FALSE)</f>
        <v>PRAYA</v>
      </c>
      <c r="E69" s="22" t="s">
        <v>49</v>
      </c>
      <c r="F69" s="21">
        <f t="shared" si="7"/>
        <v>0</v>
      </c>
      <c r="G69" s="21">
        <f t="shared" si="8"/>
        <v>0</v>
      </c>
      <c r="H69" s="23" t="s">
        <v>53</v>
      </c>
      <c r="I69" s="23" t="s">
        <v>54</v>
      </c>
      <c r="J69" s="21" t="s">
        <v>18</v>
      </c>
      <c r="K69" s="21">
        <v>250</v>
      </c>
      <c r="L69" s="21" t="e">
        <f>VLOOKUP(E69,[1]KLASIFIKASI!$I$4:$J$18,2,FALSE)</f>
        <v>#N/A</v>
      </c>
      <c r="M69" s="21" t="e">
        <f t="shared" si="9"/>
        <v>#N/A</v>
      </c>
      <c r="N69" s="21" t="s">
        <v>52</v>
      </c>
    </row>
    <row r="70" spans="1:14" s="16" customFormat="1" x14ac:dyDescent="0.25">
      <c r="A70" s="21">
        <f t="shared" si="10"/>
        <v>69</v>
      </c>
      <c r="B70" s="21" t="s">
        <v>40</v>
      </c>
      <c r="C70" s="21" t="str">
        <f>VLOOKUP(B70,[1]DESA!$B$2:$D$601,3,FALSE)</f>
        <v>PRAPEN</v>
      </c>
      <c r="D70" s="21" t="str">
        <f>VLOOKUP(B70,[1]DESA!$B$2:$E$601,4,FALSE)</f>
        <v>PRAYA</v>
      </c>
      <c r="E70" s="22" t="s">
        <v>49</v>
      </c>
      <c r="F70" s="21">
        <f t="shared" si="7"/>
        <v>0</v>
      </c>
      <c r="G70" s="21">
        <f t="shared" si="8"/>
        <v>0</v>
      </c>
      <c r="H70" s="23" t="s">
        <v>55</v>
      </c>
      <c r="I70" s="23" t="s">
        <v>56</v>
      </c>
      <c r="J70" s="21" t="s">
        <v>18</v>
      </c>
      <c r="K70" s="21">
        <v>250</v>
      </c>
      <c r="L70" s="21" t="e">
        <f>VLOOKUP(E70,[1]KLASIFIKASI!$I$4:$J$18,2,FALSE)</f>
        <v>#N/A</v>
      </c>
      <c r="M70" s="21" t="e">
        <f t="shared" si="9"/>
        <v>#N/A</v>
      </c>
      <c r="N70" s="21" t="s">
        <v>52</v>
      </c>
    </row>
    <row r="71" spans="1:14" s="16" customFormat="1" x14ac:dyDescent="0.25">
      <c r="A71" s="21">
        <f t="shared" si="10"/>
        <v>70</v>
      </c>
      <c r="B71" s="21" t="s">
        <v>2430</v>
      </c>
      <c r="C71" s="21" t="str">
        <f>VLOOKUP(B71,[1]DESA!$B$2:$D$601,3,FALSE)</f>
        <v>PRAPEN</v>
      </c>
      <c r="D71" s="21" t="str">
        <f>VLOOKUP(B71,[1]DESA!$B$2:$E$601,4,FALSE)</f>
        <v>PRAYA</v>
      </c>
      <c r="E71" s="22" t="s">
        <v>15</v>
      </c>
      <c r="F71" s="21">
        <f t="shared" si="7"/>
        <v>0</v>
      </c>
      <c r="G71" s="21">
        <f t="shared" si="8"/>
        <v>0</v>
      </c>
      <c r="H71" s="24" t="s">
        <v>2431</v>
      </c>
      <c r="I71" s="24" t="s">
        <v>2432</v>
      </c>
      <c r="J71" s="21" t="s">
        <v>18</v>
      </c>
      <c r="K71" s="21">
        <v>42</v>
      </c>
      <c r="L71" s="21" t="str">
        <f>VLOOKUP(E71,[1]KLASIFIKASI!$I$4:$J$18,2,FALSE)</f>
        <v>PELEPAS GAS</v>
      </c>
      <c r="M71" s="21">
        <f t="shared" si="9"/>
        <v>12</v>
      </c>
      <c r="N71" s="21" t="s">
        <v>19</v>
      </c>
    </row>
    <row r="72" spans="1:14" s="16" customFormat="1" x14ac:dyDescent="0.25">
      <c r="A72" s="21">
        <f t="shared" si="10"/>
        <v>71</v>
      </c>
      <c r="B72" s="21" t="s">
        <v>2430</v>
      </c>
      <c r="C72" s="21" t="str">
        <f>VLOOKUP(B72,[1]DESA!$B$2:$D$601,3,FALSE)</f>
        <v>PRAPEN</v>
      </c>
      <c r="D72" s="21" t="str">
        <f>VLOOKUP(B72,[1]DESA!$B$2:$E$601,4,FALSE)</f>
        <v>PRAYA</v>
      </c>
      <c r="E72" s="22" t="s">
        <v>49</v>
      </c>
      <c r="F72" s="21">
        <f t="shared" si="7"/>
        <v>0</v>
      </c>
      <c r="G72" s="21">
        <f t="shared" si="8"/>
        <v>0</v>
      </c>
      <c r="H72" s="24" t="s">
        <v>2433</v>
      </c>
      <c r="I72" s="24" t="s">
        <v>2434</v>
      </c>
      <c r="J72" s="21" t="s">
        <v>18</v>
      </c>
      <c r="K72" s="21"/>
      <c r="L72" s="21" t="e">
        <f>VLOOKUP(E72,[1]KLASIFIKASI!$I$4:$J$18,2,FALSE)</f>
        <v>#N/A</v>
      </c>
      <c r="M72" s="21" t="e">
        <f t="shared" si="9"/>
        <v>#N/A</v>
      </c>
      <c r="N72" s="21" t="s">
        <v>52</v>
      </c>
    </row>
    <row r="73" spans="1:14" s="16" customFormat="1" x14ac:dyDescent="0.25">
      <c r="A73" s="21">
        <f t="shared" si="10"/>
        <v>72</v>
      </c>
      <c r="B73" s="21" t="s">
        <v>2430</v>
      </c>
      <c r="C73" s="21" t="str">
        <f>VLOOKUP(B73,[1]DESA!$B$2:$D$601,3,FALSE)</f>
        <v>PRAPEN</v>
      </c>
      <c r="D73" s="21" t="str">
        <f>VLOOKUP(B73,[1]DESA!$B$2:$E$601,4,FALSE)</f>
        <v>PRAYA</v>
      </c>
      <c r="E73" s="22" t="s">
        <v>15</v>
      </c>
      <c r="F73" s="21">
        <f t="shared" si="7"/>
        <v>0</v>
      </c>
      <c r="G73" s="21">
        <f t="shared" si="8"/>
        <v>0</v>
      </c>
      <c r="H73" s="24" t="s">
        <v>2435</v>
      </c>
      <c r="I73" s="24" t="s">
        <v>2436</v>
      </c>
      <c r="J73" s="21" t="s">
        <v>18</v>
      </c>
      <c r="K73" s="21">
        <v>150</v>
      </c>
      <c r="L73" s="21" t="str">
        <f>VLOOKUP(E73,[1]KLASIFIKASI!$I$4:$J$18,2,FALSE)</f>
        <v>PELEPAS GAS</v>
      </c>
      <c r="M73" s="21">
        <f t="shared" si="9"/>
        <v>14</v>
      </c>
      <c r="N73" s="21" t="s">
        <v>19</v>
      </c>
    </row>
    <row r="74" spans="1:14" s="16" customFormat="1" x14ac:dyDescent="0.25">
      <c r="A74" s="21">
        <f t="shared" si="10"/>
        <v>73</v>
      </c>
      <c r="B74" s="21" t="s">
        <v>2430</v>
      </c>
      <c r="C74" s="21" t="str">
        <f>VLOOKUP(B74,[1]DESA!$B$2:$D$601,3,FALSE)</f>
        <v>PRAPEN</v>
      </c>
      <c r="D74" s="21" t="str">
        <f>VLOOKUP(B74,[1]DESA!$B$2:$E$601,4,FALSE)</f>
        <v>PRAYA</v>
      </c>
      <c r="E74" s="22" t="s">
        <v>24</v>
      </c>
      <c r="F74" s="21">
        <f t="shared" si="7"/>
        <v>0</v>
      </c>
      <c r="G74" s="21">
        <f t="shared" si="8"/>
        <v>0</v>
      </c>
      <c r="H74" s="24" t="s">
        <v>2437</v>
      </c>
      <c r="I74" s="24" t="s">
        <v>2438</v>
      </c>
      <c r="J74" s="21" t="s">
        <v>18</v>
      </c>
      <c r="K74" s="21">
        <v>250</v>
      </c>
      <c r="L74" s="21" t="str">
        <f>VLOOKUP(E74,[1]KLASIFIKASI!$I$4:$J$18,2,FALSE)</f>
        <v>PELEPAS GAS</v>
      </c>
      <c r="M74" s="21">
        <f t="shared" si="9"/>
        <v>14</v>
      </c>
      <c r="N74" s="21" t="s">
        <v>19</v>
      </c>
    </row>
    <row r="75" spans="1:14" s="16" customFormat="1" x14ac:dyDescent="0.25">
      <c r="A75" s="21">
        <f t="shared" si="10"/>
        <v>74</v>
      </c>
      <c r="B75" s="21" t="s">
        <v>2430</v>
      </c>
      <c r="C75" s="21" t="str">
        <f>VLOOKUP(B75,[1]DESA!$B$2:$D$601,3,FALSE)</f>
        <v>PRAPEN</v>
      </c>
      <c r="D75" s="21" t="str">
        <f>VLOOKUP(B75,[1]DESA!$B$2:$E$601,4,FALSE)</f>
        <v>PRAYA</v>
      </c>
      <c r="E75" s="22" t="s">
        <v>24</v>
      </c>
      <c r="F75" s="21">
        <f t="shared" si="7"/>
        <v>0</v>
      </c>
      <c r="G75" s="21">
        <f t="shared" si="8"/>
        <v>0</v>
      </c>
      <c r="H75" s="24" t="s">
        <v>2439</v>
      </c>
      <c r="I75" s="24" t="s">
        <v>1991</v>
      </c>
      <c r="J75" s="21" t="s">
        <v>18</v>
      </c>
      <c r="K75" s="21">
        <v>250</v>
      </c>
      <c r="L75" s="21" t="str">
        <f>VLOOKUP(E75,[1]KLASIFIKASI!$I$4:$J$18,2,FALSE)</f>
        <v>PELEPAS GAS</v>
      </c>
      <c r="M75" s="21">
        <f t="shared" si="9"/>
        <v>14</v>
      </c>
      <c r="N75" s="21" t="s">
        <v>19</v>
      </c>
    </row>
    <row r="76" spans="1:14" s="16" customFormat="1" x14ac:dyDescent="0.25">
      <c r="A76" s="21">
        <f t="shared" si="10"/>
        <v>75</v>
      </c>
      <c r="B76" s="21" t="s">
        <v>2430</v>
      </c>
      <c r="C76" s="21" t="str">
        <f>VLOOKUP(B76,[1]DESA!$B$2:$D$601,3,FALSE)</f>
        <v>PRAPEN</v>
      </c>
      <c r="D76" s="21" t="str">
        <f>VLOOKUP(B76,[1]DESA!$B$2:$E$601,4,FALSE)</f>
        <v>PRAYA</v>
      </c>
      <c r="E76" s="22" t="s">
        <v>24</v>
      </c>
      <c r="F76" s="21">
        <f t="shared" si="7"/>
        <v>0</v>
      </c>
      <c r="G76" s="21">
        <f t="shared" si="8"/>
        <v>0</v>
      </c>
      <c r="H76" s="24" t="s">
        <v>2437</v>
      </c>
      <c r="I76" s="24" t="s">
        <v>2440</v>
      </c>
      <c r="J76" s="21" t="s">
        <v>18</v>
      </c>
      <c r="K76" s="21">
        <v>250</v>
      </c>
      <c r="L76" s="21" t="str">
        <f>VLOOKUP(E76,[1]KLASIFIKASI!$I$4:$J$18,2,FALSE)</f>
        <v>PELEPAS GAS</v>
      </c>
      <c r="M76" s="21">
        <f t="shared" si="9"/>
        <v>14</v>
      </c>
      <c r="N76" s="21" t="s">
        <v>19</v>
      </c>
    </row>
    <row r="77" spans="1:14" s="16" customFormat="1" x14ac:dyDescent="0.25">
      <c r="A77" s="21">
        <f t="shared" si="10"/>
        <v>76</v>
      </c>
      <c r="B77" s="21" t="s">
        <v>2430</v>
      </c>
      <c r="C77" s="21" t="str">
        <f>VLOOKUP(B77,[1]DESA!$B$2:$D$601,3,FALSE)</f>
        <v>PRAPEN</v>
      </c>
      <c r="D77" s="21" t="str">
        <f>VLOOKUP(B77,[1]DESA!$B$2:$E$601,4,FALSE)</f>
        <v>PRAYA</v>
      </c>
      <c r="E77" s="22" t="s">
        <v>24</v>
      </c>
      <c r="F77" s="21">
        <f t="shared" si="7"/>
        <v>0</v>
      </c>
      <c r="G77" s="21">
        <f t="shared" si="8"/>
        <v>0</v>
      </c>
      <c r="H77" s="24" t="s">
        <v>2441</v>
      </c>
      <c r="I77" s="24" t="s">
        <v>2442</v>
      </c>
      <c r="J77" s="21" t="s">
        <v>18</v>
      </c>
      <c r="K77" s="21">
        <v>250</v>
      </c>
      <c r="L77" s="21" t="str">
        <f>VLOOKUP(E77,[1]KLASIFIKASI!$I$4:$J$18,2,FALSE)</f>
        <v>PELEPAS GAS</v>
      </c>
      <c r="M77" s="21">
        <f t="shared" si="9"/>
        <v>14</v>
      </c>
      <c r="N77" s="21" t="s">
        <v>19</v>
      </c>
    </row>
    <row r="78" spans="1:14" s="16" customFormat="1" x14ac:dyDescent="0.25">
      <c r="A78" s="21">
        <f t="shared" si="10"/>
        <v>77</v>
      </c>
      <c r="B78" s="21" t="s">
        <v>2430</v>
      </c>
      <c r="C78" s="21" t="str">
        <f>VLOOKUP(B78,[1]DESA!$B$2:$D$601,3,FALSE)</f>
        <v>PRAPEN</v>
      </c>
      <c r="D78" s="21" t="str">
        <f>VLOOKUP(B78,[1]DESA!$B$2:$E$601,4,FALSE)</f>
        <v>PRAYA</v>
      </c>
      <c r="E78" s="22" t="s">
        <v>24</v>
      </c>
      <c r="F78" s="21">
        <f t="shared" si="7"/>
        <v>0</v>
      </c>
      <c r="G78" s="21">
        <f t="shared" si="8"/>
        <v>0</v>
      </c>
      <c r="H78" s="24" t="s">
        <v>64</v>
      </c>
      <c r="I78" s="24" t="s">
        <v>2443</v>
      </c>
      <c r="J78" s="21" t="s">
        <v>18</v>
      </c>
      <c r="K78" s="21">
        <v>250</v>
      </c>
      <c r="L78" s="21" t="str">
        <f>VLOOKUP(E78,[1]KLASIFIKASI!$I$4:$J$18,2,FALSE)</f>
        <v>PELEPAS GAS</v>
      </c>
      <c r="M78" s="21">
        <f t="shared" si="9"/>
        <v>14</v>
      </c>
      <c r="N78" s="21" t="s">
        <v>19</v>
      </c>
    </row>
    <row r="79" spans="1:14" s="16" customFormat="1" x14ac:dyDescent="0.25">
      <c r="A79" s="21">
        <f t="shared" si="10"/>
        <v>78</v>
      </c>
      <c r="B79" s="21" t="s">
        <v>2430</v>
      </c>
      <c r="C79" s="21" t="str">
        <f>VLOOKUP(B79,[1]DESA!$B$2:$D$601,3,FALSE)</f>
        <v>PRAPEN</v>
      </c>
      <c r="D79" s="21" t="str">
        <f>VLOOKUP(B79,[1]DESA!$B$2:$E$601,4,FALSE)</f>
        <v>PRAYA</v>
      </c>
      <c r="E79" s="22" t="s">
        <v>24</v>
      </c>
      <c r="F79" s="21">
        <f t="shared" si="7"/>
        <v>0</v>
      </c>
      <c r="G79" s="21">
        <f t="shared" si="8"/>
        <v>0</v>
      </c>
      <c r="H79" s="24" t="s">
        <v>2444</v>
      </c>
      <c r="I79" s="24" t="s">
        <v>2445</v>
      </c>
      <c r="J79" s="21" t="s">
        <v>18</v>
      </c>
      <c r="K79" s="21">
        <v>250</v>
      </c>
      <c r="L79" s="21" t="str">
        <f>VLOOKUP(E79,[1]KLASIFIKASI!$I$4:$J$18,2,FALSE)</f>
        <v>PELEPAS GAS</v>
      </c>
      <c r="M79" s="21">
        <f t="shared" si="9"/>
        <v>14</v>
      </c>
      <c r="N79" s="21" t="s">
        <v>19</v>
      </c>
    </row>
    <row r="80" spans="1:14" s="16" customFormat="1" x14ac:dyDescent="0.25">
      <c r="A80" s="21">
        <f t="shared" si="10"/>
        <v>79</v>
      </c>
      <c r="B80" s="21" t="s">
        <v>2430</v>
      </c>
      <c r="C80" s="21" t="str">
        <f>VLOOKUP(B80,[1]DESA!$B$2:$D$601,3,FALSE)</f>
        <v>PRAPEN</v>
      </c>
      <c r="D80" s="21" t="str">
        <f>VLOOKUP(B80,[1]DESA!$B$2:$E$601,4,FALSE)</f>
        <v>PRAYA</v>
      </c>
      <c r="E80" s="22" t="s">
        <v>24</v>
      </c>
      <c r="F80" s="21">
        <f t="shared" si="7"/>
        <v>0</v>
      </c>
      <c r="G80" s="21">
        <f t="shared" si="8"/>
        <v>0</v>
      </c>
      <c r="H80" s="24" t="s">
        <v>2446</v>
      </c>
      <c r="I80" s="24" t="s">
        <v>2447</v>
      </c>
      <c r="J80" s="21" t="s">
        <v>18</v>
      </c>
      <c r="K80" s="21">
        <v>250</v>
      </c>
      <c r="L80" s="21" t="str">
        <f>VLOOKUP(E80,[1]KLASIFIKASI!$I$4:$J$18,2,FALSE)</f>
        <v>PELEPAS GAS</v>
      </c>
      <c r="M80" s="21">
        <f t="shared" si="9"/>
        <v>14</v>
      </c>
      <c r="N80" s="21" t="s">
        <v>19</v>
      </c>
    </row>
    <row r="81" spans="1:14" s="16" customFormat="1" x14ac:dyDescent="0.25">
      <c r="A81" s="21">
        <f t="shared" si="10"/>
        <v>80</v>
      </c>
      <c r="B81" s="21" t="s">
        <v>2430</v>
      </c>
      <c r="C81" s="21" t="str">
        <f>VLOOKUP(B81,[1]DESA!$B$2:$D$601,3,FALSE)</f>
        <v>PRAPEN</v>
      </c>
      <c r="D81" s="21" t="str">
        <f>VLOOKUP(B81,[1]DESA!$B$2:$E$601,4,FALSE)</f>
        <v>PRAYA</v>
      </c>
      <c r="E81" s="22" t="s">
        <v>24</v>
      </c>
      <c r="F81" s="21">
        <f t="shared" si="7"/>
        <v>0</v>
      </c>
      <c r="G81" s="21">
        <f t="shared" si="8"/>
        <v>0</v>
      </c>
      <c r="H81" s="24" t="s">
        <v>2448</v>
      </c>
      <c r="I81" s="24" t="s">
        <v>2449</v>
      </c>
      <c r="J81" s="21" t="s">
        <v>18</v>
      </c>
      <c r="K81" s="21">
        <v>250</v>
      </c>
      <c r="L81" s="21" t="str">
        <f>VLOOKUP(E81,[1]KLASIFIKASI!$I$4:$J$18,2,FALSE)</f>
        <v>PELEPAS GAS</v>
      </c>
      <c r="M81" s="21">
        <f t="shared" si="9"/>
        <v>14</v>
      </c>
      <c r="N81" s="21" t="s">
        <v>19</v>
      </c>
    </row>
    <row r="82" spans="1:14" s="16" customFormat="1" x14ac:dyDescent="0.25">
      <c r="A82" s="21">
        <f t="shared" si="10"/>
        <v>81</v>
      </c>
      <c r="B82" s="21" t="s">
        <v>2430</v>
      </c>
      <c r="C82" s="21" t="str">
        <f>VLOOKUP(B82,[1]DESA!$B$2:$D$601,3,FALSE)</f>
        <v>PRAPEN</v>
      </c>
      <c r="D82" s="21" t="str">
        <f>VLOOKUP(B82,[1]DESA!$B$2:$E$601,4,FALSE)</f>
        <v>PRAYA</v>
      </c>
      <c r="E82" s="22" t="s">
        <v>24</v>
      </c>
      <c r="F82" s="21">
        <f t="shared" si="7"/>
        <v>0</v>
      </c>
      <c r="G82" s="21">
        <f t="shared" si="8"/>
        <v>0</v>
      </c>
      <c r="H82" s="24" t="s">
        <v>2450</v>
      </c>
      <c r="I82" s="24" t="s">
        <v>2451</v>
      </c>
      <c r="J82" s="21" t="s">
        <v>18</v>
      </c>
      <c r="K82" s="21">
        <v>250</v>
      </c>
      <c r="L82" s="21" t="str">
        <f>VLOOKUP(E82,[1]KLASIFIKASI!$I$4:$J$18,2,FALSE)</f>
        <v>PELEPAS GAS</v>
      </c>
      <c r="M82" s="21">
        <f t="shared" si="9"/>
        <v>14</v>
      </c>
      <c r="N82" s="21" t="s">
        <v>19</v>
      </c>
    </row>
    <row r="83" spans="1:14" s="16" customFormat="1" x14ac:dyDescent="0.25">
      <c r="A83" s="21">
        <f t="shared" si="10"/>
        <v>82</v>
      </c>
      <c r="B83" s="21" t="s">
        <v>2452</v>
      </c>
      <c r="C83" s="21" t="str">
        <f>VLOOKUP(B83,[1]DESA!$B$2:$D$601,3,FALSE)</f>
        <v>PRAPEN</v>
      </c>
      <c r="D83" s="21" t="str">
        <f>VLOOKUP(B83,[1]DESA!$B$2:$E$601,4,FALSE)</f>
        <v>PRAYA</v>
      </c>
      <c r="E83" s="22" t="s">
        <v>15</v>
      </c>
      <c r="F83" s="21">
        <f t="shared" si="7"/>
        <v>0</v>
      </c>
      <c r="G83" s="21">
        <f t="shared" si="8"/>
        <v>0</v>
      </c>
      <c r="H83" s="24" t="s">
        <v>2453</v>
      </c>
      <c r="I83" s="24" t="s">
        <v>2454</v>
      </c>
      <c r="J83" s="21" t="s">
        <v>18</v>
      </c>
      <c r="K83" s="21">
        <v>42</v>
      </c>
      <c r="L83" s="21" t="str">
        <f>VLOOKUP(E83,[1]KLASIFIKASI!$I$4:$J$18,2,FALSE)</f>
        <v>PELEPAS GAS</v>
      </c>
      <c r="M83" s="21">
        <f t="shared" si="9"/>
        <v>12</v>
      </c>
      <c r="N83" s="21" t="s">
        <v>19</v>
      </c>
    </row>
    <row r="84" spans="1:14" s="16" customFormat="1" x14ac:dyDescent="0.25">
      <c r="A84" s="21">
        <f t="shared" si="10"/>
        <v>83</v>
      </c>
      <c r="B84" s="21" t="s">
        <v>2452</v>
      </c>
      <c r="C84" s="21" t="str">
        <f>VLOOKUP(B84,[1]DESA!$B$2:$D$601,3,FALSE)</f>
        <v>PRAPEN</v>
      </c>
      <c r="D84" s="21" t="str">
        <f>VLOOKUP(B84,[1]DESA!$B$2:$E$601,4,FALSE)</f>
        <v>PRAYA</v>
      </c>
      <c r="E84" s="22" t="s">
        <v>49</v>
      </c>
      <c r="F84" s="21">
        <f t="shared" si="7"/>
        <v>0</v>
      </c>
      <c r="G84" s="21">
        <f t="shared" si="8"/>
        <v>0</v>
      </c>
      <c r="H84" s="24" t="s">
        <v>2455</v>
      </c>
      <c r="I84" s="24" t="s">
        <v>2456</v>
      </c>
      <c r="J84" s="21" t="s">
        <v>18</v>
      </c>
      <c r="K84" s="21"/>
      <c r="L84" s="21" t="e">
        <f>VLOOKUP(E84,[1]KLASIFIKASI!$I$4:$J$18,2,FALSE)</f>
        <v>#N/A</v>
      </c>
      <c r="M84" s="21" t="e">
        <f t="shared" si="9"/>
        <v>#N/A</v>
      </c>
      <c r="N84" s="21" t="s">
        <v>52</v>
      </c>
    </row>
    <row r="85" spans="1:14" s="16" customFormat="1" x14ac:dyDescent="0.25">
      <c r="A85" s="21">
        <f t="shared" si="10"/>
        <v>84</v>
      </c>
      <c r="B85" s="21" t="s">
        <v>2452</v>
      </c>
      <c r="C85" s="21" t="str">
        <f>VLOOKUP(B85,[1]DESA!$B$2:$D$601,3,FALSE)</f>
        <v>PRAPEN</v>
      </c>
      <c r="D85" s="21" t="str">
        <f>VLOOKUP(B85,[1]DESA!$B$2:$E$601,4,FALSE)</f>
        <v>PRAYA</v>
      </c>
      <c r="E85" s="22" t="s">
        <v>24</v>
      </c>
      <c r="F85" s="21">
        <f t="shared" si="7"/>
        <v>0</v>
      </c>
      <c r="G85" s="21">
        <f t="shared" si="8"/>
        <v>0</v>
      </c>
      <c r="H85" s="24" t="s">
        <v>2457</v>
      </c>
      <c r="I85" s="24" t="s">
        <v>2458</v>
      </c>
      <c r="J85" s="21" t="s">
        <v>18</v>
      </c>
      <c r="K85" s="21">
        <v>150</v>
      </c>
      <c r="L85" s="21" t="str">
        <f>VLOOKUP(E85,[1]KLASIFIKASI!$I$4:$J$18,2,FALSE)</f>
        <v>PELEPAS GAS</v>
      </c>
      <c r="M85" s="21">
        <f t="shared" si="9"/>
        <v>14</v>
      </c>
      <c r="N85" s="21" t="s">
        <v>19</v>
      </c>
    </row>
    <row r="86" spans="1:14" s="16" customFormat="1" x14ac:dyDescent="0.25">
      <c r="A86" s="21">
        <f t="shared" si="10"/>
        <v>85</v>
      </c>
      <c r="B86" s="21" t="s">
        <v>2452</v>
      </c>
      <c r="C86" s="21" t="str">
        <f>VLOOKUP(B86,[1]DESA!$B$2:$D$601,3,FALSE)</f>
        <v>PRAPEN</v>
      </c>
      <c r="D86" s="21" t="str">
        <f>VLOOKUP(B86,[1]DESA!$B$2:$E$601,4,FALSE)</f>
        <v>PRAYA</v>
      </c>
      <c r="E86" s="22" t="s">
        <v>15</v>
      </c>
      <c r="F86" s="21">
        <f t="shared" si="7"/>
        <v>0</v>
      </c>
      <c r="G86" s="21">
        <f t="shared" si="8"/>
        <v>0</v>
      </c>
      <c r="H86" s="24" t="s">
        <v>2459</v>
      </c>
      <c r="I86" s="24" t="s">
        <v>2460</v>
      </c>
      <c r="J86" s="21" t="s">
        <v>18</v>
      </c>
      <c r="K86" s="21">
        <v>42</v>
      </c>
      <c r="L86" s="21" t="str">
        <f>VLOOKUP(E86,[1]KLASIFIKASI!$I$4:$J$18,2,FALSE)</f>
        <v>PELEPAS GAS</v>
      </c>
      <c r="M86" s="21">
        <f t="shared" si="9"/>
        <v>12</v>
      </c>
      <c r="N86" s="21" t="s">
        <v>19</v>
      </c>
    </row>
    <row r="87" spans="1:14" s="10" customFormat="1" x14ac:dyDescent="0.25">
      <c r="A87" s="21">
        <f t="shared" si="10"/>
        <v>86</v>
      </c>
      <c r="B87" s="21" t="s">
        <v>2376</v>
      </c>
      <c r="C87" s="21" t="str">
        <f>VLOOKUP(B87,[1]DESA!$B$2:$D$601,3,FALSE)</f>
        <v>PRAPEN</v>
      </c>
      <c r="D87" s="21" t="str">
        <f>VLOOKUP(B87,[1]DESA!$B$2:$E$601,4,FALSE)</f>
        <v>PRAYA</v>
      </c>
      <c r="E87" s="22" t="s">
        <v>24</v>
      </c>
      <c r="F87" s="21">
        <f t="shared" si="7"/>
        <v>0</v>
      </c>
      <c r="G87" s="21">
        <f t="shared" si="8"/>
        <v>0</v>
      </c>
      <c r="H87" s="24" t="s">
        <v>2377</v>
      </c>
      <c r="I87" s="24" t="s">
        <v>2378</v>
      </c>
      <c r="J87" s="21" t="s">
        <v>18</v>
      </c>
      <c r="K87" s="21">
        <v>500</v>
      </c>
      <c r="L87" s="21" t="str">
        <f>VLOOKUP(E87,[1]KLASIFIKASI!$I$4:$J$18,2,FALSE)</f>
        <v>PELEPAS GAS</v>
      </c>
      <c r="M87" s="21">
        <f t="shared" si="9"/>
        <v>15</v>
      </c>
      <c r="N87" s="21" t="s">
        <v>19</v>
      </c>
    </row>
    <row r="88" spans="1:14" s="10" customFormat="1" x14ac:dyDescent="0.25">
      <c r="A88" s="21">
        <f t="shared" si="10"/>
        <v>87</v>
      </c>
      <c r="B88" s="21" t="s">
        <v>2376</v>
      </c>
      <c r="C88" s="21" t="str">
        <f>VLOOKUP(B88,[1]DESA!$B$2:$D$601,3,FALSE)</f>
        <v>PRAPEN</v>
      </c>
      <c r="D88" s="21" t="str">
        <f>VLOOKUP(B88,[1]DESA!$B$2:$E$601,4,FALSE)</f>
        <v>PRAYA</v>
      </c>
      <c r="E88" s="22" t="s">
        <v>24</v>
      </c>
      <c r="F88" s="21">
        <f t="shared" si="7"/>
        <v>0</v>
      </c>
      <c r="G88" s="21">
        <f t="shared" si="8"/>
        <v>0</v>
      </c>
      <c r="H88" s="24" t="s">
        <v>2379</v>
      </c>
      <c r="I88" s="24" t="s">
        <v>2380</v>
      </c>
      <c r="J88" s="21" t="s">
        <v>18</v>
      </c>
      <c r="K88" s="21">
        <v>250</v>
      </c>
      <c r="L88" s="21" t="str">
        <f>VLOOKUP(E88,[1]KLASIFIKASI!$I$4:$J$18,2,FALSE)</f>
        <v>PELEPAS GAS</v>
      </c>
      <c r="M88" s="21">
        <f t="shared" si="9"/>
        <v>14</v>
      </c>
      <c r="N88" s="21" t="s">
        <v>19</v>
      </c>
    </row>
    <row r="89" spans="1:14" s="10" customFormat="1" x14ac:dyDescent="0.25">
      <c r="A89" s="21">
        <f t="shared" si="10"/>
        <v>88</v>
      </c>
      <c r="B89" s="21" t="s">
        <v>2376</v>
      </c>
      <c r="C89" s="21" t="str">
        <f>VLOOKUP(B89,[1]DESA!$B$2:$D$601,3,FALSE)</f>
        <v>PRAPEN</v>
      </c>
      <c r="D89" s="21" t="str">
        <f>VLOOKUP(B89,[1]DESA!$B$2:$E$601,4,FALSE)</f>
        <v>PRAYA</v>
      </c>
      <c r="E89" s="22" t="s">
        <v>29</v>
      </c>
      <c r="F89" s="21">
        <f t="shared" si="7"/>
        <v>0</v>
      </c>
      <c r="G89" s="21">
        <f t="shared" si="8"/>
        <v>0</v>
      </c>
      <c r="H89" s="24" t="s">
        <v>2381</v>
      </c>
      <c r="I89" s="24" t="s">
        <v>2382</v>
      </c>
      <c r="J89" s="21" t="s">
        <v>18</v>
      </c>
      <c r="K89" s="21">
        <v>42</v>
      </c>
      <c r="L89" s="21" t="str">
        <f>VLOOKUP(E89,[1]KLASIFIKASI!$I$4:$J$18,2,FALSE)</f>
        <v>PELEPAS GAS</v>
      </c>
      <c r="M89" s="21">
        <f t="shared" si="9"/>
        <v>12</v>
      </c>
      <c r="N89" s="21" t="s">
        <v>19</v>
      </c>
    </row>
    <row r="90" spans="1:14" s="10" customFormat="1" x14ac:dyDescent="0.25">
      <c r="A90" s="21">
        <f t="shared" si="10"/>
        <v>89</v>
      </c>
      <c r="B90" s="21" t="s">
        <v>2376</v>
      </c>
      <c r="C90" s="21" t="str">
        <f>VLOOKUP(B90,[1]DESA!$B$2:$D$601,3,FALSE)</f>
        <v>PRAPEN</v>
      </c>
      <c r="D90" s="21" t="str">
        <f>VLOOKUP(B90,[1]DESA!$B$2:$E$601,4,FALSE)</f>
        <v>PRAYA</v>
      </c>
      <c r="E90" s="22" t="s">
        <v>15</v>
      </c>
      <c r="F90" s="21">
        <f t="shared" si="7"/>
        <v>0</v>
      </c>
      <c r="G90" s="21">
        <f t="shared" si="8"/>
        <v>0</v>
      </c>
      <c r="H90" s="24" t="s">
        <v>2383</v>
      </c>
      <c r="I90" s="24" t="s">
        <v>2384</v>
      </c>
      <c r="J90" s="21" t="s">
        <v>18</v>
      </c>
      <c r="K90" s="21">
        <v>42</v>
      </c>
      <c r="L90" s="21" t="str">
        <f>VLOOKUP(E90,[1]KLASIFIKASI!$I$4:$J$18,2,FALSE)</f>
        <v>PELEPAS GAS</v>
      </c>
      <c r="M90" s="21">
        <f t="shared" si="9"/>
        <v>12</v>
      </c>
      <c r="N90" s="21" t="s">
        <v>19</v>
      </c>
    </row>
    <row r="91" spans="1:14" s="10" customFormat="1" x14ac:dyDescent="0.25">
      <c r="A91" s="21">
        <f t="shared" si="10"/>
        <v>90</v>
      </c>
      <c r="B91" s="21" t="s">
        <v>2376</v>
      </c>
      <c r="C91" s="21" t="str">
        <f>VLOOKUP(B91,[1]DESA!$B$2:$D$601,3,FALSE)</f>
        <v>PRAPEN</v>
      </c>
      <c r="D91" s="21" t="str">
        <f>VLOOKUP(B91,[1]DESA!$B$2:$E$601,4,FALSE)</f>
        <v>PRAYA</v>
      </c>
      <c r="E91" s="22" t="s">
        <v>15</v>
      </c>
      <c r="F91" s="21">
        <f t="shared" si="7"/>
        <v>0</v>
      </c>
      <c r="G91" s="21">
        <f t="shared" si="8"/>
        <v>0</v>
      </c>
      <c r="H91" s="24" t="s">
        <v>2385</v>
      </c>
      <c r="I91" s="24" t="s">
        <v>2386</v>
      </c>
      <c r="J91" s="21" t="s">
        <v>18</v>
      </c>
      <c r="K91" s="21">
        <v>42</v>
      </c>
      <c r="L91" s="21" t="str">
        <f>VLOOKUP(E91,[1]KLASIFIKASI!$I$4:$J$18,2,FALSE)</f>
        <v>PELEPAS GAS</v>
      </c>
      <c r="M91" s="21">
        <f t="shared" si="9"/>
        <v>12</v>
      </c>
      <c r="N91" s="21" t="s">
        <v>19</v>
      </c>
    </row>
    <row r="92" spans="1:14" s="10" customFormat="1" x14ac:dyDescent="0.25">
      <c r="A92" s="21">
        <f t="shared" si="10"/>
        <v>91</v>
      </c>
      <c r="B92" s="21" t="s">
        <v>57</v>
      </c>
      <c r="C92" s="21" t="str">
        <f>VLOOKUP(B92,[1]DESA!$B$2:$D$601,3,FALSE)</f>
        <v>SEMAYAN</v>
      </c>
      <c r="D92" s="21" t="str">
        <f>VLOOKUP(B92,[1]DESA!$B$2:$E$601,4,FALSE)</f>
        <v>PRAYA</v>
      </c>
      <c r="E92" s="22" t="s">
        <v>15</v>
      </c>
      <c r="F92" s="21">
        <f t="shared" si="7"/>
        <v>0</v>
      </c>
      <c r="G92" s="21">
        <f t="shared" si="8"/>
        <v>0</v>
      </c>
      <c r="H92" s="23" t="s">
        <v>58</v>
      </c>
      <c r="I92" s="23" t="s">
        <v>59</v>
      </c>
      <c r="J92" s="21" t="s">
        <v>18</v>
      </c>
      <c r="K92" s="21">
        <v>42</v>
      </c>
      <c r="L92" s="21" t="str">
        <f>VLOOKUP(E92,[1]KLASIFIKASI!$I$4:$J$18,2,FALSE)</f>
        <v>PELEPAS GAS</v>
      </c>
      <c r="M92" s="21">
        <f t="shared" si="9"/>
        <v>12</v>
      </c>
      <c r="N92" s="21" t="s">
        <v>19</v>
      </c>
    </row>
    <row r="93" spans="1:14" s="10" customFormat="1" x14ac:dyDescent="0.25">
      <c r="A93" s="21">
        <f t="shared" si="10"/>
        <v>92</v>
      </c>
      <c r="B93" s="21" t="s">
        <v>57</v>
      </c>
      <c r="C93" s="21" t="str">
        <f>VLOOKUP(B93,[1]DESA!$B$2:$D$601,3,FALSE)</f>
        <v>SEMAYAN</v>
      </c>
      <c r="D93" s="21" t="str">
        <f>VLOOKUP(B93,[1]DESA!$B$2:$E$601,4,FALSE)</f>
        <v>PRAYA</v>
      </c>
      <c r="E93" s="22" t="s">
        <v>15</v>
      </c>
      <c r="F93" s="21">
        <f t="shared" si="7"/>
        <v>0</v>
      </c>
      <c r="G93" s="21">
        <f t="shared" si="8"/>
        <v>0</v>
      </c>
      <c r="H93" s="23" t="s">
        <v>60</v>
      </c>
      <c r="I93" s="23" t="s">
        <v>61</v>
      </c>
      <c r="J93" s="21" t="s">
        <v>18</v>
      </c>
      <c r="K93" s="21">
        <v>250</v>
      </c>
      <c r="L93" s="21" t="str">
        <f>VLOOKUP(E93,[1]KLASIFIKASI!$I$4:$J$18,2,FALSE)</f>
        <v>PELEPAS GAS</v>
      </c>
      <c r="M93" s="21">
        <f t="shared" si="9"/>
        <v>14</v>
      </c>
      <c r="N93" s="21" t="s">
        <v>19</v>
      </c>
    </row>
    <row r="94" spans="1:14" s="10" customFormat="1" x14ac:dyDescent="0.25">
      <c r="A94" s="21">
        <f t="shared" si="10"/>
        <v>93</v>
      </c>
      <c r="B94" s="21" t="s">
        <v>57</v>
      </c>
      <c r="C94" s="21" t="str">
        <f>VLOOKUP(B94,[1]DESA!$B$2:$D$601,3,FALSE)</f>
        <v>SEMAYAN</v>
      </c>
      <c r="D94" s="21" t="str">
        <f>VLOOKUP(B94,[1]DESA!$B$2:$E$601,4,FALSE)</f>
        <v>PRAYA</v>
      </c>
      <c r="E94" s="22" t="s">
        <v>29</v>
      </c>
      <c r="F94" s="21">
        <f t="shared" si="7"/>
        <v>0</v>
      </c>
      <c r="G94" s="21">
        <f t="shared" si="8"/>
        <v>0</v>
      </c>
      <c r="H94" s="23" t="s">
        <v>62</v>
      </c>
      <c r="I94" s="23" t="s">
        <v>63</v>
      </c>
      <c r="J94" s="21" t="s">
        <v>18</v>
      </c>
      <c r="K94" s="21">
        <v>42</v>
      </c>
      <c r="L94" s="21" t="str">
        <f>VLOOKUP(E94,[1]KLASIFIKASI!$I$4:$J$18,2,FALSE)</f>
        <v>PELEPAS GAS</v>
      </c>
      <c r="M94" s="21">
        <f t="shared" si="9"/>
        <v>12</v>
      </c>
      <c r="N94" s="21" t="s">
        <v>19</v>
      </c>
    </row>
    <row r="95" spans="1:14" s="10" customFormat="1" x14ac:dyDescent="0.25">
      <c r="A95" s="21">
        <f t="shared" si="10"/>
        <v>94</v>
      </c>
      <c r="B95" s="21" t="s">
        <v>57</v>
      </c>
      <c r="C95" s="21" t="str">
        <f>VLOOKUP(B95,[1]DESA!$B$2:$D$601,3,FALSE)</f>
        <v>SEMAYAN</v>
      </c>
      <c r="D95" s="21" t="str">
        <f>VLOOKUP(B95,[1]DESA!$B$2:$E$601,4,FALSE)</f>
        <v>PRAYA</v>
      </c>
      <c r="E95" s="22" t="s">
        <v>15</v>
      </c>
      <c r="F95" s="21">
        <f t="shared" si="7"/>
        <v>0</v>
      </c>
      <c r="G95" s="21">
        <f t="shared" si="8"/>
        <v>0</v>
      </c>
      <c r="H95" s="23" t="s">
        <v>64</v>
      </c>
      <c r="I95" s="23" t="s">
        <v>65</v>
      </c>
      <c r="J95" s="21" t="s">
        <v>18</v>
      </c>
      <c r="K95" s="21">
        <v>42</v>
      </c>
      <c r="L95" s="21" t="str">
        <f>VLOOKUP(E95,[1]KLASIFIKASI!$I$4:$J$18,2,FALSE)</f>
        <v>PELEPAS GAS</v>
      </c>
      <c r="M95" s="21">
        <f t="shared" si="9"/>
        <v>12</v>
      </c>
      <c r="N95" s="21" t="s">
        <v>19</v>
      </c>
    </row>
    <row r="96" spans="1:14" s="10" customFormat="1" x14ac:dyDescent="0.25">
      <c r="A96" s="21">
        <f t="shared" si="10"/>
        <v>95</v>
      </c>
      <c r="B96" s="21" t="s">
        <v>57</v>
      </c>
      <c r="C96" s="21" t="str">
        <f>VLOOKUP(B96,[1]DESA!$B$2:$D$601,3,FALSE)</f>
        <v>SEMAYAN</v>
      </c>
      <c r="D96" s="21" t="str">
        <f>VLOOKUP(B96,[1]DESA!$B$2:$E$601,4,FALSE)</f>
        <v>PRAYA</v>
      </c>
      <c r="E96" s="22" t="s">
        <v>49</v>
      </c>
      <c r="F96" s="21">
        <f t="shared" si="7"/>
        <v>0</v>
      </c>
      <c r="G96" s="21">
        <f t="shared" si="8"/>
        <v>0</v>
      </c>
      <c r="H96" s="23" t="s">
        <v>66</v>
      </c>
      <c r="I96" s="23" t="s">
        <v>67</v>
      </c>
      <c r="J96" s="21" t="s">
        <v>18</v>
      </c>
      <c r="K96" s="21">
        <v>240</v>
      </c>
      <c r="L96" s="21" t="e">
        <f>VLOOKUP(E96,[1]KLASIFIKASI!$I$4:$J$18,2,FALSE)</f>
        <v>#N/A</v>
      </c>
      <c r="M96" s="21" t="e">
        <f t="shared" si="9"/>
        <v>#N/A</v>
      </c>
      <c r="N96" s="21" t="s">
        <v>52</v>
      </c>
    </row>
    <row r="97" spans="1:14" s="10" customFormat="1" x14ac:dyDescent="0.25">
      <c r="A97" s="21">
        <f t="shared" si="10"/>
        <v>96</v>
      </c>
      <c r="B97" s="21" t="s">
        <v>57</v>
      </c>
      <c r="C97" s="21" t="str">
        <f>VLOOKUP(B97,[1]DESA!$B$2:$D$601,3,FALSE)</f>
        <v>SEMAYAN</v>
      </c>
      <c r="D97" s="21" t="str">
        <f>VLOOKUP(B97,[1]DESA!$B$2:$E$601,4,FALSE)</f>
        <v>PRAYA</v>
      </c>
      <c r="E97" s="22" t="s">
        <v>15</v>
      </c>
      <c r="F97" s="21">
        <f t="shared" si="7"/>
        <v>0</v>
      </c>
      <c r="G97" s="21">
        <f t="shared" si="8"/>
        <v>0</v>
      </c>
      <c r="H97" s="23" t="s">
        <v>68</v>
      </c>
      <c r="I97" s="23" t="s">
        <v>69</v>
      </c>
      <c r="J97" s="21" t="s">
        <v>18</v>
      </c>
      <c r="K97" s="21">
        <v>18</v>
      </c>
      <c r="L97" s="21" t="str">
        <f>VLOOKUP(E97,[1]KLASIFIKASI!$I$4:$J$18,2,FALSE)</f>
        <v>PELEPAS GAS</v>
      </c>
      <c r="M97" s="21">
        <f t="shared" si="9"/>
        <v>12</v>
      </c>
      <c r="N97" s="21" t="s">
        <v>19</v>
      </c>
    </row>
    <row r="98" spans="1:14" s="10" customFormat="1" x14ac:dyDescent="0.25">
      <c r="A98" s="21">
        <f t="shared" si="10"/>
        <v>97</v>
      </c>
      <c r="B98" s="21" t="s">
        <v>57</v>
      </c>
      <c r="C98" s="21" t="str">
        <f>VLOOKUP(B98,[1]DESA!$B$2:$D$601,3,FALSE)</f>
        <v>SEMAYAN</v>
      </c>
      <c r="D98" s="21" t="str">
        <f>VLOOKUP(B98,[1]DESA!$B$2:$E$601,4,FALSE)</f>
        <v>PRAYA</v>
      </c>
      <c r="E98" s="22" t="s">
        <v>15</v>
      </c>
      <c r="F98" s="21">
        <f t="shared" ref="F98:F129" si="11">IF(ISERROR(VLOOKUP(M98,KELAS,2,FALSE)),0,VLOOKUP(M98,KELAS,2,FALSE))</f>
        <v>0</v>
      </c>
      <c r="G98" s="21">
        <f t="shared" ref="G98:G129" si="12">IF(F98&gt;50,100,F98)</f>
        <v>0</v>
      </c>
      <c r="H98" s="23" t="s">
        <v>70</v>
      </c>
      <c r="I98" s="23" t="s">
        <v>71</v>
      </c>
      <c r="J98" s="21" t="s">
        <v>18</v>
      </c>
      <c r="K98" s="21">
        <v>42</v>
      </c>
      <c r="L98" s="21" t="str">
        <f>VLOOKUP(E98,[1]KLASIFIKASI!$I$4:$J$18,2,FALSE)</f>
        <v>PELEPAS GAS</v>
      </c>
      <c r="M98" s="21">
        <f t="shared" ref="M98:M129" si="13">IF(AND(L98="PIJAR",K98&gt;=25,K98&lt;=50),1,IF(AND(L98="PIJAR",K98&gt;=51,K98&lt;=100),2,IF(AND(L98="PIJAR",K98&gt;=101,K98&lt;=200),3,IF(AND(L98="PIJAR",K98&gt;=201,K98&lt;=300),4,IF(AND(L98="PIJAR",K98&gt;=301,K98&lt;=400),5,IF(AND(L98="PIJAR",K98&gt;=401,K98&lt;=500),6,IF(AND(L98="PIJAR",K98&gt;=510,K98&lt;=600),7,IF(AND(L98="PIJAR",K98&gt;=601,K98&lt;=700),8,IF(AND(L98="PIJAR",K98&gt;=701,K98&lt;=800),9,IF(AND(L98="PIJAR",K98&gt;=801,K98&lt;=900),10,IF(AND(L98="PIJAR",K98&gt;=901,K98&lt;=1000),11,IF(AND(L98="PELEPAS GAS",K98&gt;=10,K98&lt;=50),12,IF(AND(L98="PELEPAS GAS",K98&gt;=51,K98&lt;=100),13,IF(AND(L98="PELEPAS GAS",K98&gt;=101,K98&lt;=250),14,IF(AND(L98="PELEPAS GAS",K98&gt;=251,K98&lt;1000),15,IF(AND(L98="PELEPAS GAS",K98&gt;=501,K98&lt;2000),16,"SALAH"))))))))))))))))</f>
        <v>12</v>
      </c>
      <c r="N98" s="21" t="s">
        <v>19</v>
      </c>
    </row>
    <row r="99" spans="1:14" s="10" customFormat="1" x14ac:dyDescent="0.25">
      <c r="A99" s="21">
        <f t="shared" si="10"/>
        <v>98</v>
      </c>
      <c r="B99" s="21" t="s">
        <v>57</v>
      </c>
      <c r="C99" s="21" t="str">
        <f>VLOOKUP(B99,[1]DESA!$B$2:$D$601,3,FALSE)</f>
        <v>SEMAYAN</v>
      </c>
      <c r="D99" s="21" t="str">
        <f>VLOOKUP(B99,[1]DESA!$B$2:$E$601,4,FALSE)</f>
        <v>PRAYA</v>
      </c>
      <c r="E99" s="22" t="s">
        <v>15</v>
      </c>
      <c r="F99" s="21">
        <f t="shared" si="11"/>
        <v>0</v>
      </c>
      <c r="G99" s="21">
        <f t="shared" si="12"/>
        <v>0</v>
      </c>
      <c r="H99" s="23" t="s">
        <v>72</v>
      </c>
      <c r="I99" s="23" t="s">
        <v>73</v>
      </c>
      <c r="J99" s="21" t="s">
        <v>18</v>
      </c>
      <c r="K99" s="21">
        <v>42</v>
      </c>
      <c r="L99" s="21" t="str">
        <f>VLOOKUP(E99,[1]KLASIFIKASI!$I$4:$J$18,2,FALSE)</f>
        <v>PELEPAS GAS</v>
      </c>
      <c r="M99" s="21">
        <f t="shared" si="13"/>
        <v>12</v>
      </c>
      <c r="N99" s="21" t="s">
        <v>19</v>
      </c>
    </row>
    <row r="100" spans="1:14" s="10" customFormat="1" x14ac:dyDescent="0.25">
      <c r="A100" s="21">
        <f t="shared" si="10"/>
        <v>99</v>
      </c>
      <c r="B100" s="21" t="s">
        <v>57</v>
      </c>
      <c r="C100" s="21" t="str">
        <f>VLOOKUP(B100,[1]DESA!$B$2:$D$601,3,FALSE)</f>
        <v>SEMAYAN</v>
      </c>
      <c r="D100" s="21" t="str">
        <f>VLOOKUP(B100,[1]DESA!$B$2:$E$601,4,FALSE)</f>
        <v>PRAYA</v>
      </c>
      <c r="E100" s="22" t="s">
        <v>15</v>
      </c>
      <c r="F100" s="21">
        <f t="shared" si="11"/>
        <v>0</v>
      </c>
      <c r="G100" s="21">
        <f t="shared" si="12"/>
        <v>0</v>
      </c>
      <c r="H100" s="23" t="s">
        <v>74</v>
      </c>
      <c r="I100" s="23" t="s">
        <v>75</v>
      </c>
      <c r="J100" s="21" t="s">
        <v>18</v>
      </c>
      <c r="K100" s="21">
        <v>42</v>
      </c>
      <c r="L100" s="21" t="str">
        <f>VLOOKUP(E100,[1]KLASIFIKASI!$I$4:$J$18,2,FALSE)</f>
        <v>PELEPAS GAS</v>
      </c>
      <c r="M100" s="21">
        <f t="shared" si="13"/>
        <v>12</v>
      </c>
      <c r="N100" s="21" t="s">
        <v>19</v>
      </c>
    </row>
    <row r="101" spans="1:14" x14ac:dyDescent="0.25">
      <c r="A101" s="21">
        <f t="shared" si="10"/>
        <v>100</v>
      </c>
      <c r="B101" s="21" t="s">
        <v>57</v>
      </c>
      <c r="C101" s="21" t="str">
        <f>VLOOKUP(B101,[1]DESA!$B$2:$D$601,3,FALSE)</f>
        <v>SEMAYAN</v>
      </c>
      <c r="D101" s="21" t="str">
        <f>VLOOKUP(B101,[1]DESA!$B$2:$E$601,4,FALSE)</f>
        <v>PRAYA</v>
      </c>
      <c r="E101" s="22" t="s">
        <v>29</v>
      </c>
      <c r="F101" s="21">
        <f t="shared" si="11"/>
        <v>0</v>
      </c>
      <c r="G101" s="21">
        <f t="shared" si="12"/>
        <v>0</v>
      </c>
      <c r="H101" s="23" t="s">
        <v>76</v>
      </c>
      <c r="I101" s="23" t="s">
        <v>77</v>
      </c>
      <c r="J101" s="21" t="s">
        <v>18</v>
      </c>
      <c r="K101" s="21">
        <v>150</v>
      </c>
      <c r="L101" s="21" t="str">
        <f>VLOOKUP(E101,[1]KLASIFIKASI!$I$4:$J$18,2,FALSE)</f>
        <v>PELEPAS GAS</v>
      </c>
      <c r="M101" s="21">
        <f t="shared" si="13"/>
        <v>14</v>
      </c>
      <c r="N101" s="21" t="s">
        <v>19</v>
      </c>
    </row>
    <row r="102" spans="1:14" x14ac:dyDescent="0.25">
      <c r="A102" s="21">
        <f t="shared" si="10"/>
        <v>101</v>
      </c>
      <c r="B102" s="21" t="s">
        <v>57</v>
      </c>
      <c r="C102" s="21" t="str">
        <f>VLOOKUP(B102,[1]DESA!$B$2:$D$601,3,FALSE)</f>
        <v>SEMAYAN</v>
      </c>
      <c r="D102" s="21" t="str">
        <f>VLOOKUP(B102,[1]DESA!$B$2:$E$601,4,FALSE)</f>
        <v>PRAYA</v>
      </c>
      <c r="E102" s="22" t="s">
        <v>29</v>
      </c>
      <c r="F102" s="21">
        <f t="shared" si="11"/>
        <v>0</v>
      </c>
      <c r="G102" s="21">
        <f t="shared" si="12"/>
        <v>0</v>
      </c>
      <c r="H102" s="23" t="s">
        <v>78</v>
      </c>
      <c r="I102" s="23" t="s">
        <v>79</v>
      </c>
      <c r="J102" s="21" t="s">
        <v>18</v>
      </c>
      <c r="K102" s="21">
        <v>250</v>
      </c>
      <c r="L102" s="21" t="str">
        <f>VLOOKUP(E102,[1]KLASIFIKASI!$I$4:$J$18,2,FALSE)</f>
        <v>PELEPAS GAS</v>
      </c>
      <c r="M102" s="21">
        <f t="shared" si="13"/>
        <v>14</v>
      </c>
      <c r="N102" s="21" t="s">
        <v>19</v>
      </c>
    </row>
    <row r="103" spans="1:14" x14ac:dyDescent="0.25">
      <c r="A103" s="21">
        <f t="shared" si="10"/>
        <v>102</v>
      </c>
      <c r="B103" s="21" t="s">
        <v>57</v>
      </c>
      <c r="C103" s="21" t="str">
        <f>VLOOKUP(B103,[1]DESA!$B$2:$D$601,3,FALSE)</f>
        <v>SEMAYAN</v>
      </c>
      <c r="D103" s="21" t="str">
        <f>VLOOKUP(B103,[1]DESA!$B$2:$E$601,4,FALSE)</f>
        <v>PRAYA</v>
      </c>
      <c r="E103" s="22" t="s">
        <v>15</v>
      </c>
      <c r="F103" s="21">
        <f t="shared" si="11"/>
        <v>0</v>
      </c>
      <c r="G103" s="21">
        <f t="shared" si="12"/>
        <v>0</v>
      </c>
      <c r="H103" s="23" t="s">
        <v>80</v>
      </c>
      <c r="I103" s="23" t="s">
        <v>81</v>
      </c>
      <c r="J103" s="21" t="s">
        <v>18</v>
      </c>
      <c r="K103" s="21">
        <v>42</v>
      </c>
      <c r="L103" s="21" t="str">
        <f>VLOOKUP(E103,[1]KLASIFIKASI!$I$4:$J$18,2,FALSE)</f>
        <v>PELEPAS GAS</v>
      </c>
      <c r="M103" s="21">
        <f t="shared" si="13"/>
        <v>12</v>
      </c>
      <c r="N103" s="21" t="s">
        <v>19</v>
      </c>
    </row>
    <row r="104" spans="1:14" x14ac:dyDescent="0.25">
      <c r="A104" s="21">
        <f t="shared" si="10"/>
        <v>103</v>
      </c>
      <c r="B104" s="21" t="s">
        <v>57</v>
      </c>
      <c r="C104" s="21" t="str">
        <f>VLOOKUP(B104,[1]DESA!$B$2:$D$601,3,FALSE)</f>
        <v>SEMAYAN</v>
      </c>
      <c r="D104" s="21" t="str">
        <f>VLOOKUP(B104,[1]DESA!$B$2:$E$601,4,FALSE)</f>
        <v>PRAYA</v>
      </c>
      <c r="E104" s="22" t="s">
        <v>15</v>
      </c>
      <c r="F104" s="21">
        <f t="shared" si="11"/>
        <v>0</v>
      </c>
      <c r="G104" s="21">
        <f t="shared" si="12"/>
        <v>0</v>
      </c>
      <c r="H104" s="23" t="s">
        <v>82</v>
      </c>
      <c r="I104" s="23" t="s">
        <v>83</v>
      </c>
      <c r="J104" s="21" t="s">
        <v>18</v>
      </c>
      <c r="K104" s="21">
        <v>42</v>
      </c>
      <c r="L104" s="21" t="str">
        <f>VLOOKUP(E104,[1]KLASIFIKASI!$I$4:$J$18,2,FALSE)</f>
        <v>PELEPAS GAS</v>
      </c>
      <c r="M104" s="21">
        <f t="shared" si="13"/>
        <v>12</v>
      </c>
      <c r="N104" s="21" t="s">
        <v>19</v>
      </c>
    </row>
    <row r="105" spans="1:14" x14ac:dyDescent="0.25">
      <c r="A105" s="21">
        <f t="shared" si="10"/>
        <v>104</v>
      </c>
      <c r="B105" s="21" t="s">
        <v>57</v>
      </c>
      <c r="C105" s="21" t="str">
        <f>VLOOKUP(B105,[1]DESA!$B$2:$D$601,3,FALSE)</f>
        <v>SEMAYAN</v>
      </c>
      <c r="D105" s="21" t="str">
        <f>VLOOKUP(B105,[1]DESA!$B$2:$E$601,4,FALSE)</f>
        <v>PRAYA</v>
      </c>
      <c r="E105" s="22" t="s">
        <v>15</v>
      </c>
      <c r="F105" s="21">
        <f t="shared" si="11"/>
        <v>0</v>
      </c>
      <c r="G105" s="21">
        <f t="shared" si="12"/>
        <v>0</v>
      </c>
      <c r="H105" s="23" t="s">
        <v>84</v>
      </c>
      <c r="I105" s="23" t="s">
        <v>85</v>
      </c>
      <c r="J105" s="21" t="s">
        <v>18</v>
      </c>
      <c r="K105" s="21">
        <v>42</v>
      </c>
      <c r="L105" s="21" t="str">
        <f>VLOOKUP(E105,[1]KLASIFIKASI!$I$4:$J$18,2,FALSE)</f>
        <v>PELEPAS GAS</v>
      </c>
      <c r="M105" s="21">
        <f t="shared" si="13"/>
        <v>12</v>
      </c>
      <c r="N105" s="21" t="s">
        <v>19</v>
      </c>
    </row>
    <row r="106" spans="1:14" x14ac:dyDescent="0.25">
      <c r="A106" s="21">
        <f t="shared" si="10"/>
        <v>105</v>
      </c>
      <c r="B106" s="21" t="s">
        <v>2538</v>
      </c>
      <c r="C106" s="21" t="str">
        <f>VLOOKUP(B106,[1]DESA!$B$2:$D$601,3,FALSE)</f>
        <v>MONTONG TEREP</v>
      </c>
      <c r="D106" s="21" t="str">
        <f>VLOOKUP(B106,[1]DESA!$B$2:$E$601,4,FALSE)</f>
        <v>PRAYA</v>
      </c>
      <c r="E106" s="28" t="s">
        <v>24</v>
      </c>
      <c r="F106" s="21">
        <f t="shared" si="11"/>
        <v>0</v>
      </c>
      <c r="G106" s="21">
        <f t="shared" si="12"/>
        <v>0</v>
      </c>
      <c r="H106" s="27" t="s">
        <v>2539</v>
      </c>
      <c r="I106" s="27" t="s">
        <v>2540</v>
      </c>
      <c r="J106" s="21" t="s">
        <v>18</v>
      </c>
      <c r="K106" s="21">
        <v>500</v>
      </c>
      <c r="L106" s="21" t="str">
        <f>VLOOKUP(E106,[1]KLASIFIKASI!$I$4:$J$18,2,FALSE)</f>
        <v>PELEPAS GAS</v>
      </c>
      <c r="M106" s="21">
        <f t="shared" si="13"/>
        <v>15</v>
      </c>
      <c r="N106" s="21" t="s">
        <v>19</v>
      </c>
    </row>
    <row r="107" spans="1:14" x14ac:dyDescent="0.25">
      <c r="A107" s="21">
        <f t="shared" si="10"/>
        <v>106</v>
      </c>
      <c r="B107" s="21" t="s">
        <v>2538</v>
      </c>
      <c r="C107" s="21" t="str">
        <f>VLOOKUP(B107,[1]DESA!$B$2:$D$601,3,FALSE)</f>
        <v>MONTONG TEREP</v>
      </c>
      <c r="D107" s="21" t="str">
        <f>VLOOKUP(B107,[1]DESA!$B$2:$E$601,4,FALSE)</f>
        <v>PRAYA</v>
      </c>
      <c r="E107" s="28" t="s">
        <v>24</v>
      </c>
      <c r="F107" s="21">
        <f t="shared" si="11"/>
        <v>0</v>
      </c>
      <c r="G107" s="21">
        <f t="shared" si="12"/>
        <v>0</v>
      </c>
      <c r="H107" s="27" t="s">
        <v>2541</v>
      </c>
      <c r="I107" s="27" t="s">
        <v>2542</v>
      </c>
      <c r="J107" s="21" t="s">
        <v>18</v>
      </c>
      <c r="K107" s="21">
        <v>500</v>
      </c>
      <c r="L107" s="21" t="str">
        <f>VLOOKUP(E107,[1]KLASIFIKASI!$I$4:$J$18,2,FALSE)</f>
        <v>PELEPAS GAS</v>
      </c>
      <c r="M107" s="21">
        <f t="shared" si="13"/>
        <v>15</v>
      </c>
      <c r="N107" s="21" t="s">
        <v>19</v>
      </c>
    </row>
    <row r="108" spans="1:14" x14ac:dyDescent="0.25">
      <c r="A108" s="21">
        <f t="shared" si="10"/>
        <v>107</v>
      </c>
      <c r="B108" s="21" t="s">
        <v>2538</v>
      </c>
      <c r="C108" s="21" t="str">
        <f>VLOOKUP(B108,[1]DESA!$B$2:$D$601,3,FALSE)</f>
        <v>MONTONG TEREP</v>
      </c>
      <c r="D108" s="21" t="str">
        <f>VLOOKUP(B108,[1]DESA!$B$2:$E$601,4,FALSE)</f>
        <v>PRAYA</v>
      </c>
      <c r="E108" s="28" t="s">
        <v>24</v>
      </c>
      <c r="F108" s="21">
        <f t="shared" si="11"/>
        <v>0</v>
      </c>
      <c r="G108" s="21">
        <f t="shared" si="12"/>
        <v>0</v>
      </c>
      <c r="H108" s="27" t="s">
        <v>2543</v>
      </c>
      <c r="I108" s="27" t="s">
        <v>2544</v>
      </c>
      <c r="J108" s="21" t="s">
        <v>18</v>
      </c>
      <c r="K108" s="21">
        <v>500</v>
      </c>
      <c r="L108" s="21" t="str">
        <f>VLOOKUP(E108,[1]KLASIFIKASI!$I$4:$J$18,2,FALSE)</f>
        <v>PELEPAS GAS</v>
      </c>
      <c r="M108" s="21">
        <f t="shared" si="13"/>
        <v>15</v>
      </c>
      <c r="N108" s="21" t="s">
        <v>19</v>
      </c>
    </row>
    <row r="109" spans="1:14" x14ac:dyDescent="0.25">
      <c r="A109" s="21">
        <f t="shared" si="10"/>
        <v>108</v>
      </c>
      <c r="B109" s="21" t="s">
        <v>2538</v>
      </c>
      <c r="C109" s="21" t="str">
        <f>VLOOKUP(B109,[1]DESA!$B$2:$D$601,3,FALSE)</f>
        <v>MONTONG TEREP</v>
      </c>
      <c r="D109" s="21" t="str">
        <f>VLOOKUP(B109,[1]DESA!$B$2:$E$601,4,FALSE)</f>
        <v>PRAYA</v>
      </c>
      <c r="E109" s="28" t="s">
        <v>24</v>
      </c>
      <c r="F109" s="21">
        <f t="shared" si="11"/>
        <v>0</v>
      </c>
      <c r="G109" s="21">
        <f t="shared" si="12"/>
        <v>0</v>
      </c>
      <c r="H109" s="27" t="s">
        <v>2545</v>
      </c>
      <c r="I109" s="27" t="s">
        <v>2546</v>
      </c>
      <c r="J109" s="21" t="s">
        <v>18</v>
      </c>
      <c r="K109" s="21">
        <v>500</v>
      </c>
      <c r="L109" s="21" t="str">
        <f>VLOOKUP(E109,[1]KLASIFIKASI!$I$4:$J$18,2,FALSE)</f>
        <v>PELEPAS GAS</v>
      </c>
      <c r="M109" s="21">
        <f t="shared" si="13"/>
        <v>15</v>
      </c>
      <c r="N109" s="21" t="s">
        <v>19</v>
      </c>
    </row>
    <row r="110" spans="1:14" s="15" customFormat="1" x14ac:dyDescent="0.25">
      <c r="A110" s="21">
        <f t="shared" si="10"/>
        <v>109</v>
      </c>
      <c r="B110" s="21" t="s">
        <v>2538</v>
      </c>
      <c r="C110" s="21" t="str">
        <f>VLOOKUP(B110,[1]DESA!$B$2:$D$601,3,FALSE)</f>
        <v>MONTONG TEREP</v>
      </c>
      <c r="D110" s="21" t="str">
        <f>VLOOKUP(B110,[1]DESA!$B$2:$E$601,4,FALSE)</f>
        <v>PRAYA</v>
      </c>
      <c r="E110" s="28" t="s">
        <v>24</v>
      </c>
      <c r="F110" s="21">
        <f t="shared" si="11"/>
        <v>0</v>
      </c>
      <c r="G110" s="21">
        <f t="shared" si="12"/>
        <v>0</v>
      </c>
      <c r="H110" s="27" t="s">
        <v>2547</v>
      </c>
      <c r="I110" s="27" t="s">
        <v>2548</v>
      </c>
      <c r="J110" s="21" t="s">
        <v>18</v>
      </c>
      <c r="K110" s="21">
        <v>250</v>
      </c>
      <c r="L110" s="21" t="str">
        <f>VLOOKUP(E110,[1]KLASIFIKASI!$I$4:$J$18,2,FALSE)</f>
        <v>PELEPAS GAS</v>
      </c>
      <c r="M110" s="21">
        <f t="shared" si="13"/>
        <v>14</v>
      </c>
      <c r="N110" s="21" t="s">
        <v>19</v>
      </c>
    </row>
    <row r="111" spans="1:14" s="15" customFormat="1" x14ac:dyDescent="0.25">
      <c r="A111" s="21">
        <f t="shared" si="10"/>
        <v>110</v>
      </c>
      <c r="B111" s="21" t="s">
        <v>2538</v>
      </c>
      <c r="C111" s="21" t="str">
        <f>VLOOKUP(B111,[1]DESA!$B$2:$D$601,3,FALSE)</f>
        <v>MONTONG TEREP</v>
      </c>
      <c r="D111" s="21" t="str">
        <f>VLOOKUP(B111,[1]DESA!$B$2:$E$601,4,FALSE)</f>
        <v>PRAYA</v>
      </c>
      <c r="E111" s="28" t="s">
        <v>24</v>
      </c>
      <c r="F111" s="21">
        <f t="shared" si="11"/>
        <v>0</v>
      </c>
      <c r="G111" s="21">
        <f t="shared" si="12"/>
        <v>0</v>
      </c>
      <c r="H111" s="27" t="s">
        <v>2549</v>
      </c>
      <c r="I111" s="27" t="s">
        <v>2550</v>
      </c>
      <c r="J111" s="21" t="s">
        <v>18</v>
      </c>
      <c r="K111" s="21">
        <v>500</v>
      </c>
      <c r="L111" s="21" t="str">
        <f>VLOOKUP(E111,[1]KLASIFIKASI!$I$4:$J$18,2,FALSE)</f>
        <v>PELEPAS GAS</v>
      </c>
      <c r="M111" s="21">
        <f t="shared" si="13"/>
        <v>15</v>
      </c>
      <c r="N111" s="21" t="s">
        <v>19</v>
      </c>
    </row>
    <row r="112" spans="1:14" s="15" customFormat="1" x14ac:dyDescent="0.25">
      <c r="A112" s="21">
        <f t="shared" si="10"/>
        <v>111</v>
      </c>
      <c r="B112" s="21" t="s">
        <v>2538</v>
      </c>
      <c r="C112" s="21" t="str">
        <f>VLOOKUP(B112,[1]DESA!$B$2:$D$601,3,FALSE)</f>
        <v>MONTONG TEREP</v>
      </c>
      <c r="D112" s="21" t="str">
        <f>VLOOKUP(B112,[1]DESA!$B$2:$E$601,4,FALSE)</f>
        <v>PRAYA</v>
      </c>
      <c r="E112" s="28" t="s">
        <v>24</v>
      </c>
      <c r="F112" s="21">
        <f t="shared" si="11"/>
        <v>0</v>
      </c>
      <c r="G112" s="21">
        <f t="shared" si="12"/>
        <v>0</v>
      </c>
      <c r="H112" s="27" t="s">
        <v>2551</v>
      </c>
      <c r="I112" s="27" t="s">
        <v>2552</v>
      </c>
      <c r="J112" s="21" t="s">
        <v>18</v>
      </c>
      <c r="K112" s="21">
        <v>500</v>
      </c>
      <c r="L112" s="21" t="str">
        <f>VLOOKUP(E112,[1]KLASIFIKASI!$I$4:$J$18,2,FALSE)</f>
        <v>PELEPAS GAS</v>
      </c>
      <c r="M112" s="21">
        <f t="shared" si="13"/>
        <v>15</v>
      </c>
      <c r="N112" s="21" t="s">
        <v>19</v>
      </c>
    </row>
    <row r="113" spans="1:14" s="15" customFormat="1" x14ac:dyDescent="0.25">
      <c r="A113" s="21">
        <f t="shared" si="10"/>
        <v>112</v>
      </c>
      <c r="B113" s="21" t="s">
        <v>2538</v>
      </c>
      <c r="C113" s="21" t="str">
        <f>VLOOKUP(B113,[1]DESA!$B$2:$D$601,3,FALSE)</f>
        <v>MONTONG TEREP</v>
      </c>
      <c r="D113" s="21" t="str">
        <f>VLOOKUP(B113,[1]DESA!$B$2:$E$601,4,FALSE)</f>
        <v>PRAYA</v>
      </c>
      <c r="E113" s="28" t="s">
        <v>24</v>
      </c>
      <c r="F113" s="21">
        <f t="shared" si="11"/>
        <v>0</v>
      </c>
      <c r="G113" s="21">
        <f t="shared" si="12"/>
        <v>0</v>
      </c>
      <c r="H113" s="27" t="s">
        <v>2553</v>
      </c>
      <c r="I113" s="27" t="s">
        <v>2554</v>
      </c>
      <c r="J113" s="21" t="s">
        <v>18</v>
      </c>
      <c r="K113" s="21">
        <v>500</v>
      </c>
      <c r="L113" s="21" t="str">
        <f>VLOOKUP(E113,[1]KLASIFIKASI!$I$4:$J$18,2,FALSE)</f>
        <v>PELEPAS GAS</v>
      </c>
      <c r="M113" s="21">
        <f t="shared" si="13"/>
        <v>15</v>
      </c>
      <c r="N113" s="21" t="s">
        <v>19</v>
      </c>
    </row>
    <row r="114" spans="1:14" s="15" customFormat="1" x14ac:dyDescent="0.25">
      <c r="A114" s="21">
        <f t="shared" si="10"/>
        <v>113</v>
      </c>
      <c r="B114" s="21" t="s">
        <v>2538</v>
      </c>
      <c r="C114" s="21" t="str">
        <f>VLOOKUP(B114,[1]DESA!$B$2:$D$601,3,FALSE)</f>
        <v>MONTONG TEREP</v>
      </c>
      <c r="D114" s="21" t="str">
        <f>VLOOKUP(B114,[1]DESA!$B$2:$E$601,4,FALSE)</f>
        <v>PRAYA</v>
      </c>
      <c r="E114" s="28" t="s">
        <v>24</v>
      </c>
      <c r="F114" s="21">
        <f t="shared" si="11"/>
        <v>0</v>
      </c>
      <c r="G114" s="21">
        <f t="shared" si="12"/>
        <v>0</v>
      </c>
      <c r="H114" s="27" t="s">
        <v>2555</v>
      </c>
      <c r="I114" s="27" t="s">
        <v>2556</v>
      </c>
      <c r="J114" s="21" t="s">
        <v>18</v>
      </c>
      <c r="K114" s="21">
        <v>250</v>
      </c>
      <c r="L114" s="21" t="str">
        <f>VLOOKUP(E114,[1]KLASIFIKASI!$I$4:$J$18,2,FALSE)</f>
        <v>PELEPAS GAS</v>
      </c>
      <c r="M114" s="21">
        <f t="shared" si="13"/>
        <v>14</v>
      </c>
      <c r="N114" s="21" t="s">
        <v>19</v>
      </c>
    </row>
    <row r="115" spans="1:14" s="15" customFormat="1" x14ac:dyDescent="0.25">
      <c r="A115" s="21">
        <f t="shared" si="10"/>
        <v>114</v>
      </c>
      <c r="B115" s="21" t="s">
        <v>2407</v>
      </c>
      <c r="C115" s="21" t="str">
        <f>VLOOKUP(B115,[1]DESA!$B$2:$D$601,3,FALSE)</f>
        <v>PANJI SARI</v>
      </c>
      <c r="D115" s="21" t="str">
        <f>VLOOKUP(B115,[1]DESA!$B$2:$E$601,4,FALSE)</f>
        <v>PRAYA</v>
      </c>
      <c r="E115" s="22" t="s">
        <v>24</v>
      </c>
      <c r="F115" s="21">
        <f t="shared" si="11"/>
        <v>0</v>
      </c>
      <c r="G115" s="21">
        <f t="shared" si="12"/>
        <v>0</v>
      </c>
      <c r="H115" s="24" t="s">
        <v>2408</v>
      </c>
      <c r="I115" s="24" t="s">
        <v>2409</v>
      </c>
      <c r="J115" s="21" t="s">
        <v>18</v>
      </c>
      <c r="K115" s="21">
        <v>500</v>
      </c>
      <c r="L115" s="21" t="str">
        <f>VLOOKUP(E115,[1]KLASIFIKASI!$I$4:$J$18,2,FALSE)</f>
        <v>PELEPAS GAS</v>
      </c>
      <c r="M115" s="21">
        <f t="shared" si="13"/>
        <v>15</v>
      </c>
      <c r="N115" s="21" t="s">
        <v>19</v>
      </c>
    </row>
    <row r="116" spans="1:14" s="15" customFormat="1" x14ac:dyDescent="0.25">
      <c r="A116" s="21">
        <f t="shared" si="10"/>
        <v>115</v>
      </c>
      <c r="B116" s="21" t="s">
        <v>2407</v>
      </c>
      <c r="C116" s="21" t="str">
        <f>VLOOKUP(B116,[1]DESA!$B$2:$D$601,3,FALSE)</f>
        <v>PANJI SARI</v>
      </c>
      <c r="D116" s="21" t="str">
        <f>VLOOKUP(B116,[1]DESA!$B$2:$E$601,4,FALSE)</f>
        <v>PRAYA</v>
      </c>
      <c r="E116" s="22" t="s">
        <v>49</v>
      </c>
      <c r="F116" s="21">
        <f t="shared" si="11"/>
        <v>0</v>
      </c>
      <c r="G116" s="21">
        <f t="shared" si="12"/>
        <v>0</v>
      </c>
      <c r="H116" s="24" t="s">
        <v>2410</v>
      </c>
      <c r="I116" s="24" t="s">
        <v>2411</v>
      </c>
      <c r="J116" s="21" t="s">
        <v>18</v>
      </c>
      <c r="K116" s="21"/>
      <c r="L116" s="21" t="e">
        <f>VLOOKUP(E116,[1]KLASIFIKASI!$I$4:$J$18,2,FALSE)</f>
        <v>#N/A</v>
      </c>
      <c r="M116" s="21" t="e">
        <f t="shared" si="13"/>
        <v>#N/A</v>
      </c>
      <c r="N116" s="21" t="s">
        <v>52</v>
      </c>
    </row>
    <row r="117" spans="1:14" s="15" customFormat="1" x14ac:dyDescent="0.25">
      <c r="A117" s="21">
        <f t="shared" si="10"/>
        <v>116</v>
      </c>
      <c r="B117" s="21" t="s">
        <v>2407</v>
      </c>
      <c r="C117" s="21" t="str">
        <f>VLOOKUP(B117,[1]DESA!$B$2:$D$601,3,FALSE)</f>
        <v>PANJI SARI</v>
      </c>
      <c r="D117" s="21" t="str">
        <f>VLOOKUP(B117,[1]DESA!$B$2:$E$601,4,FALSE)</f>
        <v>PRAYA</v>
      </c>
      <c r="E117" s="22" t="s">
        <v>24</v>
      </c>
      <c r="F117" s="21">
        <f t="shared" si="11"/>
        <v>0</v>
      </c>
      <c r="G117" s="21">
        <f t="shared" si="12"/>
        <v>0</v>
      </c>
      <c r="H117" s="24" t="s">
        <v>2412</v>
      </c>
      <c r="I117" s="24" t="s">
        <v>2413</v>
      </c>
      <c r="J117" s="21" t="s">
        <v>18</v>
      </c>
      <c r="K117" s="21">
        <v>150</v>
      </c>
      <c r="L117" s="21" t="str">
        <f>VLOOKUP(E117,[1]KLASIFIKASI!$I$4:$J$18,2,FALSE)</f>
        <v>PELEPAS GAS</v>
      </c>
      <c r="M117" s="21">
        <f t="shared" si="13"/>
        <v>14</v>
      </c>
      <c r="N117" s="21" t="s">
        <v>19</v>
      </c>
    </row>
    <row r="118" spans="1:14" s="15" customFormat="1" x14ac:dyDescent="0.25">
      <c r="A118" s="21">
        <f t="shared" si="10"/>
        <v>117</v>
      </c>
      <c r="B118" s="21" t="s">
        <v>2407</v>
      </c>
      <c r="C118" s="21" t="str">
        <f>VLOOKUP(B118,[1]DESA!$B$2:$D$601,3,FALSE)</f>
        <v>PANJI SARI</v>
      </c>
      <c r="D118" s="21" t="str">
        <f>VLOOKUP(B118,[1]DESA!$B$2:$E$601,4,FALSE)</f>
        <v>PRAYA</v>
      </c>
      <c r="E118" s="22" t="s">
        <v>2397</v>
      </c>
      <c r="F118" s="21">
        <f t="shared" si="11"/>
        <v>0</v>
      </c>
      <c r="G118" s="21">
        <f t="shared" si="12"/>
        <v>0</v>
      </c>
      <c r="H118" s="24" t="s">
        <v>2414</v>
      </c>
      <c r="I118" s="24" t="s">
        <v>2413</v>
      </c>
      <c r="J118" s="21" t="s">
        <v>18</v>
      </c>
      <c r="K118" s="21">
        <v>150</v>
      </c>
      <c r="L118" s="21" t="str">
        <f>VLOOKUP(E118,[1]KLASIFIKASI!$I$4:$J$18,2,FALSE)</f>
        <v>PELEPAS GAS</v>
      </c>
      <c r="M118" s="21">
        <f t="shared" si="13"/>
        <v>14</v>
      </c>
      <c r="N118" s="21" t="s">
        <v>19</v>
      </c>
    </row>
    <row r="119" spans="1:14" s="15" customFormat="1" x14ac:dyDescent="0.25">
      <c r="A119" s="21">
        <f t="shared" si="10"/>
        <v>118</v>
      </c>
      <c r="B119" s="21" t="s">
        <v>2415</v>
      </c>
      <c r="C119" s="21" t="str">
        <f>VLOOKUP(B119,[1]DESA!$B$2:$D$601,3,FALSE)</f>
        <v>PANJI SARI</v>
      </c>
      <c r="D119" s="21" t="str">
        <f>VLOOKUP(B119,[1]DESA!$B$2:$E$601,4,FALSE)</f>
        <v>PRAYA</v>
      </c>
      <c r="E119" s="22" t="s">
        <v>49</v>
      </c>
      <c r="F119" s="21">
        <f t="shared" si="11"/>
        <v>0</v>
      </c>
      <c r="G119" s="21">
        <f t="shared" si="12"/>
        <v>0</v>
      </c>
      <c r="H119" s="24" t="s">
        <v>2416</v>
      </c>
      <c r="I119" s="24" t="s">
        <v>2417</v>
      </c>
      <c r="J119" s="21" t="s">
        <v>18</v>
      </c>
      <c r="K119" s="21"/>
      <c r="L119" s="21" t="e">
        <f>VLOOKUP(E119,[1]KLASIFIKASI!$I$4:$J$18,2,FALSE)</f>
        <v>#N/A</v>
      </c>
      <c r="M119" s="21" t="e">
        <f t="shared" si="13"/>
        <v>#N/A</v>
      </c>
      <c r="N119" s="21" t="s">
        <v>52</v>
      </c>
    </row>
    <row r="120" spans="1:14" s="15" customFormat="1" x14ac:dyDescent="0.25">
      <c r="A120" s="21">
        <f t="shared" si="10"/>
        <v>119</v>
      </c>
      <c r="B120" s="21" t="s">
        <v>2415</v>
      </c>
      <c r="C120" s="21" t="str">
        <f>VLOOKUP(B120,[1]DESA!$B$2:$D$601,3,FALSE)</f>
        <v>PANJI SARI</v>
      </c>
      <c r="D120" s="21" t="str">
        <f>VLOOKUP(B120,[1]DESA!$B$2:$E$601,4,FALSE)</f>
        <v>PRAYA</v>
      </c>
      <c r="E120" s="22" t="s">
        <v>24</v>
      </c>
      <c r="F120" s="21">
        <f t="shared" si="11"/>
        <v>0</v>
      </c>
      <c r="G120" s="21">
        <f t="shared" si="12"/>
        <v>0</v>
      </c>
      <c r="H120" s="24" t="s">
        <v>2418</v>
      </c>
      <c r="I120" s="24" t="s">
        <v>2419</v>
      </c>
      <c r="J120" s="21" t="s">
        <v>18</v>
      </c>
      <c r="K120" s="21">
        <v>150</v>
      </c>
      <c r="L120" s="21" t="str">
        <f>VLOOKUP(E120,[1]KLASIFIKASI!$I$4:$J$18,2,FALSE)</f>
        <v>PELEPAS GAS</v>
      </c>
      <c r="M120" s="21">
        <f t="shared" si="13"/>
        <v>14</v>
      </c>
      <c r="N120" s="21" t="s">
        <v>19</v>
      </c>
    </row>
    <row r="121" spans="1:14" s="15" customFormat="1" x14ac:dyDescent="0.25">
      <c r="A121" s="21">
        <f t="shared" si="10"/>
        <v>120</v>
      </c>
      <c r="B121" s="21" t="s">
        <v>2415</v>
      </c>
      <c r="C121" s="21" t="str">
        <f>VLOOKUP(B121,[1]DESA!$B$2:$D$601,3,FALSE)</f>
        <v>PANJI SARI</v>
      </c>
      <c r="D121" s="21" t="str">
        <f>VLOOKUP(B121,[1]DESA!$B$2:$E$601,4,FALSE)</f>
        <v>PRAYA</v>
      </c>
      <c r="E121" s="22" t="s">
        <v>24</v>
      </c>
      <c r="F121" s="21">
        <f t="shared" si="11"/>
        <v>0</v>
      </c>
      <c r="G121" s="21">
        <f t="shared" si="12"/>
        <v>0</v>
      </c>
      <c r="H121" s="24" t="s">
        <v>2420</v>
      </c>
      <c r="I121" s="24" t="s">
        <v>2421</v>
      </c>
      <c r="J121" s="21" t="s">
        <v>18</v>
      </c>
      <c r="K121" s="21">
        <v>250</v>
      </c>
      <c r="L121" s="21" t="str">
        <f>VLOOKUP(E121,[1]KLASIFIKASI!$I$4:$J$18,2,FALSE)</f>
        <v>PELEPAS GAS</v>
      </c>
      <c r="M121" s="21">
        <f t="shared" si="13"/>
        <v>14</v>
      </c>
      <c r="N121" s="21" t="s">
        <v>19</v>
      </c>
    </row>
    <row r="122" spans="1:14" s="15" customFormat="1" x14ac:dyDescent="0.25">
      <c r="A122" s="21">
        <f t="shared" si="10"/>
        <v>121</v>
      </c>
      <c r="B122" s="21" t="s">
        <v>2415</v>
      </c>
      <c r="C122" s="21" t="str">
        <f>VLOOKUP(B122,[1]DESA!$B$2:$D$601,3,FALSE)</f>
        <v>PANJI SARI</v>
      </c>
      <c r="D122" s="21" t="str">
        <f>VLOOKUP(B122,[1]DESA!$B$2:$E$601,4,FALSE)</f>
        <v>PRAYA</v>
      </c>
      <c r="E122" s="22" t="s">
        <v>24</v>
      </c>
      <c r="F122" s="21">
        <f t="shared" si="11"/>
        <v>0</v>
      </c>
      <c r="G122" s="21">
        <f t="shared" si="12"/>
        <v>0</v>
      </c>
      <c r="H122" s="24" t="s">
        <v>2422</v>
      </c>
      <c r="I122" s="24" t="s">
        <v>2423</v>
      </c>
      <c r="J122" s="21" t="s">
        <v>18</v>
      </c>
      <c r="K122" s="21">
        <v>500</v>
      </c>
      <c r="L122" s="21" t="str">
        <f>VLOOKUP(E122,[1]KLASIFIKASI!$I$4:$J$18,2,FALSE)</f>
        <v>PELEPAS GAS</v>
      </c>
      <c r="M122" s="21">
        <f t="shared" si="13"/>
        <v>15</v>
      </c>
      <c r="N122" s="21" t="s">
        <v>19</v>
      </c>
    </row>
    <row r="123" spans="1:14" s="15" customFormat="1" x14ac:dyDescent="0.25">
      <c r="A123" s="21">
        <f t="shared" si="10"/>
        <v>122</v>
      </c>
      <c r="B123" s="21" t="s">
        <v>2415</v>
      </c>
      <c r="C123" s="21" t="str">
        <f>VLOOKUP(B123,[1]DESA!$B$2:$D$601,3,FALSE)</f>
        <v>PANJI SARI</v>
      </c>
      <c r="D123" s="21" t="str">
        <f>VLOOKUP(B123,[1]DESA!$B$2:$E$601,4,FALSE)</f>
        <v>PRAYA</v>
      </c>
      <c r="E123" s="22" t="s">
        <v>24</v>
      </c>
      <c r="F123" s="21">
        <f t="shared" si="11"/>
        <v>0</v>
      </c>
      <c r="G123" s="21">
        <f t="shared" si="12"/>
        <v>0</v>
      </c>
      <c r="H123" s="24" t="s">
        <v>2424</v>
      </c>
      <c r="I123" s="24" t="s">
        <v>2425</v>
      </c>
      <c r="J123" s="21" t="s">
        <v>18</v>
      </c>
      <c r="K123" s="21">
        <v>250</v>
      </c>
      <c r="L123" s="21" t="str">
        <f>VLOOKUP(E123,[1]KLASIFIKASI!$I$4:$J$18,2,FALSE)</f>
        <v>PELEPAS GAS</v>
      </c>
      <c r="M123" s="21">
        <f t="shared" si="13"/>
        <v>14</v>
      </c>
      <c r="N123" s="21" t="s">
        <v>19</v>
      </c>
    </row>
    <row r="124" spans="1:14" x14ac:dyDescent="0.25">
      <c r="A124" s="21">
        <f t="shared" si="10"/>
        <v>123</v>
      </c>
      <c r="B124" s="21" t="s">
        <v>2415</v>
      </c>
      <c r="C124" s="21" t="str">
        <f>VLOOKUP(B124,[1]DESA!$B$2:$D$601,3,FALSE)</f>
        <v>PANJI SARI</v>
      </c>
      <c r="D124" s="21" t="str">
        <f>VLOOKUP(B124,[1]DESA!$B$2:$E$601,4,FALSE)</f>
        <v>PRAYA</v>
      </c>
      <c r="E124" s="22" t="s">
        <v>24</v>
      </c>
      <c r="F124" s="21">
        <f t="shared" si="11"/>
        <v>0</v>
      </c>
      <c r="G124" s="21">
        <f t="shared" si="12"/>
        <v>0</v>
      </c>
      <c r="H124" s="24" t="s">
        <v>2426</v>
      </c>
      <c r="I124" s="24" t="s">
        <v>2427</v>
      </c>
      <c r="J124" s="21" t="s">
        <v>18</v>
      </c>
      <c r="K124" s="21">
        <v>150</v>
      </c>
      <c r="L124" s="21" t="str">
        <f>VLOOKUP(E124,[1]KLASIFIKASI!$I$4:$J$18,2,FALSE)</f>
        <v>PELEPAS GAS</v>
      </c>
      <c r="M124" s="21">
        <f t="shared" si="13"/>
        <v>14</v>
      </c>
      <c r="N124" s="21" t="s">
        <v>19</v>
      </c>
    </row>
    <row r="125" spans="1:14" x14ac:dyDescent="0.25">
      <c r="A125" s="21">
        <f t="shared" si="10"/>
        <v>124</v>
      </c>
      <c r="B125" s="21" t="s">
        <v>2415</v>
      </c>
      <c r="C125" s="21" t="str">
        <f>VLOOKUP(B125,[1]DESA!$B$2:$D$601,3,FALSE)</f>
        <v>PANJI SARI</v>
      </c>
      <c r="D125" s="21" t="str">
        <f>VLOOKUP(B125,[1]DESA!$B$2:$E$601,4,FALSE)</f>
        <v>PRAYA</v>
      </c>
      <c r="E125" s="22" t="s">
        <v>24</v>
      </c>
      <c r="F125" s="21">
        <f t="shared" si="11"/>
        <v>0</v>
      </c>
      <c r="G125" s="21">
        <f t="shared" si="12"/>
        <v>0</v>
      </c>
      <c r="H125" s="24" t="s">
        <v>2428</v>
      </c>
      <c r="I125" s="24" t="s">
        <v>2429</v>
      </c>
      <c r="J125" s="21" t="s">
        <v>18</v>
      </c>
      <c r="K125" s="21">
        <v>250</v>
      </c>
      <c r="L125" s="21" t="str">
        <f>VLOOKUP(E125,[1]KLASIFIKASI!$I$4:$J$18,2,FALSE)</f>
        <v>PELEPAS GAS</v>
      </c>
      <c r="M125" s="21">
        <f t="shared" si="13"/>
        <v>14</v>
      </c>
      <c r="N125" s="21" t="s">
        <v>19</v>
      </c>
    </row>
    <row r="126" spans="1:14" x14ac:dyDescent="0.25">
      <c r="A126" s="21">
        <f t="shared" si="10"/>
        <v>125</v>
      </c>
      <c r="B126" s="21" t="s">
        <v>2407</v>
      </c>
      <c r="C126" s="21" t="str">
        <f>VLOOKUP(B126,[1]DESA!$B$2:$D$601,3,FALSE)</f>
        <v>PANJI SARI</v>
      </c>
      <c r="D126" s="21" t="str">
        <f>VLOOKUP(B126,[1]DESA!$B$2:$E$601,4,FALSE)</f>
        <v>PRAYA</v>
      </c>
      <c r="E126" s="22" t="s">
        <v>20</v>
      </c>
      <c r="F126" s="21">
        <f t="shared" si="11"/>
        <v>0</v>
      </c>
      <c r="G126" s="21">
        <f t="shared" si="12"/>
        <v>0</v>
      </c>
      <c r="H126" s="25" t="s">
        <v>2565</v>
      </c>
      <c r="I126" s="26" t="s">
        <v>2566</v>
      </c>
      <c r="J126" s="21" t="s">
        <v>18</v>
      </c>
      <c r="K126" s="21">
        <v>250</v>
      </c>
      <c r="L126" s="21" t="str">
        <f>VLOOKUP(E126,[1]KLASIFIKASI!$I$4:$J$18,2,FALSE)</f>
        <v>PELEPAS GAS</v>
      </c>
      <c r="M126" s="21">
        <f t="shared" si="13"/>
        <v>14</v>
      </c>
      <c r="N126" s="21" t="s">
        <v>19</v>
      </c>
    </row>
    <row r="127" spans="1:14" x14ac:dyDescent="0.25">
      <c r="A127" s="21">
        <f t="shared" si="10"/>
        <v>126</v>
      </c>
      <c r="B127" s="21" t="s">
        <v>2407</v>
      </c>
      <c r="C127" s="21" t="str">
        <f>VLOOKUP(B127,[1]DESA!$B$2:$D$601,3,FALSE)</f>
        <v>PANJI SARI</v>
      </c>
      <c r="D127" s="21" t="str">
        <f>VLOOKUP(B127,[1]DESA!$B$2:$E$601,4,FALSE)</f>
        <v>PRAYA</v>
      </c>
      <c r="E127" s="22" t="s">
        <v>20</v>
      </c>
      <c r="F127" s="21">
        <f t="shared" si="11"/>
        <v>0</v>
      </c>
      <c r="G127" s="21">
        <f t="shared" si="12"/>
        <v>0</v>
      </c>
      <c r="H127" s="25" t="s">
        <v>2567</v>
      </c>
      <c r="I127" s="26" t="s">
        <v>2568</v>
      </c>
      <c r="J127" s="21" t="s">
        <v>18</v>
      </c>
      <c r="K127" s="21">
        <v>750</v>
      </c>
      <c r="L127" s="21" t="str">
        <f>VLOOKUP(E127,[1]KLASIFIKASI!$I$4:$J$18,2,FALSE)</f>
        <v>PELEPAS GAS</v>
      </c>
      <c r="M127" s="21">
        <f t="shared" si="13"/>
        <v>15</v>
      </c>
      <c r="N127" s="21" t="s">
        <v>19</v>
      </c>
    </row>
    <row r="128" spans="1:14" x14ac:dyDescent="0.25">
      <c r="A128" s="21">
        <f t="shared" si="10"/>
        <v>127</v>
      </c>
      <c r="B128" s="21" t="s">
        <v>2407</v>
      </c>
      <c r="C128" s="21" t="str">
        <f>VLOOKUP(B128,[1]DESA!$B$2:$D$601,3,FALSE)</f>
        <v>PANJI SARI</v>
      </c>
      <c r="D128" s="21" t="str">
        <f>VLOOKUP(B128,[1]DESA!$B$2:$E$601,4,FALSE)</f>
        <v>PRAYA</v>
      </c>
      <c r="E128" s="22" t="s">
        <v>24</v>
      </c>
      <c r="F128" s="21">
        <f t="shared" si="11"/>
        <v>0</v>
      </c>
      <c r="G128" s="21">
        <f t="shared" si="12"/>
        <v>0</v>
      </c>
      <c r="H128" s="25" t="s">
        <v>2569</v>
      </c>
      <c r="I128" s="26" t="s">
        <v>2570</v>
      </c>
      <c r="J128" s="21" t="s">
        <v>18</v>
      </c>
      <c r="K128" s="21">
        <v>250</v>
      </c>
      <c r="L128" s="21" t="str">
        <f>VLOOKUP(E128,[1]KLASIFIKASI!$I$4:$J$18,2,FALSE)</f>
        <v>PELEPAS GAS</v>
      </c>
      <c r="M128" s="21">
        <f t="shared" si="13"/>
        <v>14</v>
      </c>
      <c r="N128" s="21" t="s">
        <v>19</v>
      </c>
    </row>
    <row r="129" spans="1:14" s="5" customFormat="1" x14ac:dyDescent="0.25">
      <c r="A129" s="21">
        <f t="shared" si="10"/>
        <v>128</v>
      </c>
      <c r="B129" s="21" t="s">
        <v>2307</v>
      </c>
      <c r="C129" s="21" t="str">
        <f>VLOOKUP(B129,[1]DESA!$B$2:$D$601,3,FALSE)</f>
        <v>SEMAYAN</v>
      </c>
      <c r="D129" s="21" t="str">
        <f>VLOOKUP(B129,[1]DESA!$B$2:$E$601,4,FALSE)</f>
        <v>PRAYA</v>
      </c>
      <c r="E129" s="22" t="s">
        <v>24</v>
      </c>
      <c r="F129" s="21">
        <f t="shared" si="11"/>
        <v>0</v>
      </c>
      <c r="G129" s="21">
        <f t="shared" si="12"/>
        <v>0</v>
      </c>
      <c r="H129" s="24"/>
      <c r="I129" s="24"/>
      <c r="J129" s="21" t="s">
        <v>18</v>
      </c>
      <c r="K129" s="21">
        <v>500</v>
      </c>
      <c r="L129" s="21" t="str">
        <f>VLOOKUP(E129,[1]KLASIFIKASI!$I$4:$J$18,2,FALSE)</f>
        <v>PELEPAS GAS</v>
      </c>
      <c r="M129" s="21">
        <f t="shared" si="13"/>
        <v>15</v>
      </c>
      <c r="N129" s="21" t="s">
        <v>19</v>
      </c>
    </row>
    <row r="130" spans="1:14" s="5" customFormat="1" x14ac:dyDescent="0.25">
      <c r="A130" s="21">
        <f t="shared" si="10"/>
        <v>129</v>
      </c>
      <c r="B130" s="21" t="s">
        <v>2307</v>
      </c>
      <c r="C130" s="21" t="str">
        <f>VLOOKUP(B130,[1]DESA!$B$2:$D$601,3,FALSE)</f>
        <v>SEMAYAN</v>
      </c>
      <c r="D130" s="21" t="str">
        <f>VLOOKUP(B130,[1]DESA!$B$2:$E$601,4,FALSE)</f>
        <v>PRAYA</v>
      </c>
      <c r="E130" s="22"/>
      <c r="F130" s="21">
        <f t="shared" ref="F130:F158" si="14">IF(ISERROR(VLOOKUP(M130,KELAS,2,FALSE)),0,VLOOKUP(M130,KELAS,2,FALSE))</f>
        <v>0</v>
      </c>
      <c r="G130" s="21">
        <f t="shared" ref="G130:G158" si="15">IF(F130&gt;50,100,F130)</f>
        <v>0</v>
      </c>
      <c r="H130" s="24"/>
      <c r="I130" s="24"/>
      <c r="J130" s="21" t="s">
        <v>18</v>
      </c>
      <c r="K130" s="21"/>
      <c r="L130" s="21" t="e">
        <f>VLOOKUP(E130,[1]KLASIFIKASI!$I$4:$J$18,2,FALSE)</f>
        <v>#N/A</v>
      </c>
      <c r="M130" s="21" t="e">
        <f t="shared" ref="M130:M158" si="16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#N/A</v>
      </c>
      <c r="N130" s="21" t="s">
        <v>52</v>
      </c>
    </row>
    <row r="131" spans="1:14" s="5" customFormat="1" x14ac:dyDescent="0.25">
      <c r="A131" s="21">
        <f t="shared" si="10"/>
        <v>130</v>
      </c>
      <c r="B131" s="21" t="s">
        <v>2307</v>
      </c>
      <c r="C131" s="21" t="str">
        <f>VLOOKUP(B131,[1]DESA!$B$2:$D$601,3,FALSE)</f>
        <v>SEMAYAN</v>
      </c>
      <c r="D131" s="21" t="str">
        <f>VLOOKUP(B131,[1]DESA!$B$2:$E$601,4,FALSE)</f>
        <v>PRAYA</v>
      </c>
      <c r="E131" s="22" t="s">
        <v>24</v>
      </c>
      <c r="F131" s="21">
        <f t="shared" si="14"/>
        <v>0</v>
      </c>
      <c r="G131" s="21">
        <f t="shared" si="15"/>
        <v>0</v>
      </c>
      <c r="H131" s="24"/>
      <c r="I131" s="24"/>
      <c r="J131" s="21" t="s">
        <v>18</v>
      </c>
      <c r="K131" s="21">
        <v>500</v>
      </c>
      <c r="L131" s="21" t="str">
        <f>VLOOKUP(E131,[1]KLASIFIKASI!$I$4:$J$18,2,FALSE)</f>
        <v>PELEPAS GAS</v>
      </c>
      <c r="M131" s="21">
        <f t="shared" si="16"/>
        <v>15</v>
      </c>
      <c r="N131" s="21" t="s">
        <v>19</v>
      </c>
    </row>
    <row r="132" spans="1:14" s="5" customFormat="1" x14ac:dyDescent="0.25">
      <c r="A132" s="21">
        <f t="shared" ref="A132:A195" si="17">1+A131</f>
        <v>131</v>
      </c>
      <c r="B132" s="21" t="s">
        <v>2307</v>
      </c>
      <c r="C132" s="21" t="str">
        <f>VLOOKUP(B132,[1]DESA!$B$2:$D$601,3,FALSE)</f>
        <v>SEMAYAN</v>
      </c>
      <c r="D132" s="21" t="str">
        <f>VLOOKUP(B132,[1]DESA!$B$2:$E$601,4,FALSE)</f>
        <v>PRAYA</v>
      </c>
      <c r="E132" s="22" t="s">
        <v>24</v>
      </c>
      <c r="F132" s="21">
        <f t="shared" si="14"/>
        <v>0</v>
      </c>
      <c r="G132" s="21">
        <f t="shared" si="15"/>
        <v>0</v>
      </c>
      <c r="H132" s="24"/>
      <c r="I132" s="24"/>
      <c r="J132" s="21" t="s">
        <v>18</v>
      </c>
      <c r="K132" s="21">
        <v>500</v>
      </c>
      <c r="L132" s="21" t="str">
        <f>VLOOKUP(E132,[1]KLASIFIKASI!$I$4:$J$18,2,FALSE)</f>
        <v>PELEPAS GAS</v>
      </c>
      <c r="M132" s="21">
        <f t="shared" si="16"/>
        <v>15</v>
      </c>
      <c r="N132" s="21" t="s">
        <v>19</v>
      </c>
    </row>
    <row r="133" spans="1:14" s="5" customFormat="1" x14ac:dyDescent="0.25">
      <c r="A133" s="21">
        <f t="shared" si="17"/>
        <v>132</v>
      </c>
      <c r="B133" s="21" t="s">
        <v>2307</v>
      </c>
      <c r="C133" s="21" t="str">
        <f>VLOOKUP(B133,[1]DESA!$B$2:$D$601,3,FALSE)</f>
        <v>SEMAYAN</v>
      </c>
      <c r="D133" s="21" t="str">
        <f>VLOOKUP(B133,[1]DESA!$B$2:$E$601,4,FALSE)</f>
        <v>PRAYA</v>
      </c>
      <c r="E133" s="22" t="s">
        <v>24</v>
      </c>
      <c r="F133" s="21">
        <f t="shared" si="14"/>
        <v>0</v>
      </c>
      <c r="G133" s="21">
        <f t="shared" si="15"/>
        <v>0</v>
      </c>
      <c r="H133" s="24"/>
      <c r="I133" s="24"/>
      <c r="J133" s="21" t="s">
        <v>18</v>
      </c>
      <c r="K133" s="21">
        <v>500</v>
      </c>
      <c r="L133" s="21" t="str">
        <f>VLOOKUP(E133,[1]KLASIFIKASI!$I$4:$J$18,2,FALSE)</f>
        <v>PELEPAS GAS</v>
      </c>
      <c r="M133" s="21">
        <f t="shared" si="16"/>
        <v>15</v>
      </c>
      <c r="N133" s="21" t="s">
        <v>19</v>
      </c>
    </row>
    <row r="134" spans="1:14" s="5" customFormat="1" x14ac:dyDescent="0.25">
      <c r="A134" s="21">
        <f t="shared" si="17"/>
        <v>133</v>
      </c>
      <c r="B134" s="21" t="s">
        <v>2307</v>
      </c>
      <c r="C134" s="21" t="str">
        <f>VLOOKUP(B134,[1]DESA!$B$2:$D$601,3,FALSE)</f>
        <v>SEMAYAN</v>
      </c>
      <c r="D134" s="21" t="str">
        <f>VLOOKUP(B134,[1]DESA!$B$2:$E$601,4,FALSE)</f>
        <v>PRAYA</v>
      </c>
      <c r="E134" s="22" t="s">
        <v>24</v>
      </c>
      <c r="F134" s="21">
        <f t="shared" si="14"/>
        <v>0</v>
      </c>
      <c r="G134" s="21">
        <f t="shared" si="15"/>
        <v>0</v>
      </c>
      <c r="H134" s="24"/>
      <c r="I134" s="24"/>
      <c r="J134" s="21" t="s">
        <v>18</v>
      </c>
      <c r="K134" s="21">
        <v>500</v>
      </c>
      <c r="L134" s="21" t="str">
        <f>VLOOKUP(E134,[1]KLASIFIKASI!$I$4:$J$18,2,FALSE)</f>
        <v>PELEPAS GAS</v>
      </c>
      <c r="M134" s="21">
        <f t="shared" si="16"/>
        <v>15</v>
      </c>
      <c r="N134" s="21" t="s">
        <v>19</v>
      </c>
    </row>
    <row r="135" spans="1:14" s="5" customFormat="1" x14ac:dyDescent="0.25">
      <c r="A135" s="21">
        <f t="shared" si="17"/>
        <v>134</v>
      </c>
      <c r="B135" s="21" t="s">
        <v>2307</v>
      </c>
      <c r="C135" s="21" t="str">
        <f>VLOOKUP(B135,[1]DESA!$B$2:$D$601,3,FALSE)</f>
        <v>SEMAYAN</v>
      </c>
      <c r="D135" s="21" t="str">
        <f>VLOOKUP(B135,[1]DESA!$B$2:$E$601,4,FALSE)</f>
        <v>PRAYA</v>
      </c>
      <c r="E135" s="22" t="s">
        <v>49</v>
      </c>
      <c r="F135" s="21">
        <f t="shared" si="14"/>
        <v>0</v>
      </c>
      <c r="G135" s="21">
        <f t="shared" si="15"/>
        <v>0</v>
      </c>
      <c r="H135" s="24"/>
      <c r="I135" s="24"/>
      <c r="J135" s="21" t="s">
        <v>18</v>
      </c>
      <c r="K135" s="21"/>
      <c r="L135" s="21" t="e">
        <f>VLOOKUP(E135,[1]KLASIFIKASI!$I$4:$J$18,2,FALSE)</f>
        <v>#N/A</v>
      </c>
      <c r="M135" s="21" t="e">
        <f t="shared" si="16"/>
        <v>#N/A</v>
      </c>
      <c r="N135" s="21" t="s">
        <v>52</v>
      </c>
    </row>
    <row r="136" spans="1:14" s="5" customFormat="1" x14ac:dyDescent="0.25">
      <c r="A136" s="21">
        <f t="shared" si="17"/>
        <v>135</v>
      </c>
      <c r="B136" s="21" t="s">
        <v>2307</v>
      </c>
      <c r="C136" s="21" t="str">
        <f>VLOOKUP(B136,[1]DESA!$B$2:$D$601,3,FALSE)</f>
        <v>SEMAYAN</v>
      </c>
      <c r="D136" s="21" t="str">
        <f>VLOOKUP(B136,[1]DESA!$B$2:$E$601,4,FALSE)</f>
        <v>PRAYA</v>
      </c>
      <c r="E136" s="22" t="s">
        <v>49</v>
      </c>
      <c r="F136" s="21">
        <f t="shared" si="14"/>
        <v>0</v>
      </c>
      <c r="G136" s="21">
        <f t="shared" si="15"/>
        <v>0</v>
      </c>
      <c r="H136" s="24"/>
      <c r="I136" s="24"/>
      <c r="J136" s="21" t="s">
        <v>18</v>
      </c>
      <c r="K136" s="21"/>
      <c r="L136" s="21" t="e">
        <f>VLOOKUP(E136,[1]KLASIFIKASI!$I$4:$J$18,2,FALSE)</f>
        <v>#N/A</v>
      </c>
      <c r="M136" s="21" t="e">
        <f t="shared" si="16"/>
        <v>#N/A</v>
      </c>
      <c r="N136" s="21" t="s">
        <v>52</v>
      </c>
    </row>
    <row r="137" spans="1:14" s="5" customFormat="1" x14ac:dyDescent="0.25">
      <c r="A137" s="21">
        <f t="shared" si="17"/>
        <v>136</v>
      </c>
      <c r="B137" s="21" t="s">
        <v>2307</v>
      </c>
      <c r="C137" s="21" t="str">
        <f>VLOOKUP(B137,[1]DESA!$B$2:$D$601,3,FALSE)</f>
        <v>SEMAYAN</v>
      </c>
      <c r="D137" s="21" t="str">
        <f>VLOOKUP(B137,[1]DESA!$B$2:$E$601,4,FALSE)</f>
        <v>PRAYA</v>
      </c>
      <c r="E137" s="22" t="s">
        <v>15</v>
      </c>
      <c r="F137" s="21">
        <f t="shared" si="14"/>
        <v>0</v>
      </c>
      <c r="G137" s="21">
        <f t="shared" si="15"/>
        <v>0</v>
      </c>
      <c r="H137" s="24"/>
      <c r="I137" s="24"/>
      <c r="J137" s="21" t="s">
        <v>18</v>
      </c>
      <c r="K137" s="21">
        <v>150</v>
      </c>
      <c r="L137" s="21" t="str">
        <f>VLOOKUP(E137,[1]KLASIFIKASI!$I$4:$J$18,2,FALSE)</f>
        <v>PELEPAS GAS</v>
      </c>
      <c r="M137" s="21">
        <f t="shared" si="16"/>
        <v>14</v>
      </c>
      <c r="N137" s="21" t="s">
        <v>19</v>
      </c>
    </row>
    <row r="138" spans="1:14" s="5" customFormat="1" x14ac:dyDescent="0.25">
      <c r="A138" s="21">
        <f t="shared" si="17"/>
        <v>137</v>
      </c>
      <c r="B138" s="21" t="s">
        <v>2307</v>
      </c>
      <c r="C138" s="21" t="str">
        <f>VLOOKUP(B138,[1]DESA!$B$2:$D$601,3,FALSE)</f>
        <v>SEMAYAN</v>
      </c>
      <c r="D138" s="21" t="str">
        <f>VLOOKUP(B138,[1]DESA!$B$2:$E$601,4,FALSE)</f>
        <v>PRAYA</v>
      </c>
      <c r="E138" s="22" t="s">
        <v>49</v>
      </c>
      <c r="F138" s="21">
        <f t="shared" si="14"/>
        <v>0</v>
      </c>
      <c r="G138" s="21">
        <f t="shared" si="15"/>
        <v>0</v>
      </c>
      <c r="H138" s="24"/>
      <c r="I138" s="24"/>
      <c r="J138" s="21" t="s">
        <v>18</v>
      </c>
      <c r="K138" s="21"/>
      <c r="L138" s="21" t="e">
        <f>VLOOKUP(E138,[1]KLASIFIKASI!$I$4:$J$18,2,FALSE)</f>
        <v>#N/A</v>
      </c>
      <c r="M138" s="21" t="e">
        <f t="shared" si="16"/>
        <v>#N/A</v>
      </c>
      <c r="N138" s="21" t="s">
        <v>52</v>
      </c>
    </row>
    <row r="139" spans="1:14" s="5" customFormat="1" x14ac:dyDescent="0.25">
      <c r="A139" s="21">
        <f t="shared" si="17"/>
        <v>138</v>
      </c>
      <c r="B139" s="21" t="s">
        <v>2307</v>
      </c>
      <c r="C139" s="21" t="str">
        <f>VLOOKUP(B139,[1]DESA!$B$2:$D$601,3,FALSE)</f>
        <v>SEMAYAN</v>
      </c>
      <c r="D139" s="21" t="str">
        <f>VLOOKUP(B139,[1]DESA!$B$2:$E$601,4,FALSE)</f>
        <v>PRAYA</v>
      </c>
      <c r="E139" s="22" t="s">
        <v>49</v>
      </c>
      <c r="F139" s="21">
        <f t="shared" si="14"/>
        <v>0</v>
      </c>
      <c r="G139" s="21">
        <f t="shared" si="15"/>
        <v>0</v>
      </c>
      <c r="H139" s="24"/>
      <c r="I139" s="24"/>
      <c r="J139" s="21" t="s">
        <v>18</v>
      </c>
      <c r="K139" s="21"/>
      <c r="L139" s="21" t="e">
        <f>VLOOKUP(E139,[1]KLASIFIKASI!$I$4:$J$18,2,FALSE)</f>
        <v>#N/A</v>
      </c>
      <c r="M139" s="21" t="e">
        <f t="shared" si="16"/>
        <v>#N/A</v>
      </c>
      <c r="N139" s="21" t="s">
        <v>52</v>
      </c>
    </row>
    <row r="140" spans="1:14" s="5" customFormat="1" x14ac:dyDescent="0.25">
      <c r="A140" s="21">
        <f t="shared" si="17"/>
        <v>139</v>
      </c>
      <c r="B140" s="21" t="s">
        <v>2307</v>
      </c>
      <c r="C140" s="21" t="str">
        <f>VLOOKUP(B140,[1]DESA!$B$2:$D$601,3,FALSE)</f>
        <v>SEMAYAN</v>
      </c>
      <c r="D140" s="21" t="str">
        <f>VLOOKUP(B140,[1]DESA!$B$2:$E$601,4,FALSE)</f>
        <v>PRAYA</v>
      </c>
      <c r="E140" s="22" t="s">
        <v>15</v>
      </c>
      <c r="F140" s="21">
        <f t="shared" si="14"/>
        <v>0</v>
      </c>
      <c r="G140" s="21">
        <f t="shared" si="15"/>
        <v>0</v>
      </c>
      <c r="H140" s="24"/>
      <c r="I140" s="24"/>
      <c r="J140" s="21" t="s">
        <v>18</v>
      </c>
      <c r="K140" s="21">
        <v>32</v>
      </c>
      <c r="L140" s="21" t="str">
        <f>VLOOKUP(E140,[1]KLASIFIKASI!$I$4:$J$18,2,FALSE)</f>
        <v>PELEPAS GAS</v>
      </c>
      <c r="M140" s="21">
        <f t="shared" si="16"/>
        <v>12</v>
      </c>
      <c r="N140" s="21" t="s">
        <v>19</v>
      </c>
    </row>
    <row r="141" spans="1:14" s="5" customFormat="1" x14ac:dyDescent="0.25">
      <c r="A141" s="21">
        <f t="shared" si="17"/>
        <v>140</v>
      </c>
      <c r="B141" s="21" t="s">
        <v>2307</v>
      </c>
      <c r="C141" s="21" t="str">
        <f>VLOOKUP(B141,[1]DESA!$B$2:$D$601,3,FALSE)</f>
        <v>SEMAYAN</v>
      </c>
      <c r="D141" s="21" t="str">
        <f>VLOOKUP(B141,[1]DESA!$B$2:$E$601,4,FALSE)</f>
        <v>PRAYA</v>
      </c>
      <c r="E141" s="22" t="s">
        <v>24</v>
      </c>
      <c r="F141" s="21">
        <f t="shared" si="14"/>
        <v>0</v>
      </c>
      <c r="G141" s="21">
        <f t="shared" si="15"/>
        <v>0</v>
      </c>
      <c r="H141" s="24"/>
      <c r="I141" s="24"/>
      <c r="J141" s="21" t="s">
        <v>18</v>
      </c>
      <c r="K141" s="21">
        <v>250</v>
      </c>
      <c r="L141" s="21" t="str">
        <f>VLOOKUP(E141,[1]KLASIFIKASI!$I$4:$J$18,2,FALSE)</f>
        <v>PELEPAS GAS</v>
      </c>
      <c r="M141" s="21">
        <f t="shared" si="16"/>
        <v>14</v>
      </c>
      <c r="N141" s="21" t="s">
        <v>19</v>
      </c>
    </row>
    <row r="142" spans="1:14" s="5" customFormat="1" x14ac:dyDescent="0.25">
      <c r="A142" s="21">
        <f t="shared" si="17"/>
        <v>141</v>
      </c>
      <c r="B142" s="21" t="s">
        <v>2307</v>
      </c>
      <c r="C142" s="21" t="str">
        <f>VLOOKUP(B142,[1]DESA!$B$2:$D$601,3,FALSE)</f>
        <v>SEMAYAN</v>
      </c>
      <c r="D142" s="21" t="str">
        <f>VLOOKUP(B142,[1]DESA!$B$2:$E$601,4,FALSE)</f>
        <v>PRAYA</v>
      </c>
      <c r="E142" s="22" t="s">
        <v>24</v>
      </c>
      <c r="F142" s="21">
        <f t="shared" si="14"/>
        <v>0</v>
      </c>
      <c r="G142" s="21">
        <f t="shared" si="15"/>
        <v>0</v>
      </c>
      <c r="H142" s="24"/>
      <c r="I142" s="24"/>
      <c r="J142" s="21" t="s">
        <v>18</v>
      </c>
      <c r="K142" s="21">
        <v>250</v>
      </c>
      <c r="L142" s="21" t="str">
        <f>VLOOKUP(E142,[1]KLASIFIKASI!$I$4:$J$18,2,FALSE)</f>
        <v>PELEPAS GAS</v>
      </c>
      <c r="M142" s="21">
        <f t="shared" si="16"/>
        <v>14</v>
      </c>
      <c r="N142" s="21" t="s">
        <v>19</v>
      </c>
    </row>
    <row r="143" spans="1:14" s="5" customFormat="1" x14ac:dyDescent="0.25">
      <c r="A143" s="21">
        <f t="shared" si="17"/>
        <v>142</v>
      </c>
      <c r="B143" s="21" t="s">
        <v>2307</v>
      </c>
      <c r="C143" s="21" t="str">
        <f>VLOOKUP(B143,[1]DESA!$B$2:$D$601,3,FALSE)</f>
        <v>SEMAYAN</v>
      </c>
      <c r="D143" s="21" t="str">
        <f>VLOOKUP(B143,[1]DESA!$B$2:$E$601,4,FALSE)</f>
        <v>PRAYA</v>
      </c>
      <c r="E143" s="22" t="s">
        <v>15</v>
      </c>
      <c r="F143" s="21">
        <f t="shared" si="14"/>
        <v>0</v>
      </c>
      <c r="G143" s="21">
        <f t="shared" si="15"/>
        <v>0</v>
      </c>
      <c r="H143" s="24"/>
      <c r="I143" s="24"/>
      <c r="J143" s="21" t="s">
        <v>18</v>
      </c>
      <c r="K143" s="21">
        <v>150</v>
      </c>
      <c r="L143" s="21" t="str">
        <f>VLOOKUP(E143,[1]KLASIFIKASI!$I$4:$J$18,2,FALSE)</f>
        <v>PELEPAS GAS</v>
      </c>
      <c r="M143" s="21">
        <f t="shared" si="16"/>
        <v>14</v>
      </c>
      <c r="N143" s="21" t="s">
        <v>19</v>
      </c>
    </row>
    <row r="144" spans="1:14" s="5" customFormat="1" x14ac:dyDescent="0.25">
      <c r="A144" s="21">
        <f t="shared" si="17"/>
        <v>143</v>
      </c>
      <c r="B144" s="21" t="s">
        <v>2307</v>
      </c>
      <c r="C144" s="21" t="str">
        <f>VLOOKUP(B144,[1]DESA!$B$2:$D$601,3,FALSE)</f>
        <v>SEMAYAN</v>
      </c>
      <c r="D144" s="21" t="str">
        <f>VLOOKUP(B144,[1]DESA!$B$2:$E$601,4,FALSE)</f>
        <v>PRAYA</v>
      </c>
      <c r="E144" s="22" t="s">
        <v>49</v>
      </c>
      <c r="F144" s="21">
        <f t="shared" si="14"/>
        <v>0</v>
      </c>
      <c r="G144" s="21">
        <f t="shared" si="15"/>
        <v>0</v>
      </c>
      <c r="H144" s="24"/>
      <c r="I144" s="24"/>
      <c r="J144" s="21" t="s">
        <v>18</v>
      </c>
      <c r="K144" s="21"/>
      <c r="L144" s="21" t="e">
        <f>VLOOKUP(E144,[1]KLASIFIKASI!$I$4:$J$18,2,FALSE)</f>
        <v>#N/A</v>
      </c>
      <c r="M144" s="21" t="e">
        <f t="shared" si="16"/>
        <v>#N/A</v>
      </c>
      <c r="N144" s="21" t="s">
        <v>52</v>
      </c>
    </row>
    <row r="145" spans="1:14" s="5" customFormat="1" x14ac:dyDescent="0.25">
      <c r="A145" s="21">
        <f t="shared" si="17"/>
        <v>144</v>
      </c>
      <c r="B145" s="21" t="s">
        <v>2307</v>
      </c>
      <c r="C145" s="21" t="str">
        <f>VLOOKUP(B145,[1]DESA!$B$2:$D$601,3,FALSE)</f>
        <v>SEMAYAN</v>
      </c>
      <c r="D145" s="21" t="str">
        <f>VLOOKUP(B145,[1]DESA!$B$2:$E$601,4,FALSE)</f>
        <v>PRAYA</v>
      </c>
      <c r="E145" s="22" t="s">
        <v>15</v>
      </c>
      <c r="F145" s="21">
        <f t="shared" si="14"/>
        <v>0</v>
      </c>
      <c r="G145" s="21">
        <f t="shared" si="15"/>
        <v>0</v>
      </c>
      <c r="H145" s="24"/>
      <c r="I145" s="24"/>
      <c r="J145" s="21" t="s">
        <v>18</v>
      </c>
      <c r="K145" s="21">
        <v>150</v>
      </c>
      <c r="L145" s="21" t="str">
        <f>VLOOKUP(E145,[1]KLASIFIKASI!$I$4:$J$18,2,FALSE)</f>
        <v>PELEPAS GAS</v>
      </c>
      <c r="M145" s="21">
        <f t="shared" si="16"/>
        <v>14</v>
      </c>
      <c r="N145" s="21" t="s">
        <v>19</v>
      </c>
    </row>
    <row r="146" spans="1:14" s="5" customFormat="1" x14ac:dyDescent="0.25">
      <c r="A146" s="21">
        <f t="shared" si="17"/>
        <v>145</v>
      </c>
      <c r="B146" s="21" t="s">
        <v>2307</v>
      </c>
      <c r="C146" s="21" t="str">
        <f>VLOOKUP(B146,[1]DESA!$B$2:$D$601,3,FALSE)</f>
        <v>SEMAYAN</v>
      </c>
      <c r="D146" s="21" t="str">
        <f>VLOOKUP(B146,[1]DESA!$B$2:$E$601,4,FALSE)</f>
        <v>PRAYA</v>
      </c>
      <c r="E146" s="22" t="s">
        <v>20</v>
      </c>
      <c r="F146" s="21">
        <f t="shared" si="14"/>
        <v>0</v>
      </c>
      <c r="G146" s="21">
        <f t="shared" si="15"/>
        <v>0</v>
      </c>
      <c r="H146" s="24"/>
      <c r="I146" s="24"/>
      <c r="J146" s="21" t="s">
        <v>18</v>
      </c>
      <c r="K146" s="21">
        <v>250</v>
      </c>
      <c r="L146" s="21" t="str">
        <f>VLOOKUP(E146,[1]KLASIFIKASI!$I$4:$J$18,2,FALSE)</f>
        <v>PELEPAS GAS</v>
      </c>
      <c r="M146" s="21">
        <f t="shared" si="16"/>
        <v>14</v>
      </c>
      <c r="N146" s="21" t="s">
        <v>19</v>
      </c>
    </row>
    <row r="147" spans="1:14" s="5" customFormat="1" x14ac:dyDescent="0.25">
      <c r="A147" s="21">
        <f t="shared" si="17"/>
        <v>146</v>
      </c>
      <c r="B147" s="21" t="s">
        <v>2307</v>
      </c>
      <c r="C147" s="21" t="str">
        <f>VLOOKUP(B147,[1]DESA!$B$2:$D$601,3,FALSE)</f>
        <v>SEMAYAN</v>
      </c>
      <c r="D147" s="21" t="str">
        <f>VLOOKUP(B147,[1]DESA!$B$2:$E$601,4,FALSE)</f>
        <v>PRAYA</v>
      </c>
      <c r="E147" s="22" t="s">
        <v>20</v>
      </c>
      <c r="F147" s="21">
        <f t="shared" si="14"/>
        <v>0</v>
      </c>
      <c r="G147" s="21">
        <f t="shared" si="15"/>
        <v>0</v>
      </c>
      <c r="H147" s="24"/>
      <c r="I147" s="24"/>
      <c r="J147" s="21" t="s">
        <v>18</v>
      </c>
      <c r="K147" s="21">
        <v>250</v>
      </c>
      <c r="L147" s="21" t="str">
        <f>VLOOKUP(E147,[1]KLASIFIKASI!$I$4:$J$18,2,FALSE)</f>
        <v>PELEPAS GAS</v>
      </c>
      <c r="M147" s="21">
        <f t="shared" si="16"/>
        <v>14</v>
      </c>
      <c r="N147" s="21" t="s">
        <v>19</v>
      </c>
    </row>
    <row r="148" spans="1:14" s="5" customFormat="1" x14ac:dyDescent="0.25">
      <c r="A148" s="21">
        <f t="shared" si="17"/>
        <v>147</v>
      </c>
      <c r="B148" s="21" t="s">
        <v>2307</v>
      </c>
      <c r="C148" s="21" t="str">
        <f>VLOOKUP(B148,[1]DESA!$B$2:$D$601,3,FALSE)</f>
        <v>SEMAYAN</v>
      </c>
      <c r="D148" s="21" t="str">
        <f>VLOOKUP(B148,[1]DESA!$B$2:$E$601,4,FALSE)</f>
        <v>PRAYA</v>
      </c>
      <c r="E148" s="22" t="s">
        <v>15</v>
      </c>
      <c r="F148" s="21">
        <f t="shared" si="14"/>
        <v>0</v>
      </c>
      <c r="G148" s="21">
        <f t="shared" si="15"/>
        <v>0</v>
      </c>
      <c r="H148" s="24"/>
      <c r="I148" s="24"/>
      <c r="J148" s="21" t="s">
        <v>18</v>
      </c>
      <c r="K148" s="21">
        <v>42</v>
      </c>
      <c r="L148" s="21" t="str">
        <f>VLOOKUP(E148,[1]KLASIFIKASI!$I$4:$J$18,2,FALSE)</f>
        <v>PELEPAS GAS</v>
      </c>
      <c r="M148" s="21">
        <f t="shared" si="16"/>
        <v>12</v>
      </c>
      <c r="N148" s="21" t="s">
        <v>19</v>
      </c>
    </row>
    <row r="149" spans="1:14" s="8" customFormat="1" x14ac:dyDescent="0.25">
      <c r="A149" s="21">
        <f t="shared" si="17"/>
        <v>148</v>
      </c>
      <c r="B149" s="21" t="s">
        <v>2303</v>
      </c>
      <c r="C149" s="21" t="str">
        <f>VLOOKUP(B149,[1]DESA!$B$2:$D$601,3,FALSE)</f>
        <v>AIK MUAL</v>
      </c>
      <c r="D149" s="21" t="str">
        <f>VLOOKUP(B149,[1]DESA!$B$2:$E$601,4,FALSE)</f>
        <v>PRAYA</v>
      </c>
      <c r="E149" s="22" t="s">
        <v>15</v>
      </c>
      <c r="F149" s="21">
        <f t="shared" si="14"/>
        <v>0</v>
      </c>
      <c r="G149" s="21">
        <f t="shared" si="15"/>
        <v>0</v>
      </c>
      <c r="H149" s="24"/>
      <c r="I149" s="24"/>
      <c r="J149" s="21" t="s">
        <v>18</v>
      </c>
      <c r="K149" s="21">
        <v>42</v>
      </c>
      <c r="L149" s="21" t="str">
        <f>VLOOKUP(E149,[1]KLASIFIKASI!$I$4:$J$18,2,FALSE)</f>
        <v>PELEPAS GAS</v>
      </c>
      <c r="M149" s="21">
        <f t="shared" si="16"/>
        <v>12</v>
      </c>
      <c r="N149" s="21" t="s">
        <v>19</v>
      </c>
    </row>
    <row r="150" spans="1:14" s="8" customFormat="1" x14ac:dyDescent="0.25">
      <c r="A150" s="21">
        <f t="shared" si="17"/>
        <v>149</v>
      </c>
      <c r="B150" s="21" t="s">
        <v>2303</v>
      </c>
      <c r="C150" s="21" t="str">
        <f>VLOOKUP(B150,[1]DESA!$B$2:$D$601,3,FALSE)</f>
        <v>AIK MUAL</v>
      </c>
      <c r="D150" s="21" t="str">
        <f>VLOOKUP(B150,[1]DESA!$B$2:$E$601,4,FALSE)</f>
        <v>PRAYA</v>
      </c>
      <c r="E150" s="22" t="s">
        <v>24</v>
      </c>
      <c r="F150" s="21">
        <f t="shared" si="14"/>
        <v>0</v>
      </c>
      <c r="G150" s="21">
        <f t="shared" si="15"/>
        <v>0</v>
      </c>
      <c r="H150" s="24"/>
      <c r="I150" s="24"/>
      <c r="J150" s="21" t="s">
        <v>18</v>
      </c>
      <c r="K150" s="21">
        <v>150</v>
      </c>
      <c r="L150" s="21" t="str">
        <f>VLOOKUP(E150,[1]KLASIFIKASI!$I$4:$J$18,2,FALSE)</f>
        <v>PELEPAS GAS</v>
      </c>
      <c r="M150" s="21">
        <f t="shared" si="16"/>
        <v>14</v>
      </c>
      <c r="N150" s="21" t="s">
        <v>19</v>
      </c>
    </row>
    <row r="151" spans="1:14" s="8" customFormat="1" x14ac:dyDescent="0.25">
      <c r="A151" s="21">
        <f t="shared" si="17"/>
        <v>150</v>
      </c>
      <c r="B151" s="21" t="s">
        <v>2303</v>
      </c>
      <c r="C151" s="21" t="str">
        <f>VLOOKUP(B151,[1]DESA!$B$2:$D$601,3,FALSE)</f>
        <v>AIK MUAL</v>
      </c>
      <c r="D151" s="21" t="str">
        <f>VLOOKUP(B151,[1]DESA!$B$2:$E$601,4,FALSE)</f>
        <v>PRAYA</v>
      </c>
      <c r="E151" s="22" t="s">
        <v>49</v>
      </c>
      <c r="F151" s="21">
        <f t="shared" si="14"/>
        <v>0</v>
      </c>
      <c r="G151" s="21">
        <f t="shared" si="15"/>
        <v>0</v>
      </c>
      <c r="H151" s="24"/>
      <c r="I151" s="24"/>
      <c r="J151" s="21" t="s">
        <v>18</v>
      </c>
      <c r="K151" s="21"/>
      <c r="L151" s="21" t="e">
        <f>VLOOKUP(E151,[1]KLASIFIKASI!$I$4:$J$18,2,FALSE)</f>
        <v>#N/A</v>
      </c>
      <c r="M151" s="21" t="e">
        <f t="shared" si="16"/>
        <v>#N/A</v>
      </c>
      <c r="N151" s="21" t="s">
        <v>52</v>
      </c>
    </row>
    <row r="152" spans="1:14" s="8" customFormat="1" x14ac:dyDescent="0.25">
      <c r="A152" s="21">
        <f t="shared" si="17"/>
        <v>151</v>
      </c>
      <c r="B152" s="21" t="s">
        <v>2303</v>
      </c>
      <c r="C152" s="21" t="str">
        <f>VLOOKUP(B152,[1]DESA!$B$2:$D$601,3,FALSE)</f>
        <v>AIK MUAL</v>
      </c>
      <c r="D152" s="21" t="str">
        <f>VLOOKUP(B152,[1]DESA!$B$2:$E$601,4,FALSE)</f>
        <v>PRAYA</v>
      </c>
      <c r="E152" s="22" t="s">
        <v>15</v>
      </c>
      <c r="F152" s="21">
        <f t="shared" si="14"/>
        <v>0</v>
      </c>
      <c r="G152" s="21">
        <f t="shared" si="15"/>
        <v>0</v>
      </c>
      <c r="H152" s="24"/>
      <c r="I152" s="24"/>
      <c r="J152" s="21" t="s">
        <v>18</v>
      </c>
      <c r="K152" s="21">
        <v>42</v>
      </c>
      <c r="L152" s="21" t="str">
        <f>VLOOKUP(E152,[1]KLASIFIKASI!$I$4:$J$18,2,FALSE)</f>
        <v>PELEPAS GAS</v>
      </c>
      <c r="M152" s="21">
        <f t="shared" si="16"/>
        <v>12</v>
      </c>
      <c r="N152" s="21" t="s">
        <v>19</v>
      </c>
    </row>
    <row r="153" spans="1:14" s="8" customFormat="1" x14ac:dyDescent="0.25">
      <c r="A153" s="21">
        <f t="shared" si="17"/>
        <v>152</v>
      </c>
      <c r="B153" s="21" t="s">
        <v>2303</v>
      </c>
      <c r="C153" s="21" t="str">
        <f>VLOOKUP(B153,[1]DESA!$B$2:$D$601,3,FALSE)</f>
        <v>AIK MUAL</v>
      </c>
      <c r="D153" s="21" t="str">
        <f>VLOOKUP(B153,[1]DESA!$B$2:$E$601,4,FALSE)</f>
        <v>PRAYA</v>
      </c>
      <c r="E153" s="22" t="s">
        <v>15</v>
      </c>
      <c r="F153" s="21">
        <f t="shared" si="14"/>
        <v>0</v>
      </c>
      <c r="G153" s="21">
        <f t="shared" si="15"/>
        <v>0</v>
      </c>
      <c r="H153" s="24"/>
      <c r="I153" s="24"/>
      <c r="J153" s="21" t="s">
        <v>18</v>
      </c>
      <c r="K153" s="21">
        <v>42</v>
      </c>
      <c r="L153" s="21" t="str">
        <f>VLOOKUP(E153,[1]KLASIFIKASI!$I$4:$J$18,2,FALSE)</f>
        <v>PELEPAS GAS</v>
      </c>
      <c r="M153" s="21">
        <f t="shared" si="16"/>
        <v>12</v>
      </c>
      <c r="N153" s="21" t="s">
        <v>19</v>
      </c>
    </row>
    <row r="154" spans="1:14" s="8" customFormat="1" x14ac:dyDescent="0.25">
      <c r="A154" s="21">
        <f t="shared" si="17"/>
        <v>153</v>
      </c>
      <c r="B154" s="21" t="s">
        <v>2303</v>
      </c>
      <c r="C154" s="21" t="str">
        <f>VLOOKUP(B154,[1]DESA!$B$2:$D$601,3,FALSE)</f>
        <v>AIK MUAL</v>
      </c>
      <c r="D154" s="21" t="str">
        <f>VLOOKUP(B154,[1]DESA!$B$2:$E$601,4,FALSE)</f>
        <v>PRAYA</v>
      </c>
      <c r="E154" s="22" t="s">
        <v>15</v>
      </c>
      <c r="F154" s="21">
        <f t="shared" si="14"/>
        <v>0</v>
      </c>
      <c r="G154" s="21">
        <f t="shared" si="15"/>
        <v>0</v>
      </c>
      <c r="H154" s="24"/>
      <c r="I154" s="24"/>
      <c r="J154" s="21" t="s">
        <v>18</v>
      </c>
      <c r="K154" s="21">
        <v>42</v>
      </c>
      <c r="L154" s="21" t="str">
        <f>VLOOKUP(E154,[1]KLASIFIKASI!$I$4:$J$18,2,FALSE)</f>
        <v>PELEPAS GAS</v>
      </c>
      <c r="M154" s="21">
        <f t="shared" si="16"/>
        <v>12</v>
      </c>
      <c r="N154" s="21" t="s">
        <v>19</v>
      </c>
    </row>
    <row r="155" spans="1:14" s="8" customFormat="1" x14ac:dyDescent="0.25">
      <c r="A155" s="21">
        <f t="shared" si="17"/>
        <v>154</v>
      </c>
      <c r="B155" s="21" t="s">
        <v>2303</v>
      </c>
      <c r="C155" s="21" t="str">
        <f>VLOOKUP(B155,[1]DESA!$B$2:$D$601,3,FALSE)</f>
        <v>AIK MUAL</v>
      </c>
      <c r="D155" s="21" t="str">
        <f>VLOOKUP(B155,[1]DESA!$B$2:$E$601,4,FALSE)</f>
        <v>PRAYA</v>
      </c>
      <c r="E155" s="22" t="s">
        <v>15</v>
      </c>
      <c r="F155" s="21">
        <f t="shared" si="14"/>
        <v>0</v>
      </c>
      <c r="G155" s="21">
        <f t="shared" si="15"/>
        <v>0</v>
      </c>
      <c r="H155" s="24"/>
      <c r="I155" s="24"/>
      <c r="J155" s="21" t="s">
        <v>18</v>
      </c>
      <c r="K155" s="21">
        <v>42</v>
      </c>
      <c r="L155" s="21" t="str">
        <f>VLOOKUP(E155,[1]KLASIFIKASI!$I$4:$J$18,2,FALSE)</f>
        <v>PELEPAS GAS</v>
      </c>
      <c r="M155" s="21">
        <f t="shared" si="16"/>
        <v>12</v>
      </c>
      <c r="N155" s="21" t="s">
        <v>19</v>
      </c>
    </row>
    <row r="156" spans="1:14" s="8" customFormat="1" x14ac:dyDescent="0.25">
      <c r="A156" s="21">
        <f t="shared" si="17"/>
        <v>155</v>
      </c>
      <c r="B156" s="21" t="s">
        <v>2303</v>
      </c>
      <c r="C156" s="21" t="str">
        <f>VLOOKUP(B156,[1]DESA!$B$2:$D$601,3,FALSE)</f>
        <v>AIK MUAL</v>
      </c>
      <c r="D156" s="21" t="str">
        <f>VLOOKUP(B156,[1]DESA!$B$2:$E$601,4,FALSE)</f>
        <v>PRAYA</v>
      </c>
      <c r="E156" s="22" t="s">
        <v>20</v>
      </c>
      <c r="F156" s="21">
        <f t="shared" si="14"/>
        <v>0</v>
      </c>
      <c r="G156" s="21">
        <f t="shared" si="15"/>
        <v>0</v>
      </c>
      <c r="H156" s="24"/>
      <c r="I156" s="24"/>
      <c r="J156" s="21" t="s">
        <v>18</v>
      </c>
      <c r="K156" s="21">
        <v>250</v>
      </c>
      <c r="L156" s="21" t="str">
        <f>VLOOKUP(E156,[1]KLASIFIKASI!$I$4:$J$18,2,FALSE)</f>
        <v>PELEPAS GAS</v>
      </c>
      <c r="M156" s="21">
        <f t="shared" si="16"/>
        <v>14</v>
      </c>
      <c r="N156" s="21" t="s">
        <v>19</v>
      </c>
    </row>
    <row r="157" spans="1:14" s="8" customFormat="1" x14ac:dyDescent="0.25">
      <c r="A157" s="21">
        <f t="shared" si="17"/>
        <v>156</v>
      </c>
      <c r="B157" s="21" t="s">
        <v>2303</v>
      </c>
      <c r="C157" s="21" t="str">
        <f>VLOOKUP(B157,[1]DESA!$B$2:$D$601,3,FALSE)</f>
        <v>AIK MUAL</v>
      </c>
      <c r="D157" s="21" t="str">
        <f>VLOOKUP(B157,[1]DESA!$B$2:$E$601,4,FALSE)</f>
        <v>PRAYA</v>
      </c>
      <c r="E157" s="22" t="s">
        <v>24</v>
      </c>
      <c r="F157" s="21">
        <f t="shared" si="14"/>
        <v>0</v>
      </c>
      <c r="G157" s="21">
        <f t="shared" si="15"/>
        <v>0</v>
      </c>
      <c r="H157" s="24"/>
      <c r="I157" s="24"/>
      <c r="J157" s="21" t="s">
        <v>18</v>
      </c>
      <c r="K157" s="21">
        <v>250</v>
      </c>
      <c r="L157" s="21" t="str">
        <f>VLOOKUP(E157,[1]KLASIFIKASI!$I$4:$J$18,2,FALSE)</f>
        <v>PELEPAS GAS</v>
      </c>
      <c r="M157" s="21">
        <f t="shared" si="16"/>
        <v>14</v>
      </c>
      <c r="N157" s="21" t="s">
        <v>19</v>
      </c>
    </row>
    <row r="158" spans="1:14" s="8" customFormat="1" x14ac:dyDescent="0.25">
      <c r="A158" s="21">
        <f t="shared" si="17"/>
        <v>157</v>
      </c>
      <c r="B158" s="21" t="s">
        <v>2303</v>
      </c>
      <c r="C158" s="21" t="str">
        <f>VLOOKUP(B158,[1]DESA!$B$2:$D$601,3,FALSE)</f>
        <v>AIK MUAL</v>
      </c>
      <c r="D158" s="21" t="str">
        <f>VLOOKUP(B158,[1]DESA!$B$2:$E$601,4,FALSE)</f>
        <v>PRAYA</v>
      </c>
      <c r="E158" s="22" t="s">
        <v>24</v>
      </c>
      <c r="F158" s="21">
        <f t="shared" si="14"/>
        <v>0</v>
      </c>
      <c r="G158" s="21">
        <f t="shared" si="15"/>
        <v>0</v>
      </c>
      <c r="H158" s="24"/>
      <c r="I158" s="24"/>
      <c r="J158" s="21" t="s">
        <v>18</v>
      </c>
      <c r="K158" s="21">
        <v>250</v>
      </c>
      <c r="L158" s="21" t="str">
        <f>VLOOKUP(E158,[1]KLASIFIKASI!$I$4:$J$18,2,FALSE)</f>
        <v>PELEPAS GAS</v>
      </c>
      <c r="M158" s="21">
        <f t="shared" si="16"/>
        <v>14</v>
      </c>
      <c r="N158" s="21" t="s">
        <v>19</v>
      </c>
    </row>
    <row r="159" spans="1:14" x14ac:dyDescent="0.25">
      <c r="A159" s="21">
        <f t="shared" si="17"/>
        <v>158</v>
      </c>
      <c r="B159" s="21" t="s">
        <v>2305</v>
      </c>
      <c r="C159" s="21" t="str">
        <f>VLOOKUP(B159,[1]DESA!$B$2:$D$601,3,FALSE)</f>
        <v>GERUNUNG</v>
      </c>
      <c r="D159" s="21" t="str">
        <f>VLOOKUP(B159,[1]DESA!$B$2:$E$601,4,FALSE)</f>
        <v>PRAYA</v>
      </c>
      <c r="E159" s="22" t="s">
        <v>15</v>
      </c>
      <c r="F159" s="21">
        <f t="shared" ref="F159:F222" si="18">IF(ISERROR(VLOOKUP(M159,KELAS,2,FALSE)),0,VLOOKUP(M159,KELAS,2,FALSE))</f>
        <v>0</v>
      </c>
      <c r="G159" s="21">
        <f t="shared" ref="G159:G222" si="19">IF(F159&gt;50,100,F159)</f>
        <v>0</v>
      </c>
      <c r="H159" s="24"/>
      <c r="I159" s="24"/>
      <c r="J159" s="21" t="s">
        <v>18</v>
      </c>
      <c r="K159" s="21">
        <v>42</v>
      </c>
      <c r="L159" s="21" t="str">
        <f>VLOOKUP(E159,[1]KLASIFIKASI!$I$4:$J$18,2,FALSE)</f>
        <v>PELEPAS GAS</v>
      </c>
      <c r="M159" s="21">
        <f t="shared" ref="M159:M222" si="20">IF(AND(L159="PIJAR",K159&gt;=25,K159&lt;=50),1,IF(AND(L159="PIJAR",K159&gt;=51,K159&lt;=100),2,IF(AND(L159="PIJAR",K159&gt;=101,K159&lt;=200),3,IF(AND(L159="PIJAR",K159&gt;=201,K159&lt;=300),4,IF(AND(L159="PIJAR",K159&gt;=301,K159&lt;=400),5,IF(AND(L159="PIJAR",K159&gt;=401,K159&lt;=500),6,IF(AND(L159="PIJAR",K159&gt;=510,K159&lt;=600),7,IF(AND(L159="PIJAR",K159&gt;=601,K159&lt;=700),8,IF(AND(L159="PIJAR",K159&gt;=701,K159&lt;=800),9,IF(AND(L159="PIJAR",K159&gt;=801,K159&lt;=900),10,IF(AND(L159="PIJAR",K159&gt;=901,K159&lt;=1000),11,IF(AND(L159="PELEPAS GAS",K159&gt;=10,K159&lt;=50),12,IF(AND(L159="PELEPAS GAS",K159&gt;=51,K159&lt;=100),13,IF(AND(L159="PELEPAS GAS",K159&gt;=101,K159&lt;=250),14,IF(AND(L159="PELEPAS GAS",K159&gt;=251,K159&lt;1000),15,IF(AND(L159="PELEPAS GAS",K159&gt;=501,K159&lt;2000),16,"SALAH"))))))))))))))))</f>
        <v>12</v>
      </c>
      <c r="N159" s="21" t="s">
        <v>19</v>
      </c>
    </row>
    <row r="160" spans="1:14" x14ac:dyDescent="0.25">
      <c r="A160" s="21">
        <f t="shared" si="17"/>
        <v>159</v>
      </c>
      <c r="B160" s="21" t="s">
        <v>2305</v>
      </c>
      <c r="C160" s="21" t="str">
        <f>VLOOKUP(B160,[1]DESA!$B$2:$D$601,3,FALSE)</f>
        <v>GERUNUNG</v>
      </c>
      <c r="D160" s="21" t="str">
        <f>VLOOKUP(B160,[1]DESA!$B$2:$E$601,4,FALSE)</f>
        <v>PRAYA</v>
      </c>
      <c r="E160" s="22" t="s">
        <v>15</v>
      </c>
      <c r="F160" s="21">
        <f t="shared" si="18"/>
        <v>0</v>
      </c>
      <c r="G160" s="21">
        <f t="shared" si="19"/>
        <v>0</v>
      </c>
      <c r="H160" s="24"/>
      <c r="I160" s="24"/>
      <c r="J160" s="21" t="s">
        <v>18</v>
      </c>
      <c r="K160" s="21">
        <v>42</v>
      </c>
      <c r="L160" s="21" t="str">
        <f>VLOOKUP(E160,[1]KLASIFIKASI!$I$4:$J$18,2,FALSE)</f>
        <v>PELEPAS GAS</v>
      </c>
      <c r="M160" s="21">
        <f t="shared" si="20"/>
        <v>12</v>
      </c>
      <c r="N160" s="21" t="s">
        <v>19</v>
      </c>
    </row>
    <row r="161" spans="1:14" x14ac:dyDescent="0.25">
      <c r="A161" s="21">
        <f t="shared" si="17"/>
        <v>160</v>
      </c>
      <c r="B161" s="21" t="s">
        <v>2305</v>
      </c>
      <c r="C161" s="21" t="str">
        <f>VLOOKUP(B161,[1]DESA!$B$2:$D$601,3,FALSE)</f>
        <v>GERUNUNG</v>
      </c>
      <c r="D161" s="21" t="str">
        <f>VLOOKUP(B161,[1]DESA!$B$2:$E$601,4,FALSE)</f>
        <v>PRAYA</v>
      </c>
      <c r="E161" s="22" t="s">
        <v>24</v>
      </c>
      <c r="F161" s="21">
        <f t="shared" si="18"/>
        <v>0</v>
      </c>
      <c r="G161" s="21">
        <f t="shared" si="19"/>
        <v>0</v>
      </c>
      <c r="H161" s="24"/>
      <c r="I161" s="24"/>
      <c r="J161" s="21" t="s">
        <v>18</v>
      </c>
      <c r="K161" s="21">
        <v>250</v>
      </c>
      <c r="L161" s="21" t="str">
        <f>VLOOKUP(E161,[1]KLASIFIKASI!$I$4:$J$18,2,FALSE)</f>
        <v>PELEPAS GAS</v>
      </c>
      <c r="M161" s="21">
        <f t="shared" si="20"/>
        <v>14</v>
      </c>
      <c r="N161" s="21" t="s">
        <v>19</v>
      </c>
    </row>
    <row r="162" spans="1:14" x14ac:dyDescent="0.25">
      <c r="A162" s="21">
        <f t="shared" si="17"/>
        <v>161</v>
      </c>
      <c r="B162" s="21" t="s">
        <v>2305</v>
      </c>
      <c r="C162" s="21" t="str">
        <f>VLOOKUP(B162,[1]DESA!$B$2:$D$601,3,FALSE)</f>
        <v>GERUNUNG</v>
      </c>
      <c r="D162" s="21" t="str">
        <f>VLOOKUP(B162,[1]DESA!$B$2:$E$601,4,FALSE)</f>
        <v>PRAYA</v>
      </c>
      <c r="E162" s="22" t="s">
        <v>15</v>
      </c>
      <c r="F162" s="21">
        <f t="shared" si="18"/>
        <v>0</v>
      </c>
      <c r="G162" s="21">
        <f t="shared" si="19"/>
        <v>0</v>
      </c>
      <c r="H162" s="24"/>
      <c r="I162" s="24"/>
      <c r="J162" s="21" t="s">
        <v>18</v>
      </c>
      <c r="K162" s="21">
        <v>32</v>
      </c>
      <c r="L162" s="21" t="str">
        <f>VLOOKUP(E162,[1]KLASIFIKASI!$I$4:$J$18,2,FALSE)</f>
        <v>PELEPAS GAS</v>
      </c>
      <c r="M162" s="21">
        <f t="shared" si="20"/>
        <v>12</v>
      </c>
      <c r="N162" s="21" t="s">
        <v>19</v>
      </c>
    </row>
    <row r="163" spans="1:14" x14ac:dyDescent="0.25">
      <c r="A163" s="21">
        <f t="shared" si="17"/>
        <v>162</v>
      </c>
      <c r="B163" s="21" t="s">
        <v>2305</v>
      </c>
      <c r="C163" s="21" t="str">
        <f>VLOOKUP(B163,[1]DESA!$B$2:$D$601,3,FALSE)</f>
        <v>GERUNUNG</v>
      </c>
      <c r="D163" s="21" t="str">
        <f>VLOOKUP(B163,[1]DESA!$B$2:$E$601,4,FALSE)</f>
        <v>PRAYA</v>
      </c>
      <c r="E163" s="22" t="s">
        <v>49</v>
      </c>
      <c r="F163" s="21">
        <f t="shared" si="18"/>
        <v>0</v>
      </c>
      <c r="G163" s="21">
        <f t="shared" si="19"/>
        <v>0</v>
      </c>
      <c r="H163" s="24"/>
      <c r="I163" s="24"/>
      <c r="J163" s="21" t="s">
        <v>18</v>
      </c>
      <c r="K163" s="21"/>
      <c r="L163" s="21" t="e">
        <f>VLOOKUP(E163,[1]KLASIFIKASI!$I$4:$J$18,2,FALSE)</f>
        <v>#N/A</v>
      </c>
      <c r="M163" s="21" t="e">
        <f t="shared" si="20"/>
        <v>#N/A</v>
      </c>
      <c r="N163" s="21" t="s">
        <v>52</v>
      </c>
    </row>
    <row r="164" spans="1:14" x14ac:dyDescent="0.25">
      <c r="A164" s="21">
        <f t="shared" si="17"/>
        <v>163</v>
      </c>
      <c r="B164" s="21" t="s">
        <v>2305</v>
      </c>
      <c r="C164" s="21" t="str">
        <f>VLOOKUP(B164,[1]DESA!$B$2:$D$601,3,FALSE)</f>
        <v>GERUNUNG</v>
      </c>
      <c r="D164" s="21" t="str">
        <f>VLOOKUP(B164,[1]DESA!$B$2:$E$601,4,FALSE)</f>
        <v>PRAYA</v>
      </c>
      <c r="E164" s="22" t="s">
        <v>49</v>
      </c>
      <c r="F164" s="21">
        <f t="shared" si="18"/>
        <v>0</v>
      </c>
      <c r="G164" s="21">
        <f t="shared" si="19"/>
        <v>0</v>
      </c>
      <c r="H164" s="24"/>
      <c r="I164" s="24"/>
      <c r="J164" s="21" t="s">
        <v>18</v>
      </c>
      <c r="K164" s="21"/>
      <c r="L164" s="21" t="e">
        <f>VLOOKUP(E164,[1]KLASIFIKASI!$I$4:$J$18,2,FALSE)</f>
        <v>#N/A</v>
      </c>
      <c r="M164" s="21" t="e">
        <f t="shared" si="20"/>
        <v>#N/A</v>
      </c>
      <c r="N164" s="21" t="s">
        <v>52</v>
      </c>
    </row>
    <row r="165" spans="1:14" x14ac:dyDescent="0.25">
      <c r="A165" s="21">
        <f t="shared" si="17"/>
        <v>164</v>
      </c>
      <c r="B165" s="21" t="s">
        <v>2305</v>
      </c>
      <c r="C165" s="21" t="str">
        <f>VLOOKUP(B165,[1]DESA!$B$2:$D$601,3,FALSE)</f>
        <v>GERUNUNG</v>
      </c>
      <c r="D165" s="21" t="str">
        <f>VLOOKUP(B165,[1]DESA!$B$2:$E$601,4,FALSE)</f>
        <v>PRAYA</v>
      </c>
      <c r="E165" s="22" t="s">
        <v>24</v>
      </c>
      <c r="F165" s="21">
        <f t="shared" si="18"/>
        <v>0</v>
      </c>
      <c r="G165" s="21">
        <f t="shared" si="19"/>
        <v>0</v>
      </c>
      <c r="H165" s="24"/>
      <c r="I165" s="24"/>
      <c r="J165" s="21" t="s">
        <v>18</v>
      </c>
      <c r="K165" s="21">
        <v>250</v>
      </c>
      <c r="L165" s="21" t="str">
        <f>VLOOKUP(E165,[1]KLASIFIKASI!$I$4:$J$18,2,FALSE)</f>
        <v>PELEPAS GAS</v>
      </c>
      <c r="M165" s="21">
        <f t="shared" si="20"/>
        <v>14</v>
      </c>
      <c r="N165" s="21" t="s">
        <v>19</v>
      </c>
    </row>
    <row r="166" spans="1:14" x14ac:dyDescent="0.25">
      <c r="A166" s="21">
        <f t="shared" si="17"/>
        <v>165</v>
      </c>
      <c r="B166" s="21" t="s">
        <v>2305</v>
      </c>
      <c r="C166" s="21" t="str">
        <f>VLOOKUP(B166,[1]DESA!$B$2:$D$601,3,FALSE)</f>
        <v>GERUNUNG</v>
      </c>
      <c r="D166" s="21" t="str">
        <f>VLOOKUP(B166,[1]DESA!$B$2:$E$601,4,FALSE)</f>
        <v>PRAYA</v>
      </c>
      <c r="E166" s="22" t="s">
        <v>15</v>
      </c>
      <c r="F166" s="21">
        <f t="shared" si="18"/>
        <v>0</v>
      </c>
      <c r="G166" s="21">
        <f t="shared" si="19"/>
        <v>0</v>
      </c>
      <c r="H166" s="24"/>
      <c r="I166" s="24"/>
      <c r="J166" s="21" t="s">
        <v>18</v>
      </c>
      <c r="K166" s="21">
        <v>25</v>
      </c>
      <c r="L166" s="21" t="str">
        <f>VLOOKUP(E166,[1]KLASIFIKASI!$I$4:$J$18,2,FALSE)</f>
        <v>PELEPAS GAS</v>
      </c>
      <c r="M166" s="21">
        <f t="shared" si="20"/>
        <v>12</v>
      </c>
      <c r="N166" s="21" t="s">
        <v>19</v>
      </c>
    </row>
    <row r="167" spans="1:14" x14ac:dyDescent="0.25">
      <c r="A167" s="21">
        <f t="shared" si="17"/>
        <v>166</v>
      </c>
      <c r="B167" s="21" t="s">
        <v>2305</v>
      </c>
      <c r="C167" s="21" t="str">
        <f>VLOOKUP(B167,[1]DESA!$B$2:$D$601,3,FALSE)</f>
        <v>GERUNUNG</v>
      </c>
      <c r="D167" s="21" t="str">
        <f>VLOOKUP(B167,[1]DESA!$B$2:$E$601,4,FALSE)</f>
        <v>PRAYA</v>
      </c>
      <c r="E167" s="22" t="s">
        <v>24</v>
      </c>
      <c r="F167" s="21">
        <f t="shared" si="18"/>
        <v>0</v>
      </c>
      <c r="G167" s="21">
        <f t="shared" si="19"/>
        <v>0</v>
      </c>
      <c r="H167" s="24"/>
      <c r="I167" s="24"/>
      <c r="J167" s="21" t="s">
        <v>18</v>
      </c>
      <c r="K167" s="21">
        <v>250</v>
      </c>
      <c r="L167" s="21" t="str">
        <f>VLOOKUP(E167,[1]KLASIFIKASI!$I$4:$J$18,2,FALSE)</f>
        <v>PELEPAS GAS</v>
      </c>
      <c r="M167" s="21">
        <f t="shared" si="20"/>
        <v>14</v>
      </c>
      <c r="N167" s="21" t="s">
        <v>19</v>
      </c>
    </row>
    <row r="168" spans="1:14" x14ac:dyDescent="0.25">
      <c r="A168" s="21">
        <f t="shared" si="17"/>
        <v>167</v>
      </c>
      <c r="B168" s="21" t="s">
        <v>2305</v>
      </c>
      <c r="C168" s="21" t="str">
        <f>VLOOKUP(B168,[1]DESA!$B$2:$D$601,3,FALSE)</f>
        <v>GERUNUNG</v>
      </c>
      <c r="D168" s="21" t="str">
        <f>VLOOKUP(B168,[1]DESA!$B$2:$E$601,4,FALSE)</f>
        <v>PRAYA</v>
      </c>
      <c r="E168" s="22" t="s">
        <v>15</v>
      </c>
      <c r="F168" s="21">
        <f t="shared" si="18"/>
        <v>0</v>
      </c>
      <c r="G168" s="21">
        <f t="shared" si="19"/>
        <v>0</v>
      </c>
      <c r="H168" s="24"/>
      <c r="I168" s="24"/>
      <c r="J168" s="21" t="s">
        <v>18</v>
      </c>
      <c r="K168" s="21">
        <v>42</v>
      </c>
      <c r="L168" s="21" t="str">
        <f>VLOOKUP(E168,[1]KLASIFIKASI!$I$4:$J$18,2,FALSE)</f>
        <v>PELEPAS GAS</v>
      </c>
      <c r="M168" s="21">
        <f t="shared" si="20"/>
        <v>12</v>
      </c>
      <c r="N168" s="21" t="s">
        <v>19</v>
      </c>
    </row>
    <row r="169" spans="1:14" x14ac:dyDescent="0.25">
      <c r="A169" s="21">
        <f t="shared" si="17"/>
        <v>168</v>
      </c>
      <c r="B169" s="21" t="s">
        <v>2305</v>
      </c>
      <c r="C169" s="21" t="str">
        <f>VLOOKUP(B169,[1]DESA!$B$2:$D$601,3,FALSE)</f>
        <v>GERUNUNG</v>
      </c>
      <c r="D169" s="21" t="str">
        <f>VLOOKUP(B169,[1]DESA!$B$2:$E$601,4,FALSE)</f>
        <v>PRAYA</v>
      </c>
      <c r="E169" s="22" t="s">
        <v>15</v>
      </c>
      <c r="F169" s="21">
        <f t="shared" si="18"/>
        <v>0</v>
      </c>
      <c r="G169" s="21">
        <f t="shared" si="19"/>
        <v>0</v>
      </c>
      <c r="H169" s="24"/>
      <c r="I169" s="24"/>
      <c r="J169" s="21" t="s">
        <v>18</v>
      </c>
      <c r="K169" s="21">
        <v>42</v>
      </c>
      <c r="L169" s="21" t="str">
        <f>VLOOKUP(E169,[1]KLASIFIKASI!$I$4:$J$18,2,FALSE)</f>
        <v>PELEPAS GAS</v>
      </c>
      <c r="M169" s="21">
        <f t="shared" si="20"/>
        <v>12</v>
      </c>
      <c r="N169" s="21" t="s">
        <v>19</v>
      </c>
    </row>
    <row r="170" spans="1:14" x14ac:dyDescent="0.25">
      <c r="A170" s="21">
        <f t="shared" si="17"/>
        <v>169</v>
      </c>
      <c r="B170" s="21" t="s">
        <v>2305</v>
      </c>
      <c r="C170" s="21" t="str">
        <f>VLOOKUP(B170,[1]DESA!$B$2:$D$601,3,FALSE)</f>
        <v>GERUNUNG</v>
      </c>
      <c r="D170" s="21" t="str">
        <f>VLOOKUP(B170,[1]DESA!$B$2:$E$601,4,FALSE)</f>
        <v>PRAYA</v>
      </c>
      <c r="E170" s="22" t="s">
        <v>24</v>
      </c>
      <c r="F170" s="21">
        <f t="shared" si="18"/>
        <v>0</v>
      </c>
      <c r="G170" s="21">
        <f t="shared" si="19"/>
        <v>0</v>
      </c>
      <c r="H170" s="24"/>
      <c r="I170" s="24"/>
      <c r="J170" s="21" t="s">
        <v>18</v>
      </c>
      <c r="K170" s="21">
        <v>250</v>
      </c>
      <c r="L170" s="21" t="str">
        <f>VLOOKUP(E170,[1]KLASIFIKASI!$I$4:$J$18,2,FALSE)</f>
        <v>PELEPAS GAS</v>
      </c>
      <c r="M170" s="21">
        <f t="shared" si="20"/>
        <v>14</v>
      </c>
      <c r="N170" s="21" t="s">
        <v>19</v>
      </c>
    </row>
    <row r="171" spans="1:14" x14ac:dyDescent="0.25">
      <c r="A171" s="21">
        <f t="shared" si="17"/>
        <v>170</v>
      </c>
      <c r="B171" s="21" t="s">
        <v>2305</v>
      </c>
      <c r="C171" s="21" t="str">
        <f>VLOOKUP(B171,[1]DESA!$B$2:$D$601,3,FALSE)</f>
        <v>GERUNUNG</v>
      </c>
      <c r="D171" s="21" t="str">
        <f>VLOOKUP(B171,[1]DESA!$B$2:$E$601,4,FALSE)</f>
        <v>PRAYA</v>
      </c>
      <c r="E171" s="22" t="s">
        <v>24</v>
      </c>
      <c r="F171" s="21">
        <f t="shared" si="18"/>
        <v>0</v>
      </c>
      <c r="G171" s="21">
        <f t="shared" si="19"/>
        <v>0</v>
      </c>
      <c r="H171" s="24"/>
      <c r="I171" s="24"/>
      <c r="J171" s="21" t="s">
        <v>18</v>
      </c>
      <c r="K171" s="21">
        <v>500</v>
      </c>
      <c r="L171" s="21" t="str">
        <f>VLOOKUP(E171,[1]KLASIFIKASI!$I$4:$J$18,2,FALSE)</f>
        <v>PELEPAS GAS</v>
      </c>
      <c r="M171" s="21">
        <f t="shared" si="20"/>
        <v>15</v>
      </c>
      <c r="N171" s="21" t="s">
        <v>19</v>
      </c>
    </row>
    <row r="172" spans="1:14" x14ac:dyDescent="0.25">
      <c r="A172" s="21">
        <f t="shared" si="17"/>
        <v>171</v>
      </c>
      <c r="B172" s="21" t="s">
        <v>2305</v>
      </c>
      <c r="C172" s="21" t="str">
        <f>VLOOKUP(B172,[1]DESA!$B$2:$D$601,3,FALSE)</f>
        <v>GERUNUNG</v>
      </c>
      <c r="D172" s="21" t="str">
        <f>VLOOKUP(B172,[1]DESA!$B$2:$E$601,4,FALSE)</f>
        <v>PRAYA</v>
      </c>
      <c r="E172" s="22" t="s">
        <v>24</v>
      </c>
      <c r="F172" s="21">
        <f t="shared" si="18"/>
        <v>0</v>
      </c>
      <c r="G172" s="21">
        <f t="shared" si="19"/>
        <v>0</v>
      </c>
      <c r="H172" s="24"/>
      <c r="I172" s="24"/>
      <c r="J172" s="21" t="s">
        <v>18</v>
      </c>
      <c r="K172" s="21">
        <v>250</v>
      </c>
      <c r="L172" s="21" t="str">
        <f>VLOOKUP(E172,[1]KLASIFIKASI!$I$4:$J$18,2,FALSE)</f>
        <v>PELEPAS GAS</v>
      </c>
      <c r="M172" s="21">
        <f t="shared" si="20"/>
        <v>14</v>
      </c>
      <c r="N172" s="21" t="s">
        <v>19</v>
      </c>
    </row>
    <row r="173" spans="1:14" x14ac:dyDescent="0.25">
      <c r="A173" s="21">
        <f t="shared" si="17"/>
        <v>172</v>
      </c>
      <c r="B173" s="21" t="s">
        <v>2305</v>
      </c>
      <c r="C173" s="21" t="str">
        <f>VLOOKUP(B173,[1]DESA!$B$2:$D$601,3,FALSE)</f>
        <v>GERUNUNG</v>
      </c>
      <c r="D173" s="21" t="str">
        <f>VLOOKUP(B173,[1]DESA!$B$2:$E$601,4,FALSE)</f>
        <v>PRAYA</v>
      </c>
      <c r="E173" s="22" t="s">
        <v>24</v>
      </c>
      <c r="F173" s="21">
        <f t="shared" si="18"/>
        <v>0</v>
      </c>
      <c r="G173" s="21">
        <f t="shared" si="19"/>
        <v>0</v>
      </c>
      <c r="H173" s="24"/>
      <c r="I173" s="24"/>
      <c r="J173" s="21" t="s">
        <v>18</v>
      </c>
      <c r="K173" s="21">
        <v>250</v>
      </c>
      <c r="L173" s="21" t="str">
        <f>VLOOKUP(E173,[1]KLASIFIKASI!$I$4:$J$18,2,FALSE)</f>
        <v>PELEPAS GAS</v>
      </c>
      <c r="M173" s="21">
        <f t="shared" si="20"/>
        <v>14</v>
      </c>
      <c r="N173" s="21" t="s">
        <v>19</v>
      </c>
    </row>
    <row r="174" spans="1:14" x14ac:dyDescent="0.25">
      <c r="A174" s="21">
        <f t="shared" si="17"/>
        <v>173</v>
      </c>
      <c r="B174" s="21" t="s">
        <v>2305</v>
      </c>
      <c r="C174" s="21" t="str">
        <f>VLOOKUP(B174,[1]DESA!$B$2:$D$601,3,FALSE)</f>
        <v>GERUNUNG</v>
      </c>
      <c r="D174" s="21" t="str">
        <f>VLOOKUP(B174,[1]DESA!$B$2:$E$601,4,FALSE)</f>
        <v>PRAYA</v>
      </c>
      <c r="E174" s="22" t="s">
        <v>15</v>
      </c>
      <c r="F174" s="21">
        <f t="shared" si="18"/>
        <v>0</v>
      </c>
      <c r="G174" s="21">
        <f t="shared" si="19"/>
        <v>0</v>
      </c>
      <c r="H174" s="24"/>
      <c r="I174" s="24"/>
      <c r="J174" s="21" t="s">
        <v>18</v>
      </c>
      <c r="K174" s="21">
        <v>42</v>
      </c>
      <c r="L174" s="21" t="str">
        <f>VLOOKUP(E174,[1]KLASIFIKASI!$I$4:$J$18,2,FALSE)</f>
        <v>PELEPAS GAS</v>
      </c>
      <c r="M174" s="21">
        <f t="shared" si="20"/>
        <v>12</v>
      </c>
      <c r="N174" s="21" t="s">
        <v>19</v>
      </c>
    </row>
    <row r="175" spans="1:14" x14ac:dyDescent="0.25">
      <c r="A175" s="21">
        <f t="shared" si="17"/>
        <v>174</v>
      </c>
      <c r="B175" s="21" t="s">
        <v>2305</v>
      </c>
      <c r="C175" s="21" t="str">
        <f>VLOOKUP(B175,[1]DESA!$B$2:$D$601,3,FALSE)</f>
        <v>GERUNUNG</v>
      </c>
      <c r="D175" s="21" t="str">
        <f>VLOOKUP(B175,[1]DESA!$B$2:$E$601,4,FALSE)</f>
        <v>PRAYA</v>
      </c>
      <c r="E175" s="22" t="s">
        <v>15</v>
      </c>
      <c r="F175" s="21">
        <f t="shared" si="18"/>
        <v>0</v>
      </c>
      <c r="G175" s="21">
        <f t="shared" si="19"/>
        <v>0</v>
      </c>
      <c r="H175" s="24"/>
      <c r="I175" s="24"/>
      <c r="J175" s="21" t="s">
        <v>18</v>
      </c>
      <c r="K175" s="21">
        <v>70</v>
      </c>
      <c r="L175" s="21" t="str">
        <f>VLOOKUP(E175,[1]KLASIFIKASI!$I$4:$J$18,2,FALSE)</f>
        <v>PELEPAS GAS</v>
      </c>
      <c r="M175" s="21">
        <f t="shared" si="20"/>
        <v>13</v>
      </c>
      <c r="N175" s="21" t="s">
        <v>52</v>
      </c>
    </row>
    <row r="176" spans="1:14" x14ac:dyDescent="0.25">
      <c r="A176" s="21">
        <f t="shared" si="17"/>
        <v>175</v>
      </c>
      <c r="B176" s="21" t="s">
        <v>2305</v>
      </c>
      <c r="C176" s="21" t="str">
        <f>VLOOKUP(B176,[1]DESA!$B$2:$D$601,3,FALSE)</f>
        <v>GERUNUNG</v>
      </c>
      <c r="D176" s="21" t="str">
        <f>VLOOKUP(B176,[1]DESA!$B$2:$E$601,4,FALSE)</f>
        <v>PRAYA</v>
      </c>
      <c r="E176" s="22" t="s">
        <v>24</v>
      </c>
      <c r="F176" s="21">
        <f t="shared" si="18"/>
        <v>0</v>
      </c>
      <c r="G176" s="21">
        <f t="shared" si="19"/>
        <v>0</v>
      </c>
      <c r="H176" s="24"/>
      <c r="I176" s="24"/>
      <c r="J176" s="21" t="s">
        <v>18</v>
      </c>
      <c r="K176" s="21">
        <v>250</v>
      </c>
      <c r="L176" s="21" t="str">
        <f>VLOOKUP(E176,[1]KLASIFIKASI!$I$4:$J$18,2,FALSE)</f>
        <v>PELEPAS GAS</v>
      </c>
      <c r="M176" s="21">
        <f t="shared" si="20"/>
        <v>14</v>
      </c>
      <c r="N176" s="21" t="s">
        <v>19</v>
      </c>
    </row>
    <row r="177" spans="1:14" x14ac:dyDescent="0.25">
      <c r="A177" s="21">
        <f t="shared" si="17"/>
        <v>176</v>
      </c>
      <c r="B177" s="21" t="s">
        <v>2305</v>
      </c>
      <c r="C177" s="21" t="str">
        <f>VLOOKUP(B177,[1]DESA!$B$2:$D$601,3,FALSE)</f>
        <v>GERUNUNG</v>
      </c>
      <c r="D177" s="21" t="str">
        <f>VLOOKUP(B177,[1]DESA!$B$2:$E$601,4,FALSE)</f>
        <v>PRAYA</v>
      </c>
      <c r="E177" s="22" t="s">
        <v>24</v>
      </c>
      <c r="F177" s="21">
        <f t="shared" si="18"/>
        <v>0</v>
      </c>
      <c r="G177" s="21">
        <f t="shared" si="19"/>
        <v>0</v>
      </c>
      <c r="H177" s="24"/>
      <c r="I177" s="24"/>
      <c r="J177" s="21" t="s">
        <v>18</v>
      </c>
      <c r="K177" s="21">
        <v>250</v>
      </c>
      <c r="L177" s="21" t="str">
        <f>VLOOKUP(E177,[1]KLASIFIKASI!$I$4:$J$18,2,FALSE)</f>
        <v>PELEPAS GAS</v>
      </c>
      <c r="M177" s="21">
        <f t="shared" si="20"/>
        <v>14</v>
      </c>
      <c r="N177" s="21" t="s">
        <v>19</v>
      </c>
    </row>
    <row r="178" spans="1:14" x14ac:dyDescent="0.25">
      <c r="A178" s="21">
        <f t="shared" si="17"/>
        <v>177</v>
      </c>
      <c r="B178" s="21" t="s">
        <v>2305</v>
      </c>
      <c r="C178" s="21" t="str">
        <f>VLOOKUP(B178,[1]DESA!$B$2:$D$601,3,FALSE)</f>
        <v>GERUNUNG</v>
      </c>
      <c r="D178" s="21" t="str">
        <f>VLOOKUP(B178,[1]DESA!$B$2:$E$601,4,FALSE)</f>
        <v>PRAYA</v>
      </c>
      <c r="E178" s="22" t="s">
        <v>15</v>
      </c>
      <c r="F178" s="21">
        <f t="shared" si="18"/>
        <v>0</v>
      </c>
      <c r="G178" s="21">
        <f t="shared" si="19"/>
        <v>0</v>
      </c>
      <c r="H178" s="24"/>
      <c r="I178" s="24"/>
      <c r="J178" s="21" t="s">
        <v>18</v>
      </c>
      <c r="K178" s="21">
        <v>42</v>
      </c>
      <c r="L178" s="21" t="str">
        <f>VLOOKUP(E178,[1]KLASIFIKASI!$I$4:$J$18,2,FALSE)</f>
        <v>PELEPAS GAS</v>
      </c>
      <c r="M178" s="21">
        <f t="shared" si="20"/>
        <v>12</v>
      </c>
      <c r="N178" s="21" t="s">
        <v>19</v>
      </c>
    </row>
    <row r="179" spans="1:14" x14ac:dyDescent="0.25">
      <c r="A179" s="21">
        <f t="shared" si="17"/>
        <v>178</v>
      </c>
      <c r="B179" s="21" t="s">
        <v>2305</v>
      </c>
      <c r="C179" s="21" t="str">
        <f>VLOOKUP(B179,[1]DESA!$B$2:$D$601,3,FALSE)</f>
        <v>GERUNUNG</v>
      </c>
      <c r="D179" s="21" t="str">
        <f>VLOOKUP(B179,[1]DESA!$B$2:$E$601,4,FALSE)</f>
        <v>PRAYA</v>
      </c>
      <c r="E179" s="22" t="s">
        <v>15</v>
      </c>
      <c r="F179" s="21">
        <f t="shared" si="18"/>
        <v>0</v>
      </c>
      <c r="G179" s="21">
        <f t="shared" si="19"/>
        <v>0</v>
      </c>
      <c r="H179" s="24"/>
      <c r="I179" s="24"/>
      <c r="J179" s="21" t="s">
        <v>18</v>
      </c>
      <c r="K179" s="21">
        <v>42</v>
      </c>
      <c r="L179" s="21" t="str">
        <f>VLOOKUP(E179,[1]KLASIFIKASI!$I$4:$J$18,2,FALSE)</f>
        <v>PELEPAS GAS</v>
      </c>
      <c r="M179" s="21">
        <f t="shared" si="20"/>
        <v>12</v>
      </c>
      <c r="N179" s="21" t="s">
        <v>19</v>
      </c>
    </row>
    <row r="180" spans="1:14" x14ac:dyDescent="0.25">
      <c r="A180" s="21">
        <f t="shared" si="17"/>
        <v>179</v>
      </c>
      <c r="B180" s="21" t="s">
        <v>2305</v>
      </c>
      <c r="C180" s="21" t="str">
        <f>VLOOKUP(B180,[1]DESA!$B$2:$D$601,3,FALSE)</f>
        <v>GERUNUNG</v>
      </c>
      <c r="D180" s="21" t="str">
        <f>VLOOKUP(B180,[1]DESA!$B$2:$E$601,4,FALSE)</f>
        <v>PRAYA</v>
      </c>
      <c r="E180" s="22" t="s">
        <v>24</v>
      </c>
      <c r="F180" s="21">
        <f t="shared" si="18"/>
        <v>0</v>
      </c>
      <c r="G180" s="21">
        <f t="shared" si="19"/>
        <v>0</v>
      </c>
      <c r="H180" s="24"/>
      <c r="I180" s="24"/>
      <c r="J180" s="21" t="s">
        <v>18</v>
      </c>
      <c r="K180" s="21">
        <v>250</v>
      </c>
      <c r="L180" s="21" t="str">
        <f>VLOOKUP(E180,[1]KLASIFIKASI!$I$4:$J$18,2,FALSE)</f>
        <v>PELEPAS GAS</v>
      </c>
      <c r="M180" s="21">
        <f t="shared" si="20"/>
        <v>14</v>
      </c>
      <c r="N180" s="21" t="s">
        <v>19</v>
      </c>
    </row>
    <row r="181" spans="1:14" x14ac:dyDescent="0.25">
      <c r="A181" s="21">
        <f t="shared" si="17"/>
        <v>180</v>
      </c>
      <c r="B181" s="21" t="s">
        <v>2289</v>
      </c>
      <c r="C181" s="21" t="str">
        <f>VLOOKUP(B181,[1]DESA!$B$2:$D$601,3,FALSE)</f>
        <v>TIWUGALIH</v>
      </c>
      <c r="D181" s="21" t="str">
        <f>VLOOKUP(B181,[1]DESA!$B$2:$E$601,4,FALSE)</f>
        <v>PRAYA</v>
      </c>
      <c r="E181" s="22"/>
      <c r="F181" s="21">
        <f t="shared" si="18"/>
        <v>0</v>
      </c>
      <c r="G181" s="21">
        <f t="shared" si="19"/>
        <v>0</v>
      </c>
      <c r="H181" s="24"/>
      <c r="I181" s="24"/>
      <c r="J181" s="21" t="s">
        <v>18</v>
      </c>
      <c r="K181" s="21"/>
      <c r="L181" s="21" t="e">
        <f>VLOOKUP(E181,[1]KLASIFIKASI!$I$4:$J$18,2,FALSE)</f>
        <v>#N/A</v>
      </c>
      <c r="M181" s="21" t="e">
        <f t="shared" si="20"/>
        <v>#N/A</v>
      </c>
      <c r="N181" s="21" t="s">
        <v>52</v>
      </c>
    </row>
    <row r="182" spans="1:14" x14ac:dyDescent="0.25">
      <c r="A182" s="21">
        <f t="shared" si="17"/>
        <v>181</v>
      </c>
      <c r="B182" s="21" t="s">
        <v>2289</v>
      </c>
      <c r="C182" s="21" t="str">
        <f>VLOOKUP(B182,[1]DESA!$B$2:$D$601,3,FALSE)</f>
        <v>TIWUGALIH</v>
      </c>
      <c r="D182" s="21" t="str">
        <f>VLOOKUP(B182,[1]DESA!$B$2:$E$601,4,FALSE)</f>
        <v>PRAYA</v>
      </c>
      <c r="E182" s="22" t="s">
        <v>24</v>
      </c>
      <c r="F182" s="21">
        <f t="shared" si="18"/>
        <v>0</v>
      </c>
      <c r="G182" s="21">
        <f t="shared" si="19"/>
        <v>0</v>
      </c>
      <c r="H182" s="24"/>
      <c r="I182" s="24"/>
      <c r="J182" s="21" t="s">
        <v>18</v>
      </c>
      <c r="K182" s="21">
        <v>200</v>
      </c>
      <c r="L182" s="21" t="str">
        <f>VLOOKUP(E182,[1]KLASIFIKASI!$I$4:$J$18,2,FALSE)</f>
        <v>PELEPAS GAS</v>
      </c>
      <c r="M182" s="21">
        <f t="shared" si="20"/>
        <v>14</v>
      </c>
      <c r="N182" s="21" t="s">
        <v>19</v>
      </c>
    </row>
    <row r="183" spans="1:14" x14ac:dyDescent="0.25">
      <c r="A183" s="21">
        <f t="shared" si="17"/>
        <v>182</v>
      </c>
      <c r="B183" s="21" t="s">
        <v>2289</v>
      </c>
      <c r="C183" s="21" t="str">
        <f>VLOOKUP(B183,[1]DESA!$B$2:$D$601,3,FALSE)</f>
        <v>TIWUGALIH</v>
      </c>
      <c r="D183" s="21" t="str">
        <f>VLOOKUP(B183,[1]DESA!$B$2:$E$601,4,FALSE)</f>
        <v>PRAYA</v>
      </c>
      <c r="E183" s="22" t="s">
        <v>24</v>
      </c>
      <c r="F183" s="21">
        <f t="shared" si="18"/>
        <v>0</v>
      </c>
      <c r="G183" s="21">
        <f t="shared" si="19"/>
        <v>0</v>
      </c>
      <c r="H183" s="24"/>
      <c r="I183" s="24"/>
      <c r="J183" s="21" t="s">
        <v>18</v>
      </c>
      <c r="K183" s="21">
        <v>500</v>
      </c>
      <c r="L183" s="21" t="str">
        <f>VLOOKUP(E183,[1]KLASIFIKASI!$I$4:$J$18,2,FALSE)</f>
        <v>PELEPAS GAS</v>
      </c>
      <c r="M183" s="21">
        <f t="shared" si="20"/>
        <v>15</v>
      </c>
      <c r="N183" s="21" t="s">
        <v>19</v>
      </c>
    </row>
    <row r="184" spans="1:14" x14ac:dyDescent="0.25">
      <c r="A184" s="21">
        <f t="shared" si="17"/>
        <v>183</v>
      </c>
      <c r="B184" s="21" t="s">
        <v>2289</v>
      </c>
      <c r="C184" s="21" t="str">
        <f>VLOOKUP(B184,[1]DESA!$B$2:$D$601,3,FALSE)</f>
        <v>TIWUGALIH</v>
      </c>
      <c r="D184" s="21" t="str">
        <f>VLOOKUP(B184,[1]DESA!$B$2:$E$601,4,FALSE)</f>
        <v>PRAYA</v>
      </c>
      <c r="E184" s="22" t="s">
        <v>15</v>
      </c>
      <c r="F184" s="21">
        <f t="shared" si="18"/>
        <v>0</v>
      </c>
      <c r="G184" s="21">
        <f t="shared" si="19"/>
        <v>0</v>
      </c>
      <c r="H184" s="24"/>
      <c r="I184" s="24"/>
      <c r="J184" s="21" t="s">
        <v>18</v>
      </c>
      <c r="K184" s="21">
        <v>42</v>
      </c>
      <c r="L184" s="21" t="str">
        <f>VLOOKUP(E184,[1]KLASIFIKASI!$I$4:$J$18,2,FALSE)</f>
        <v>PELEPAS GAS</v>
      </c>
      <c r="M184" s="21">
        <f t="shared" si="20"/>
        <v>12</v>
      </c>
      <c r="N184" s="21" t="s">
        <v>19</v>
      </c>
    </row>
    <row r="185" spans="1:14" x14ac:dyDescent="0.25">
      <c r="A185" s="21">
        <f t="shared" si="17"/>
        <v>184</v>
      </c>
      <c r="B185" s="21" t="s">
        <v>2289</v>
      </c>
      <c r="C185" s="21" t="str">
        <f>VLOOKUP(B185,[1]DESA!$B$2:$D$601,3,FALSE)</f>
        <v>TIWUGALIH</v>
      </c>
      <c r="D185" s="21" t="str">
        <f>VLOOKUP(B185,[1]DESA!$B$2:$E$601,4,FALSE)</f>
        <v>PRAYA</v>
      </c>
      <c r="E185" s="22" t="s">
        <v>24</v>
      </c>
      <c r="F185" s="21">
        <f t="shared" si="18"/>
        <v>0</v>
      </c>
      <c r="G185" s="21">
        <f t="shared" si="19"/>
        <v>0</v>
      </c>
      <c r="H185" s="24"/>
      <c r="I185" s="24"/>
      <c r="J185" s="21" t="s">
        <v>18</v>
      </c>
      <c r="K185" s="21">
        <v>220</v>
      </c>
      <c r="L185" s="21" t="str">
        <f>VLOOKUP(E185,[1]KLASIFIKASI!$I$4:$J$18,2,FALSE)</f>
        <v>PELEPAS GAS</v>
      </c>
      <c r="M185" s="21">
        <f t="shared" si="20"/>
        <v>14</v>
      </c>
      <c r="N185" s="21" t="s">
        <v>19</v>
      </c>
    </row>
    <row r="186" spans="1:14" s="8" customFormat="1" x14ac:dyDescent="0.25">
      <c r="A186" s="21">
        <f t="shared" si="17"/>
        <v>185</v>
      </c>
      <c r="B186" s="21" t="s">
        <v>2289</v>
      </c>
      <c r="C186" s="21" t="str">
        <f>VLOOKUP(B186,[1]DESA!$B$2:$D$601,3,FALSE)</f>
        <v>TIWUGALIH</v>
      </c>
      <c r="D186" s="21" t="str">
        <f>VLOOKUP(B186,[1]DESA!$B$2:$E$601,4,FALSE)</f>
        <v>PRAYA</v>
      </c>
      <c r="E186" s="22" t="s">
        <v>15</v>
      </c>
      <c r="F186" s="21">
        <f t="shared" si="18"/>
        <v>0</v>
      </c>
      <c r="G186" s="21">
        <f t="shared" si="19"/>
        <v>0</v>
      </c>
      <c r="H186" s="24"/>
      <c r="I186" s="24"/>
      <c r="J186" s="21" t="s">
        <v>18</v>
      </c>
      <c r="K186" s="21">
        <v>32</v>
      </c>
      <c r="L186" s="21" t="str">
        <f>VLOOKUP(E186,[1]KLASIFIKASI!$I$4:$J$18,2,FALSE)</f>
        <v>PELEPAS GAS</v>
      </c>
      <c r="M186" s="21">
        <f t="shared" si="20"/>
        <v>12</v>
      </c>
      <c r="N186" s="21" t="s">
        <v>19</v>
      </c>
    </row>
    <row r="187" spans="1:14" s="8" customFormat="1" x14ac:dyDescent="0.25">
      <c r="A187" s="21">
        <f t="shared" si="17"/>
        <v>186</v>
      </c>
      <c r="B187" s="21" t="s">
        <v>2289</v>
      </c>
      <c r="C187" s="21" t="str">
        <f>VLOOKUP(B187,[1]DESA!$B$2:$D$601,3,FALSE)</f>
        <v>TIWUGALIH</v>
      </c>
      <c r="D187" s="21" t="str">
        <f>VLOOKUP(B187,[1]DESA!$B$2:$E$601,4,FALSE)</f>
        <v>PRAYA</v>
      </c>
      <c r="E187" s="22" t="s">
        <v>24</v>
      </c>
      <c r="F187" s="21">
        <f t="shared" si="18"/>
        <v>0</v>
      </c>
      <c r="G187" s="21">
        <f t="shared" si="19"/>
        <v>0</v>
      </c>
      <c r="H187" s="24"/>
      <c r="I187" s="24"/>
      <c r="J187" s="21" t="s">
        <v>18</v>
      </c>
      <c r="K187" s="21">
        <v>500</v>
      </c>
      <c r="L187" s="21" t="str">
        <f>VLOOKUP(E187,[1]KLASIFIKASI!$I$4:$J$18,2,FALSE)</f>
        <v>PELEPAS GAS</v>
      </c>
      <c r="M187" s="21">
        <f t="shared" si="20"/>
        <v>15</v>
      </c>
      <c r="N187" s="21" t="s">
        <v>19</v>
      </c>
    </row>
    <row r="188" spans="1:14" s="8" customFormat="1" x14ac:dyDescent="0.25">
      <c r="A188" s="21">
        <f t="shared" si="17"/>
        <v>187</v>
      </c>
      <c r="B188" s="21" t="s">
        <v>2289</v>
      </c>
      <c r="C188" s="21" t="str">
        <f>VLOOKUP(B188,[1]DESA!$B$2:$D$601,3,FALSE)</f>
        <v>TIWUGALIH</v>
      </c>
      <c r="D188" s="21" t="str">
        <f>VLOOKUP(B188,[1]DESA!$B$2:$E$601,4,FALSE)</f>
        <v>PRAYA</v>
      </c>
      <c r="E188" s="22" t="s">
        <v>15</v>
      </c>
      <c r="F188" s="21">
        <f t="shared" si="18"/>
        <v>0</v>
      </c>
      <c r="G188" s="21">
        <f t="shared" si="19"/>
        <v>0</v>
      </c>
      <c r="H188" s="24"/>
      <c r="I188" s="24"/>
      <c r="J188" s="21" t="s">
        <v>18</v>
      </c>
      <c r="K188" s="21">
        <v>80</v>
      </c>
      <c r="L188" s="21" t="str">
        <f>VLOOKUP(E188,[1]KLASIFIKASI!$I$4:$J$18,2,FALSE)</f>
        <v>PELEPAS GAS</v>
      </c>
      <c r="M188" s="21">
        <f t="shared" si="20"/>
        <v>13</v>
      </c>
      <c r="N188" s="21" t="s">
        <v>52</v>
      </c>
    </row>
    <row r="189" spans="1:14" s="8" customFormat="1" x14ac:dyDescent="0.25">
      <c r="A189" s="21">
        <f t="shared" si="17"/>
        <v>188</v>
      </c>
      <c r="B189" s="21" t="s">
        <v>2289</v>
      </c>
      <c r="C189" s="21" t="str">
        <f>VLOOKUP(B189,[1]DESA!$B$2:$D$601,3,FALSE)</f>
        <v>TIWUGALIH</v>
      </c>
      <c r="D189" s="21" t="str">
        <f>VLOOKUP(B189,[1]DESA!$B$2:$E$601,4,FALSE)</f>
        <v>PRAYA</v>
      </c>
      <c r="E189" s="22" t="s">
        <v>24</v>
      </c>
      <c r="F189" s="21">
        <f t="shared" si="18"/>
        <v>0</v>
      </c>
      <c r="G189" s="21">
        <f t="shared" si="19"/>
        <v>0</v>
      </c>
      <c r="H189" s="24"/>
      <c r="I189" s="24"/>
      <c r="J189" s="21" t="s">
        <v>18</v>
      </c>
      <c r="K189" s="21">
        <v>250</v>
      </c>
      <c r="L189" s="21" t="str">
        <f>VLOOKUP(E189,[1]KLASIFIKASI!$I$4:$J$18,2,FALSE)</f>
        <v>PELEPAS GAS</v>
      </c>
      <c r="M189" s="21">
        <f t="shared" si="20"/>
        <v>14</v>
      </c>
      <c r="N189" s="21" t="s">
        <v>19</v>
      </c>
    </row>
    <row r="190" spans="1:14" s="8" customFormat="1" x14ac:dyDescent="0.25">
      <c r="A190" s="21">
        <f t="shared" si="17"/>
        <v>189</v>
      </c>
      <c r="B190" s="21" t="s">
        <v>2289</v>
      </c>
      <c r="C190" s="21" t="str">
        <f>VLOOKUP(B190,[1]DESA!$B$2:$D$601,3,FALSE)</f>
        <v>TIWUGALIH</v>
      </c>
      <c r="D190" s="21" t="str">
        <f>VLOOKUP(B190,[1]DESA!$B$2:$E$601,4,FALSE)</f>
        <v>PRAYA</v>
      </c>
      <c r="E190" s="22" t="s">
        <v>24</v>
      </c>
      <c r="F190" s="21">
        <f t="shared" si="18"/>
        <v>0</v>
      </c>
      <c r="G190" s="21">
        <f t="shared" si="19"/>
        <v>0</v>
      </c>
      <c r="H190" s="24"/>
      <c r="I190" s="24"/>
      <c r="J190" s="21" t="s">
        <v>18</v>
      </c>
      <c r="K190" s="21">
        <v>500</v>
      </c>
      <c r="L190" s="21" t="str">
        <f>VLOOKUP(E190,[1]KLASIFIKASI!$I$4:$J$18,2,FALSE)</f>
        <v>PELEPAS GAS</v>
      </c>
      <c r="M190" s="21">
        <f t="shared" si="20"/>
        <v>15</v>
      </c>
      <c r="N190" s="21" t="s">
        <v>19</v>
      </c>
    </row>
    <row r="191" spans="1:14" s="8" customFormat="1" x14ac:dyDescent="0.25">
      <c r="A191" s="21">
        <f t="shared" si="17"/>
        <v>190</v>
      </c>
      <c r="B191" s="21" t="s">
        <v>2290</v>
      </c>
      <c r="C191" s="21" t="str">
        <f>VLOOKUP(B191,[1]DESA!$B$2:$D$601,3,FALSE)</f>
        <v>PRAYA</v>
      </c>
      <c r="D191" s="21" t="str">
        <f>VLOOKUP(B191,[1]DESA!$B$2:$E$601,4,FALSE)</f>
        <v>PRAYA</v>
      </c>
      <c r="E191" s="22" t="s">
        <v>15</v>
      </c>
      <c r="F191" s="21">
        <f t="shared" si="18"/>
        <v>0</v>
      </c>
      <c r="G191" s="21">
        <f t="shared" si="19"/>
        <v>0</v>
      </c>
      <c r="H191" s="24"/>
      <c r="I191" s="24"/>
      <c r="J191" s="21" t="s">
        <v>18</v>
      </c>
      <c r="K191" s="21">
        <v>24</v>
      </c>
      <c r="L191" s="21" t="str">
        <f>VLOOKUP(E191,[1]KLASIFIKASI!$I$4:$J$18,2,FALSE)</f>
        <v>PELEPAS GAS</v>
      </c>
      <c r="M191" s="21">
        <f t="shared" si="20"/>
        <v>12</v>
      </c>
      <c r="N191" s="21" t="s">
        <v>19</v>
      </c>
    </row>
    <row r="192" spans="1:14" s="8" customFormat="1" x14ac:dyDescent="0.25">
      <c r="A192" s="21">
        <f t="shared" si="17"/>
        <v>191</v>
      </c>
      <c r="B192" s="21" t="s">
        <v>2290</v>
      </c>
      <c r="C192" s="21" t="str">
        <f>VLOOKUP(B192,[1]DESA!$B$2:$D$601,3,FALSE)</f>
        <v>PRAYA</v>
      </c>
      <c r="D192" s="21" t="str">
        <f>VLOOKUP(B192,[1]DESA!$B$2:$E$601,4,FALSE)</f>
        <v>PRAYA</v>
      </c>
      <c r="E192" s="22"/>
      <c r="F192" s="21">
        <f t="shared" si="18"/>
        <v>0</v>
      </c>
      <c r="G192" s="21">
        <f t="shared" si="19"/>
        <v>0</v>
      </c>
      <c r="H192" s="24"/>
      <c r="I192" s="24"/>
      <c r="J192" s="21" t="s">
        <v>18</v>
      </c>
      <c r="K192" s="21"/>
      <c r="L192" s="21" t="e">
        <f>VLOOKUP(E192,[1]KLASIFIKASI!$I$4:$J$18,2,FALSE)</f>
        <v>#N/A</v>
      </c>
      <c r="M192" s="21" t="e">
        <f t="shared" si="20"/>
        <v>#N/A</v>
      </c>
      <c r="N192" s="21" t="s">
        <v>52</v>
      </c>
    </row>
    <row r="193" spans="1:14" s="8" customFormat="1" x14ac:dyDescent="0.25">
      <c r="A193" s="21">
        <f t="shared" si="17"/>
        <v>192</v>
      </c>
      <c r="B193" s="21" t="s">
        <v>2290</v>
      </c>
      <c r="C193" s="21" t="str">
        <f>VLOOKUP(B193,[1]DESA!$B$2:$D$601,3,FALSE)</f>
        <v>PRAYA</v>
      </c>
      <c r="D193" s="21" t="str">
        <f>VLOOKUP(B193,[1]DESA!$B$2:$E$601,4,FALSE)</f>
        <v>PRAYA</v>
      </c>
      <c r="E193" s="22" t="s">
        <v>15</v>
      </c>
      <c r="F193" s="21">
        <f t="shared" si="18"/>
        <v>0</v>
      </c>
      <c r="G193" s="21">
        <f t="shared" si="19"/>
        <v>0</v>
      </c>
      <c r="H193" s="24"/>
      <c r="I193" s="24"/>
      <c r="J193" s="21" t="s">
        <v>18</v>
      </c>
      <c r="K193" s="21">
        <v>32</v>
      </c>
      <c r="L193" s="21" t="str">
        <f>VLOOKUP(E193,[1]KLASIFIKASI!$I$4:$J$18,2,FALSE)</f>
        <v>PELEPAS GAS</v>
      </c>
      <c r="M193" s="21">
        <f t="shared" si="20"/>
        <v>12</v>
      </c>
      <c r="N193" s="21" t="s">
        <v>19</v>
      </c>
    </row>
    <row r="194" spans="1:14" s="8" customFormat="1" x14ac:dyDescent="0.25">
      <c r="A194" s="21">
        <f t="shared" si="17"/>
        <v>193</v>
      </c>
      <c r="B194" s="21" t="s">
        <v>2290</v>
      </c>
      <c r="C194" s="21" t="str">
        <f>VLOOKUP(B194,[1]DESA!$B$2:$D$601,3,FALSE)</f>
        <v>PRAYA</v>
      </c>
      <c r="D194" s="21" t="str">
        <f>VLOOKUP(B194,[1]DESA!$B$2:$E$601,4,FALSE)</f>
        <v>PRAYA</v>
      </c>
      <c r="E194" s="22" t="s">
        <v>15</v>
      </c>
      <c r="F194" s="21">
        <f t="shared" si="18"/>
        <v>0</v>
      </c>
      <c r="G194" s="21">
        <f t="shared" si="19"/>
        <v>0</v>
      </c>
      <c r="H194" s="24"/>
      <c r="I194" s="24"/>
      <c r="J194" s="21" t="s">
        <v>18</v>
      </c>
      <c r="K194" s="21">
        <v>42</v>
      </c>
      <c r="L194" s="21" t="str">
        <f>VLOOKUP(E194,[1]KLASIFIKASI!$I$4:$J$18,2,FALSE)</f>
        <v>PELEPAS GAS</v>
      </c>
      <c r="M194" s="21">
        <f t="shared" si="20"/>
        <v>12</v>
      </c>
      <c r="N194" s="21" t="s">
        <v>19</v>
      </c>
    </row>
    <row r="195" spans="1:14" s="8" customFormat="1" x14ac:dyDescent="0.25">
      <c r="A195" s="21">
        <f t="shared" si="17"/>
        <v>194</v>
      </c>
      <c r="B195" s="21" t="s">
        <v>2290</v>
      </c>
      <c r="C195" s="21" t="str">
        <f>VLOOKUP(B195,[1]DESA!$B$2:$D$601,3,FALSE)</f>
        <v>PRAYA</v>
      </c>
      <c r="D195" s="21" t="str">
        <f>VLOOKUP(B195,[1]DESA!$B$2:$E$601,4,FALSE)</f>
        <v>PRAYA</v>
      </c>
      <c r="E195" s="22" t="s">
        <v>15</v>
      </c>
      <c r="F195" s="21">
        <f t="shared" si="18"/>
        <v>0</v>
      </c>
      <c r="G195" s="21">
        <f t="shared" si="19"/>
        <v>0</v>
      </c>
      <c r="H195" s="24"/>
      <c r="I195" s="24"/>
      <c r="J195" s="21" t="s">
        <v>18</v>
      </c>
      <c r="K195" s="21">
        <v>42</v>
      </c>
      <c r="L195" s="21" t="str">
        <f>VLOOKUP(E195,[1]KLASIFIKASI!$I$4:$J$18,2,FALSE)</f>
        <v>PELEPAS GAS</v>
      </c>
      <c r="M195" s="21">
        <f t="shared" si="20"/>
        <v>12</v>
      </c>
      <c r="N195" s="21" t="s">
        <v>19</v>
      </c>
    </row>
    <row r="196" spans="1:14" s="8" customFormat="1" x14ac:dyDescent="0.25">
      <c r="A196" s="21">
        <f t="shared" ref="A196:A259" si="21">1+A195</f>
        <v>195</v>
      </c>
      <c r="B196" s="21" t="s">
        <v>2290</v>
      </c>
      <c r="C196" s="21" t="str">
        <f>VLOOKUP(B196,[1]DESA!$B$2:$D$601,3,FALSE)</f>
        <v>PRAYA</v>
      </c>
      <c r="D196" s="21" t="str">
        <f>VLOOKUP(B196,[1]DESA!$B$2:$E$601,4,FALSE)</f>
        <v>PRAYA</v>
      </c>
      <c r="E196" s="22" t="s">
        <v>24</v>
      </c>
      <c r="F196" s="21">
        <f t="shared" si="18"/>
        <v>0</v>
      </c>
      <c r="G196" s="21">
        <f t="shared" si="19"/>
        <v>0</v>
      </c>
      <c r="H196" s="24"/>
      <c r="I196" s="24"/>
      <c r="J196" s="21" t="s">
        <v>18</v>
      </c>
      <c r="K196" s="21">
        <v>500</v>
      </c>
      <c r="L196" s="21" t="str">
        <f>VLOOKUP(E196,[1]KLASIFIKASI!$I$4:$J$18,2,FALSE)</f>
        <v>PELEPAS GAS</v>
      </c>
      <c r="M196" s="21">
        <f t="shared" si="20"/>
        <v>15</v>
      </c>
      <c r="N196" s="21" t="s">
        <v>19</v>
      </c>
    </row>
    <row r="197" spans="1:14" s="8" customFormat="1" x14ac:dyDescent="0.25">
      <c r="A197" s="21">
        <f t="shared" si="21"/>
        <v>196</v>
      </c>
      <c r="B197" s="21" t="s">
        <v>2290</v>
      </c>
      <c r="C197" s="21" t="str">
        <f>VLOOKUP(B197,[1]DESA!$B$2:$D$601,3,FALSE)</f>
        <v>PRAYA</v>
      </c>
      <c r="D197" s="21" t="str">
        <f>VLOOKUP(B197,[1]DESA!$B$2:$E$601,4,FALSE)</f>
        <v>PRAYA</v>
      </c>
      <c r="E197" s="22"/>
      <c r="F197" s="21">
        <f t="shared" si="18"/>
        <v>0</v>
      </c>
      <c r="G197" s="21">
        <f t="shared" si="19"/>
        <v>0</v>
      </c>
      <c r="H197" s="24"/>
      <c r="I197" s="24"/>
      <c r="J197" s="21" t="s">
        <v>18</v>
      </c>
      <c r="K197" s="21"/>
      <c r="L197" s="21" t="e">
        <f>VLOOKUP(E197,[1]KLASIFIKASI!$I$4:$J$18,2,FALSE)</f>
        <v>#N/A</v>
      </c>
      <c r="M197" s="21" t="e">
        <f t="shared" si="20"/>
        <v>#N/A</v>
      </c>
      <c r="N197" s="21" t="s">
        <v>52</v>
      </c>
    </row>
    <row r="198" spans="1:14" s="8" customFormat="1" x14ac:dyDescent="0.25">
      <c r="A198" s="21">
        <f t="shared" si="21"/>
        <v>197</v>
      </c>
      <c r="B198" s="21" t="s">
        <v>40</v>
      </c>
      <c r="C198" s="21" t="str">
        <f>VLOOKUP(B198,[1]DESA!$B$2:$D$601,3,FALSE)</f>
        <v>PRAPEN</v>
      </c>
      <c r="D198" s="21" t="str">
        <f>VLOOKUP(B198,[1]DESA!$B$2:$E$601,4,FALSE)</f>
        <v>PRAYA</v>
      </c>
      <c r="E198" s="22" t="s">
        <v>408</v>
      </c>
      <c r="F198" s="21">
        <f t="shared" si="18"/>
        <v>0</v>
      </c>
      <c r="G198" s="21">
        <f t="shared" si="19"/>
        <v>0</v>
      </c>
      <c r="H198" s="24"/>
      <c r="I198" s="24"/>
      <c r="J198" s="21" t="s">
        <v>18</v>
      </c>
      <c r="K198" s="21">
        <v>100</v>
      </c>
      <c r="L198" s="21" t="str">
        <f>VLOOKUP(E198,[1]KLASIFIKASI!$I$4:$J$18,2,FALSE)</f>
        <v>PIJAR</v>
      </c>
      <c r="M198" s="21">
        <f t="shared" si="20"/>
        <v>2</v>
      </c>
      <c r="N198" s="21" t="s">
        <v>19</v>
      </c>
    </row>
    <row r="199" spans="1:14" s="8" customFormat="1" x14ac:dyDescent="0.25">
      <c r="A199" s="21">
        <f t="shared" si="21"/>
        <v>198</v>
      </c>
      <c r="B199" s="21" t="s">
        <v>40</v>
      </c>
      <c r="C199" s="21" t="str">
        <f>VLOOKUP(B199,[1]DESA!$B$2:$D$601,3,FALSE)</f>
        <v>PRAPEN</v>
      </c>
      <c r="D199" s="21" t="str">
        <f>VLOOKUP(B199,[1]DESA!$B$2:$E$601,4,FALSE)</f>
        <v>PRAYA</v>
      </c>
      <c r="E199" s="22" t="s">
        <v>49</v>
      </c>
      <c r="F199" s="21">
        <f t="shared" si="18"/>
        <v>0</v>
      </c>
      <c r="G199" s="21">
        <f t="shared" si="19"/>
        <v>0</v>
      </c>
      <c r="H199" s="24"/>
      <c r="I199" s="24"/>
      <c r="J199" s="21" t="s">
        <v>18</v>
      </c>
      <c r="K199" s="21"/>
      <c r="L199" s="21" t="e">
        <f>VLOOKUP(E199,[1]KLASIFIKASI!$I$4:$J$18,2,FALSE)</f>
        <v>#N/A</v>
      </c>
      <c r="M199" s="21" t="e">
        <f t="shared" si="20"/>
        <v>#N/A</v>
      </c>
      <c r="N199" s="21" t="s">
        <v>52</v>
      </c>
    </row>
    <row r="200" spans="1:14" s="8" customFormat="1" x14ac:dyDescent="0.25">
      <c r="A200" s="21">
        <f t="shared" si="21"/>
        <v>199</v>
      </c>
      <c r="B200" s="21" t="s">
        <v>40</v>
      </c>
      <c r="C200" s="21" t="str">
        <f>VLOOKUP(B200,[1]DESA!$B$2:$D$601,3,FALSE)</f>
        <v>PRAPEN</v>
      </c>
      <c r="D200" s="21" t="str">
        <f>VLOOKUP(B200,[1]DESA!$B$2:$E$601,4,FALSE)</f>
        <v>PRAYA</v>
      </c>
      <c r="E200" s="22" t="s">
        <v>15</v>
      </c>
      <c r="F200" s="21">
        <f t="shared" si="18"/>
        <v>0</v>
      </c>
      <c r="G200" s="21">
        <f t="shared" si="19"/>
        <v>0</v>
      </c>
      <c r="H200" s="24"/>
      <c r="I200" s="24"/>
      <c r="J200" s="21" t="s">
        <v>18</v>
      </c>
      <c r="K200" s="21">
        <v>42</v>
      </c>
      <c r="L200" s="21" t="str">
        <f>VLOOKUP(E200,[1]KLASIFIKASI!$I$4:$J$18,2,FALSE)</f>
        <v>PELEPAS GAS</v>
      </c>
      <c r="M200" s="21">
        <f t="shared" si="20"/>
        <v>12</v>
      </c>
      <c r="N200" s="21" t="s">
        <v>19</v>
      </c>
    </row>
    <row r="201" spans="1:14" s="8" customFormat="1" x14ac:dyDescent="0.25">
      <c r="A201" s="21">
        <f t="shared" si="21"/>
        <v>200</v>
      </c>
      <c r="B201" s="21" t="s">
        <v>40</v>
      </c>
      <c r="C201" s="21" t="str">
        <f>VLOOKUP(B201,[1]DESA!$B$2:$D$601,3,FALSE)</f>
        <v>PRAPEN</v>
      </c>
      <c r="D201" s="21" t="str">
        <f>VLOOKUP(B201,[1]DESA!$B$2:$E$601,4,FALSE)</f>
        <v>PRAYA</v>
      </c>
      <c r="E201" s="22" t="s">
        <v>24</v>
      </c>
      <c r="F201" s="21">
        <f t="shared" si="18"/>
        <v>0</v>
      </c>
      <c r="G201" s="21">
        <f t="shared" si="19"/>
        <v>0</v>
      </c>
      <c r="H201" s="24"/>
      <c r="I201" s="24"/>
      <c r="J201" s="21" t="s">
        <v>18</v>
      </c>
      <c r="K201" s="21">
        <v>500</v>
      </c>
      <c r="L201" s="21" t="str">
        <f>VLOOKUP(E201,[1]KLASIFIKASI!$I$4:$J$18,2,FALSE)</f>
        <v>PELEPAS GAS</v>
      </c>
      <c r="M201" s="21">
        <f t="shared" si="20"/>
        <v>15</v>
      </c>
      <c r="N201" s="21" t="s">
        <v>19</v>
      </c>
    </row>
    <row r="202" spans="1:14" s="8" customFormat="1" x14ac:dyDescent="0.25">
      <c r="A202" s="21">
        <f t="shared" si="21"/>
        <v>201</v>
      </c>
      <c r="B202" s="21" t="s">
        <v>40</v>
      </c>
      <c r="C202" s="21" t="str">
        <f>VLOOKUP(B202,[1]DESA!$B$2:$D$601,3,FALSE)</f>
        <v>PRAPEN</v>
      </c>
      <c r="D202" s="21" t="str">
        <f>VLOOKUP(B202,[1]DESA!$B$2:$E$601,4,FALSE)</f>
        <v>PRAYA</v>
      </c>
      <c r="E202" s="22" t="s">
        <v>24</v>
      </c>
      <c r="F202" s="21">
        <f t="shared" si="18"/>
        <v>0</v>
      </c>
      <c r="G202" s="21">
        <f t="shared" si="19"/>
        <v>0</v>
      </c>
      <c r="H202" s="24"/>
      <c r="I202" s="24"/>
      <c r="J202" s="21" t="s">
        <v>18</v>
      </c>
      <c r="K202" s="21">
        <v>500</v>
      </c>
      <c r="L202" s="21" t="str">
        <f>VLOOKUP(E202,[1]KLASIFIKASI!$I$4:$J$18,2,FALSE)</f>
        <v>PELEPAS GAS</v>
      </c>
      <c r="M202" s="21">
        <f t="shared" si="20"/>
        <v>15</v>
      </c>
      <c r="N202" s="21" t="s">
        <v>19</v>
      </c>
    </row>
    <row r="203" spans="1:14" s="14" customFormat="1" x14ac:dyDescent="0.25">
      <c r="A203" s="21">
        <f t="shared" si="21"/>
        <v>202</v>
      </c>
      <c r="B203" s="21" t="s">
        <v>40</v>
      </c>
      <c r="C203" s="21" t="str">
        <f>VLOOKUP(B203,[1]DESA!$B$2:$D$601,3,FALSE)</f>
        <v>PRAPEN</v>
      </c>
      <c r="D203" s="21" t="str">
        <f>VLOOKUP(B203,[1]DESA!$B$2:$E$601,4,FALSE)</f>
        <v>PRAYA</v>
      </c>
      <c r="E203" s="22" t="s">
        <v>15</v>
      </c>
      <c r="F203" s="21">
        <f t="shared" si="18"/>
        <v>0</v>
      </c>
      <c r="G203" s="21">
        <f t="shared" si="19"/>
        <v>0</v>
      </c>
      <c r="H203" s="24"/>
      <c r="I203" s="24"/>
      <c r="J203" s="21" t="s">
        <v>18</v>
      </c>
      <c r="K203" s="21">
        <v>42</v>
      </c>
      <c r="L203" s="21" t="str">
        <f>VLOOKUP(E203,[1]KLASIFIKASI!$I$4:$J$18,2,FALSE)</f>
        <v>PELEPAS GAS</v>
      </c>
      <c r="M203" s="21">
        <f t="shared" si="20"/>
        <v>12</v>
      </c>
      <c r="N203" s="21" t="s">
        <v>19</v>
      </c>
    </row>
    <row r="204" spans="1:14" s="14" customFormat="1" x14ac:dyDescent="0.25">
      <c r="A204" s="21">
        <f t="shared" si="21"/>
        <v>203</v>
      </c>
      <c r="B204" s="21" t="s">
        <v>40</v>
      </c>
      <c r="C204" s="21" t="str">
        <f>VLOOKUP(B204,[1]DESA!$B$2:$D$601,3,FALSE)</f>
        <v>PRAPEN</v>
      </c>
      <c r="D204" s="21" t="str">
        <f>VLOOKUP(B204,[1]DESA!$B$2:$E$601,4,FALSE)</f>
        <v>PRAYA</v>
      </c>
      <c r="E204" s="22" t="s">
        <v>15</v>
      </c>
      <c r="F204" s="21">
        <f t="shared" si="18"/>
        <v>0</v>
      </c>
      <c r="G204" s="21">
        <f t="shared" si="19"/>
        <v>0</v>
      </c>
      <c r="H204" s="24"/>
      <c r="I204" s="24"/>
      <c r="J204" s="21" t="s">
        <v>18</v>
      </c>
      <c r="K204" s="21">
        <v>100</v>
      </c>
      <c r="L204" s="21" t="str">
        <f>VLOOKUP(E204,[1]KLASIFIKASI!$I$4:$J$18,2,FALSE)</f>
        <v>PELEPAS GAS</v>
      </c>
      <c r="M204" s="21">
        <f t="shared" si="20"/>
        <v>13</v>
      </c>
      <c r="N204" s="21" t="s">
        <v>52</v>
      </c>
    </row>
    <row r="205" spans="1:14" s="14" customFormat="1" x14ac:dyDescent="0.25">
      <c r="A205" s="21">
        <f t="shared" si="21"/>
        <v>204</v>
      </c>
      <c r="B205" s="21" t="s">
        <v>40</v>
      </c>
      <c r="C205" s="21" t="str">
        <f>VLOOKUP(B205,[1]DESA!$B$2:$D$601,3,FALSE)</f>
        <v>PRAPEN</v>
      </c>
      <c r="D205" s="21" t="str">
        <f>VLOOKUP(B205,[1]DESA!$B$2:$E$601,4,FALSE)</f>
        <v>PRAYA</v>
      </c>
      <c r="E205" s="22" t="s">
        <v>24</v>
      </c>
      <c r="F205" s="21">
        <f t="shared" si="18"/>
        <v>0</v>
      </c>
      <c r="G205" s="21">
        <f t="shared" si="19"/>
        <v>0</v>
      </c>
      <c r="H205" s="24"/>
      <c r="I205" s="24"/>
      <c r="J205" s="21" t="s">
        <v>18</v>
      </c>
      <c r="K205" s="21">
        <v>500</v>
      </c>
      <c r="L205" s="21" t="str">
        <f>VLOOKUP(E205,[1]KLASIFIKASI!$I$4:$J$18,2,FALSE)</f>
        <v>PELEPAS GAS</v>
      </c>
      <c r="M205" s="21">
        <f t="shared" si="20"/>
        <v>15</v>
      </c>
      <c r="N205" s="21" t="s">
        <v>19</v>
      </c>
    </row>
    <row r="206" spans="1:14" s="14" customFormat="1" x14ac:dyDescent="0.25">
      <c r="A206" s="21">
        <f t="shared" si="21"/>
        <v>205</v>
      </c>
      <c r="B206" s="21" t="s">
        <v>40</v>
      </c>
      <c r="C206" s="21" t="str">
        <f>VLOOKUP(B206,[1]DESA!$B$2:$D$601,3,FALSE)</f>
        <v>PRAPEN</v>
      </c>
      <c r="D206" s="21" t="str">
        <f>VLOOKUP(B206,[1]DESA!$B$2:$E$601,4,FALSE)</f>
        <v>PRAYA</v>
      </c>
      <c r="E206" s="22" t="s">
        <v>15</v>
      </c>
      <c r="F206" s="21">
        <f t="shared" si="18"/>
        <v>0</v>
      </c>
      <c r="G206" s="21">
        <f t="shared" si="19"/>
        <v>0</v>
      </c>
      <c r="H206" s="24"/>
      <c r="I206" s="24"/>
      <c r="J206" s="21" t="s">
        <v>18</v>
      </c>
      <c r="K206" s="21">
        <v>80</v>
      </c>
      <c r="L206" s="21" t="str">
        <f>VLOOKUP(E206,[1]KLASIFIKASI!$I$4:$J$18,2,FALSE)</f>
        <v>PELEPAS GAS</v>
      </c>
      <c r="M206" s="21">
        <f t="shared" si="20"/>
        <v>13</v>
      </c>
      <c r="N206" s="21" t="s">
        <v>52</v>
      </c>
    </row>
    <row r="207" spans="1:14" s="14" customFormat="1" x14ac:dyDescent="0.25">
      <c r="A207" s="21">
        <f t="shared" si="21"/>
        <v>206</v>
      </c>
      <c r="B207" s="21" t="s">
        <v>40</v>
      </c>
      <c r="C207" s="21" t="str">
        <f>VLOOKUP(B207,[1]DESA!$B$2:$D$601,3,FALSE)</f>
        <v>PRAPEN</v>
      </c>
      <c r="D207" s="21" t="str">
        <f>VLOOKUP(B207,[1]DESA!$B$2:$E$601,4,FALSE)</f>
        <v>PRAYA</v>
      </c>
      <c r="E207" s="22" t="s">
        <v>24</v>
      </c>
      <c r="F207" s="21">
        <f t="shared" si="18"/>
        <v>0</v>
      </c>
      <c r="G207" s="21">
        <f t="shared" si="19"/>
        <v>0</v>
      </c>
      <c r="H207" s="24"/>
      <c r="I207" s="24"/>
      <c r="J207" s="21" t="s">
        <v>18</v>
      </c>
      <c r="K207" s="21">
        <v>500</v>
      </c>
      <c r="L207" s="21" t="str">
        <f>VLOOKUP(E207,[1]KLASIFIKASI!$I$4:$J$18,2,FALSE)</f>
        <v>PELEPAS GAS</v>
      </c>
      <c r="M207" s="21">
        <f t="shared" si="20"/>
        <v>15</v>
      </c>
      <c r="N207" s="21" t="s">
        <v>19</v>
      </c>
    </row>
    <row r="208" spans="1:14" s="14" customFormat="1" x14ac:dyDescent="0.25">
      <c r="A208" s="21">
        <f t="shared" si="21"/>
        <v>207</v>
      </c>
      <c r="B208" s="21" t="s">
        <v>40</v>
      </c>
      <c r="C208" s="21" t="str">
        <f>VLOOKUP(B208,[1]DESA!$B$2:$D$601,3,FALSE)</f>
        <v>PRAPEN</v>
      </c>
      <c r="D208" s="21" t="str">
        <f>VLOOKUP(B208,[1]DESA!$B$2:$E$601,4,FALSE)</f>
        <v>PRAYA</v>
      </c>
      <c r="E208" s="22" t="s">
        <v>15</v>
      </c>
      <c r="F208" s="21">
        <f t="shared" si="18"/>
        <v>0</v>
      </c>
      <c r="G208" s="21">
        <f t="shared" si="19"/>
        <v>0</v>
      </c>
      <c r="H208" s="24"/>
      <c r="I208" s="24"/>
      <c r="J208" s="21" t="s">
        <v>18</v>
      </c>
      <c r="K208" s="21">
        <v>42</v>
      </c>
      <c r="L208" s="21" t="str">
        <f>VLOOKUP(E208,[1]KLASIFIKASI!$I$4:$J$18,2,FALSE)</f>
        <v>PELEPAS GAS</v>
      </c>
      <c r="M208" s="21">
        <f t="shared" si="20"/>
        <v>12</v>
      </c>
      <c r="N208" s="21" t="s">
        <v>19</v>
      </c>
    </row>
    <row r="209" spans="1:14" s="14" customFormat="1" x14ac:dyDescent="0.25">
      <c r="A209" s="21">
        <f t="shared" si="21"/>
        <v>208</v>
      </c>
      <c r="B209" s="21" t="s">
        <v>40</v>
      </c>
      <c r="C209" s="21" t="str">
        <f>VLOOKUP(B209,[1]DESA!$B$2:$D$601,3,FALSE)</f>
        <v>PRAPEN</v>
      </c>
      <c r="D209" s="21" t="str">
        <f>VLOOKUP(B209,[1]DESA!$B$2:$E$601,4,FALSE)</f>
        <v>PRAYA</v>
      </c>
      <c r="E209" s="22"/>
      <c r="F209" s="21">
        <f t="shared" si="18"/>
        <v>0</v>
      </c>
      <c r="G209" s="21">
        <f t="shared" si="19"/>
        <v>0</v>
      </c>
      <c r="H209" s="24"/>
      <c r="I209" s="24"/>
      <c r="J209" s="21" t="s">
        <v>18</v>
      </c>
      <c r="K209" s="21"/>
      <c r="L209" s="21" t="e">
        <f>VLOOKUP(E209,[1]KLASIFIKASI!$I$4:$J$18,2,FALSE)</f>
        <v>#N/A</v>
      </c>
      <c r="M209" s="21" t="e">
        <f t="shared" si="20"/>
        <v>#N/A</v>
      </c>
      <c r="N209" s="21" t="s">
        <v>52</v>
      </c>
    </row>
    <row r="210" spans="1:14" s="14" customFormat="1" x14ac:dyDescent="0.25">
      <c r="A210" s="21">
        <f t="shared" si="21"/>
        <v>209</v>
      </c>
      <c r="B210" s="21" t="s">
        <v>40</v>
      </c>
      <c r="C210" s="21" t="str">
        <f>VLOOKUP(B210,[1]DESA!$B$2:$D$601,3,FALSE)</f>
        <v>PRAPEN</v>
      </c>
      <c r="D210" s="21" t="str">
        <f>VLOOKUP(B210,[1]DESA!$B$2:$E$601,4,FALSE)</f>
        <v>PRAYA</v>
      </c>
      <c r="E210" s="22" t="s">
        <v>24</v>
      </c>
      <c r="F210" s="21">
        <f t="shared" si="18"/>
        <v>0</v>
      </c>
      <c r="G210" s="21">
        <f t="shared" si="19"/>
        <v>0</v>
      </c>
      <c r="H210" s="24"/>
      <c r="I210" s="24"/>
      <c r="J210" s="21" t="s">
        <v>18</v>
      </c>
      <c r="K210" s="21"/>
      <c r="L210" s="21" t="str">
        <f>VLOOKUP(E210,[1]KLASIFIKASI!$I$4:$J$18,2,FALSE)</f>
        <v>PELEPAS GAS</v>
      </c>
      <c r="M210" s="21" t="str">
        <f t="shared" si="20"/>
        <v>SALAH</v>
      </c>
      <c r="N210" s="21" t="s">
        <v>52</v>
      </c>
    </row>
    <row r="211" spans="1:14" s="14" customFormat="1" x14ac:dyDescent="0.25">
      <c r="A211" s="21">
        <f t="shared" si="21"/>
        <v>210</v>
      </c>
      <c r="B211" s="21" t="s">
        <v>40</v>
      </c>
      <c r="C211" s="21" t="str">
        <f>VLOOKUP(B211,[1]DESA!$B$2:$D$601,3,FALSE)</f>
        <v>PRAPEN</v>
      </c>
      <c r="D211" s="21" t="str">
        <f>VLOOKUP(B211,[1]DESA!$B$2:$E$601,4,FALSE)</f>
        <v>PRAYA</v>
      </c>
      <c r="E211" s="22" t="s">
        <v>24</v>
      </c>
      <c r="F211" s="21">
        <f t="shared" si="18"/>
        <v>0</v>
      </c>
      <c r="G211" s="21">
        <f t="shared" si="19"/>
        <v>0</v>
      </c>
      <c r="H211" s="24"/>
      <c r="I211" s="24"/>
      <c r="J211" s="21" t="s">
        <v>18</v>
      </c>
      <c r="K211" s="21">
        <v>500</v>
      </c>
      <c r="L211" s="21" t="str">
        <f>VLOOKUP(E211,[1]KLASIFIKASI!$I$4:$J$18,2,FALSE)</f>
        <v>PELEPAS GAS</v>
      </c>
      <c r="M211" s="21">
        <f t="shared" si="20"/>
        <v>15</v>
      </c>
      <c r="N211" s="21" t="s">
        <v>19</v>
      </c>
    </row>
    <row r="212" spans="1:14" s="14" customFormat="1" x14ac:dyDescent="0.25">
      <c r="A212" s="21">
        <f t="shared" si="21"/>
        <v>211</v>
      </c>
      <c r="B212" s="21" t="s">
        <v>40</v>
      </c>
      <c r="C212" s="21" t="str">
        <f>VLOOKUP(B212,[1]DESA!$B$2:$D$601,3,FALSE)</f>
        <v>PRAPEN</v>
      </c>
      <c r="D212" s="21" t="str">
        <f>VLOOKUP(B212,[1]DESA!$B$2:$E$601,4,FALSE)</f>
        <v>PRAYA</v>
      </c>
      <c r="E212" s="22" t="s">
        <v>24</v>
      </c>
      <c r="F212" s="21">
        <f t="shared" si="18"/>
        <v>0</v>
      </c>
      <c r="G212" s="21">
        <f t="shared" si="19"/>
        <v>0</v>
      </c>
      <c r="H212" s="24"/>
      <c r="I212" s="24"/>
      <c r="J212" s="21" t="s">
        <v>18</v>
      </c>
      <c r="K212" s="21">
        <v>500</v>
      </c>
      <c r="L212" s="21" t="str">
        <f>VLOOKUP(E212,[1]KLASIFIKASI!$I$4:$J$18,2,FALSE)</f>
        <v>PELEPAS GAS</v>
      </c>
      <c r="M212" s="21">
        <f t="shared" si="20"/>
        <v>15</v>
      </c>
      <c r="N212" s="21" t="s">
        <v>19</v>
      </c>
    </row>
    <row r="213" spans="1:14" s="14" customFormat="1" x14ac:dyDescent="0.25">
      <c r="A213" s="21">
        <f t="shared" si="21"/>
        <v>212</v>
      </c>
      <c r="B213" s="21" t="s">
        <v>40</v>
      </c>
      <c r="C213" s="21" t="str">
        <f>VLOOKUP(B213,[1]DESA!$B$2:$D$601,3,FALSE)</f>
        <v>PRAPEN</v>
      </c>
      <c r="D213" s="21" t="str">
        <f>VLOOKUP(B213,[1]DESA!$B$2:$E$601,4,FALSE)</f>
        <v>PRAYA</v>
      </c>
      <c r="E213" s="22" t="s">
        <v>15</v>
      </c>
      <c r="F213" s="21">
        <f t="shared" si="18"/>
        <v>0</v>
      </c>
      <c r="G213" s="21">
        <f t="shared" si="19"/>
        <v>0</v>
      </c>
      <c r="H213" s="24"/>
      <c r="I213" s="24"/>
      <c r="J213" s="21" t="s">
        <v>18</v>
      </c>
      <c r="K213" s="21">
        <v>250</v>
      </c>
      <c r="L213" s="21" t="str">
        <f>VLOOKUP(E213,[1]KLASIFIKASI!$I$4:$J$18,2,FALSE)</f>
        <v>PELEPAS GAS</v>
      </c>
      <c r="M213" s="21">
        <f t="shared" si="20"/>
        <v>14</v>
      </c>
      <c r="N213" s="21" t="s">
        <v>19</v>
      </c>
    </row>
    <row r="214" spans="1:14" s="14" customFormat="1" x14ac:dyDescent="0.25">
      <c r="A214" s="21">
        <f t="shared" si="21"/>
        <v>213</v>
      </c>
      <c r="B214" s="21" t="s">
        <v>40</v>
      </c>
      <c r="C214" s="21" t="str">
        <f>VLOOKUP(B214,[1]DESA!$B$2:$D$601,3,FALSE)</f>
        <v>PRAPEN</v>
      </c>
      <c r="D214" s="21" t="str">
        <f>VLOOKUP(B214,[1]DESA!$B$2:$E$601,4,FALSE)</f>
        <v>PRAYA</v>
      </c>
      <c r="E214" s="22" t="s">
        <v>24</v>
      </c>
      <c r="F214" s="21">
        <f t="shared" si="18"/>
        <v>0</v>
      </c>
      <c r="G214" s="21">
        <f t="shared" si="19"/>
        <v>0</v>
      </c>
      <c r="H214" s="24"/>
      <c r="I214" s="24"/>
      <c r="J214" s="21" t="s">
        <v>18</v>
      </c>
      <c r="K214" s="21">
        <v>500</v>
      </c>
      <c r="L214" s="21" t="str">
        <f>VLOOKUP(E214,[1]KLASIFIKASI!$I$4:$J$18,2,FALSE)</f>
        <v>PELEPAS GAS</v>
      </c>
      <c r="M214" s="21">
        <f t="shared" si="20"/>
        <v>15</v>
      </c>
      <c r="N214" s="21" t="s">
        <v>19</v>
      </c>
    </row>
    <row r="215" spans="1:14" s="14" customFormat="1" x14ac:dyDescent="0.25">
      <c r="A215" s="21">
        <f t="shared" si="21"/>
        <v>214</v>
      </c>
      <c r="B215" s="21" t="s">
        <v>2287</v>
      </c>
      <c r="C215" s="21" t="str">
        <f>VLOOKUP(B215,[1]DESA!$B$2:$D$601,3,FALSE)</f>
        <v>PRAYA</v>
      </c>
      <c r="D215" s="21" t="str">
        <f>VLOOKUP(B215,[1]DESA!$B$2:$E$601,4,FALSE)</f>
        <v>PRAYA</v>
      </c>
      <c r="E215" s="22" t="s">
        <v>24</v>
      </c>
      <c r="F215" s="21">
        <f t="shared" si="18"/>
        <v>0</v>
      </c>
      <c r="G215" s="21">
        <f t="shared" si="19"/>
        <v>0</v>
      </c>
      <c r="H215" s="24"/>
      <c r="I215" s="24"/>
      <c r="J215" s="21" t="s">
        <v>18</v>
      </c>
      <c r="K215" s="21">
        <v>500</v>
      </c>
      <c r="L215" s="21" t="str">
        <f>VLOOKUP(E215,[1]KLASIFIKASI!$I$4:$J$18,2,FALSE)</f>
        <v>PELEPAS GAS</v>
      </c>
      <c r="M215" s="21">
        <f t="shared" si="20"/>
        <v>15</v>
      </c>
      <c r="N215" s="21" t="s">
        <v>19</v>
      </c>
    </row>
    <row r="216" spans="1:14" s="14" customFormat="1" x14ac:dyDescent="0.25">
      <c r="A216" s="21">
        <f t="shared" si="21"/>
        <v>215</v>
      </c>
      <c r="B216" s="21" t="s">
        <v>2287</v>
      </c>
      <c r="C216" s="21" t="str">
        <f>VLOOKUP(B216,[1]DESA!$B$2:$D$601,3,FALSE)</f>
        <v>PRAYA</v>
      </c>
      <c r="D216" s="21" t="str">
        <f>VLOOKUP(B216,[1]DESA!$B$2:$E$601,4,FALSE)</f>
        <v>PRAYA</v>
      </c>
      <c r="E216" s="22" t="s">
        <v>15</v>
      </c>
      <c r="F216" s="21">
        <f t="shared" si="18"/>
        <v>0</v>
      </c>
      <c r="G216" s="21">
        <f t="shared" si="19"/>
        <v>0</v>
      </c>
      <c r="H216" s="24"/>
      <c r="I216" s="24"/>
      <c r="J216" s="21" t="s">
        <v>18</v>
      </c>
      <c r="K216" s="21">
        <v>42</v>
      </c>
      <c r="L216" s="21" t="str">
        <f>VLOOKUP(E216,[1]KLASIFIKASI!$I$4:$J$18,2,FALSE)</f>
        <v>PELEPAS GAS</v>
      </c>
      <c r="M216" s="21">
        <f t="shared" si="20"/>
        <v>12</v>
      </c>
      <c r="N216" s="21" t="s">
        <v>19</v>
      </c>
    </row>
    <row r="217" spans="1:14" s="14" customFormat="1" x14ac:dyDescent="0.25">
      <c r="A217" s="21">
        <f t="shared" si="21"/>
        <v>216</v>
      </c>
      <c r="B217" s="21" t="s">
        <v>2287</v>
      </c>
      <c r="C217" s="21" t="str">
        <f>VLOOKUP(B217,[1]DESA!$B$2:$D$601,3,FALSE)</f>
        <v>PRAYA</v>
      </c>
      <c r="D217" s="21" t="str">
        <f>VLOOKUP(B217,[1]DESA!$B$2:$E$601,4,FALSE)</f>
        <v>PRAYA</v>
      </c>
      <c r="E217" s="22" t="s">
        <v>15</v>
      </c>
      <c r="F217" s="21">
        <f t="shared" si="18"/>
        <v>0</v>
      </c>
      <c r="G217" s="21">
        <f t="shared" si="19"/>
        <v>0</v>
      </c>
      <c r="H217" s="24"/>
      <c r="I217" s="24"/>
      <c r="J217" s="21" t="s">
        <v>18</v>
      </c>
      <c r="K217" s="21">
        <v>80</v>
      </c>
      <c r="L217" s="21" t="str">
        <f>VLOOKUP(E217,[1]KLASIFIKASI!$I$4:$J$18,2,FALSE)</f>
        <v>PELEPAS GAS</v>
      </c>
      <c r="M217" s="21">
        <f t="shared" si="20"/>
        <v>13</v>
      </c>
      <c r="N217" s="21" t="s">
        <v>52</v>
      </c>
    </row>
    <row r="218" spans="1:14" s="14" customFormat="1" x14ac:dyDescent="0.25">
      <c r="A218" s="21">
        <f t="shared" si="21"/>
        <v>217</v>
      </c>
      <c r="B218" s="21" t="s">
        <v>2287</v>
      </c>
      <c r="C218" s="21" t="str">
        <f>VLOOKUP(B218,[1]DESA!$B$2:$D$601,3,FALSE)</f>
        <v>PRAYA</v>
      </c>
      <c r="D218" s="21" t="str">
        <f>VLOOKUP(B218,[1]DESA!$B$2:$E$601,4,FALSE)</f>
        <v>PRAYA</v>
      </c>
      <c r="E218" s="22" t="s">
        <v>15</v>
      </c>
      <c r="F218" s="21">
        <f t="shared" si="18"/>
        <v>0</v>
      </c>
      <c r="G218" s="21">
        <f t="shared" si="19"/>
        <v>0</v>
      </c>
      <c r="H218" s="24"/>
      <c r="I218" s="24"/>
      <c r="J218" s="21" t="s">
        <v>18</v>
      </c>
      <c r="K218" s="21">
        <v>80</v>
      </c>
      <c r="L218" s="21" t="str">
        <f>VLOOKUP(E218,[1]KLASIFIKASI!$I$4:$J$18,2,FALSE)</f>
        <v>PELEPAS GAS</v>
      </c>
      <c r="M218" s="21">
        <f t="shared" si="20"/>
        <v>13</v>
      </c>
      <c r="N218" s="21" t="s">
        <v>52</v>
      </c>
    </row>
    <row r="219" spans="1:14" s="14" customFormat="1" x14ac:dyDescent="0.25">
      <c r="A219" s="21">
        <f t="shared" si="21"/>
        <v>218</v>
      </c>
      <c r="B219" s="21" t="s">
        <v>2287</v>
      </c>
      <c r="C219" s="21" t="str">
        <f>VLOOKUP(B219,[1]DESA!$B$2:$D$601,3,FALSE)</f>
        <v>PRAYA</v>
      </c>
      <c r="D219" s="21" t="str">
        <f>VLOOKUP(B219,[1]DESA!$B$2:$E$601,4,FALSE)</f>
        <v>PRAYA</v>
      </c>
      <c r="E219" s="22" t="s">
        <v>24</v>
      </c>
      <c r="F219" s="21">
        <f t="shared" si="18"/>
        <v>0</v>
      </c>
      <c r="G219" s="21">
        <f t="shared" si="19"/>
        <v>0</v>
      </c>
      <c r="H219" s="24"/>
      <c r="I219" s="24"/>
      <c r="J219" s="21" t="s">
        <v>18</v>
      </c>
      <c r="K219" s="21">
        <v>250</v>
      </c>
      <c r="L219" s="21" t="str">
        <f>VLOOKUP(E219,[1]KLASIFIKASI!$I$4:$J$18,2,FALSE)</f>
        <v>PELEPAS GAS</v>
      </c>
      <c r="M219" s="21">
        <f t="shared" si="20"/>
        <v>14</v>
      </c>
      <c r="N219" s="21" t="s">
        <v>19</v>
      </c>
    </row>
    <row r="220" spans="1:14" s="14" customFormat="1" x14ac:dyDescent="0.25">
      <c r="A220" s="21">
        <f t="shared" si="21"/>
        <v>219</v>
      </c>
      <c r="B220" s="21" t="s">
        <v>2287</v>
      </c>
      <c r="C220" s="21" t="str">
        <f>VLOOKUP(B220,[1]DESA!$B$2:$D$601,3,FALSE)</f>
        <v>PRAYA</v>
      </c>
      <c r="D220" s="21" t="str">
        <f>VLOOKUP(B220,[1]DESA!$B$2:$E$601,4,FALSE)</f>
        <v>PRAYA</v>
      </c>
      <c r="E220" s="22" t="s">
        <v>24</v>
      </c>
      <c r="F220" s="21">
        <f t="shared" si="18"/>
        <v>0</v>
      </c>
      <c r="G220" s="21">
        <f t="shared" si="19"/>
        <v>0</v>
      </c>
      <c r="H220" s="24"/>
      <c r="I220" s="24"/>
      <c r="J220" s="21" t="s">
        <v>18</v>
      </c>
      <c r="K220" s="21">
        <v>500</v>
      </c>
      <c r="L220" s="21" t="str">
        <f>VLOOKUP(E220,[1]KLASIFIKASI!$I$4:$J$18,2,FALSE)</f>
        <v>PELEPAS GAS</v>
      </c>
      <c r="M220" s="21">
        <f t="shared" si="20"/>
        <v>15</v>
      </c>
      <c r="N220" s="21" t="s">
        <v>19</v>
      </c>
    </row>
    <row r="221" spans="1:14" s="14" customFormat="1" x14ac:dyDescent="0.25">
      <c r="A221" s="21">
        <f t="shared" si="21"/>
        <v>220</v>
      </c>
      <c r="B221" s="21" t="s">
        <v>2287</v>
      </c>
      <c r="C221" s="21" t="str">
        <f>VLOOKUP(B221,[1]DESA!$B$2:$D$601,3,FALSE)</f>
        <v>PRAYA</v>
      </c>
      <c r="D221" s="21" t="str">
        <f>VLOOKUP(B221,[1]DESA!$B$2:$E$601,4,FALSE)</f>
        <v>PRAYA</v>
      </c>
      <c r="E221" s="22" t="s">
        <v>15</v>
      </c>
      <c r="F221" s="21">
        <f t="shared" si="18"/>
        <v>0</v>
      </c>
      <c r="G221" s="21">
        <f t="shared" si="19"/>
        <v>0</v>
      </c>
      <c r="H221" s="24"/>
      <c r="I221" s="24"/>
      <c r="J221" s="21" t="s">
        <v>18</v>
      </c>
      <c r="K221" s="21">
        <v>80</v>
      </c>
      <c r="L221" s="21" t="str">
        <f>VLOOKUP(E221,[1]KLASIFIKASI!$I$4:$J$18,2,FALSE)</f>
        <v>PELEPAS GAS</v>
      </c>
      <c r="M221" s="21">
        <f t="shared" si="20"/>
        <v>13</v>
      </c>
      <c r="N221" s="21" t="s">
        <v>52</v>
      </c>
    </row>
    <row r="222" spans="1:14" s="14" customFormat="1" x14ac:dyDescent="0.25">
      <c r="A222" s="21">
        <f t="shared" si="21"/>
        <v>221</v>
      </c>
      <c r="B222" s="21" t="s">
        <v>2287</v>
      </c>
      <c r="C222" s="21" t="str">
        <f>VLOOKUP(B222,[1]DESA!$B$2:$D$601,3,FALSE)</f>
        <v>PRAYA</v>
      </c>
      <c r="D222" s="21" t="str">
        <f>VLOOKUP(B222,[1]DESA!$B$2:$E$601,4,FALSE)</f>
        <v>PRAYA</v>
      </c>
      <c r="E222" s="22" t="s">
        <v>24</v>
      </c>
      <c r="F222" s="21">
        <f t="shared" si="18"/>
        <v>0</v>
      </c>
      <c r="G222" s="21">
        <f t="shared" si="19"/>
        <v>0</v>
      </c>
      <c r="H222" s="24"/>
      <c r="I222" s="24"/>
      <c r="J222" s="21" t="s">
        <v>18</v>
      </c>
      <c r="K222" s="21">
        <v>220</v>
      </c>
      <c r="L222" s="21" t="str">
        <f>VLOOKUP(E222,[1]KLASIFIKASI!$I$4:$J$18,2,FALSE)</f>
        <v>PELEPAS GAS</v>
      </c>
      <c r="M222" s="21">
        <f t="shared" si="20"/>
        <v>14</v>
      </c>
      <c r="N222" s="21" t="s">
        <v>19</v>
      </c>
    </row>
    <row r="223" spans="1:14" s="14" customFormat="1" x14ac:dyDescent="0.25">
      <c r="A223" s="21">
        <f t="shared" si="21"/>
        <v>222</v>
      </c>
      <c r="B223" s="21" t="s">
        <v>2287</v>
      </c>
      <c r="C223" s="21" t="str">
        <f>VLOOKUP(B223,[1]DESA!$B$2:$D$601,3,FALSE)</f>
        <v>PRAYA</v>
      </c>
      <c r="D223" s="21" t="str">
        <f>VLOOKUP(B223,[1]DESA!$B$2:$E$601,4,FALSE)</f>
        <v>PRAYA</v>
      </c>
      <c r="E223" s="22" t="s">
        <v>15</v>
      </c>
      <c r="F223" s="21">
        <f t="shared" ref="F223:F286" si="22">IF(ISERROR(VLOOKUP(M223,KELAS,2,FALSE)),0,VLOOKUP(M223,KELAS,2,FALSE))</f>
        <v>0</v>
      </c>
      <c r="G223" s="21">
        <f t="shared" ref="G223:G286" si="23">IF(F223&gt;50,100,F223)</f>
        <v>0</v>
      </c>
      <c r="H223" s="24"/>
      <c r="I223" s="24"/>
      <c r="J223" s="21" t="s">
        <v>18</v>
      </c>
      <c r="K223" s="21">
        <v>80</v>
      </c>
      <c r="L223" s="21" t="str">
        <f>VLOOKUP(E223,[1]KLASIFIKASI!$I$4:$J$18,2,FALSE)</f>
        <v>PELEPAS GAS</v>
      </c>
      <c r="M223" s="21">
        <f t="shared" ref="M223:M286" si="24">IF(AND(L223="PIJAR",K223&gt;=25,K223&lt;=50),1,IF(AND(L223="PIJAR",K223&gt;=51,K223&lt;=100),2,IF(AND(L223="PIJAR",K223&gt;=101,K223&lt;=200),3,IF(AND(L223="PIJAR",K223&gt;=201,K223&lt;=300),4,IF(AND(L223="PIJAR",K223&gt;=301,K223&lt;=400),5,IF(AND(L223="PIJAR",K223&gt;=401,K223&lt;=500),6,IF(AND(L223="PIJAR",K223&gt;=510,K223&lt;=600),7,IF(AND(L223="PIJAR",K223&gt;=601,K223&lt;=700),8,IF(AND(L223="PIJAR",K223&gt;=701,K223&lt;=800),9,IF(AND(L223="PIJAR",K223&gt;=801,K223&lt;=900),10,IF(AND(L223="PIJAR",K223&gt;=901,K223&lt;=1000),11,IF(AND(L223="PELEPAS GAS",K223&gt;=10,K223&lt;=50),12,IF(AND(L223="PELEPAS GAS",K223&gt;=51,K223&lt;=100),13,IF(AND(L223="PELEPAS GAS",K223&gt;=101,K223&lt;=250),14,IF(AND(L223="PELEPAS GAS",K223&gt;=251,K223&lt;1000),15,IF(AND(L223="PELEPAS GAS",K223&gt;=501,K223&lt;2000),16,"SALAH"))))))))))))))))</f>
        <v>13</v>
      </c>
      <c r="N223" s="21" t="s">
        <v>52</v>
      </c>
    </row>
    <row r="224" spans="1:14" s="14" customFormat="1" x14ac:dyDescent="0.25">
      <c r="A224" s="21">
        <f t="shared" si="21"/>
        <v>223</v>
      </c>
      <c r="B224" s="21" t="s">
        <v>2287</v>
      </c>
      <c r="C224" s="21" t="str">
        <f>VLOOKUP(B224,[1]DESA!$B$2:$D$601,3,FALSE)</f>
        <v>PRAYA</v>
      </c>
      <c r="D224" s="21" t="str">
        <f>VLOOKUP(B224,[1]DESA!$B$2:$E$601,4,FALSE)</f>
        <v>PRAYA</v>
      </c>
      <c r="E224" s="22" t="s">
        <v>15</v>
      </c>
      <c r="F224" s="21">
        <f t="shared" si="22"/>
        <v>0</v>
      </c>
      <c r="G224" s="21">
        <f t="shared" si="23"/>
        <v>0</v>
      </c>
      <c r="H224" s="24"/>
      <c r="I224" s="24"/>
      <c r="J224" s="21" t="s">
        <v>18</v>
      </c>
      <c r="K224" s="21">
        <v>80</v>
      </c>
      <c r="L224" s="21" t="str">
        <f>VLOOKUP(E224,[1]KLASIFIKASI!$I$4:$J$18,2,FALSE)</f>
        <v>PELEPAS GAS</v>
      </c>
      <c r="M224" s="21">
        <f t="shared" si="24"/>
        <v>13</v>
      </c>
      <c r="N224" s="21" t="s">
        <v>52</v>
      </c>
    </row>
    <row r="225" spans="1:14" s="14" customFormat="1" x14ac:dyDescent="0.25">
      <c r="A225" s="21">
        <f t="shared" si="21"/>
        <v>224</v>
      </c>
      <c r="B225" s="21" t="s">
        <v>2287</v>
      </c>
      <c r="C225" s="21" t="str">
        <f>VLOOKUP(B225,[1]DESA!$B$2:$D$601,3,FALSE)</f>
        <v>PRAYA</v>
      </c>
      <c r="D225" s="21" t="str">
        <f>VLOOKUP(B225,[1]DESA!$B$2:$E$601,4,FALSE)</f>
        <v>PRAYA</v>
      </c>
      <c r="E225" s="22" t="s">
        <v>49</v>
      </c>
      <c r="F225" s="21">
        <f t="shared" si="22"/>
        <v>0</v>
      </c>
      <c r="G225" s="21">
        <f t="shared" si="23"/>
        <v>0</v>
      </c>
      <c r="H225" s="24"/>
      <c r="I225" s="24"/>
      <c r="J225" s="21" t="s">
        <v>18</v>
      </c>
      <c r="K225" s="21"/>
      <c r="L225" s="21" t="e">
        <f>VLOOKUP(E225,[1]KLASIFIKASI!$I$4:$J$18,2,FALSE)</f>
        <v>#N/A</v>
      </c>
      <c r="M225" s="21" t="e">
        <f t="shared" si="24"/>
        <v>#N/A</v>
      </c>
      <c r="N225" s="21" t="s">
        <v>52</v>
      </c>
    </row>
    <row r="226" spans="1:14" s="14" customFormat="1" x14ac:dyDescent="0.25">
      <c r="A226" s="21">
        <f t="shared" si="21"/>
        <v>225</v>
      </c>
      <c r="B226" s="21" t="s">
        <v>2287</v>
      </c>
      <c r="C226" s="21" t="str">
        <f>VLOOKUP(B226,[1]DESA!$B$2:$D$601,3,FALSE)</f>
        <v>PRAYA</v>
      </c>
      <c r="D226" s="21" t="str">
        <f>VLOOKUP(B226,[1]DESA!$B$2:$E$601,4,FALSE)</f>
        <v>PRAYA</v>
      </c>
      <c r="E226" s="22" t="s">
        <v>15</v>
      </c>
      <c r="F226" s="21">
        <f t="shared" si="22"/>
        <v>0</v>
      </c>
      <c r="G226" s="21">
        <f t="shared" si="23"/>
        <v>0</v>
      </c>
      <c r="H226" s="24"/>
      <c r="I226" s="24"/>
      <c r="J226" s="21" t="s">
        <v>18</v>
      </c>
      <c r="K226" s="21">
        <v>42</v>
      </c>
      <c r="L226" s="21" t="str">
        <f>VLOOKUP(E226,[1]KLASIFIKASI!$I$4:$J$18,2,FALSE)</f>
        <v>PELEPAS GAS</v>
      </c>
      <c r="M226" s="21">
        <f t="shared" si="24"/>
        <v>12</v>
      </c>
      <c r="N226" s="21" t="s">
        <v>19</v>
      </c>
    </row>
    <row r="227" spans="1:14" s="14" customFormat="1" x14ac:dyDescent="0.25">
      <c r="A227" s="21">
        <f t="shared" si="21"/>
        <v>226</v>
      </c>
      <c r="B227" s="21" t="s">
        <v>2287</v>
      </c>
      <c r="C227" s="21" t="str">
        <f>VLOOKUP(B227,[1]DESA!$B$2:$D$601,3,FALSE)</f>
        <v>PRAYA</v>
      </c>
      <c r="D227" s="21" t="str">
        <f>VLOOKUP(B227,[1]DESA!$B$2:$E$601,4,FALSE)</f>
        <v>PRAYA</v>
      </c>
      <c r="E227" s="22" t="s">
        <v>24</v>
      </c>
      <c r="F227" s="21">
        <f t="shared" si="22"/>
        <v>0</v>
      </c>
      <c r="G227" s="21">
        <f t="shared" si="23"/>
        <v>0</v>
      </c>
      <c r="H227" s="24"/>
      <c r="I227" s="24"/>
      <c r="J227" s="21" t="s">
        <v>18</v>
      </c>
      <c r="K227" s="21">
        <v>500</v>
      </c>
      <c r="L227" s="21" t="str">
        <f>VLOOKUP(E227,[1]KLASIFIKASI!$I$4:$J$18,2,FALSE)</f>
        <v>PELEPAS GAS</v>
      </c>
      <c r="M227" s="21">
        <f t="shared" si="24"/>
        <v>15</v>
      </c>
      <c r="N227" s="21" t="s">
        <v>19</v>
      </c>
    </row>
    <row r="228" spans="1:14" s="14" customFormat="1" x14ac:dyDescent="0.25">
      <c r="A228" s="21">
        <f t="shared" si="21"/>
        <v>227</v>
      </c>
      <c r="B228" s="21" t="s">
        <v>2287</v>
      </c>
      <c r="C228" s="21" t="str">
        <f>VLOOKUP(B228,[1]DESA!$B$2:$D$601,3,FALSE)</f>
        <v>PRAYA</v>
      </c>
      <c r="D228" s="21" t="str">
        <f>VLOOKUP(B228,[1]DESA!$B$2:$E$601,4,FALSE)</f>
        <v>PRAYA</v>
      </c>
      <c r="E228" s="22" t="s">
        <v>24</v>
      </c>
      <c r="F228" s="21">
        <f t="shared" si="22"/>
        <v>0</v>
      </c>
      <c r="G228" s="21">
        <f t="shared" si="23"/>
        <v>0</v>
      </c>
      <c r="H228" s="24"/>
      <c r="I228" s="24"/>
      <c r="J228" s="21" t="s">
        <v>18</v>
      </c>
      <c r="K228" s="21">
        <v>220</v>
      </c>
      <c r="L228" s="21" t="str">
        <f>VLOOKUP(E228,[1]KLASIFIKASI!$I$4:$J$18,2,FALSE)</f>
        <v>PELEPAS GAS</v>
      </c>
      <c r="M228" s="21">
        <f t="shared" si="24"/>
        <v>14</v>
      </c>
      <c r="N228" s="21" t="s">
        <v>19</v>
      </c>
    </row>
    <row r="229" spans="1:14" s="14" customFormat="1" x14ac:dyDescent="0.25">
      <c r="A229" s="21">
        <f t="shared" si="21"/>
        <v>228</v>
      </c>
      <c r="B229" s="21" t="s">
        <v>2287</v>
      </c>
      <c r="C229" s="21" t="str">
        <f>VLOOKUP(B229,[1]DESA!$B$2:$D$601,3,FALSE)</f>
        <v>PRAYA</v>
      </c>
      <c r="D229" s="21" t="str">
        <f>VLOOKUP(B229,[1]DESA!$B$2:$E$601,4,FALSE)</f>
        <v>PRAYA</v>
      </c>
      <c r="E229" s="22" t="s">
        <v>15</v>
      </c>
      <c r="F229" s="21">
        <f t="shared" si="22"/>
        <v>0</v>
      </c>
      <c r="G229" s="21">
        <f t="shared" si="23"/>
        <v>0</v>
      </c>
      <c r="H229" s="24"/>
      <c r="I229" s="24"/>
      <c r="J229" s="21" t="s">
        <v>18</v>
      </c>
      <c r="K229" s="21">
        <v>42</v>
      </c>
      <c r="L229" s="21" t="str">
        <f>VLOOKUP(E229,[1]KLASIFIKASI!$I$4:$J$18,2,FALSE)</f>
        <v>PELEPAS GAS</v>
      </c>
      <c r="M229" s="21">
        <f t="shared" si="24"/>
        <v>12</v>
      </c>
      <c r="N229" s="21" t="s">
        <v>19</v>
      </c>
    </row>
    <row r="230" spans="1:14" s="14" customFormat="1" x14ac:dyDescent="0.25">
      <c r="A230" s="21">
        <f t="shared" si="21"/>
        <v>229</v>
      </c>
      <c r="B230" s="21" t="s">
        <v>2287</v>
      </c>
      <c r="C230" s="21" t="str">
        <f>VLOOKUP(B230,[1]DESA!$B$2:$D$601,3,FALSE)</f>
        <v>PRAYA</v>
      </c>
      <c r="D230" s="21" t="str">
        <f>VLOOKUP(B230,[1]DESA!$B$2:$E$601,4,FALSE)</f>
        <v>PRAYA</v>
      </c>
      <c r="E230" s="22" t="s">
        <v>24</v>
      </c>
      <c r="F230" s="21">
        <f t="shared" si="22"/>
        <v>0</v>
      </c>
      <c r="G230" s="21">
        <f t="shared" si="23"/>
        <v>0</v>
      </c>
      <c r="H230" s="24"/>
      <c r="I230" s="24"/>
      <c r="J230" s="21" t="s">
        <v>18</v>
      </c>
      <c r="K230" s="21">
        <v>220</v>
      </c>
      <c r="L230" s="21" t="str">
        <f>VLOOKUP(E230,[1]KLASIFIKASI!$I$4:$J$18,2,FALSE)</f>
        <v>PELEPAS GAS</v>
      </c>
      <c r="M230" s="21">
        <f t="shared" si="24"/>
        <v>14</v>
      </c>
      <c r="N230" s="21" t="s">
        <v>19</v>
      </c>
    </row>
    <row r="231" spans="1:14" s="14" customFormat="1" x14ac:dyDescent="0.25">
      <c r="A231" s="21">
        <f t="shared" si="21"/>
        <v>230</v>
      </c>
      <c r="B231" s="21" t="s">
        <v>1395</v>
      </c>
      <c r="C231" s="21" t="str">
        <f>VLOOKUP(B231,[1]DESA!$B$2:$D$601,3,FALSE)</f>
        <v>BUNUT BAOK</v>
      </c>
      <c r="D231" s="21" t="str">
        <f>VLOOKUP(B231,[1]DESA!$B$2:$E$601,4,FALSE)</f>
        <v>PRAYA</v>
      </c>
      <c r="E231" s="22" t="s">
        <v>15</v>
      </c>
      <c r="F231" s="21">
        <f t="shared" si="22"/>
        <v>0</v>
      </c>
      <c r="G231" s="21">
        <f t="shared" si="23"/>
        <v>0</v>
      </c>
      <c r="H231" s="24"/>
      <c r="I231" s="24"/>
      <c r="J231" s="21" t="s">
        <v>18</v>
      </c>
      <c r="K231" s="21">
        <v>120</v>
      </c>
      <c r="L231" s="21" t="str">
        <f>VLOOKUP(E231,[1]KLASIFIKASI!$I$4:$J$18,2,FALSE)</f>
        <v>PELEPAS GAS</v>
      </c>
      <c r="M231" s="21">
        <f t="shared" si="24"/>
        <v>14</v>
      </c>
      <c r="N231" s="21" t="s">
        <v>19</v>
      </c>
    </row>
    <row r="232" spans="1:14" s="14" customFormat="1" x14ac:dyDescent="0.25">
      <c r="A232" s="21">
        <f t="shared" si="21"/>
        <v>231</v>
      </c>
      <c r="B232" s="21" t="s">
        <v>1395</v>
      </c>
      <c r="C232" s="21" t="str">
        <f>VLOOKUP(B232,[1]DESA!$B$2:$D$601,3,FALSE)</f>
        <v>BUNUT BAOK</v>
      </c>
      <c r="D232" s="21" t="str">
        <f>VLOOKUP(B232,[1]DESA!$B$2:$E$601,4,FALSE)</f>
        <v>PRAYA</v>
      </c>
      <c r="E232" s="22" t="s">
        <v>15</v>
      </c>
      <c r="F232" s="21">
        <f t="shared" si="22"/>
        <v>0</v>
      </c>
      <c r="G232" s="21">
        <f t="shared" si="23"/>
        <v>0</v>
      </c>
      <c r="H232" s="24"/>
      <c r="I232" s="24"/>
      <c r="J232" s="21" t="s">
        <v>18</v>
      </c>
      <c r="K232" s="21">
        <v>45</v>
      </c>
      <c r="L232" s="21" t="str">
        <f>VLOOKUP(E232,[1]KLASIFIKASI!$I$4:$J$18,2,FALSE)</f>
        <v>PELEPAS GAS</v>
      </c>
      <c r="M232" s="21">
        <f t="shared" si="24"/>
        <v>12</v>
      </c>
      <c r="N232" s="21" t="s">
        <v>19</v>
      </c>
    </row>
    <row r="233" spans="1:14" s="14" customFormat="1" x14ac:dyDescent="0.25">
      <c r="A233" s="21">
        <f t="shared" si="21"/>
        <v>232</v>
      </c>
      <c r="B233" s="21" t="s">
        <v>1395</v>
      </c>
      <c r="C233" s="21" t="str">
        <f>VLOOKUP(B233,[1]DESA!$B$2:$D$601,3,FALSE)</f>
        <v>BUNUT BAOK</v>
      </c>
      <c r="D233" s="21" t="str">
        <f>VLOOKUP(B233,[1]DESA!$B$2:$E$601,4,FALSE)</f>
        <v>PRAYA</v>
      </c>
      <c r="E233" s="22" t="s">
        <v>15</v>
      </c>
      <c r="F233" s="21">
        <f t="shared" si="22"/>
        <v>0</v>
      </c>
      <c r="G233" s="21">
        <f t="shared" si="23"/>
        <v>0</v>
      </c>
      <c r="H233" s="24"/>
      <c r="I233" s="24"/>
      <c r="J233" s="21" t="s">
        <v>18</v>
      </c>
      <c r="K233" s="21">
        <v>45</v>
      </c>
      <c r="L233" s="21" t="str">
        <f>VLOOKUP(E233,[1]KLASIFIKASI!$I$4:$J$18,2,FALSE)</f>
        <v>PELEPAS GAS</v>
      </c>
      <c r="M233" s="21">
        <f t="shared" si="24"/>
        <v>12</v>
      </c>
      <c r="N233" s="21" t="s">
        <v>19</v>
      </c>
    </row>
    <row r="234" spans="1:14" s="14" customFormat="1" x14ac:dyDescent="0.25">
      <c r="A234" s="21">
        <f t="shared" si="21"/>
        <v>233</v>
      </c>
      <c r="B234" s="21" t="s">
        <v>1395</v>
      </c>
      <c r="C234" s="21" t="str">
        <f>VLOOKUP(B234,[1]DESA!$B$2:$D$601,3,FALSE)</f>
        <v>BUNUT BAOK</v>
      </c>
      <c r="D234" s="21" t="str">
        <f>VLOOKUP(B234,[1]DESA!$B$2:$E$601,4,FALSE)</f>
        <v>PRAYA</v>
      </c>
      <c r="E234" s="22" t="s">
        <v>24</v>
      </c>
      <c r="F234" s="21">
        <f t="shared" si="22"/>
        <v>0</v>
      </c>
      <c r="G234" s="21">
        <f t="shared" si="23"/>
        <v>0</v>
      </c>
      <c r="H234" s="24"/>
      <c r="I234" s="24"/>
      <c r="J234" s="21" t="s">
        <v>18</v>
      </c>
      <c r="K234" s="21">
        <v>125</v>
      </c>
      <c r="L234" s="21" t="str">
        <f>VLOOKUP(E234,[1]KLASIFIKASI!$I$4:$J$18,2,FALSE)</f>
        <v>PELEPAS GAS</v>
      </c>
      <c r="M234" s="21">
        <f t="shared" si="24"/>
        <v>14</v>
      </c>
      <c r="N234" s="21" t="s">
        <v>19</v>
      </c>
    </row>
    <row r="235" spans="1:14" s="14" customFormat="1" x14ac:dyDescent="0.25">
      <c r="A235" s="21">
        <f t="shared" si="21"/>
        <v>234</v>
      </c>
      <c r="B235" s="21" t="s">
        <v>1395</v>
      </c>
      <c r="C235" s="21" t="str">
        <f>VLOOKUP(B235,[1]DESA!$B$2:$D$601,3,FALSE)</f>
        <v>BUNUT BAOK</v>
      </c>
      <c r="D235" s="21" t="str">
        <f>VLOOKUP(B235,[1]DESA!$B$2:$E$601,4,FALSE)</f>
        <v>PRAYA</v>
      </c>
      <c r="E235" s="22" t="s">
        <v>15</v>
      </c>
      <c r="F235" s="21">
        <f t="shared" si="22"/>
        <v>0</v>
      </c>
      <c r="G235" s="21">
        <f t="shared" si="23"/>
        <v>0</v>
      </c>
      <c r="H235" s="24"/>
      <c r="I235" s="24"/>
      <c r="J235" s="21" t="s">
        <v>18</v>
      </c>
      <c r="K235" s="21">
        <v>45</v>
      </c>
      <c r="L235" s="21" t="str">
        <f>VLOOKUP(E235,[1]KLASIFIKASI!$I$4:$J$18,2,FALSE)</f>
        <v>PELEPAS GAS</v>
      </c>
      <c r="M235" s="21">
        <f t="shared" si="24"/>
        <v>12</v>
      </c>
      <c r="N235" s="21" t="s">
        <v>19</v>
      </c>
    </row>
    <row r="236" spans="1:14" s="5" customFormat="1" x14ac:dyDescent="0.25">
      <c r="A236" s="21">
        <f t="shared" si="21"/>
        <v>235</v>
      </c>
      <c r="B236" s="21" t="s">
        <v>1402</v>
      </c>
      <c r="C236" s="21" t="str">
        <f>VLOOKUP(B236,[1]DESA!$B$2:$D$601,3,FALSE)</f>
        <v>BUNUT BAOK</v>
      </c>
      <c r="D236" s="21" t="str">
        <f>VLOOKUP(B236,[1]DESA!$B$2:$E$601,4,FALSE)</f>
        <v>PRAYA</v>
      </c>
      <c r="E236" s="22" t="s">
        <v>15</v>
      </c>
      <c r="F236" s="21">
        <f t="shared" si="22"/>
        <v>0</v>
      </c>
      <c r="G236" s="21">
        <f t="shared" si="23"/>
        <v>0</v>
      </c>
      <c r="H236" s="24"/>
      <c r="I236" s="24"/>
      <c r="J236" s="21" t="s">
        <v>18</v>
      </c>
      <c r="K236" s="21">
        <v>15</v>
      </c>
      <c r="L236" s="21" t="str">
        <f>VLOOKUP(E236,[1]KLASIFIKASI!$I$4:$J$18,2,FALSE)</f>
        <v>PELEPAS GAS</v>
      </c>
      <c r="M236" s="21">
        <f t="shared" si="24"/>
        <v>12</v>
      </c>
      <c r="N236" s="21" t="s">
        <v>19</v>
      </c>
    </row>
    <row r="237" spans="1:14" s="5" customFormat="1" x14ac:dyDescent="0.25">
      <c r="A237" s="21">
        <f t="shared" si="21"/>
        <v>236</v>
      </c>
      <c r="B237" s="21" t="s">
        <v>1402</v>
      </c>
      <c r="C237" s="21" t="str">
        <f>VLOOKUP(B237,[1]DESA!$B$2:$D$601,3,FALSE)</f>
        <v>BUNUT BAOK</v>
      </c>
      <c r="D237" s="21" t="str">
        <f>VLOOKUP(B237,[1]DESA!$B$2:$E$601,4,FALSE)</f>
        <v>PRAYA</v>
      </c>
      <c r="E237" s="22" t="s">
        <v>24</v>
      </c>
      <c r="F237" s="21">
        <f t="shared" si="22"/>
        <v>0</v>
      </c>
      <c r="G237" s="21">
        <f t="shared" si="23"/>
        <v>0</v>
      </c>
      <c r="H237" s="24"/>
      <c r="I237" s="24"/>
      <c r="J237" s="21" t="s">
        <v>18</v>
      </c>
      <c r="K237" s="21">
        <v>45</v>
      </c>
      <c r="L237" s="21" t="str">
        <f>VLOOKUP(E237,[1]KLASIFIKASI!$I$4:$J$18,2,FALSE)</f>
        <v>PELEPAS GAS</v>
      </c>
      <c r="M237" s="21">
        <f t="shared" si="24"/>
        <v>12</v>
      </c>
      <c r="N237" s="21" t="s">
        <v>19</v>
      </c>
    </row>
    <row r="238" spans="1:14" s="5" customFormat="1" x14ac:dyDescent="0.25">
      <c r="A238" s="21">
        <f t="shared" si="21"/>
        <v>237</v>
      </c>
      <c r="B238" s="21" t="s">
        <v>1402</v>
      </c>
      <c r="C238" s="21" t="str">
        <f>VLOOKUP(B238,[1]DESA!$B$2:$D$601,3,FALSE)</f>
        <v>BUNUT BAOK</v>
      </c>
      <c r="D238" s="21" t="str">
        <f>VLOOKUP(B238,[1]DESA!$B$2:$E$601,4,FALSE)</f>
        <v>PRAYA</v>
      </c>
      <c r="E238" s="22" t="s">
        <v>24</v>
      </c>
      <c r="F238" s="21">
        <f t="shared" si="22"/>
        <v>0</v>
      </c>
      <c r="G238" s="21">
        <f t="shared" si="23"/>
        <v>0</v>
      </c>
      <c r="H238" s="24"/>
      <c r="I238" s="24"/>
      <c r="J238" s="21" t="s">
        <v>18</v>
      </c>
      <c r="K238" s="21">
        <v>45</v>
      </c>
      <c r="L238" s="21" t="str">
        <f>VLOOKUP(E238,[1]KLASIFIKASI!$I$4:$J$18,2,FALSE)</f>
        <v>PELEPAS GAS</v>
      </c>
      <c r="M238" s="21">
        <f t="shared" si="24"/>
        <v>12</v>
      </c>
      <c r="N238" s="21" t="s">
        <v>19</v>
      </c>
    </row>
    <row r="239" spans="1:14" s="5" customFormat="1" x14ac:dyDescent="0.25">
      <c r="A239" s="21">
        <f t="shared" si="21"/>
        <v>238</v>
      </c>
      <c r="B239" s="21" t="s">
        <v>1402</v>
      </c>
      <c r="C239" s="21" t="str">
        <f>VLOOKUP(B239,[1]DESA!$B$2:$D$601,3,FALSE)</f>
        <v>BUNUT BAOK</v>
      </c>
      <c r="D239" s="21" t="str">
        <f>VLOOKUP(B239,[1]DESA!$B$2:$E$601,4,FALSE)</f>
        <v>PRAYA</v>
      </c>
      <c r="E239" s="22" t="s">
        <v>15</v>
      </c>
      <c r="F239" s="21">
        <f t="shared" si="22"/>
        <v>0</v>
      </c>
      <c r="G239" s="21">
        <f t="shared" si="23"/>
        <v>0</v>
      </c>
      <c r="H239" s="24"/>
      <c r="I239" s="24"/>
      <c r="J239" s="21" t="s">
        <v>18</v>
      </c>
      <c r="K239" s="21">
        <v>18</v>
      </c>
      <c r="L239" s="21" t="str">
        <f>VLOOKUP(E239,[1]KLASIFIKASI!$I$4:$J$18,2,FALSE)</f>
        <v>PELEPAS GAS</v>
      </c>
      <c r="M239" s="21">
        <f t="shared" si="24"/>
        <v>12</v>
      </c>
      <c r="N239" s="21" t="s">
        <v>19</v>
      </c>
    </row>
    <row r="240" spans="1:14" s="5" customFormat="1" x14ac:dyDescent="0.25">
      <c r="A240" s="21">
        <f t="shared" si="21"/>
        <v>239</v>
      </c>
      <c r="B240" s="21" t="s">
        <v>1402</v>
      </c>
      <c r="C240" s="21" t="str">
        <f>VLOOKUP(B240,[1]DESA!$B$2:$D$601,3,FALSE)</f>
        <v>BUNUT BAOK</v>
      </c>
      <c r="D240" s="21" t="str">
        <f>VLOOKUP(B240,[1]DESA!$B$2:$E$601,4,FALSE)</f>
        <v>PRAYA</v>
      </c>
      <c r="E240" s="22" t="s">
        <v>15</v>
      </c>
      <c r="F240" s="21">
        <f t="shared" si="22"/>
        <v>0</v>
      </c>
      <c r="G240" s="21">
        <f t="shared" si="23"/>
        <v>0</v>
      </c>
      <c r="H240" s="24"/>
      <c r="I240" s="24"/>
      <c r="J240" s="21" t="s">
        <v>18</v>
      </c>
      <c r="K240" s="21">
        <v>45</v>
      </c>
      <c r="L240" s="21" t="str">
        <f>VLOOKUP(E240,[1]KLASIFIKASI!$I$4:$J$18,2,FALSE)</f>
        <v>PELEPAS GAS</v>
      </c>
      <c r="M240" s="21">
        <f t="shared" si="24"/>
        <v>12</v>
      </c>
      <c r="N240" s="21" t="s">
        <v>19</v>
      </c>
    </row>
    <row r="241" spans="1:14" s="5" customFormat="1" x14ac:dyDescent="0.25">
      <c r="A241" s="21">
        <f t="shared" si="21"/>
        <v>240</v>
      </c>
      <c r="B241" s="21" t="s">
        <v>1402</v>
      </c>
      <c r="C241" s="21" t="str">
        <f>VLOOKUP(B241,[1]DESA!$B$2:$D$601,3,FALSE)</f>
        <v>BUNUT BAOK</v>
      </c>
      <c r="D241" s="21" t="str">
        <f>VLOOKUP(B241,[1]DESA!$B$2:$E$601,4,FALSE)</f>
        <v>PRAYA</v>
      </c>
      <c r="E241" s="22" t="s">
        <v>24</v>
      </c>
      <c r="F241" s="21">
        <f t="shared" si="22"/>
        <v>0</v>
      </c>
      <c r="G241" s="21">
        <f t="shared" si="23"/>
        <v>0</v>
      </c>
      <c r="H241" s="24"/>
      <c r="I241" s="24"/>
      <c r="J241" s="21" t="s">
        <v>18</v>
      </c>
      <c r="K241" s="21">
        <v>75</v>
      </c>
      <c r="L241" s="21" t="str">
        <f>VLOOKUP(E241,[1]KLASIFIKASI!$I$4:$J$18,2,FALSE)</f>
        <v>PELEPAS GAS</v>
      </c>
      <c r="M241" s="21">
        <f t="shared" si="24"/>
        <v>13</v>
      </c>
      <c r="N241" s="21" t="s">
        <v>52</v>
      </c>
    </row>
    <row r="242" spans="1:14" s="5" customFormat="1" x14ac:dyDescent="0.25">
      <c r="A242" s="21">
        <f t="shared" si="21"/>
        <v>241</v>
      </c>
      <c r="B242" s="21" t="s">
        <v>1402</v>
      </c>
      <c r="C242" s="21" t="str">
        <f>VLOOKUP(B242,[1]DESA!$B$2:$D$601,3,FALSE)</f>
        <v>BUNUT BAOK</v>
      </c>
      <c r="D242" s="21" t="str">
        <f>VLOOKUP(B242,[1]DESA!$B$2:$E$601,4,FALSE)</f>
        <v>PRAYA</v>
      </c>
      <c r="E242" s="22" t="s">
        <v>24</v>
      </c>
      <c r="F242" s="21">
        <f t="shared" si="22"/>
        <v>0</v>
      </c>
      <c r="G242" s="21">
        <f t="shared" si="23"/>
        <v>0</v>
      </c>
      <c r="H242" s="24"/>
      <c r="I242" s="24"/>
      <c r="J242" s="21" t="s">
        <v>18</v>
      </c>
      <c r="K242" s="21">
        <v>500</v>
      </c>
      <c r="L242" s="21" t="str">
        <f>VLOOKUP(E242,[1]KLASIFIKASI!$I$4:$J$18,2,FALSE)</f>
        <v>PELEPAS GAS</v>
      </c>
      <c r="M242" s="21">
        <f t="shared" si="24"/>
        <v>15</v>
      </c>
      <c r="N242" s="21" t="s">
        <v>19</v>
      </c>
    </row>
    <row r="243" spans="1:14" s="5" customFormat="1" x14ac:dyDescent="0.25">
      <c r="A243" s="21">
        <f t="shared" si="21"/>
        <v>242</v>
      </c>
      <c r="B243" s="21" t="s">
        <v>1402</v>
      </c>
      <c r="C243" s="21" t="str">
        <f>VLOOKUP(B243,[1]DESA!$B$2:$D$601,3,FALSE)</f>
        <v>BUNUT BAOK</v>
      </c>
      <c r="D243" s="21" t="str">
        <f>VLOOKUP(B243,[1]DESA!$B$2:$E$601,4,FALSE)</f>
        <v>PRAYA</v>
      </c>
      <c r="E243" s="22" t="s">
        <v>15</v>
      </c>
      <c r="F243" s="21">
        <f t="shared" si="22"/>
        <v>0</v>
      </c>
      <c r="G243" s="21">
        <f t="shared" si="23"/>
        <v>0</v>
      </c>
      <c r="H243" s="24"/>
      <c r="I243" s="24"/>
      <c r="J243" s="21" t="s">
        <v>18</v>
      </c>
      <c r="K243" s="21">
        <v>85</v>
      </c>
      <c r="L243" s="21" t="str">
        <f>VLOOKUP(E243,[1]KLASIFIKASI!$I$4:$J$18,2,FALSE)</f>
        <v>PELEPAS GAS</v>
      </c>
      <c r="M243" s="21">
        <f t="shared" si="24"/>
        <v>13</v>
      </c>
      <c r="N243" s="21" t="s">
        <v>52</v>
      </c>
    </row>
    <row r="244" spans="1:14" s="5" customFormat="1" x14ac:dyDescent="0.25">
      <c r="A244" s="21">
        <f t="shared" si="21"/>
        <v>243</v>
      </c>
      <c r="B244" s="21" t="s">
        <v>2304</v>
      </c>
      <c r="C244" s="21" t="str">
        <f>VLOOKUP(B244,[1]DESA!$B$2:$D$601,3,FALSE)</f>
        <v>PRAPEN</v>
      </c>
      <c r="D244" s="21" t="str">
        <f>VLOOKUP(B244,[1]DESA!$B$2:$E$601,4,FALSE)</f>
        <v>PRAYA</v>
      </c>
      <c r="E244" s="22" t="s">
        <v>49</v>
      </c>
      <c r="F244" s="21">
        <f t="shared" si="22"/>
        <v>0</v>
      </c>
      <c r="G244" s="21">
        <f t="shared" si="23"/>
        <v>0</v>
      </c>
      <c r="H244" s="24"/>
      <c r="I244" s="24"/>
      <c r="J244" s="21" t="s">
        <v>18</v>
      </c>
      <c r="K244" s="21"/>
      <c r="L244" s="21" t="e">
        <f>VLOOKUP(E244,[1]KLASIFIKASI!$I$4:$J$18,2,FALSE)</f>
        <v>#N/A</v>
      </c>
      <c r="M244" s="21" t="e">
        <f t="shared" si="24"/>
        <v>#N/A</v>
      </c>
      <c r="N244" s="21" t="s">
        <v>52</v>
      </c>
    </row>
    <row r="245" spans="1:14" s="5" customFormat="1" x14ac:dyDescent="0.25">
      <c r="A245" s="21">
        <f t="shared" si="21"/>
        <v>244</v>
      </c>
      <c r="B245" s="21" t="s">
        <v>2304</v>
      </c>
      <c r="C245" s="21" t="str">
        <f>VLOOKUP(B245,[1]DESA!$B$2:$D$601,3,FALSE)</f>
        <v>PRAPEN</v>
      </c>
      <c r="D245" s="21" t="str">
        <f>VLOOKUP(B245,[1]DESA!$B$2:$E$601,4,FALSE)</f>
        <v>PRAYA</v>
      </c>
      <c r="E245" s="22" t="s">
        <v>15</v>
      </c>
      <c r="F245" s="21">
        <f t="shared" si="22"/>
        <v>0</v>
      </c>
      <c r="G245" s="21">
        <f t="shared" si="23"/>
        <v>0</v>
      </c>
      <c r="H245" s="24"/>
      <c r="I245" s="24"/>
      <c r="J245" s="21" t="s">
        <v>18</v>
      </c>
      <c r="K245" s="21">
        <v>42</v>
      </c>
      <c r="L245" s="21" t="str">
        <f>VLOOKUP(E245,[1]KLASIFIKASI!$I$4:$J$18,2,FALSE)</f>
        <v>PELEPAS GAS</v>
      </c>
      <c r="M245" s="21">
        <f t="shared" si="24"/>
        <v>12</v>
      </c>
      <c r="N245" s="21" t="s">
        <v>19</v>
      </c>
    </row>
    <row r="246" spans="1:14" s="5" customFormat="1" x14ac:dyDescent="0.25">
      <c r="A246" s="21">
        <f t="shared" si="21"/>
        <v>245</v>
      </c>
      <c r="B246" s="21" t="s">
        <v>2304</v>
      </c>
      <c r="C246" s="21" t="str">
        <f>VLOOKUP(B246,[1]DESA!$B$2:$D$601,3,FALSE)</f>
        <v>PRAPEN</v>
      </c>
      <c r="D246" s="21" t="str">
        <f>VLOOKUP(B246,[1]DESA!$B$2:$E$601,4,FALSE)</f>
        <v>PRAYA</v>
      </c>
      <c r="E246" s="22" t="s">
        <v>15</v>
      </c>
      <c r="F246" s="21">
        <f t="shared" si="22"/>
        <v>0</v>
      </c>
      <c r="G246" s="21">
        <f t="shared" si="23"/>
        <v>0</v>
      </c>
      <c r="H246" s="24"/>
      <c r="I246" s="24"/>
      <c r="J246" s="21" t="s">
        <v>18</v>
      </c>
      <c r="K246" s="21">
        <v>42</v>
      </c>
      <c r="L246" s="21" t="str">
        <f>VLOOKUP(E246,[1]KLASIFIKASI!$I$4:$J$18,2,FALSE)</f>
        <v>PELEPAS GAS</v>
      </c>
      <c r="M246" s="21">
        <f t="shared" si="24"/>
        <v>12</v>
      </c>
      <c r="N246" s="21" t="s">
        <v>19</v>
      </c>
    </row>
    <row r="247" spans="1:14" s="5" customFormat="1" x14ac:dyDescent="0.25">
      <c r="A247" s="21">
        <f t="shared" si="21"/>
        <v>246</v>
      </c>
      <c r="B247" s="21" t="s">
        <v>2304</v>
      </c>
      <c r="C247" s="21" t="str">
        <f>VLOOKUP(B247,[1]DESA!$B$2:$D$601,3,FALSE)</f>
        <v>PRAPEN</v>
      </c>
      <c r="D247" s="21" t="str">
        <f>VLOOKUP(B247,[1]DESA!$B$2:$E$601,4,FALSE)</f>
        <v>PRAYA</v>
      </c>
      <c r="E247" s="22" t="s">
        <v>20</v>
      </c>
      <c r="F247" s="21">
        <f t="shared" si="22"/>
        <v>0</v>
      </c>
      <c r="G247" s="21">
        <f t="shared" si="23"/>
        <v>0</v>
      </c>
      <c r="H247" s="24"/>
      <c r="I247" s="24"/>
      <c r="J247" s="21" t="s">
        <v>18</v>
      </c>
      <c r="K247" s="21">
        <v>250</v>
      </c>
      <c r="L247" s="21" t="str">
        <f>VLOOKUP(E247,[1]KLASIFIKASI!$I$4:$J$18,2,FALSE)</f>
        <v>PELEPAS GAS</v>
      </c>
      <c r="M247" s="21">
        <f t="shared" si="24"/>
        <v>14</v>
      </c>
      <c r="N247" s="21" t="s">
        <v>19</v>
      </c>
    </row>
    <row r="248" spans="1:14" s="5" customFormat="1" x14ac:dyDescent="0.25">
      <c r="A248" s="21">
        <f t="shared" si="21"/>
        <v>247</v>
      </c>
      <c r="B248" s="21" t="s">
        <v>2304</v>
      </c>
      <c r="C248" s="21" t="str">
        <f>VLOOKUP(B248,[1]DESA!$B$2:$D$601,3,FALSE)</f>
        <v>PRAPEN</v>
      </c>
      <c r="D248" s="21" t="str">
        <f>VLOOKUP(B248,[1]DESA!$B$2:$E$601,4,FALSE)</f>
        <v>PRAYA</v>
      </c>
      <c r="E248" s="22" t="s">
        <v>20</v>
      </c>
      <c r="F248" s="21">
        <f t="shared" si="22"/>
        <v>0</v>
      </c>
      <c r="G248" s="21">
        <f t="shared" si="23"/>
        <v>0</v>
      </c>
      <c r="H248" s="24"/>
      <c r="I248" s="24"/>
      <c r="J248" s="21" t="s">
        <v>18</v>
      </c>
      <c r="K248" s="21">
        <v>650</v>
      </c>
      <c r="L248" s="21" t="str">
        <f>VLOOKUP(E248,[1]KLASIFIKASI!$I$4:$J$18,2,FALSE)</f>
        <v>PELEPAS GAS</v>
      </c>
      <c r="M248" s="21">
        <f t="shared" si="24"/>
        <v>15</v>
      </c>
      <c r="N248" s="21" t="s">
        <v>19</v>
      </c>
    </row>
    <row r="249" spans="1:14" x14ac:dyDescent="0.25">
      <c r="A249" s="21">
        <f t="shared" si="21"/>
        <v>248</v>
      </c>
      <c r="B249" s="21" t="s">
        <v>2195</v>
      </c>
      <c r="C249" s="21" t="str">
        <f>VLOOKUP(B249,[1]DESA!$B$2:$D$601,3,FALSE)</f>
        <v>MEKAR DAMAI</v>
      </c>
      <c r="D249" s="21" t="str">
        <f>VLOOKUP(B249,[1]DESA!$B$2:$E$601,4,FALSE)</f>
        <v>PRAYA</v>
      </c>
      <c r="E249" s="22" t="s">
        <v>29</v>
      </c>
      <c r="F249" s="21">
        <f t="shared" si="22"/>
        <v>0</v>
      </c>
      <c r="G249" s="21">
        <f t="shared" si="23"/>
        <v>0</v>
      </c>
      <c r="H249" s="24" t="s">
        <v>2196</v>
      </c>
      <c r="I249" s="24" t="s">
        <v>2197</v>
      </c>
      <c r="J249" s="21" t="s">
        <v>18</v>
      </c>
      <c r="K249" s="21">
        <v>250</v>
      </c>
      <c r="L249" s="21" t="str">
        <f>VLOOKUP(E249,[1]KLASIFIKASI!$I$4:$J$18,2,FALSE)</f>
        <v>PELEPAS GAS</v>
      </c>
      <c r="M249" s="21">
        <f t="shared" si="24"/>
        <v>14</v>
      </c>
      <c r="N249" s="21" t="s">
        <v>19</v>
      </c>
    </row>
    <row r="250" spans="1:14" x14ac:dyDescent="0.25">
      <c r="A250" s="21">
        <f t="shared" si="21"/>
        <v>249</v>
      </c>
      <c r="B250" s="21" t="s">
        <v>2195</v>
      </c>
      <c r="C250" s="21" t="str">
        <f>VLOOKUP(B250,[1]DESA!$B$2:$D$601,3,FALSE)</f>
        <v>MEKAR DAMAI</v>
      </c>
      <c r="D250" s="21" t="str">
        <f>VLOOKUP(B250,[1]DESA!$B$2:$E$601,4,FALSE)</f>
        <v>PRAYA</v>
      </c>
      <c r="E250" s="22" t="s">
        <v>15</v>
      </c>
      <c r="F250" s="21">
        <f t="shared" si="22"/>
        <v>0</v>
      </c>
      <c r="G250" s="21">
        <f t="shared" si="23"/>
        <v>0</v>
      </c>
      <c r="H250" s="24" t="s">
        <v>2198</v>
      </c>
      <c r="I250" s="24" t="s">
        <v>2199</v>
      </c>
      <c r="J250" s="21" t="s">
        <v>18</v>
      </c>
      <c r="K250" s="21">
        <v>42</v>
      </c>
      <c r="L250" s="21" t="str">
        <f>VLOOKUP(E250,[1]KLASIFIKASI!$I$4:$J$18,2,FALSE)</f>
        <v>PELEPAS GAS</v>
      </c>
      <c r="M250" s="21">
        <f t="shared" si="24"/>
        <v>12</v>
      </c>
      <c r="N250" s="21" t="s">
        <v>19</v>
      </c>
    </row>
    <row r="251" spans="1:14" x14ac:dyDescent="0.25">
      <c r="A251" s="21">
        <f t="shared" si="21"/>
        <v>250</v>
      </c>
      <c r="B251" s="21" t="s">
        <v>2195</v>
      </c>
      <c r="C251" s="21" t="str">
        <f>VLOOKUP(B251,[1]DESA!$B$2:$D$601,3,FALSE)</f>
        <v>MEKAR DAMAI</v>
      </c>
      <c r="D251" s="21" t="str">
        <f>VLOOKUP(B251,[1]DESA!$B$2:$E$601,4,FALSE)</f>
        <v>PRAYA</v>
      </c>
      <c r="E251" s="22" t="s">
        <v>29</v>
      </c>
      <c r="F251" s="21">
        <f t="shared" si="22"/>
        <v>0</v>
      </c>
      <c r="G251" s="21">
        <f t="shared" si="23"/>
        <v>0</v>
      </c>
      <c r="H251" s="24" t="s">
        <v>2200</v>
      </c>
      <c r="I251" s="24" t="s">
        <v>2201</v>
      </c>
      <c r="J251" s="21" t="s">
        <v>18</v>
      </c>
      <c r="K251" s="21">
        <v>200</v>
      </c>
      <c r="L251" s="21" t="str">
        <f>VLOOKUP(E251,[1]KLASIFIKASI!$I$4:$J$18,2,FALSE)</f>
        <v>PELEPAS GAS</v>
      </c>
      <c r="M251" s="21">
        <f t="shared" si="24"/>
        <v>14</v>
      </c>
      <c r="N251" s="21" t="s">
        <v>19</v>
      </c>
    </row>
    <row r="252" spans="1:14" x14ac:dyDescent="0.25">
      <c r="A252" s="21">
        <f t="shared" si="21"/>
        <v>251</v>
      </c>
      <c r="B252" s="21" t="s">
        <v>2195</v>
      </c>
      <c r="C252" s="21" t="str">
        <f>VLOOKUP(B252,[1]DESA!$B$2:$D$601,3,FALSE)</f>
        <v>MEKAR DAMAI</v>
      </c>
      <c r="D252" s="21" t="str">
        <f>VLOOKUP(B252,[1]DESA!$B$2:$E$601,4,FALSE)</f>
        <v>PRAYA</v>
      </c>
      <c r="E252" s="22" t="s">
        <v>15</v>
      </c>
      <c r="F252" s="21">
        <f t="shared" si="22"/>
        <v>0</v>
      </c>
      <c r="G252" s="21">
        <f t="shared" si="23"/>
        <v>0</v>
      </c>
      <c r="H252" s="24" t="s">
        <v>2202</v>
      </c>
      <c r="I252" s="24" t="s">
        <v>2203</v>
      </c>
      <c r="J252" s="21" t="s">
        <v>18</v>
      </c>
      <c r="K252" s="21">
        <v>32</v>
      </c>
      <c r="L252" s="21" t="str">
        <f>VLOOKUP(E252,[1]KLASIFIKASI!$I$4:$J$18,2,FALSE)</f>
        <v>PELEPAS GAS</v>
      </c>
      <c r="M252" s="21">
        <f t="shared" si="24"/>
        <v>12</v>
      </c>
      <c r="N252" s="21" t="s">
        <v>19</v>
      </c>
    </row>
    <row r="253" spans="1:14" x14ac:dyDescent="0.25">
      <c r="A253" s="21">
        <f t="shared" si="21"/>
        <v>252</v>
      </c>
      <c r="B253" s="21" t="s">
        <v>2195</v>
      </c>
      <c r="C253" s="21" t="str">
        <f>VLOOKUP(B253,[1]DESA!$B$2:$D$601,3,FALSE)</f>
        <v>MEKAR DAMAI</v>
      </c>
      <c r="D253" s="21" t="str">
        <f>VLOOKUP(B253,[1]DESA!$B$2:$E$601,4,FALSE)</f>
        <v>PRAYA</v>
      </c>
      <c r="E253" s="22" t="s">
        <v>15</v>
      </c>
      <c r="F253" s="21">
        <f t="shared" si="22"/>
        <v>0</v>
      </c>
      <c r="G253" s="21">
        <f t="shared" si="23"/>
        <v>0</v>
      </c>
      <c r="H253" s="24" t="s">
        <v>2204</v>
      </c>
      <c r="I253" s="24" t="s">
        <v>2205</v>
      </c>
      <c r="J253" s="21" t="s">
        <v>18</v>
      </c>
      <c r="K253" s="21">
        <v>32</v>
      </c>
      <c r="L253" s="21" t="str">
        <f>VLOOKUP(E253,[1]KLASIFIKASI!$I$4:$J$18,2,FALSE)</f>
        <v>PELEPAS GAS</v>
      </c>
      <c r="M253" s="21">
        <f t="shared" si="24"/>
        <v>12</v>
      </c>
      <c r="N253" s="21" t="s">
        <v>19</v>
      </c>
    </row>
    <row r="254" spans="1:14" x14ac:dyDescent="0.25">
      <c r="A254" s="21">
        <f t="shared" si="21"/>
        <v>253</v>
      </c>
      <c r="B254" s="21" t="s">
        <v>2195</v>
      </c>
      <c r="C254" s="21" t="str">
        <f>VLOOKUP(B254,[1]DESA!$B$2:$D$601,3,FALSE)</f>
        <v>MEKAR DAMAI</v>
      </c>
      <c r="D254" s="21" t="str">
        <f>VLOOKUP(B254,[1]DESA!$B$2:$E$601,4,FALSE)</f>
        <v>PRAYA</v>
      </c>
      <c r="E254" s="22"/>
      <c r="F254" s="21">
        <f t="shared" si="22"/>
        <v>0</v>
      </c>
      <c r="G254" s="21">
        <f t="shared" si="23"/>
        <v>0</v>
      </c>
      <c r="H254" s="24" t="s">
        <v>2206</v>
      </c>
      <c r="I254" s="24" t="s">
        <v>2207</v>
      </c>
      <c r="J254" s="21" t="s">
        <v>18</v>
      </c>
      <c r="K254" s="21"/>
      <c r="L254" s="21" t="e">
        <f>VLOOKUP(E254,[1]KLASIFIKASI!$I$4:$J$18,2,FALSE)</f>
        <v>#N/A</v>
      </c>
      <c r="M254" s="21" t="e">
        <f t="shared" si="24"/>
        <v>#N/A</v>
      </c>
      <c r="N254" s="21" t="s">
        <v>52</v>
      </c>
    </row>
    <row r="255" spans="1:14" x14ac:dyDescent="0.25">
      <c r="A255" s="21">
        <f t="shared" si="21"/>
        <v>254</v>
      </c>
      <c r="B255" s="21" t="s">
        <v>2195</v>
      </c>
      <c r="C255" s="21" t="str">
        <f>VLOOKUP(B255,[1]DESA!$B$2:$D$601,3,FALSE)</f>
        <v>MEKAR DAMAI</v>
      </c>
      <c r="D255" s="21" t="str">
        <f>VLOOKUP(B255,[1]DESA!$B$2:$E$601,4,FALSE)</f>
        <v>PRAYA</v>
      </c>
      <c r="E255" s="22" t="s">
        <v>29</v>
      </c>
      <c r="F255" s="21">
        <f t="shared" si="22"/>
        <v>0</v>
      </c>
      <c r="G255" s="21">
        <f t="shared" si="23"/>
        <v>0</v>
      </c>
      <c r="H255" s="24" t="s">
        <v>2208</v>
      </c>
      <c r="I255" s="24" t="s">
        <v>2209</v>
      </c>
      <c r="J255" s="21" t="s">
        <v>18</v>
      </c>
      <c r="K255" s="21">
        <v>250</v>
      </c>
      <c r="L255" s="21" t="str">
        <f>VLOOKUP(E255,[1]KLASIFIKASI!$I$4:$J$18,2,FALSE)</f>
        <v>PELEPAS GAS</v>
      </c>
      <c r="M255" s="21">
        <f t="shared" si="24"/>
        <v>14</v>
      </c>
      <c r="N255" s="21" t="s">
        <v>19</v>
      </c>
    </row>
    <row r="256" spans="1:14" x14ac:dyDescent="0.25">
      <c r="A256" s="21">
        <f t="shared" si="21"/>
        <v>255</v>
      </c>
      <c r="B256" s="21" t="s">
        <v>2195</v>
      </c>
      <c r="C256" s="21" t="str">
        <f>VLOOKUP(B256,[1]DESA!$B$2:$D$601,3,FALSE)</f>
        <v>MEKAR DAMAI</v>
      </c>
      <c r="D256" s="21" t="str">
        <f>VLOOKUP(B256,[1]DESA!$B$2:$E$601,4,FALSE)</f>
        <v>PRAYA</v>
      </c>
      <c r="E256" s="22" t="s">
        <v>15</v>
      </c>
      <c r="F256" s="21">
        <f t="shared" si="22"/>
        <v>0</v>
      </c>
      <c r="G256" s="21">
        <f t="shared" si="23"/>
        <v>0</v>
      </c>
      <c r="H256" s="24" t="s">
        <v>2210</v>
      </c>
      <c r="I256" s="24" t="s">
        <v>2211</v>
      </c>
      <c r="J256" s="21" t="s">
        <v>18</v>
      </c>
      <c r="K256" s="21">
        <v>32</v>
      </c>
      <c r="L256" s="21" t="str">
        <f>VLOOKUP(E256,[1]KLASIFIKASI!$I$4:$J$18,2,FALSE)</f>
        <v>PELEPAS GAS</v>
      </c>
      <c r="M256" s="21">
        <f t="shared" si="24"/>
        <v>12</v>
      </c>
      <c r="N256" s="21" t="s">
        <v>19</v>
      </c>
    </row>
    <row r="257" spans="1:14" x14ac:dyDescent="0.25">
      <c r="A257" s="21">
        <f t="shared" si="21"/>
        <v>256</v>
      </c>
      <c r="B257" s="21" t="s">
        <v>2195</v>
      </c>
      <c r="C257" s="21" t="str">
        <f>VLOOKUP(B257,[1]DESA!$B$2:$D$601,3,FALSE)</f>
        <v>MEKAR DAMAI</v>
      </c>
      <c r="D257" s="21" t="str">
        <f>VLOOKUP(B257,[1]DESA!$B$2:$E$601,4,FALSE)</f>
        <v>PRAYA</v>
      </c>
      <c r="E257" s="22" t="s">
        <v>15</v>
      </c>
      <c r="F257" s="21">
        <f t="shared" si="22"/>
        <v>0</v>
      </c>
      <c r="G257" s="21">
        <f t="shared" si="23"/>
        <v>0</v>
      </c>
      <c r="H257" s="24" t="s">
        <v>2212</v>
      </c>
      <c r="I257" s="24" t="s">
        <v>2213</v>
      </c>
      <c r="J257" s="21" t="s">
        <v>18</v>
      </c>
      <c r="K257" s="21">
        <v>32</v>
      </c>
      <c r="L257" s="21" t="str">
        <f>VLOOKUP(E257,[1]KLASIFIKASI!$I$4:$J$18,2,FALSE)</f>
        <v>PELEPAS GAS</v>
      </c>
      <c r="M257" s="21">
        <f t="shared" si="24"/>
        <v>12</v>
      </c>
      <c r="N257" s="21" t="s">
        <v>19</v>
      </c>
    </row>
    <row r="258" spans="1:14" x14ac:dyDescent="0.25">
      <c r="A258" s="21">
        <f t="shared" si="21"/>
        <v>257</v>
      </c>
      <c r="B258" s="21" t="s">
        <v>2195</v>
      </c>
      <c r="C258" s="21" t="str">
        <f>VLOOKUP(B258,[1]DESA!$B$2:$D$601,3,FALSE)</f>
        <v>MEKAR DAMAI</v>
      </c>
      <c r="D258" s="21" t="str">
        <f>VLOOKUP(B258,[1]DESA!$B$2:$E$601,4,FALSE)</f>
        <v>PRAYA</v>
      </c>
      <c r="E258" s="22" t="s">
        <v>15</v>
      </c>
      <c r="F258" s="21">
        <f t="shared" si="22"/>
        <v>0</v>
      </c>
      <c r="G258" s="21">
        <f t="shared" si="23"/>
        <v>0</v>
      </c>
      <c r="H258" s="24" t="s">
        <v>2214</v>
      </c>
      <c r="I258" s="24" t="s">
        <v>2215</v>
      </c>
      <c r="J258" s="21" t="s">
        <v>18</v>
      </c>
      <c r="K258" s="21">
        <v>32</v>
      </c>
      <c r="L258" s="21" t="str">
        <f>VLOOKUP(E258,[1]KLASIFIKASI!$I$4:$J$18,2,FALSE)</f>
        <v>PELEPAS GAS</v>
      </c>
      <c r="M258" s="21">
        <f t="shared" si="24"/>
        <v>12</v>
      </c>
      <c r="N258" s="21" t="s">
        <v>19</v>
      </c>
    </row>
    <row r="259" spans="1:14" x14ac:dyDescent="0.25">
      <c r="A259" s="21">
        <f t="shared" si="21"/>
        <v>258</v>
      </c>
      <c r="B259" s="21" t="s">
        <v>2216</v>
      </c>
      <c r="C259" s="21" t="str">
        <f>VLOOKUP(B259,[1]DESA!$B$2:$D$601,3,FALSE)</f>
        <v>RENTENG</v>
      </c>
      <c r="D259" s="21" t="str">
        <f>VLOOKUP(B259,[1]DESA!$B$2:$E$601,4,FALSE)</f>
        <v>PRAYA</v>
      </c>
      <c r="E259" s="22" t="s">
        <v>29</v>
      </c>
      <c r="F259" s="21">
        <f t="shared" si="22"/>
        <v>0</v>
      </c>
      <c r="G259" s="21">
        <f t="shared" si="23"/>
        <v>0</v>
      </c>
      <c r="H259" s="24" t="s">
        <v>2217</v>
      </c>
      <c r="I259" s="24" t="s">
        <v>2218</v>
      </c>
      <c r="J259" s="21" t="s">
        <v>18</v>
      </c>
      <c r="K259" s="21">
        <v>250</v>
      </c>
      <c r="L259" s="21" t="str">
        <f>VLOOKUP(E259,[1]KLASIFIKASI!$I$4:$J$18,2,FALSE)</f>
        <v>PELEPAS GAS</v>
      </c>
      <c r="M259" s="21">
        <f t="shared" si="24"/>
        <v>14</v>
      </c>
      <c r="N259" s="21" t="s">
        <v>19</v>
      </c>
    </row>
    <row r="260" spans="1:14" x14ac:dyDescent="0.25">
      <c r="A260" s="21">
        <f t="shared" ref="A260:A323" si="25">1+A259</f>
        <v>259</v>
      </c>
      <c r="B260" s="21" t="s">
        <v>2216</v>
      </c>
      <c r="C260" s="21" t="str">
        <f>VLOOKUP(B260,[1]DESA!$B$2:$D$601,3,FALSE)</f>
        <v>RENTENG</v>
      </c>
      <c r="D260" s="21" t="str">
        <f>VLOOKUP(B260,[1]DESA!$B$2:$E$601,4,FALSE)</f>
        <v>PRAYA</v>
      </c>
      <c r="E260" s="22" t="s">
        <v>29</v>
      </c>
      <c r="F260" s="21">
        <f t="shared" si="22"/>
        <v>0</v>
      </c>
      <c r="G260" s="21">
        <f t="shared" si="23"/>
        <v>0</v>
      </c>
      <c r="H260" s="24" t="s">
        <v>2217</v>
      </c>
      <c r="I260" s="24" t="s">
        <v>2218</v>
      </c>
      <c r="J260" s="21" t="s">
        <v>18</v>
      </c>
      <c r="K260" s="21">
        <v>150</v>
      </c>
      <c r="L260" s="21" t="str">
        <f>VLOOKUP(E260,[1]KLASIFIKASI!$I$4:$J$18,2,FALSE)</f>
        <v>PELEPAS GAS</v>
      </c>
      <c r="M260" s="21">
        <f t="shared" si="24"/>
        <v>14</v>
      </c>
      <c r="N260" s="21" t="s">
        <v>19</v>
      </c>
    </row>
    <row r="261" spans="1:14" x14ac:dyDescent="0.25">
      <c r="A261" s="21">
        <f t="shared" si="25"/>
        <v>260</v>
      </c>
      <c r="B261" s="21" t="s">
        <v>2216</v>
      </c>
      <c r="C261" s="21" t="str">
        <f>VLOOKUP(B261,[1]DESA!$B$2:$D$601,3,FALSE)</f>
        <v>RENTENG</v>
      </c>
      <c r="D261" s="21" t="str">
        <f>VLOOKUP(B261,[1]DESA!$B$2:$E$601,4,FALSE)</f>
        <v>PRAYA</v>
      </c>
      <c r="E261" s="22" t="s">
        <v>29</v>
      </c>
      <c r="F261" s="21">
        <f t="shared" si="22"/>
        <v>0</v>
      </c>
      <c r="G261" s="21">
        <f t="shared" si="23"/>
        <v>0</v>
      </c>
      <c r="H261" s="24" t="s">
        <v>2219</v>
      </c>
      <c r="I261" s="24" t="s">
        <v>2220</v>
      </c>
      <c r="J261" s="21" t="s">
        <v>18</v>
      </c>
      <c r="K261" s="21">
        <v>250</v>
      </c>
      <c r="L261" s="21" t="str">
        <f>VLOOKUP(E261,[1]KLASIFIKASI!$I$4:$J$18,2,FALSE)</f>
        <v>PELEPAS GAS</v>
      </c>
      <c r="M261" s="21">
        <f t="shared" si="24"/>
        <v>14</v>
      </c>
      <c r="N261" s="21" t="s">
        <v>19</v>
      </c>
    </row>
    <row r="262" spans="1:14" x14ac:dyDescent="0.25">
      <c r="A262" s="21">
        <f t="shared" si="25"/>
        <v>261</v>
      </c>
      <c r="B262" s="21" t="s">
        <v>2216</v>
      </c>
      <c r="C262" s="21" t="str">
        <f>VLOOKUP(B262,[1]DESA!$B$2:$D$601,3,FALSE)</f>
        <v>RENTENG</v>
      </c>
      <c r="D262" s="21" t="str">
        <f>VLOOKUP(B262,[1]DESA!$B$2:$E$601,4,FALSE)</f>
        <v>PRAYA</v>
      </c>
      <c r="E262" s="22" t="s">
        <v>15</v>
      </c>
      <c r="F262" s="21">
        <f t="shared" si="22"/>
        <v>0</v>
      </c>
      <c r="G262" s="21">
        <f t="shared" si="23"/>
        <v>0</v>
      </c>
      <c r="H262" s="24" t="s">
        <v>2221</v>
      </c>
      <c r="I262" s="24" t="s">
        <v>2222</v>
      </c>
      <c r="J262" s="21" t="s">
        <v>18</v>
      </c>
      <c r="K262" s="21">
        <v>42</v>
      </c>
      <c r="L262" s="21" t="str">
        <f>VLOOKUP(E262,[1]KLASIFIKASI!$I$4:$J$18,2,FALSE)</f>
        <v>PELEPAS GAS</v>
      </c>
      <c r="M262" s="21">
        <f t="shared" si="24"/>
        <v>12</v>
      </c>
      <c r="N262" s="21" t="s">
        <v>19</v>
      </c>
    </row>
    <row r="263" spans="1:14" x14ac:dyDescent="0.25">
      <c r="A263" s="21">
        <f t="shared" si="25"/>
        <v>262</v>
      </c>
      <c r="B263" s="21" t="s">
        <v>2216</v>
      </c>
      <c r="C263" s="21" t="str">
        <f>VLOOKUP(B263,[1]DESA!$B$2:$D$601,3,FALSE)</f>
        <v>RENTENG</v>
      </c>
      <c r="D263" s="21" t="str">
        <f>VLOOKUP(B263,[1]DESA!$B$2:$E$601,4,FALSE)</f>
        <v>PRAYA</v>
      </c>
      <c r="E263" s="22" t="s">
        <v>15</v>
      </c>
      <c r="F263" s="21">
        <f t="shared" si="22"/>
        <v>0</v>
      </c>
      <c r="G263" s="21">
        <f t="shared" si="23"/>
        <v>0</v>
      </c>
      <c r="H263" s="24" t="s">
        <v>2223</v>
      </c>
      <c r="I263" s="24" t="s">
        <v>2224</v>
      </c>
      <c r="J263" s="21" t="s">
        <v>18</v>
      </c>
      <c r="K263" s="21">
        <v>42</v>
      </c>
      <c r="L263" s="21" t="str">
        <f>VLOOKUP(E263,[1]KLASIFIKASI!$I$4:$J$18,2,FALSE)</f>
        <v>PELEPAS GAS</v>
      </c>
      <c r="M263" s="21">
        <f t="shared" si="24"/>
        <v>12</v>
      </c>
      <c r="N263" s="21" t="s">
        <v>19</v>
      </c>
    </row>
    <row r="264" spans="1:14" x14ac:dyDescent="0.25">
      <c r="A264" s="21">
        <f t="shared" si="25"/>
        <v>263</v>
      </c>
      <c r="B264" s="21" t="s">
        <v>2216</v>
      </c>
      <c r="C264" s="21" t="str">
        <f>VLOOKUP(B264,[1]DESA!$B$2:$D$601,3,FALSE)</f>
        <v>RENTENG</v>
      </c>
      <c r="D264" s="21" t="str">
        <f>VLOOKUP(B264,[1]DESA!$B$2:$E$601,4,FALSE)</f>
        <v>PRAYA</v>
      </c>
      <c r="E264" s="22" t="s">
        <v>15</v>
      </c>
      <c r="F264" s="21">
        <f t="shared" si="22"/>
        <v>0</v>
      </c>
      <c r="G264" s="21">
        <f t="shared" si="23"/>
        <v>0</v>
      </c>
      <c r="H264" s="24" t="s">
        <v>2225</v>
      </c>
      <c r="I264" s="24" t="s">
        <v>2226</v>
      </c>
      <c r="J264" s="21" t="s">
        <v>18</v>
      </c>
      <c r="K264" s="21">
        <v>24</v>
      </c>
      <c r="L264" s="21" t="str">
        <f>VLOOKUP(E264,[1]KLASIFIKASI!$I$4:$J$18,2,FALSE)</f>
        <v>PELEPAS GAS</v>
      </c>
      <c r="M264" s="21">
        <f t="shared" si="24"/>
        <v>12</v>
      </c>
      <c r="N264" s="21" t="s">
        <v>19</v>
      </c>
    </row>
    <row r="265" spans="1:14" x14ac:dyDescent="0.25">
      <c r="A265" s="21">
        <f t="shared" si="25"/>
        <v>264</v>
      </c>
      <c r="B265" s="21" t="s">
        <v>2216</v>
      </c>
      <c r="C265" s="21" t="str">
        <f>VLOOKUP(B265,[1]DESA!$B$2:$D$601,3,FALSE)</f>
        <v>RENTENG</v>
      </c>
      <c r="D265" s="21" t="str">
        <f>VLOOKUP(B265,[1]DESA!$B$2:$E$601,4,FALSE)</f>
        <v>PRAYA</v>
      </c>
      <c r="E265" s="22" t="s">
        <v>15</v>
      </c>
      <c r="F265" s="21">
        <f t="shared" si="22"/>
        <v>0</v>
      </c>
      <c r="G265" s="21">
        <f t="shared" si="23"/>
        <v>0</v>
      </c>
      <c r="H265" s="24" t="s">
        <v>2227</v>
      </c>
      <c r="I265" s="24" t="s">
        <v>2228</v>
      </c>
      <c r="J265" s="21" t="s">
        <v>18</v>
      </c>
      <c r="K265" s="21">
        <v>42</v>
      </c>
      <c r="L265" s="21" t="str">
        <f>VLOOKUP(E265,[1]KLASIFIKASI!$I$4:$J$18,2,FALSE)</f>
        <v>PELEPAS GAS</v>
      </c>
      <c r="M265" s="21">
        <f t="shared" si="24"/>
        <v>12</v>
      </c>
      <c r="N265" s="21" t="s">
        <v>19</v>
      </c>
    </row>
    <row r="266" spans="1:14" x14ac:dyDescent="0.25">
      <c r="A266" s="21">
        <f t="shared" si="25"/>
        <v>265</v>
      </c>
      <c r="B266" s="21" t="s">
        <v>2216</v>
      </c>
      <c r="C266" s="21" t="str">
        <f>VLOOKUP(B266,[1]DESA!$B$2:$D$601,3,FALSE)</f>
        <v>RENTENG</v>
      </c>
      <c r="D266" s="21" t="str">
        <f>VLOOKUP(B266,[1]DESA!$B$2:$E$601,4,FALSE)</f>
        <v>PRAYA</v>
      </c>
      <c r="E266" s="22" t="s">
        <v>15</v>
      </c>
      <c r="F266" s="21">
        <f t="shared" si="22"/>
        <v>0</v>
      </c>
      <c r="G266" s="21">
        <f t="shared" si="23"/>
        <v>0</v>
      </c>
      <c r="H266" s="24" t="s">
        <v>2229</v>
      </c>
      <c r="I266" s="24" t="s">
        <v>2230</v>
      </c>
      <c r="J266" s="21" t="s">
        <v>18</v>
      </c>
      <c r="K266" s="21">
        <v>42</v>
      </c>
      <c r="L266" s="21" t="str">
        <f>VLOOKUP(E266,[1]KLASIFIKASI!$I$4:$J$18,2,FALSE)</f>
        <v>PELEPAS GAS</v>
      </c>
      <c r="M266" s="21">
        <f t="shared" si="24"/>
        <v>12</v>
      </c>
      <c r="N266" s="21" t="s">
        <v>19</v>
      </c>
    </row>
    <row r="267" spans="1:14" x14ac:dyDescent="0.25">
      <c r="A267" s="21">
        <f t="shared" si="25"/>
        <v>266</v>
      </c>
      <c r="B267" s="21" t="s">
        <v>2216</v>
      </c>
      <c r="C267" s="21" t="str">
        <f>VLOOKUP(B267,[1]DESA!$B$2:$D$601,3,FALSE)</f>
        <v>RENTENG</v>
      </c>
      <c r="D267" s="21" t="str">
        <f>VLOOKUP(B267,[1]DESA!$B$2:$E$601,4,FALSE)</f>
        <v>PRAYA</v>
      </c>
      <c r="E267" s="22" t="s">
        <v>15</v>
      </c>
      <c r="F267" s="21">
        <f t="shared" si="22"/>
        <v>0</v>
      </c>
      <c r="G267" s="21">
        <f t="shared" si="23"/>
        <v>0</v>
      </c>
      <c r="H267" s="24" t="s">
        <v>2231</v>
      </c>
      <c r="I267" s="24" t="s">
        <v>2232</v>
      </c>
      <c r="J267" s="21" t="s">
        <v>18</v>
      </c>
      <c r="K267" s="21">
        <v>42</v>
      </c>
      <c r="L267" s="21" t="str">
        <f>VLOOKUP(E267,[1]KLASIFIKASI!$I$4:$J$18,2,FALSE)</f>
        <v>PELEPAS GAS</v>
      </c>
      <c r="M267" s="21">
        <f t="shared" si="24"/>
        <v>12</v>
      </c>
      <c r="N267" s="21" t="s">
        <v>19</v>
      </c>
    </row>
    <row r="268" spans="1:14" x14ac:dyDescent="0.25">
      <c r="A268" s="21">
        <f t="shared" si="25"/>
        <v>267</v>
      </c>
      <c r="B268" s="21" t="s">
        <v>2233</v>
      </c>
      <c r="C268" s="21" t="str">
        <f>VLOOKUP(B268,[1]DESA!$B$2:$D$601,3,FALSE)</f>
        <v>LENENG</v>
      </c>
      <c r="D268" s="21" t="str">
        <f>VLOOKUP(B268,[1]DESA!$B$2:$E$601,4,FALSE)</f>
        <v>PRAYA</v>
      </c>
      <c r="E268" s="22"/>
      <c r="F268" s="21">
        <f t="shared" si="22"/>
        <v>0</v>
      </c>
      <c r="G268" s="21">
        <f t="shared" si="23"/>
        <v>0</v>
      </c>
      <c r="H268" s="24" t="s">
        <v>2234</v>
      </c>
      <c r="I268" s="24" t="s">
        <v>2235</v>
      </c>
      <c r="J268" s="21" t="s">
        <v>18</v>
      </c>
      <c r="K268" s="21"/>
      <c r="L268" s="21" t="e">
        <f>VLOOKUP(E268,[1]KLASIFIKASI!$I$4:$J$18,2,FALSE)</f>
        <v>#N/A</v>
      </c>
      <c r="M268" s="21" t="e">
        <f t="shared" si="24"/>
        <v>#N/A</v>
      </c>
      <c r="N268" s="21" t="s">
        <v>52</v>
      </c>
    </row>
    <row r="269" spans="1:14" x14ac:dyDescent="0.25">
      <c r="A269" s="21">
        <f t="shared" si="25"/>
        <v>268</v>
      </c>
      <c r="B269" s="21" t="s">
        <v>2233</v>
      </c>
      <c r="C269" s="21" t="str">
        <f>VLOOKUP(B269,[1]DESA!$B$2:$D$601,3,FALSE)</f>
        <v>LENENG</v>
      </c>
      <c r="D269" s="21" t="str">
        <f>VLOOKUP(B269,[1]DESA!$B$2:$E$601,4,FALSE)</f>
        <v>PRAYA</v>
      </c>
      <c r="E269" s="22" t="s">
        <v>49</v>
      </c>
      <c r="F269" s="21">
        <f t="shared" si="22"/>
        <v>0</v>
      </c>
      <c r="G269" s="21">
        <f t="shared" si="23"/>
        <v>0</v>
      </c>
      <c r="H269" s="24" t="s">
        <v>2236</v>
      </c>
      <c r="I269" s="24" t="s">
        <v>2237</v>
      </c>
      <c r="J269" s="21" t="s">
        <v>18</v>
      </c>
      <c r="K269" s="21"/>
      <c r="L269" s="21" t="e">
        <f>VLOOKUP(E269,[1]KLASIFIKASI!$I$4:$J$18,2,FALSE)</f>
        <v>#N/A</v>
      </c>
      <c r="M269" s="21" t="e">
        <f t="shared" si="24"/>
        <v>#N/A</v>
      </c>
      <c r="N269" s="21" t="s">
        <v>52</v>
      </c>
    </row>
    <row r="270" spans="1:14" x14ac:dyDescent="0.25">
      <c r="A270" s="21">
        <f t="shared" si="25"/>
        <v>269</v>
      </c>
      <c r="B270" s="21" t="s">
        <v>2233</v>
      </c>
      <c r="C270" s="21" t="str">
        <f>VLOOKUP(B270,[1]DESA!$B$2:$D$601,3,FALSE)</f>
        <v>LENENG</v>
      </c>
      <c r="D270" s="21" t="str">
        <f>VLOOKUP(B270,[1]DESA!$B$2:$E$601,4,FALSE)</f>
        <v>PRAYA</v>
      </c>
      <c r="E270" s="22" t="s">
        <v>15</v>
      </c>
      <c r="F270" s="21">
        <f t="shared" si="22"/>
        <v>0</v>
      </c>
      <c r="G270" s="21">
        <f t="shared" si="23"/>
        <v>0</v>
      </c>
      <c r="H270" s="24" t="s">
        <v>2238</v>
      </c>
      <c r="I270" s="24" t="s">
        <v>2239</v>
      </c>
      <c r="J270" s="21" t="s">
        <v>18</v>
      </c>
      <c r="K270" s="21">
        <v>32</v>
      </c>
      <c r="L270" s="21" t="str">
        <f>VLOOKUP(E270,[1]KLASIFIKASI!$I$4:$J$18,2,FALSE)</f>
        <v>PELEPAS GAS</v>
      </c>
      <c r="M270" s="21">
        <f t="shared" si="24"/>
        <v>12</v>
      </c>
      <c r="N270" s="21" t="s">
        <v>19</v>
      </c>
    </row>
    <row r="271" spans="1:14" x14ac:dyDescent="0.25">
      <c r="A271" s="21">
        <f t="shared" si="25"/>
        <v>270</v>
      </c>
      <c r="B271" s="21" t="s">
        <v>2233</v>
      </c>
      <c r="C271" s="21" t="str">
        <f>VLOOKUP(B271,[1]DESA!$B$2:$D$601,3,FALSE)</f>
        <v>LENENG</v>
      </c>
      <c r="D271" s="21" t="str">
        <f>VLOOKUP(B271,[1]DESA!$B$2:$E$601,4,FALSE)</f>
        <v>PRAYA</v>
      </c>
      <c r="E271" s="22" t="s">
        <v>15</v>
      </c>
      <c r="F271" s="21">
        <f t="shared" si="22"/>
        <v>0</v>
      </c>
      <c r="G271" s="21">
        <f t="shared" si="23"/>
        <v>0</v>
      </c>
      <c r="H271" s="24" t="s">
        <v>2240</v>
      </c>
      <c r="I271" s="24" t="s">
        <v>2241</v>
      </c>
      <c r="J271" s="21" t="s">
        <v>18</v>
      </c>
      <c r="K271" s="21">
        <v>128</v>
      </c>
      <c r="L271" s="21" t="str">
        <f>VLOOKUP(E271,[1]KLASIFIKASI!$I$4:$J$18,2,FALSE)</f>
        <v>PELEPAS GAS</v>
      </c>
      <c r="M271" s="21">
        <f t="shared" si="24"/>
        <v>14</v>
      </c>
      <c r="N271" s="21" t="s">
        <v>19</v>
      </c>
    </row>
    <row r="272" spans="1:14" x14ac:dyDescent="0.25">
      <c r="A272" s="21">
        <f t="shared" si="25"/>
        <v>271</v>
      </c>
      <c r="B272" s="21" t="s">
        <v>2233</v>
      </c>
      <c r="C272" s="21" t="str">
        <f>VLOOKUP(B272,[1]DESA!$B$2:$D$601,3,FALSE)</f>
        <v>LENENG</v>
      </c>
      <c r="D272" s="21" t="str">
        <f>VLOOKUP(B272,[1]DESA!$B$2:$E$601,4,FALSE)</f>
        <v>PRAYA</v>
      </c>
      <c r="E272" s="22" t="s">
        <v>29</v>
      </c>
      <c r="F272" s="21">
        <f t="shared" si="22"/>
        <v>0</v>
      </c>
      <c r="G272" s="21">
        <f t="shared" si="23"/>
        <v>0</v>
      </c>
      <c r="H272" s="24" t="s">
        <v>2242</v>
      </c>
      <c r="I272" s="24" t="s">
        <v>2243</v>
      </c>
      <c r="J272" s="21" t="s">
        <v>18</v>
      </c>
      <c r="K272" s="21">
        <v>250</v>
      </c>
      <c r="L272" s="21" t="str">
        <f>VLOOKUP(E272,[1]KLASIFIKASI!$I$4:$J$18,2,FALSE)</f>
        <v>PELEPAS GAS</v>
      </c>
      <c r="M272" s="21">
        <f t="shared" si="24"/>
        <v>14</v>
      </c>
      <c r="N272" s="21" t="s">
        <v>19</v>
      </c>
    </row>
    <row r="273" spans="1:14" x14ac:dyDescent="0.25">
      <c r="A273" s="21">
        <f t="shared" si="25"/>
        <v>272</v>
      </c>
      <c r="B273" s="21" t="s">
        <v>2233</v>
      </c>
      <c r="C273" s="21" t="str">
        <f>VLOOKUP(B273,[1]DESA!$B$2:$D$601,3,FALSE)</f>
        <v>LENENG</v>
      </c>
      <c r="D273" s="21" t="str">
        <f>VLOOKUP(B273,[1]DESA!$B$2:$E$601,4,FALSE)</f>
        <v>PRAYA</v>
      </c>
      <c r="E273" s="22" t="s">
        <v>29</v>
      </c>
      <c r="F273" s="21">
        <f t="shared" si="22"/>
        <v>0</v>
      </c>
      <c r="G273" s="21">
        <f t="shared" si="23"/>
        <v>0</v>
      </c>
      <c r="H273" s="24" t="s">
        <v>2244</v>
      </c>
      <c r="I273" s="24" t="s">
        <v>2245</v>
      </c>
      <c r="J273" s="21" t="s">
        <v>18</v>
      </c>
      <c r="K273" s="21">
        <v>250</v>
      </c>
      <c r="L273" s="21" t="str">
        <f>VLOOKUP(E273,[1]KLASIFIKASI!$I$4:$J$18,2,FALSE)</f>
        <v>PELEPAS GAS</v>
      </c>
      <c r="M273" s="21">
        <f t="shared" si="24"/>
        <v>14</v>
      </c>
      <c r="N273" s="21" t="s">
        <v>19</v>
      </c>
    </row>
    <row r="274" spans="1:14" x14ac:dyDescent="0.25">
      <c r="A274" s="21">
        <f t="shared" si="25"/>
        <v>273</v>
      </c>
      <c r="B274" s="21" t="s">
        <v>2233</v>
      </c>
      <c r="C274" s="21" t="str">
        <f>VLOOKUP(B274,[1]DESA!$B$2:$D$601,3,FALSE)</f>
        <v>LENENG</v>
      </c>
      <c r="D274" s="21" t="str">
        <f>VLOOKUP(B274,[1]DESA!$B$2:$E$601,4,FALSE)</f>
        <v>PRAYA</v>
      </c>
      <c r="E274" s="22" t="s">
        <v>29</v>
      </c>
      <c r="F274" s="21">
        <f t="shared" si="22"/>
        <v>0</v>
      </c>
      <c r="G274" s="21">
        <f t="shared" si="23"/>
        <v>0</v>
      </c>
      <c r="H274" s="24" t="s">
        <v>2246</v>
      </c>
      <c r="I274" s="24" t="s">
        <v>2247</v>
      </c>
      <c r="J274" s="21" t="s">
        <v>18</v>
      </c>
      <c r="K274" s="21">
        <v>500</v>
      </c>
      <c r="L274" s="21" t="str">
        <f>VLOOKUP(E274,[1]KLASIFIKASI!$I$4:$J$18,2,FALSE)</f>
        <v>PELEPAS GAS</v>
      </c>
      <c r="M274" s="21">
        <f t="shared" si="24"/>
        <v>15</v>
      </c>
      <c r="N274" s="21" t="s">
        <v>19</v>
      </c>
    </row>
    <row r="275" spans="1:14" x14ac:dyDescent="0.25">
      <c r="A275" s="21">
        <f t="shared" si="25"/>
        <v>274</v>
      </c>
      <c r="B275" s="21" t="s">
        <v>2233</v>
      </c>
      <c r="C275" s="21" t="str">
        <f>VLOOKUP(B275,[1]DESA!$B$2:$D$601,3,FALSE)</f>
        <v>LENENG</v>
      </c>
      <c r="D275" s="21" t="str">
        <f>VLOOKUP(B275,[1]DESA!$B$2:$E$601,4,FALSE)</f>
        <v>PRAYA</v>
      </c>
      <c r="E275" s="22" t="s">
        <v>29</v>
      </c>
      <c r="F275" s="21">
        <f t="shared" si="22"/>
        <v>0</v>
      </c>
      <c r="G275" s="21">
        <f t="shared" si="23"/>
        <v>0</v>
      </c>
      <c r="H275" s="24" t="s">
        <v>2248</v>
      </c>
      <c r="I275" s="24" t="s">
        <v>2249</v>
      </c>
      <c r="J275" s="21" t="s">
        <v>18</v>
      </c>
      <c r="K275" s="21">
        <v>500</v>
      </c>
      <c r="L275" s="21" t="str">
        <f>VLOOKUP(E275,[1]KLASIFIKASI!$I$4:$J$18,2,FALSE)</f>
        <v>PELEPAS GAS</v>
      </c>
      <c r="M275" s="21">
        <f t="shared" si="24"/>
        <v>15</v>
      </c>
      <c r="N275" s="21" t="s">
        <v>19</v>
      </c>
    </row>
    <row r="276" spans="1:14" x14ac:dyDescent="0.25">
      <c r="A276" s="21">
        <f t="shared" si="25"/>
        <v>275</v>
      </c>
      <c r="B276" s="21" t="s">
        <v>2233</v>
      </c>
      <c r="C276" s="21" t="str">
        <f>VLOOKUP(B276,[1]DESA!$B$2:$D$601,3,FALSE)</f>
        <v>LENENG</v>
      </c>
      <c r="D276" s="21" t="str">
        <f>VLOOKUP(B276,[1]DESA!$B$2:$E$601,4,FALSE)</f>
        <v>PRAYA</v>
      </c>
      <c r="E276" s="22" t="s">
        <v>29</v>
      </c>
      <c r="F276" s="21">
        <f t="shared" si="22"/>
        <v>0</v>
      </c>
      <c r="G276" s="21">
        <f t="shared" si="23"/>
        <v>0</v>
      </c>
      <c r="H276" s="24" t="s">
        <v>2250</v>
      </c>
      <c r="I276" s="24" t="s">
        <v>2251</v>
      </c>
      <c r="J276" s="21" t="s">
        <v>18</v>
      </c>
      <c r="K276" s="21">
        <v>250</v>
      </c>
      <c r="L276" s="21" t="str">
        <f>VLOOKUP(E276,[1]KLASIFIKASI!$I$4:$J$18,2,FALSE)</f>
        <v>PELEPAS GAS</v>
      </c>
      <c r="M276" s="21">
        <f t="shared" si="24"/>
        <v>14</v>
      </c>
      <c r="N276" s="21" t="s">
        <v>19</v>
      </c>
    </row>
    <row r="277" spans="1:14" x14ac:dyDescent="0.25">
      <c r="A277" s="21">
        <f t="shared" si="25"/>
        <v>276</v>
      </c>
      <c r="B277" s="21" t="s">
        <v>2233</v>
      </c>
      <c r="C277" s="21" t="str">
        <f>VLOOKUP(B277,[1]DESA!$B$2:$D$601,3,FALSE)</f>
        <v>LENENG</v>
      </c>
      <c r="D277" s="21" t="str">
        <f>VLOOKUP(B277,[1]DESA!$B$2:$E$601,4,FALSE)</f>
        <v>PRAYA</v>
      </c>
      <c r="E277" s="22" t="s">
        <v>29</v>
      </c>
      <c r="F277" s="21">
        <f t="shared" si="22"/>
        <v>0</v>
      </c>
      <c r="G277" s="21">
        <f t="shared" si="23"/>
        <v>0</v>
      </c>
      <c r="H277" s="24" t="s">
        <v>2252</v>
      </c>
      <c r="I277" s="24" t="s">
        <v>2253</v>
      </c>
      <c r="J277" s="21" t="s">
        <v>18</v>
      </c>
      <c r="K277" s="21">
        <v>250</v>
      </c>
      <c r="L277" s="21" t="str">
        <f>VLOOKUP(E277,[1]KLASIFIKASI!$I$4:$J$18,2,FALSE)</f>
        <v>PELEPAS GAS</v>
      </c>
      <c r="M277" s="21">
        <f t="shared" si="24"/>
        <v>14</v>
      </c>
      <c r="N277" s="21" t="s">
        <v>19</v>
      </c>
    </row>
    <row r="278" spans="1:14" x14ac:dyDescent="0.25">
      <c r="A278" s="21">
        <f t="shared" si="25"/>
        <v>277</v>
      </c>
      <c r="B278" s="21" t="s">
        <v>2216</v>
      </c>
      <c r="C278" s="21" t="str">
        <f>VLOOKUP(B278,[1]DESA!$B$2:$D$601,3,FALSE)</f>
        <v>RENTENG</v>
      </c>
      <c r="D278" s="21" t="str">
        <f>VLOOKUP(B278,[1]DESA!$B$2:$E$601,4,FALSE)</f>
        <v>PRAYA</v>
      </c>
      <c r="E278" s="22" t="s">
        <v>29</v>
      </c>
      <c r="F278" s="21">
        <f t="shared" si="22"/>
        <v>0</v>
      </c>
      <c r="G278" s="21">
        <f t="shared" si="23"/>
        <v>0</v>
      </c>
      <c r="H278" s="24" t="s">
        <v>2254</v>
      </c>
      <c r="I278" s="24" t="s">
        <v>2255</v>
      </c>
      <c r="J278" s="21" t="s">
        <v>18</v>
      </c>
      <c r="K278" s="21">
        <v>500</v>
      </c>
      <c r="L278" s="21" t="str">
        <f>VLOOKUP(E278,[1]KLASIFIKASI!$I$4:$J$18,2,FALSE)</f>
        <v>PELEPAS GAS</v>
      </c>
      <c r="M278" s="21">
        <f t="shared" si="24"/>
        <v>15</v>
      </c>
      <c r="N278" s="21" t="s">
        <v>19</v>
      </c>
    </row>
    <row r="279" spans="1:14" x14ac:dyDescent="0.25">
      <c r="A279" s="21">
        <f t="shared" si="25"/>
        <v>278</v>
      </c>
      <c r="B279" s="21" t="s">
        <v>2216</v>
      </c>
      <c r="C279" s="21" t="str">
        <f>VLOOKUP(B279,[1]DESA!$B$2:$D$601,3,FALSE)</f>
        <v>RENTENG</v>
      </c>
      <c r="D279" s="21" t="str">
        <f>VLOOKUP(B279,[1]DESA!$B$2:$E$601,4,FALSE)</f>
        <v>PRAYA</v>
      </c>
      <c r="E279" s="22" t="s">
        <v>15</v>
      </c>
      <c r="F279" s="21">
        <f t="shared" si="22"/>
        <v>0</v>
      </c>
      <c r="G279" s="21">
        <f t="shared" si="23"/>
        <v>0</v>
      </c>
      <c r="H279" s="24" t="s">
        <v>2256</v>
      </c>
      <c r="I279" s="24" t="s">
        <v>2257</v>
      </c>
      <c r="J279" s="21" t="s">
        <v>18</v>
      </c>
      <c r="K279" s="21">
        <v>42</v>
      </c>
      <c r="L279" s="21" t="str">
        <f>VLOOKUP(E279,[1]KLASIFIKASI!$I$4:$J$18,2,FALSE)</f>
        <v>PELEPAS GAS</v>
      </c>
      <c r="M279" s="21">
        <f t="shared" si="24"/>
        <v>12</v>
      </c>
      <c r="N279" s="21" t="s">
        <v>19</v>
      </c>
    </row>
    <row r="280" spans="1:14" x14ac:dyDescent="0.25">
      <c r="A280" s="21">
        <f t="shared" si="25"/>
        <v>279</v>
      </c>
      <c r="B280" s="21" t="s">
        <v>2216</v>
      </c>
      <c r="C280" s="21" t="str">
        <f>VLOOKUP(B280,[1]DESA!$B$2:$D$601,3,FALSE)</f>
        <v>RENTENG</v>
      </c>
      <c r="D280" s="21" t="str">
        <f>VLOOKUP(B280,[1]DESA!$B$2:$E$601,4,FALSE)</f>
        <v>PRAYA</v>
      </c>
      <c r="E280" s="22" t="s">
        <v>15</v>
      </c>
      <c r="F280" s="21">
        <f t="shared" si="22"/>
        <v>0</v>
      </c>
      <c r="G280" s="21">
        <f t="shared" si="23"/>
        <v>0</v>
      </c>
      <c r="H280" s="24" t="s">
        <v>2258</v>
      </c>
      <c r="I280" s="24" t="s">
        <v>2259</v>
      </c>
      <c r="J280" s="21" t="s">
        <v>18</v>
      </c>
      <c r="K280" s="21">
        <v>18</v>
      </c>
      <c r="L280" s="21" t="str">
        <f>VLOOKUP(E280,[1]KLASIFIKASI!$I$4:$J$18,2,FALSE)</f>
        <v>PELEPAS GAS</v>
      </c>
      <c r="M280" s="21">
        <f t="shared" si="24"/>
        <v>12</v>
      </c>
      <c r="N280" s="21" t="s">
        <v>19</v>
      </c>
    </row>
    <row r="281" spans="1:14" x14ac:dyDescent="0.25">
      <c r="A281" s="21">
        <f t="shared" si="25"/>
        <v>280</v>
      </c>
      <c r="B281" s="21" t="s">
        <v>2216</v>
      </c>
      <c r="C281" s="21" t="str">
        <f>VLOOKUP(B281,[1]DESA!$B$2:$D$601,3,FALSE)</f>
        <v>RENTENG</v>
      </c>
      <c r="D281" s="21" t="str">
        <f>VLOOKUP(B281,[1]DESA!$B$2:$E$601,4,FALSE)</f>
        <v>PRAYA</v>
      </c>
      <c r="E281" s="22" t="s">
        <v>29</v>
      </c>
      <c r="F281" s="21">
        <f t="shared" si="22"/>
        <v>0</v>
      </c>
      <c r="G281" s="21">
        <f t="shared" si="23"/>
        <v>0</v>
      </c>
      <c r="H281" s="24" t="s">
        <v>2260</v>
      </c>
      <c r="I281" s="24" t="s">
        <v>2261</v>
      </c>
      <c r="J281" s="21" t="s">
        <v>18</v>
      </c>
      <c r="K281" s="21">
        <v>250</v>
      </c>
      <c r="L281" s="21" t="str">
        <f>VLOOKUP(E281,[1]KLASIFIKASI!$I$4:$J$18,2,FALSE)</f>
        <v>PELEPAS GAS</v>
      </c>
      <c r="M281" s="21">
        <f t="shared" si="24"/>
        <v>14</v>
      </c>
      <c r="N281" s="21" t="s">
        <v>19</v>
      </c>
    </row>
    <row r="282" spans="1:14" x14ac:dyDescent="0.25">
      <c r="A282" s="21">
        <f t="shared" si="25"/>
        <v>281</v>
      </c>
      <c r="B282" s="21" t="s">
        <v>2216</v>
      </c>
      <c r="C282" s="21" t="str">
        <f>VLOOKUP(B282,[1]DESA!$B$2:$D$601,3,FALSE)</f>
        <v>RENTENG</v>
      </c>
      <c r="D282" s="21" t="str">
        <f>VLOOKUP(B282,[1]DESA!$B$2:$E$601,4,FALSE)</f>
        <v>PRAYA</v>
      </c>
      <c r="E282" s="22" t="s">
        <v>15</v>
      </c>
      <c r="F282" s="21">
        <f t="shared" si="22"/>
        <v>0</v>
      </c>
      <c r="G282" s="21">
        <f t="shared" si="23"/>
        <v>0</v>
      </c>
      <c r="H282" s="24" t="s">
        <v>2262</v>
      </c>
      <c r="I282" s="24" t="s">
        <v>2263</v>
      </c>
      <c r="J282" s="21" t="s">
        <v>18</v>
      </c>
      <c r="K282" s="21">
        <v>84</v>
      </c>
      <c r="L282" s="21" t="str">
        <f>VLOOKUP(E282,[1]KLASIFIKASI!$I$4:$J$18,2,FALSE)</f>
        <v>PELEPAS GAS</v>
      </c>
      <c r="M282" s="21">
        <f t="shared" si="24"/>
        <v>13</v>
      </c>
      <c r="N282" s="21" t="s">
        <v>52</v>
      </c>
    </row>
    <row r="283" spans="1:14" x14ac:dyDescent="0.25">
      <c r="A283" s="21">
        <f t="shared" si="25"/>
        <v>282</v>
      </c>
      <c r="B283" s="21" t="s">
        <v>2216</v>
      </c>
      <c r="C283" s="21" t="str">
        <f>VLOOKUP(B283,[1]DESA!$B$2:$D$601,3,FALSE)</f>
        <v>RENTENG</v>
      </c>
      <c r="D283" s="21" t="str">
        <f>VLOOKUP(B283,[1]DESA!$B$2:$E$601,4,FALSE)</f>
        <v>PRAYA</v>
      </c>
      <c r="E283" s="22" t="s">
        <v>15</v>
      </c>
      <c r="F283" s="21">
        <f t="shared" si="22"/>
        <v>0</v>
      </c>
      <c r="G283" s="21">
        <f t="shared" si="23"/>
        <v>0</v>
      </c>
      <c r="H283" s="24" t="s">
        <v>2264</v>
      </c>
      <c r="I283" s="24" t="s">
        <v>2265</v>
      </c>
      <c r="J283" s="21" t="s">
        <v>18</v>
      </c>
      <c r="K283" s="21">
        <v>20</v>
      </c>
      <c r="L283" s="21" t="str">
        <f>VLOOKUP(E283,[1]KLASIFIKASI!$I$4:$J$18,2,FALSE)</f>
        <v>PELEPAS GAS</v>
      </c>
      <c r="M283" s="21">
        <f t="shared" si="24"/>
        <v>12</v>
      </c>
      <c r="N283" s="21" t="s">
        <v>19</v>
      </c>
    </row>
    <row r="284" spans="1:14" x14ac:dyDescent="0.25">
      <c r="A284" s="21">
        <f t="shared" si="25"/>
        <v>283</v>
      </c>
      <c r="B284" s="21" t="s">
        <v>2266</v>
      </c>
      <c r="C284" s="21" t="str">
        <f>VLOOKUP(B284,[1]DESA!$B$2:$D$601,3,FALSE)</f>
        <v>LENENG</v>
      </c>
      <c r="D284" s="21" t="str">
        <f>VLOOKUP(B284,[1]DESA!$B$2:$E$601,4,FALSE)</f>
        <v>PRAYA</v>
      </c>
      <c r="E284" s="22"/>
      <c r="F284" s="21">
        <f t="shared" si="22"/>
        <v>0</v>
      </c>
      <c r="G284" s="21">
        <f t="shared" si="23"/>
        <v>0</v>
      </c>
      <c r="H284" s="24" t="s">
        <v>2267</v>
      </c>
      <c r="I284" s="24" t="s">
        <v>2268</v>
      </c>
      <c r="J284" s="21" t="s">
        <v>18</v>
      </c>
      <c r="K284" s="21"/>
      <c r="L284" s="21" t="e">
        <f>VLOOKUP(E284,[1]KLASIFIKASI!$I$4:$J$18,2,FALSE)</f>
        <v>#N/A</v>
      </c>
      <c r="M284" s="21" t="e">
        <f t="shared" si="24"/>
        <v>#N/A</v>
      </c>
      <c r="N284" s="21" t="s">
        <v>52</v>
      </c>
    </row>
    <row r="285" spans="1:14" x14ac:dyDescent="0.25">
      <c r="A285" s="21">
        <f t="shared" si="25"/>
        <v>284</v>
      </c>
      <c r="B285" s="21" t="s">
        <v>2266</v>
      </c>
      <c r="C285" s="21" t="str">
        <f>VLOOKUP(B285,[1]DESA!$B$2:$D$601,3,FALSE)</f>
        <v>LENENG</v>
      </c>
      <c r="D285" s="21" t="str">
        <f>VLOOKUP(B285,[1]DESA!$B$2:$E$601,4,FALSE)</f>
        <v>PRAYA</v>
      </c>
      <c r="E285" s="22" t="s">
        <v>320</v>
      </c>
      <c r="F285" s="21">
        <f t="shared" si="22"/>
        <v>0</v>
      </c>
      <c r="G285" s="21">
        <f t="shared" si="23"/>
        <v>0</v>
      </c>
      <c r="H285" s="24" t="s">
        <v>2269</v>
      </c>
      <c r="I285" s="24" t="s">
        <v>2270</v>
      </c>
      <c r="J285" s="21" t="s">
        <v>18</v>
      </c>
      <c r="K285" s="21">
        <v>200</v>
      </c>
      <c r="L285" s="21" t="str">
        <f>VLOOKUP(E285,[1]KLASIFIKASI!$I$4:$J$18,2,FALSE)</f>
        <v>PIJAR</v>
      </c>
      <c r="M285" s="21">
        <f t="shared" si="24"/>
        <v>3</v>
      </c>
      <c r="N285" s="21" t="s">
        <v>52</v>
      </c>
    </row>
    <row r="286" spans="1:14" x14ac:dyDescent="0.25">
      <c r="A286" s="21">
        <f t="shared" si="25"/>
        <v>285</v>
      </c>
      <c r="B286" s="21" t="s">
        <v>2266</v>
      </c>
      <c r="C286" s="21" t="str">
        <f>VLOOKUP(B286,[1]DESA!$B$2:$D$601,3,FALSE)</f>
        <v>LENENG</v>
      </c>
      <c r="D286" s="21" t="str">
        <f>VLOOKUP(B286,[1]DESA!$B$2:$E$601,4,FALSE)</f>
        <v>PRAYA</v>
      </c>
      <c r="E286" s="22" t="s">
        <v>49</v>
      </c>
      <c r="F286" s="21">
        <f t="shared" si="22"/>
        <v>0</v>
      </c>
      <c r="G286" s="21">
        <f t="shared" si="23"/>
        <v>0</v>
      </c>
      <c r="H286" s="24" t="s">
        <v>2271</v>
      </c>
      <c r="I286" s="24" t="s">
        <v>2272</v>
      </c>
      <c r="J286" s="21" t="s">
        <v>18</v>
      </c>
      <c r="K286" s="21"/>
      <c r="L286" s="21" t="e">
        <f>VLOOKUP(E286,[1]KLASIFIKASI!$I$4:$J$18,2,FALSE)</f>
        <v>#N/A</v>
      </c>
      <c r="M286" s="21" t="e">
        <f t="shared" si="24"/>
        <v>#N/A</v>
      </c>
      <c r="N286" s="21" t="s">
        <v>52</v>
      </c>
    </row>
    <row r="287" spans="1:14" x14ac:dyDescent="0.25">
      <c r="A287" s="21">
        <f t="shared" si="25"/>
        <v>286</v>
      </c>
      <c r="B287" s="21" t="s">
        <v>2266</v>
      </c>
      <c r="C287" s="21" t="str">
        <f>VLOOKUP(B287,[1]DESA!$B$2:$D$601,3,FALSE)</f>
        <v>LENENG</v>
      </c>
      <c r="D287" s="21" t="str">
        <f>VLOOKUP(B287,[1]DESA!$B$2:$E$601,4,FALSE)</f>
        <v>PRAYA</v>
      </c>
      <c r="E287" s="22" t="s">
        <v>29</v>
      </c>
      <c r="F287" s="21">
        <f t="shared" ref="F287:F350" si="26">IF(ISERROR(VLOOKUP(M287,KELAS,2,FALSE)),0,VLOOKUP(M287,KELAS,2,FALSE))</f>
        <v>0</v>
      </c>
      <c r="G287" s="21">
        <f t="shared" ref="G287:G350" si="27">IF(F287&gt;50,100,F287)</f>
        <v>0</v>
      </c>
      <c r="H287" s="24" t="s">
        <v>2273</v>
      </c>
      <c r="I287" s="24" t="s">
        <v>2274</v>
      </c>
      <c r="J287" s="21" t="s">
        <v>18</v>
      </c>
      <c r="K287" s="21">
        <v>250</v>
      </c>
      <c r="L287" s="21" t="str">
        <f>VLOOKUP(E287,[1]KLASIFIKASI!$I$4:$J$18,2,FALSE)</f>
        <v>PELEPAS GAS</v>
      </c>
      <c r="M287" s="21">
        <f t="shared" ref="M287:M350" si="28">IF(AND(L287="PIJAR",K287&gt;=25,K287&lt;=50),1,IF(AND(L287="PIJAR",K287&gt;=51,K287&lt;=100),2,IF(AND(L287="PIJAR",K287&gt;=101,K287&lt;=200),3,IF(AND(L287="PIJAR",K287&gt;=201,K287&lt;=300),4,IF(AND(L287="PIJAR",K287&gt;=301,K287&lt;=400),5,IF(AND(L287="PIJAR",K287&gt;=401,K287&lt;=500),6,IF(AND(L287="PIJAR",K287&gt;=510,K287&lt;=600),7,IF(AND(L287="PIJAR",K287&gt;=601,K287&lt;=700),8,IF(AND(L287="PIJAR",K287&gt;=701,K287&lt;=800),9,IF(AND(L287="PIJAR",K287&gt;=801,K287&lt;=900),10,IF(AND(L287="PIJAR",K287&gt;=901,K287&lt;=1000),11,IF(AND(L287="PELEPAS GAS",K287&gt;=10,K287&lt;=50),12,IF(AND(L287="PELEPAS GAS",K287&gt;=51,K287&lt;=100),13,IF(AND(L287="PELEPAS GAS",K287&gt;=101,K287&lt;=250),14,IF(AND(L287="PELEPAS GAS",K287&gt;=251,K287&lt;1000),15,IF(AND(L287="PELEPAS GAS",K287&gt;=501,K287&lt;2000),16,"SALAH"))))))))))))))))</f>
        <v>14</v>
      </c>
      <c r="N287" s="21" t="s">
        <v>19</v>
      </c>
    </row>
    <row r="288" spans="1:14" x14ac:dyDescent="0.25">
      <c r="A288" s="21">
        <f t="shared" si="25"/>
        <v>287</v>
      </c>
      <c r="B288" s="21" t="s">
        <v>2266</v>
      </c>
      <c r="C288" s="21" t="str">
        <f>VLOOKUP(B288,[1]DESA!$B$2:$D$601,3,FALSE)</f>
        <v>LENENG</v>
      </c>
      <c r="D288" s="21" t="str">
        <f>VLOOKUP(B288,[1]DESA!$B$2:$E$601,4,FALSE)</f>
        <v>PRAYA</v>
      </c>
      <c r="E288" s="22" t="s">
        <v>29</v>
      </c>
      <c r="F288" s="21">
        <f t="shared" si="26"/>
        <v>0</v>
      </c>
      <c r="G288" s="21">
        <f t="shared" si="27"/>
        <v>0</v>
      </c>
      <c r="H288" s="24" t="s">
        <v>2275</v>
      </c>
      <c r="I288" s="24" t="s">
        <v>2276</v>
      </c>
      <c r="J288" s="21" t="s">
        <v>18</v>
      </c>
      <c r="K288" s="21">
        <v>500</v>
      </c>
      <c r="L288" s="21" t="str">
        <f>VLOOKUP(E288,[1]KLASIFIKASI!$I$4:$J$18,2,FALSE)</f>
        <v>PELEPAS GAS</v>
      </c>
      <c r="M288" s="21">
        <f t="shared" si="28"/>
        <v>15</v>
      </c>
      <c r="N288" s="21" t="s">
        <v>19</v>
      </c>
    </row>
    <row r="289" spans="1:14" x14ac:dyDescent="0.25">
      <c r="A289" s="21">
        <f t="shared" si="25"/>
        <v>288</v>
      </c>
      <c r="B289" s="21" t="s">
        <v>2266</v>
      </c>
      <c r="C289" s="21" t="str">
        <f>VLOOKUP(B289,[1]DESA!$B$2:$D$601,3,FALSE)</f>
        <v>LENENG</v>
      </c>
      <c r="D289" s="21" t="str">
        <f>VLOOKUP(B289,[1]DESA!$B$2:$E$601,4,FALSE)</f>
        <v>PRAYA</v>
      </c>
      <c r="E289" s="22" t="s">
        <v>15</v>
      </c>
      <c r="F289" s="21">
        <f t="shared" si="26"/>
        <v>0</v>
      </c>
      <c r="G289" s="21">
        <f t="shared" si="27"/>
        <v>0</v>
      </c>
      <c r="H289" s="24" t="s">
        <v>2277</v>
      </c>
      <c r="I289" s="24" t="s">
        <v>2278</v>
      </c>
      <c r="J289" s="21" t="s">
        <v>18</v>
      </c>
      <c r="K289" s="21">
        <v>18</v>
      </c>
      <c r="L289" s="21" t="str">
        <f>VLOOKUP(E289,[1]KLASIFIKASI!$I$4:$J$18,2,FALSE)</f>
        <v>PELEPAS GAS</v>
      </c>
      <c r="M289" s="21">
        <f t="shared" si="28"/>
        <v>12</v>
      </c>
      <c r="N289" s="21" t="s">
        <v>19</v>
      </c>
    </row>
    <row r="290" spans="1:14" x14ac:dyDescent="0.25">
      <c r="A290" s="21">
        <f t="shared" si="25"/>
        <v>289</v>
      </c>
      <c r="B290" s="21" t="s">
        <v>1939</v>
      </c>
      <c r="C290" s="21" t="str">
        <f>VLOOKUP(B290,[1]DESA!$B$2:$D$601,3,FALSE)</f>
        <v>PRAYA</v>
      </c>
      <c r="D290" s="21" t="str">
        <f>VLOOKUP(B290,[1]DESA!$B$2:$E$601,4,FALSE)</f>
        <v>PRAYA</v>
      </c>
      <c r="E290" s="22" t="s">
        <v>320</v>
      </c>
      <c r="F290" s="21">
        <f t="shared" si="26"/>
        <v>0</v>
      </c>
      <c r="G290" s="21">
        <f t="shared" si="27"/>
        <v>0</v>
      </c>
      <c r="H290" s="24" t="s">
        <v>1940</v>
      </c>
      <c r="I290" s="24" t="s">
        <v>1941</v>
      </c>
      <c r="J290" s="21" t="s">
        <v>18</v>
      </c>
      <c r="K290" s="21">
        <v>200</v>
      </c>
      <c r="L290" s="21" t="str">
        <f>VLOOKUP(E290,[1]KLASIFIKASI!$I$4:$J$18,2,FALSE)</f>
        <v>PIJAR</v>
      </c>
      <c r="M290" s="21">
        <f t="shared" si="28"/>
        <v>3</v>
      </c>
      <c r="N290" s="21" t="s">
        <v>52</v>
      </c>
    </row>
    <row r="291" spans="1:14" x14ac:dyDescent="0.25">
      <c r="A291" s="21">
        <f t="shared" si="25"/>
        <v>290</v>
      </c>
      <c r="B291" s="21" t="s">
        <v>1939</v>
      </c>
      <c r="C291" s="21" t="str">
        <f>VLOOKUP(B291,[1]DESA!$B$2:$D$601,3,FALSE)</f>
        <v>PRAYA</v>
      </c>
      <c r="D291" s="21" t="str">
        <f>VLOOKUP(B291,[1]DESA!$B$2:$E$601,4,FALSE)</f>
        <v>PRAYA</v>
      </c>
      <c r="E291" s="22" t="s">
        <v>320</v>
      </c>
      <c r="F291" s="21">
        <f t="shared" si="26"/>
        <v>0</v>
      </c>
      <c r="G291" s="21">
        <f t="shared" si="27"/>
        <v>0</v>
      </c>
      <c r="H291" s="24" t="s">
        <v>1942</v>
      </c>
      <c r="I291" s="24" t="s">
        <v>1941</v>
      </c>
      <c r="J291" s="21" t="s">
        <v>18</v>
      </c>
      <c r="K291" s="21">
        <v>200</v>
      </c>
      <c r="L291" s="21" t="str">
        <f>VLOOKUP(E291,[1]KLASIFIKASI!$I$4:$J$18,2,FALSE)</f>
        <v>PIJAR</v>
      </c>
      <c r="M291" s="21">
        <f t="shared" si="28"/>
        <v>3</v>
      </c>
      <c r="N291" s="21" t="s">
        <v>52</v>
      </c>
    </row>
    <row r="292" spans="1:14" x14ac:dyDescent="0.25">
      <c r="A292" s="21">
        <f t="shared" si="25"/>
        <v>291</v>
      </c>
      <c r="B292" s="21" t="s">
        <v>1939</v>
      </c>
      <c r="C292" s="21" t="str">
        <f>VLOOKUP(B292,[1]DESA!$B$2:$D$601,3,FALSE)</f>
        <v>PRAYA</v>
      </c>
      <c r="D292" s="21" t="str">
        <f>VLOOKUP(B292,[1]DESA!$B$2:$E$601,4,FALSE)</f>
        <v>PRAYA</v>
      </c>
      <c r="E292" s="22" t="s">
        <v>15</v>
      </c>
      <c r="F292" s="21">
        <f t="shared" si="26"/>
        <v>0</v>
      </c>
      <c r="G292" s="21">
        <f t="shared" si="27"/>
        <v>0</v>
      </c>
      <c r="H292" s="24" t="s">
        <v>1943</v>
      </c>
      <c r="I292" s="24" t="s">
        <v>1944</v>
      </c>
      <c r="J292" s="21" t="s">
        <v>18</v>
      </c>
      <c r="K292" s="21">
        <v>42</v>
      </c>
      <c r="L292" s="21" t="str">
        <f>VLOOKUP(E292,[1]KLASIFIKASI!$I$4:$J$18,2,FALSE)</f>
        <v>PELEPAS GAS</v>
      </c>
      <c r="M292" s="21">
        <f t="shared" si="28"/>
        <v>12</v>
      </c>
      <c r="N292" s="21" t="s">
        <v>19</v>
      </c>
    </row>
    <row r="293" spans="1:14" x14ac:dyDescent="0.25">
      <c r="A293" s="21">
        <f t="shared" si="25"/>
        <v>292</v>
      </c>
      <c r="B293" s="21" t="s">
        <v>1939</v>
      </c>
      <c r="C293" s="21" t="str">
        <f>VLOOKUP(B293,[1]DESA!$B$2:$D$601,3,FALSE)</f>
        <v>PRAYA</v>
      </c>
      <c r="D293" s="21" t="str">
        <f>VLOOKUP(B293,[1]DESA!$B$2:$E$601,4,FALSE)</f>
        <v>PRAYA</v>
      </c>
      <c r="E293" s="22" t="s">
        <v>15</v>
      </c>
      <c r="F293" s="21">
        <f t="shared" si="26"/>
        <v>0</v>
      </c>
      <c r="G293" s="21">
        <f t="shared" si="27"/>
        <v>0</v>
      </c>
      <c r="H293" s="24" t="s">
        <v>1945</v>
      </c>
      <c r="I293" s="24" t="s">
        <v>1946</v>
      </c>
      <c r="J293" s="21" t="s">
        <v>18</v>
      </c>
      <c r="K293" s="21">
        <v>42</v>
      </c>
      <c r="L293" s="21" t="str">
        <f>VLOOKUP(E293,[1]KLASIFIKASI!$I$4:$J$18,2,FALSE)</f>
        <v>PELEPAS GAS</v>
      </c>
      <c r="M293" s="21">
        <f t="shared" si="28"/>
        <v>12</v>
      </c>
      <c r="N293" s="21" t="s">
        <v>19</v>
      </c>
    </row>
    <row r="294" spans="1:14" x14ac:dyDescent="0.25">
      <c r="A294" s="21">
        <f t="shared" si="25"/>
        <v>293</v>
      </c>
      <c r="B294" s="21" t="s">
        <v>1939</v>
      </c>
      <c r="C294" s="21" t="str">
        <f>VLOOKUP(B294,[1]DESA!$B$2:$D$601,3,FALSE)</f>
        <v>PRAYA</v>
      </c>
      <c r="D294" s="21" t="str">
        <f>VLOOKUP(B294,[1]DESA!$B$2:$E$601,4,FALSE)</f>
        <v>PRAYA</v>
      </c>
      <c r="E294" s="22" t="s">
        <v>15</v>
      </c>
      <c r="F294" s="21">
        <f t="shared" si="26"/>
        <v>0</v>
      </c>
      <c r="G294" s="21">
        <f t="shared" si="27"/>
        <v>0</v>
      </c>
      <c r="H294" s="24" t="s">
        <v>1947</v>
      </c>
      <c r="I294" s="24" t="s">
        <v>1948</v>
      </c>
      <c r="J294" s="21" t="s">
        <v>18</v>
      </c>
      <c r="K294" s="21">
        <v>40</v>
      </c>
      <c r="L294" s="21" t="str">
        <f>VLOOKUP(E294,[1]KLASIFIKASI!$I$4:$J$18,2,FALSE)</f>
        <v>PELEPAS GAS</v>
      </c>
      <c r="M294" s="21">
        <f t="shared" si="28"/>
        <v>12</v>
      </c>
      <c r="N294" s="21" t="s">
        <v>19</v>
      </c>
    </row>
    <row r="295" spans="1:14" s="8" customFormat="1" x14ac:dyDescent="0.25">
      <c r="A295" s="21">
        <f t="shared" si="25"/>
        <v>294</v>
      </c>
      <c r="B295" s="21" t="s">
        <v>1939</v>
      </c>
      <c r="C295" s="21" t="str">
        <f>VLOOKUP(B295,[1]DESA!$B$2:$D$601,3,FALSE)</f>
        <v>PRAYA</v>
      </c>
      <c r="D295" s="21" t="str">
        <f>VLOOKUP(B295,[1]DESA!$B$2:$E$601,4,FALSE)</f>
        <v>PRAYA</v>
      </c>
      <c r="E295" s="22" t="s">
        <v>49</v>
      </c>
      <c r="F295" s="21">
        <f t="shared" si="26"/>
        <v>0</v>
      </c>
      <c r="G295" s="21">
        <f t="shared" si="27"/>
        <v>0</v>
      </c>
      <c r="H295" s="24" t="s">
        <v>1949</v>
      </c>
      <c r="I295" s="24" t="s">
        <v>1950</v>
      </c>
      <c r="J295" s="21" t="s">
        <v>18</v>
      </c>
      <c r="K295" s="21"/>
      <c r="L295" s="21" t="e">
        <f>VLOOKUP(E295,[1]KLASIFIKASI!$I$4:$J$18,2,FALSE)</f>
        <v>#N/A</v>
      </c>
      <c r="M295" s="21" t="e">
        <f t="shared" si="28"/>
        <v>#N/A</v>
      </c>
      <c r="N295" s="21" t="s">
        <v>52</v>
      </c>
    </row>
    <row r="296" spans="1:14" s="8" customFormat="1" x14ac:dyDescent="0.25">
      <c r="A296" s="21">
        <f t="shared" si="25"/>
        <v>295</v>
      </c>
      <c r="B296" s="21" t="s">
        <v>1939</v>
      </c>
      <c r="C296" s="21" t="str">
        <f>VLOOKUP(B296,[1]DESA!$B$2:$D$601,3,FALSE)</f>
        <v>PRAYA</v>
      </c>
      <c r="D296" s="21" t="str">
        <f>VLOOKUP(B296,[1]DESA!$B$2:$E$601,4,FALSE)</f>
        <v>PRAYA</v>
      </c>
      <c r="E296" s="22" t="s">
        <v>49</v>
      </c>
      <c r="F296" s="21">
        <f t="shared" si="26"/>
        <v>0</v>
      </c>
      <c r="G296" s="21">
        <f t="shared" si="27"/>
        <v>0</v>
      </c>
      <c r="H296" s="24" t="s">
        <v>1951</v>
      </c>
      <c r="I296" s="24" t="s">
        <v>1952</v>
      </c>
      <c r="J296" s="21" t="s">
        <v>18</v>
      </c>
      <c r="K296" s="21"/>
      <c r="L296" s="21" t="e">
        <f>VLOOKUP(E296,[1]KLASIFIKASI!$I$4:$J$18,2,FALSE)</f>
        <v>#N/A</v>
      </c>
      <c r="M296" s="21" t="e">
        <f t="shared" si="28"/>
        <v>#N/A</v>
      </c>
      <c r="N296" s="21" t="s">
        <v>52</v>
      </c>
    </row>
    <row r="297" spans="1:14" s="8" customFormat="1" x14ac:dyDescent="0.25">
      <c r="A297" s="21">
        <f t="shared" si="25"/>
        <v>296</v>
      </c>
      <c r="B297" s="21" t="s">
        <v>1953</v>
      </c>
      <c r="C297" s="21" t="str">
        <f>VLOOKUP(B297,[1]DESA!$B$2:$D$601,3,FALSE)</f>
        <v>PRAYA</v>
      </c>
      <c r="D297" s="21" t="str">
        <f>VLOOKUP(B297,[1]DESA!$B$2:$E$601,4,FALSE)</f>
        <v>PRAYA</v>
      </c>
      <c r="E297" s="22" t="s">
        <v>15</v>
      </c>
      <c r="F297" s="21">
        <f t="shared" si="26"/>
        <v>0</v>
      </c>
      <c r="G297" s="21">
        <f t="shared" si="27"/>
        <v>0</v>
      </c>
      <c r="H297" s="24" t="s">
        <v>1954</v>
      </c>
      <c r="I297" s="24" t="s">
        <v>1955</v>
      </c>
      <c r="J297" s="21" t="s">
        <v>18</v>
      </c>
      <c r="K297" s="21">
        <v>42</v>
      </c>
      <c r="L297" s="21" t="str">
        <f>VLOOKUP(E297,[1]KLASIFIKASI!$I$4:$J$18,2,FALSE)</f>
        <v>PELEPAS GAS</v>
      </c>
      <c r="M297" s="21">
        <f t="shared" si="28"/>
        <v>12</v>
      </c>
      <c r="N297" s="21" t="s">
        <v>19</v>
      </c>
    </row>
    <row r="298" spans="1:14" s="8" customFormat="1" x14ac:dyDescent="0.25">
      <c r="A298" s="21">
        <f t="shared" si="25"/>
        <v>297</v>
      </c>
      <c r="B298" s="21" t="s">
        <v>1953</v>
      </c>
      <c r="C298" s="21" t="str">
        <f>VLOOKUP(B298,[1]DESA!$B$2:$D$601,3,FALSE)</f>
        <v>PRAYA</v>
      </c>
      <c r="D298" s="21" t="str">
        <f>VLOOKUP(B298,[1]DESA!$B$2:$E$601,4,FALSE)</f>
        <v>PRAYA</v>
      </c>
      <c r="E298" s="22" t="s">
        <v>15</v>
      </c>
      <c r="F298" s="21">
        <f t="shared" si="26"/>
        <v>0</v>
      </c>
      <c r="G298" s="21">
        <f t="shared" si="27"/>
        <v>0</v>
      </c>
      <c r="H298" s="24" t="s">
        <v>1956</v>
      </c>
      <c r="I298" s="24" t="s">
        <v>1946</v>
      </c>
      <c r="J298" s="21" t="s">
        <v>18</v>
      </c>
      <c r="K298" s="21">
        <v>42</v>
      </c>
      <c r="L298" s="21" t="str">
        <f>VLOOKUP(E298,[1]KLASIFIKASI!$I$4:$J$18,2,FALSE)</f>
        <v>PELEPAS GAS</v>
      </c>
      <c r="M298" s="21">
        <f t="shared" si="28"/>
        <v>12</v>
      </c>
      <c r="N298" s="21" t="s">
        <v>19</v>
      </c>
    </row>
    <row r="299" spans="1:14" s="8" customFormat="1" x14ac:dyDescent="0.25">
      <c r="A299" s="21">
        <f t="shared" si="25"/>
        <v>298</v>
      </c>
      <c r="B299" s="21" t="s">
        <v>1953</v>
      </c>
      <c r="C299" s="21" t="str">
        <f>VLOOKUP(B299,[1]DESA!$B$2:$D$601,3,FALSE)</f>
        <v>PRAYA</v>
      </c>
      <c r="D299" s="21" t="str">
        <f>VLOOKUP(B299,[1]DESA!$B$2:$E$601,4,FALSE)</f>
        <v>PRAYA</v>
      </c>
      <c r="E299" s="22" t="s">
        <v>29</v>
      </c>
      <c r="F299" s="21">
        <f t="shared" si="26"/>
        <v>0</v>
      </c>
      <c r="G299" s="21">
        <f t="shared" si="27"/>
        <v>0</v>
      </c>
      <c r="H299" s="24" t="s">
        <v>1957</v>
      </c>
      <c r="I299" s="24" t="s">
        <v>1958</v>
      </c>
      <c r="J299" s="21" t="s">
        <v>18</v>
      </c>
      <c r="K299" s="21">
        <v>150</v>
      </c>
      <c r="L299" s="21" t="str">
        <f>VLOOKUP(E299,[1]KLASIFIKASI!$I$4:$J$18,2,FALSE)</f>
        <v>PELEPAS GAS</v>
      </c>
      <c r="M299" s="21">
        <f t="shared" si="28"/>
        <v>14</v>
      </c>
      <c r="N299" s="21" t="s">
        <v>19</v>
      </c>
    </row>
    <row r="300" spans="1:14" s="8" customFormat="1" x14ac:dyDescent="0.25">
      <c r="A300" s="21">
        <f t="shared" si="25"/>
        <v>299</v>
      </c>
      <c r="B300" s="21" t="s">
        <v>1959</v>
      </c>
      <c r="C300" s="21" t="str">
        <f>VLOOKUP(B300,[1]DESA!$B$2:$D$601,3,FALSE)</f>
        <v>PRAPEN</v>
      </c>
      <c r="D300" s="21" t="str">
        <f>VLOOKUP(B300,[1]DESA!$B$2:$E$601,4,FALSE)</f>
        <v>PRAYA</v>
      </c>
      <c r="E300" s="22" t="s">
        <v>15</v>
      </c>
      <c r="F300" s="21">
        <f t="shared" si="26"/>
        <v>0</v>
      </c>
      <c r="G300" s="21">
        <f t="shared" si="27"/>
        <v>0</v>
      </c>
      <c r="H300" s="24" t="s">
        <v>1960</v>
      </c>
      <c r="I300" s="24" t="s">
        <v>1961</v>
      </c>
      <c r="J300" s="21" t="s">
        <v>18</v>
      </c>
      <c r="K300" s="21">
        <v>42</v>
      </c>
      <c r="L300" s="21" t="str">
        <f>VLOOKUP(E300,[1]KLASIFIKASI!$I$4:$J$18,2,FALSE)</f>
        <v>PELEPAS GAS</v>
      </c>
      <c r="M300" s="21">
        <f t="shared" si="28"/>
        <v>12</v>
      </c>
      <c r="N300" s="21" t="s">
        <v>19</v>
      </c>
    </row>
    <row r="301" spans="1:14" s="8" customFormat="1" x14ac:dyDescent="0.25">
      <c r="A301" s="21">
        <f t="shared" si="25"/>
        <v>300</v>
      </c>
      <c r="B301" s="21" t="s">
        <v>1959</v>
      </c>
      <c r="C301" s="21" t="str">
        <f>VLOOKUP(B301,[1]DESA!$B$2:$D$601,3,FALSE)</f>
        <v>PRAPEN</v>
      </c>
      <c r="D301" s="21" t="str">
        <f>VLOOKUP(B301,[1]DESA!$B$2:$E$601,4,FALSE)</f>
        <v>PRAYA</v>
      </c>
      <c r="E301" s="22" t="s">
        <v>15</v>
      </c>
      <c r="F301" s="21">
        <f t="shared" si="26"/>
        <v>0</v>
      </c>
      <c r="G301" s="21">
        <f t="shared" si="27"/>
        <v>0</v>
      </c>
      <c r="H301" s="24" t="s">
        <v>1962</v>
      </c>
      <c r="I301" s="24" t="s">
        <v>1963</v>
      </c>
      <c r="J301" s="21" t="s">
        <v>18</v>
      </c>
      <c r="K301" s="21">
        <v>42</v>
      </c>
      <c r="L301" s="21" t="str">
        <f>VLOOKUP(E301,[1]KLASIFIKASI!$I$4:$J$18,2,FALSE)</f>
        <v>PELEPAS GAS</v>
      </c>
      <c r="M301" s="21">
        <f t="shared" si="28"/>
        <v>12</v>
      </c>
      <c r="N301" s="21" t="s">
        <v>19</v>
      </c>
    </row>
    <row r="302" spans="1:14" s="8" customFormat="1" x14ac:dyDescent="0.25">
      <c r="A302" s="21">
        <f t="shared" si="25"/>
        <v>301</v>
      </c>
      <c r="B302" s="21" t="s">
        <v>1959</v>
      </c>
      <c r="C302" s="21" t="str">
        <f>VLOOKUP(B302,[1]DESA!$B$2:$D$601,3,FALSE)</f>
        <v>PRAPEN</v>
      </c>
      <c r="D302" s="21" t="str">
        <f>VLOOKUP(B302,[1]DESA!$B$2:$E$601,4,FALSE)</f>
        <v>PRAYA</v>
      </c>
      <c r="E302" s="22" t="s">
        <v>49</v>
      </c>
      <c r="F302" s="21">
        <f t="shared" si="26"/>
        <v>0</v>
      </c>
      <c r="G302" s="21">
        <f t="shared" si="27"/>
        <v>0</v>
      </c>
      <c r="H302" s="24" t="s">
        <v>1964</v>
      </c>
      <c r="I302" s="24" t="s">
        <v>1965</v>
      </c>
      <c r="J302" s="21" t="s">
        <v>18</v>
      </c>
      <c r="K302" s="21"/>
      <c r="L302" s="21" t="e">
        <f>VLOOKUP(E302,[1]KLASIFIKASI!$I$4:$J$18,2,FALSE)</f>
        <v>#N/A</v>
      </c>
      <c r="M302" s="21" t="e">
        <f t="shared" si="28"/>
        <v>#N/A</v>
      </c>
      <c r="N302" s="21" t="s">
        <v>52</v>
      </c>
    </row>
    <row r="303" spans="1:14" s="8" customFormat="1" x14ac:dyDescent="0.25">
      <c r="A303" s="21">
        <f t="shared" si="25"/>
        <v>302</v>
      </c>
      <c r="B303" s="21" t="s">
        <v>1959</v>
      </c>
      <c r="C303" s="21" t="str">
        <f>VLOOKUP(B303,[1]DESA!$B$2:$D$601,3,FALSE)</f>
        <v>PRAPEN</v>
      </c>
      <c r="D303" s="21" t="str">
        <f>VLOOKUP(B303,[1]DESA!$B$2:$E$601,4,FALSE)</f>
        <v>PRAYA</v>
      </c>
      <c r="E303" s="22" t="s">
        <v>15</v>
      </c>
      <c r="F303" s="21">
        <f t="shared" si="26"/>
        <v>0</v>
      </c>
      <c r="G303" s="21">
        <f t="shared" si="27"/>
        <v>0</v>
      </c>
      <c r="H303" s="24" t="s">
        <v>1966</v>
      </c>
      <c r="I303" s="24" t="s">
        <v>1967</v>
      </c>
      <c r="J303" s="21" t="s">
        <v>18</v>
      </c>
      <c r="K303" s="21">
        <v>42</v>
      </c>
      <c r="L303" s="21" t="str">
        <f>VLOOKUP(E303,[1]KLASIFIKASI!$I$4:$J$18,2,FALSE)</f>
        <v>PELEPAS GAS</v>
      </c>
      <c r="M303" s="21">
        <f t="shared" si="28"/>
        <v>12</v>
      </c>
      <c r="N303" s="21" t="s">
        <v>19</v>
      </c>
    </row>
    <row r="304" spans="1:14" s="8" customFormat="1" x14ac:dyDescent="0.25">
      <c r="A304" s="21">
        <f t="shared" si="25"/>
        <v>303</v>
      </c>
      <c r="B304" s="21" t="s">
        <v>1959</v>
      </c>
      <c r="C304" s="21" t="str">
        <f>VLOOKUP(B304,[1]DESA!$B$2:$D$601,3,FALSE)</f>
        <v>PRAPEN</v>
      </c>
      <c r="D304" s="21" t="str">
        <f>VLOOKUP(B304,[1]DESA!$B$2:$E$601,4,FALSE)</f>
        <v>PRAYA</v>
      </c>
      <c r="E304" s="22" t="s">
        <v>49</v>
      </c>
      <c r="F304" s="21">
        <f t="shared" si="26"/>
        <v>0</v>
      </c>
      <c r="G304" s="21">
        <f t="shared" si="27"/>
        <v>0</v>
      </c>
      <c r="H304" s="24" t="s">
        <v>25</v>
      </c>
      <c r="I304" s="24" t="s">
        <v>1968</v>
      </c>
      <c r="J304" s="21" t="s">
        <v>18</v>
      </c>
      <c r="K304" s="21"/>
      <c r="L304" s="21" t="e">
        <f>VLOOKUP(E304,[1]KLASIFIKASI!$I$4:$J$18,2,FALSE)</f>
        <v>#N/A</v>
      </c>
      <c r="M304" s="21" t="e">
        <f t="shared" si="28"/>
        <v>#N/A</v>
      </c>
      <c r="N304" s="21" t="s">
        <v>52</v>
      </c>
    </row>
    <row r="305" spans="1:14" s="8" customFormat="1" x14ac:dyDescent="0.25">
      <c r="A305" s="21">
        <f t="shared" si="25"/>
        <v>304</v>
      </c>
      <c r="B305" s="21" t="s">
        <v>1959</v>
      </c>
      <c r="C305" s="21" t="str">
        <f>VLOOKUP(B305,[1]DESA!$B$2:$D$601,3,FALSE)</f>
        <v>PRAPEN</v>
      </c>
      <c r="D305" s="21" t="str">
        <f>VLOOKUP(B305,[1]DESA!$B$2:$E$601,4,FALSE)</f>
        <v>PRAYA</v>
      </c>
      <c r="E305" s="22" t="s">
        <v>29</v>
      </c>
      <c r="F305" s="21">
        <f t="shared" si="26"/>
        <v>0</v>
      </c>
      <c r="G305" s="21">
        <f t="shared" si="27"/>
        <v>0</v>
      </c>
      <c r="H305" s="24" t="s">
        <v>1969</v>
      </c>
      <c r="I305" s="24" t="s">
        <v>1970</v>
      </c>
      <c r="J305" s="21" t="s">
        <v>18</v>
      </c>
      <c r="K305" s="21">
        <v>250</v>
      </c>
      <c r="L305" s="21" t="str">
        <f>VLOOKUP(E305,[1]KLASIFIKASI!$I$4:$J$18,2,FALSE)</f>
        <v>PELEPAS GAS</v>
      </c>
      <c r="M305" s="21">
        <f t="shared" si="28"/>
        <v>14</v>
      </c>
      <c r="N305" s="21" t="s">
        <v>19</v>
      </c>
    </row>
    <row r="306" spans="1:14" s="8" customFormat="1" x14ac:dyDescent="0.25">
      <c r="A306" s="21">
        <f t="shared" si="25"/>
        <v>305</v>
      </c>
      <c r="B306" s="21" t="s">
        <v>1959</v>
      </c>
      <c r="C306" s="21" t="str">
        <f>VLOOKUP(B306,[1]DESA!$B$2:$D$601,3,FALSE)</f>
        <v>PRAPEN</v>
      </c>
      <c r="D306" s="21" t="str">
        <f>VLOOKUP(B306,[1]DESA!$B$2:$E$601,4,FALSE)</f>
        <v>PRAYA</v>
      </c>
      <c r="E306" s="22" t="s">
        <v>29</v>
      </c>
      <c r="F306" s="21">
        <f t="shared" si="26"/>
        <v>0</v>
      </c>
      <c r="G306" s="21">
        <f t="shared" si="27"/>
        <v>0</v>
      </c>
      <c r="H306" s="24" t="s">
        <v>1971</v>
      </c>
      <c r="I306" s="24" t="s">
        <v>1972</v>
      </c>
      <c r="J306" s="21" t="s">
        <v>18</v>
      </c>
      <c r="K306" s="21">
        <v>150</v>
      </c>
      <c r="L306" s="21" t="str">
        <f>VLOOKUP(E306,[1]KLASIFIKASI!$I$4:$J$18,2,FALSE)</f>
        <v>PELEPAS GAS</v>
      </c>
      <c r="M306" s="21">
        <f t="shared" si="28"/>
        <v>14</v>
      </c>
      <c r="N306" s="21" t="s">
        <v>19</v>
      </c>
    </row>
    <row r="307" spans="1:14" s="8" customFormat="1" x14ac:dyDescent="0.25">
      <c r="A307" s="21">
        <f t="shared" si="25"/>
        <v>306</v>
      </c>
      <c r="B307" s="21" t="s">
        <v>1959</v>
      </c>
      <c r="C307" s="21" t="str">
        <f>VLOOKUP(B307,[1]DESA!$B$2:$D$601,3,FALSE)</f>
        <v>PRAPEN</v>
      </c>
      <c r="D307" s="21" t="str">
        <f>VLOOKUP(B307,[1]DESA!$B$2:$E$601,4,FALSE)</f>
        <v>PRAYA</v>
      </c>
      <c r="E307" s="22" t="s">
        <v>29</v>
      </c>
      <c r="F307" s="21">
        <f t="shared" si="26"/>
        <v>0</v>
      </c>
      <c r="G307" s="21">
        <f t="shared" si="27"/>
        <v>0</v>
      </c>
      <c r="H307" s="24" t="s">
        <v>1973</v>
      </c>
      <c r="I307" s="24" t="s">
        <v>1974</v>
      </c>
      <c r="J307" s="21" t="s">
        <v>18</v>
      </c>
      <c r="K307" s="21">
        <v>500</v>
      </c>
      <c r="L307" s="21" t="str">
        <f>VLOOKUP(E307,[1]KLASIFIKASI!$I$4:$J$18,2,FALSE)</f>
        <v>PELEPAS GAS</v>
      </c>
      <c r="M307" s="21">
        <f t="shared" si="28"/>
        <v>15</v>
      </c>
      <c r="N307" s="21" t="s">
        <v>19</v>
      </c>
    </row>
    <row r="308" spans="1:14" s="8" customFormat="1" x14ac:dyDescent="0.25">
      <c r="A308" s="21">
        <f t="shared" si="25"/>
        <v>307</v>
      </c>
      <c r="B308" s="21" t="s">
        <v>1975</v>
      </c>
      <c r="C308" s="21" t="str">
        <f>VLOOKUP(B308,[1]DESA!$B$2:$D$601,3,FALSE)</f>
        <v>PRAPEN</v>
      </c>
      <c r="D308" s="21" t="str">
        <f>VLOOKUP(B308,[1]DESA!$B$2:$E$601,4,FALSE)</f>
        <v>PRAYA</v>
      </c>
      <c r="E308" s="22" t="s">
        <v>29</v>
      </c>
      <c r="F308" s="21">
        <f t="shared" si="26"/>
        <v>0</v>
      </c>
      <c r="G308" s="21">
        <f t="shared" si="27"/>
        <v>0</v>
      </c>
      <c r="H308" s="24" t="s">
        <v>1976</v>
      </c>
      <c r="I308" s="24" t="s">
        <v>1977</v>
      </c>
      <c r="J308" s="21" t="s">
        <v>18</v>
      </c>
      <c r="K308" s="21">
        <v>250</v>
      </c>
      <c r="L308" s="21" t="str">
        <f>VLOOKUP(E308,[1]KLASIFIKASI!$I$4:$J$18,2,FALSE)</f>
        <v>PELEPAS GAS</v>
      </c>
      <c r="M308" s="21">
        <f t="shared" si="28"/>
        <v>14</v>
      </c>
      <c r="N308" s="21" t="s">
        <v>19</v>
      </c>
    </row>
    <row r="309" spans="1:14" s="8" customFormat="1" x14ac:dyDescent="0.25">
      <c r="A309" s="21">
        <f t="shared" si="25"/>
        <v>308</v>
      </c>
      <c r="B309" s="21" t="s">
        <v>1975</v>
      </c>
      <c r="C309" s="21" t="str">
        <f>VLOOKUP(B309,[1]DESA!$B$2:$D$601,3,FALSE)</f>
        <v>PRAPEN</v>
      </c>
      <c r="D309" s="21" t="str">
        <f>VLOOKUP(B309,[1]DESA!$B$2:$E$601,4,FALSE)</f>
        <v>PRAYA</v>
      </c>
      <c r="E309" s="22" t="s">
        <v>49</v>
      </c>
      <c r="F309" s="21">
        <f t="shared" si="26"/>
        <v>0</v>
      </c>
      <c r="G309" s="21">
        <f t="shared" si="27"/>
        <v>0</v>
      </c>
      <c r="H309" s="24" t="s">
        <v>1978</v>
      </c>
      <c r="I309" s="24" t="s">
        <v>1979</v>
      </c>
      <c r="J309" s="21" t="s">
        <v>18</v>
      </c>
      <c r="K309" s="21"/>
      <c r="L309" s="21" t="e">
        <f>VLOOKUP(E309,[1]KLASIFIKASI!$I$4:$J$18,2,FALSE)</f>
        <v>#N/A</v>
      </c>
      <c r="M309" s="21" t="e">
        <f t="shared" si="28"/>
        <v>#N/A</v>
      </c>
      <c r="N309" s="21" t="s">
        <v>52</v>
      </c>
    </row>
    <row r="310" spans="1:14" s="8" customFormat="1" x14ac:dyDescent="0.25">
      <c r="A310" s="21">
        <f t="shared" si="25"/>
        <v>309</v>
      </c>
      <c r="B310" s="21" t="s">
        <v>1975</v>
      </c>
      <c r="C310" s="21" t="str">
        <f>VLOOKUP(B310,[1]DESA!$B$2:$D$601,3,FALSE)</f>
        <v>PRAPEN</v>
      </c>
      <c r="D310" s="21" t="str">
        <f>VLOOKUP(B310,[1]DESA!$B$2:$E$601,4,FALSE)</f>
        <v>PRAYA</v>
      </c>
      <c r="E310" s="22" t="s">
        <v>15</v>
      </c>
      <c r="F310" s="21">
        <f t="shared" si="26"/>
        <v>0</v>
      </c>
      <c r="G310" s="21">
        <f t="shared" si="27"/>
        <v>0</v>
      </c>
      <c r="H310" s="24" t="s">
        <v>1980</v>
      </c>
      <c r="I310" s="24" t="s">
        <v>1981</v>
      </c>
      <c r="J310" s="21" t="s">
        <v>18</v>
      </c>
      <c r="K310" s="21">
        <v>42</v>
      </c>
      <c r="L310" s="21" t="str">
        <f>VLOOKUP(E310,[1]KLASIFIKASI!$I$4:$J$18,2,FALSE)</f>
        <v>PELEPAS GAS</v>
      </c>
      <c r="M310" s="21">
        <f t="shared" si="28"/>
        <v>12</v>
      </c>
      <c r="N310" s="21" t="s">
        <v>19</v>
      </c>
    </row>
    <row r="311" spans="1:14" s="8" customFormat="1" x14ac:dyDescent="0.25">
      <c r="A311" s="21">
        <f t="shared" si="25"/>
        <v>310</v>
      </c>
      <c r="B311" s="21" t="s">
        <v>1975</v>
      </c>
      <c r="C311" s="21" t="str">
        <f>VLOOKUP(B311,[1]DESA!$B$2:$D$601,3,FALSE)</f>
        <v>PRAPEN</v>
      </c>
      <c r="D311" s="21" t="str">
        <f>VLOOKUP(B311,[1]DESA!$B$2:$E$601,4,FALSE)</f>
        <v>PRAYA</v>
      </c>
      <c r="E311" s="22" t="s">
        <v>29</v>
      </c>
      <c r="F311" s="21">
        <f t="shared" si="26"/>
        <v>0</v>
      </c>
      <c r="G311" s="21">
        <f t="shared" si="27"/>
        <v>0</v>
      </c>
      <c r="H311" s="24" t="s">
        <v>1982</v>
      </c>
      <c r="I311" s="24" t="s">
        <v>1983</v>
      </c>
      <c r="J311" s="21" t="s">
        <v>18</v>
      </c>
      <c r="K311" s="21">
        <v>250</v>
      </c>
      <c r="L311" s="21" t="str">
        <f>VLOOKUP(E311,[1]KLASIFIKASI!$I$4:$J$18,2,FALSE)</f>
        <v>PELEPAS GAS</v>
      </c>
      <c r="M311" s="21">
        <f t="shared" si="28"/>
        <v>14</v>
      </c>
      <c r="N311" s="21" t="s">
        <v>19</v>
      </c>
    </row>
    <row r="312" spans="1:14" s="8" customFormat="1" x14ac:dyDescent="0.25">
      <c r="A312" s="21">
        <f t="shared" si="25"/>
        <v>311</v>
      </c>
      <c r="B312" s="21" t="s">
        <v>1975</v>
      </c>
      <c r="C312" s="21" t="str">
        <f>VLOOKUP(B312,[1]DESA!$B$2:$D$601,3,FALSE)</f>
        <v>PRAPEN</v>
      </c>
      <c r="D312" s="21" t="str">
        <f>VLOOKUP(B312,[1]DESA!$B$2:$E$601,4,FALSE)</f>
        <v>PRAYA</v>
      </c>
      <c r="E312" s="22" t="s">
        <v>29</v>
      </c>
      <c r="F312" s="21">
        <f t="shared" si="26"/>
        <v>0</v>
      </c>
      <c r="G312" s="21">
        <f t="shared" si="27"/>
        <v>0</v>
      </c>
      <c r="H312" s="24" t="s">
        <v>45</v>
      </c>
      <c r="I312" s="24" t="s">
        <v>1984</v>
      </c>
      <c r="J312" s="21" t="s">
        <v>18</v>
      </c>
      <c r="K312" s="21">
        <v>250</v>
      </c>
      <c r="L312" s="21" t="str">
        <f>VLOOKUP(E312,[1]KLASIFIKASI!$I$4:$J$18,2,FALSE)</f>
        <v>PELEPAS GAS</v>
      </c>
      <c r="M312" s="21">
        <f t="shared" si="28"/>
        <v>14</v>
      </c>
      <c r="N312" s="21" t="s">
        <v>19</v>
      </c>
    </row>
    <row r="313" spans="1:14" s="8" customFormat="1" x14ac:dyDescent="0.25">
      <c r="A313" s="21">
        <f t="shared" si="25"/>
        <v>312</v>
      </c>
      <c r="B313" s="21" t="s">
        <v>1975</v>
      </c>
      <c r="C313" s="21" t="str">
        <f>VLOOKUP(B313,[1]DESA!$B$2:$D$601,3,FALSE)</f>
        <v>PRAPEN</v>
      </c>
      <c r="D313" s="21" t="str">
        <f>VLOOKUP(B313,[1]DESA!$B$2:$E$601,4,FALSE)</f>
        <v>PRAYA</v>
      </c>
      <c r="E313" s="22" t="s">
        <v>29</v>
      </c>
      <c r="F313" s="21">
        <f t="shared" si="26"/>
        <v>0</v>
      </c>
      <c r="G313" s="21">
        <f t="shared" si="27"/>
        <v>0</v>
      </c>
      <c r="H313" s="24" t="s">
        <v>1985</v>
      </c>
      <c r="I313" s="24" t="s">
        <v>1986</v>
      </c>
      <c r="J313" s="21" t="s">
        <v>18</v>
      </c>
      <c r="K313" s="21">
        <v>250</v>
      </c>
      <c r="L313" s="21" t="str">
        <f>VLOOKUP(E313,[1]KLASIFIKASI!$I$4:$J$18,2,FALSE)</f>
        <v>PELEPAS GAS</v>
      </c>
      <c r="M313" s="21">
        <f t="shared" si="28"/>
        <v>14</v>
      </c>
      <c r="N313" s="21" t="s">
        <v>19</v>
      </c>
    </row>
    <row r="314" spans="1:14" s="8" customFormat="1" x14ac:dyDescent="0.25">
      <c r="A314" s="21">
        <f t="shared" si="25"/>
        <v>313</v>
      </c>
      <c r="B314" s="21" t="s">
        <v>1975</v>
      </c>
      <c r="C314" s="21" t="str">
        <f>VLOOKUP(B314,[1]DESA!$B$2:$D$601,3,FALSE)</f>
        <v>PRAPEN</v>
      </c>
      <c r="D314" s="21" t="str">
        <f>VLOOKUP(B314,[1]DESA!$B$2:$E$601,4,FALSE)</f>
        <v>PRAYA</v>
      </c>
      <c r="E314" s="22" t="s">
        <v>29</v>
      </c>
      <c r="F314" s="21">
        <f t="shared" si="26"/>
        <v>0</v>
      </c>
      <c r="G314" s="21">
        <f t="shared" si="27"/>
        <v>0</v>
      </c>
      <c r="H314" s="24" t="s">
        <v>64</v>
      </c>
      <c r="I314" s="24" t="s">
        <v>1987</v>
      </c>
      <c r="J314" s="21" t="s">
        <v>18</v>
      </c>
      <c r="K314" s="21">
        <v>250</v>
      </c>
      <c r="L314" s="21" t="str">
        <f>VLOOKUP(E314,[1]KLASIFIKASI!$I$4:$J$18,2,FALSE)</f>
        <v>PELEPAS GAS</v>
      </c>
      <c r="M314" s="21">
        <f t="shared" si="28"/>
        <v>14</v>
      </c>
      <c r="N314" s="21" t="s">
        <v>19</v>
      </c>
    </row>
    <row r="315" spans="1:14" s="8" customFormat="1" x14ac:dyDescent="0.25">
      <c r="A315" s="21">
        <f t="shared" si="25"/>
        <v>314</v>
      </c>
      <c r="B315" s="21" t="s">
        <v>1975</v>
      </c>
      <c r="C315" s="21" t="str">
        <f>VLOOKUP(B315,[1]DESA!$B$2:$D$601,3,FALSE)</f>
        <v>PRAPEN</v>
      </c>
      <c r="D315" s="21" t="str">
        <f>VLOOKUP(B315,[1]DESA!$B$2:$E$601,4,FALSE)</f>
        <v>PRAYA</v>
      </c>
      <c r="E315" s="22" t="s">
        <v>29</v>
      </c>
      <c r="F315" s="21">
        <f t="shared" si="26"/>
        <v>0</v>
      </c>
      <c r="G315" s="21">
        <f t="shared" si="27"/>
        <v>0</v>
      </c>
      <c r="H315" s="24" t="s">
        <v>1988</v>
      </c>
      <c r="I315" s="24" t="s">
        <v>1989</v>
      </c>
      <c r="J315" s="21" t="s">
        <v>18</v>
      </c>
      <c r="K315" s="21">
        <v>250</v>
      </c>
      <c r="L315" s="21" t="str">
        <f>VLOOKUP(E315,[1]KLASIFIKASI!$I$4:$J$18,2,FALSE)</f>
        <v>PELEPAS GAS</v>
      </c>
      <c r="M315" s="21">
        <f t="shared" si="28"/>
        <v>14</v>
      </c>
      <c r="N315" s="21" t="s">
        <v>19</v>
      </c>
    </row>
    <row r="316" spans="1:14" s="8" customFormat="1" x14ac:dyDescent="0.25">
      <c r="A316" s="21">
        <f t="shared" si="25"/>
        <v>315</v>
      </c>
      <c r="B316" s="21" t="s">
        <v>1975</v>
      </c>
      <c r="C316" s="21" t="str">
        <f>VLOOKUP(B316,[1]DESA!$B$2:$D$601,3,FALSE)</f>
        <v>PRAPEN</v>
      </c>
      <c r="D316" s="21" t="str">
        <f>VLOOKUP(B316,[1]DESA!$B$2:$E$601,4,FALSE)</f>
        <v>PRAYA</v>
      </c>
      <c r="E316" s="22" t="s">
        <v>29</v>
      </c>
      <c r="F316" s="21">
        <f t="shared" si="26"/>
        <v>0</v>
      </c>
      <c r="G316" s="21">
        <f t="shared" si="27"/>
        <v>0</v>
      </c>
      <c r="H316" s="24" t="s">
        <v>1990</v>
      </c>
      <c r="I316" s="24" t="s">
        <v>1991</v>
      </c>
      <c r="J316" s="21" t="s">
        <v>18</v>
      </c>
      <c r="K316" s="21">
        <v>250</v>
      </c>
      <c r="L316" s="21" t="str">
        <f>VLOOKUP(E316,[1]KLASIFIKASI!$I$4:$J$18,2,FALSE)</f>
        <v>PELEPAS GAS</v>
      </c>
      <c r="M316" s="21">
        <f t="shared" si="28"/>
        <v>14</v>
      </c>
      <c r="N316" s="21" t="s">
        <v>19</v>
      </c>
    </row>
    <row r="317" spans="1:14" s="8" customFormat="1" x14ac:dyDescent="0.25">
      <c r="A317" s="21">
        <f t="shared" si="25"/>
        <v>316</v>
      </c>
      <c r="B317" s="21" t="s">
        <v>1975</v>
      </c>
      <c r="C317" s="21" t="str">
        <f>VLOOKUP(B317,[1]DESA!$B$2:$D$601,3,FALSE)</f>
        <v>PRAPEN</v>
      </c>
      <c r="D317" s="21" t="str">
        <f>VLOOKUP(B317,[1]DESA!$B$2:$E$601,4,FALSE)</f>
        <v>PRAYA</v>
      </c>
      <c r="E317" s="22" t="s">
        <v>29</v>
      </c>
      <c r="F317" s="21">
        <f t="shared" si="26"/>
        <v>0</v>
      </c>
      <c r="G317" s="21">
        <f t="shared" si="27"/>
        <v>0</v>
      </c>
      <c r="H317" s="24" t="s">
        <v>1992</v>
      </c>
      <c r="I317" s="24" t="s">
        <v>1993</v>
      </c>
      <c r="J317" s="21" t="s">
        <v>18</v>
      </c>
      <c r="K317" s="21">
        <v>250</v>
      </c>
      <c r="L317" s="21" t="str">
        <f>VLOOKUP(E317,[1]KLASIFIKASI!$I$4:$J$18,2,FALSE)</f>
        <v>PELEPAS GAS</v>
      </c>
      <c r="M317" s="21">
        <f t="shared" si="28"/>
        <v>14</v>
      </c>
      <c r="N317" s="21" t="s">
        <v>19</v>
      </c>
    </row>
    <row r="318" spans="1:14" s="8" customFormat="1" x14ac:dyDescent="0.25">
      <c r="A318" s="21">
        <f t="shared" si="25"/>
        <v>317</v>
      </c>
      <c r="B318" s="21" t="s">
        <v>1975</v>
      </c>
      <c r="C318" s="21" t="str">
        <f>VLOOKUP(B318,[1]DESA!$B$2:$D$601,3,FALSE)</f>
        <v>PRAPEN</v>
      </c>
      <c r="D318" s="21" t="str">
        <f>VLOOKUP(B318,[1]DESA!$B$2:$E$601,4,FALSE)</f>
        <v>PRAYA</v>
      </c>
      <c r="E318" s="22" t="s">
        <v>29</v>
      </c>
      <c r="F318" s="21">
        <f t="shared" si="26"/>
        <v>0</v>
      </c>
      <c r="G318" s="21">
        <f t="shared" si="27"/>
        <v>0</v>
      </c>
      <c r="H318" s="24" t="s">
        <v>1994</v>
      </c>
      <c r="I318" s="24" t="s">
        <v>1995</v>
      </c>
      <c r="J318" s="21" t="s">
        <v>18</v>
      </c>
      <c r="K318" s="21">
        <v>250</v>
      </c>
      <c r="L318" s="21" t="str">
        <f>VLOOKUP(E318,[1]KLASIFIKASI!$I$4:$J$18,2,FALSE)</f>
        <v>PELEPAS GAS</v>
      </c>
      <c r="M318" s="21">
        <f t="shared" si="28"/>
        <v>14</v>
      </c>
      <c r="N318" s="21" t="s">
        <v>19</v>
      </c>
    </row>
    <row r="319" spans="1:14" s="8" customFormat="1" x14ac:dyDescent="0.25">
      <c r="A319" s="21">
        <f t="shared" si="25"/>
        <v>318</v>
      </c>
      <c r="B319" s="21" t="s">
        <v>1975</v>
      </c>
      <c r="C319" s="21" t="str">
        <f>VLOOKUP(B319,[1]DESA!$B$2:$D$601,3,FALSE)</f>
        <v>PRAPEN</v>
      </c>
      <c r="D319" s="21" t="str">
        <f>VLOOKUP(B319,[1]DESA!$B$2:$E$601,4,FALSE)</f>
        <v>PRAYA</v>
      </c>
      <c r="E319" s="22" t="s">
        <v>15</v>
      </c>
      <c r="F319" s="21">
        <f t="shared" si="26"/>
        <v>0</v>
      </c>
      <c r="G319" s="21">
        <f t="shared" si="27"/>
        <v>0</v>
      </c>
      <c r="H319" s="24" t="s">
        <v>1996</v>
      </c>
      <c r="I319" s="24" t="s">
        <v>1997</v>
      </c>
      <c r="J319" s="21" t="s">
        <v>18</v>
      </c>
      <c r="K319" s="21">
        <v>42</v>
      </c>
      <c r="L319" s="21" t="str">
        <f>VLOOKUP(E319,[1]KLASIFIKASI!$I$4:$J$18,2,FALSE)</f>
        <v>PELEPAS GAS</v>
      </c>
      <c r="M319" s="21">
        <f t="shared" si="28"/>
        <v>12</v>
      </c>
      <c r="N319" s="21" t="s">
        <v>19</v>
      </c>
    </row>
    <row r="320" spans="1:14" s="8" customFormat="1" x14ac:dyDescent="0.25">
      <c r="A320" s="21">
        <f t="shared" si="25"/>
        <v>319</v>
      </c>
      <c r="B320" s="21" t="s">
        <v>1975</v>
      </c>
      <c r="C320" s="21" t="str">
        <f>VLOOKUP(B320,[1]DESA!$B$2:$D$601,3,FALSE)</f>
        <v>PRAPEN</v>
      </c>
      <c r="D320" s="21" t="str">
        <f>VLOOKUP(B320,[1]DESA!$B$2:$E$601,4,FALSE)</f>
        <v>PRAYA</v>
      </c>
      <c r="E320" s="22" t="s">
        <v>15</v>
      </c>
      <c r="F320" s="21">
        <f t="shared" si="26"/>
        <v>0</v>
      </c>
      <c r="G320" s="21">
        <f t="shared" si="27"/>
        <v>0</v>
      </c>
      <c r="H320" s="24" t="s">
        <v>1998</v>
      </c>
      <c r="I320" s="24" t="s">
        <v>1999</v>
      </c>
      <c r="J320" s="21" t="s">
        <v>18</v>
      </c>
      <c r="K320" s="21">
        <v>42</v>
      </c>
      <c r="L320" s="21" t="str">
        <f>VLOOKUP(E320,[1]KLASIFIKASI!$I$4:$J$18,2,FALSE)</f>
        <v>PELEPAS GAS</v>
      </c>
      <c r="M320" s="21">
        <f t="shared" si="28"/>
        <v>12</v>
      </c>
      <c r="N320" s="21" t="s">
        <v>19</v>
      </c>
    </row>
    <row r="321" spans="1:14" s="8" customFormat="1" x14ac:dyDescent="0.25">
      <c r="A321" s="21">
        <f t="shared" si="25"/>
        <v>320</v>
      </c>
      <c r="B321" s="21" t="s">
        <v>1975</v>
      </c>
      <c r="C321" s="21" t="str">
        <f>VLOOKUP(B321,[1]DESA!$B$2:$D$601,3,FALSE)</f>
        <v>PRAPEN</v>
      </c>
      <c r="D321" s="21" t="str">
        <f>VLOOKUP(B321,[1]DESA!$B$2:$E$601,4,FALSE)</f>
        <v>PRAYA</v>
      </c>
      <c r="E321" s="22" t="s">
        <v>29</v>
      </c>
      <c r="F321" s="21">
        <f t="shared" si="26"/>
        <v>0</v>
      </c>
      <c r="G321" s="21">
        <f t="shared" si="27"/>
        <v>0</v>
      </c>
      <c r="H321" s="24" t="s">
        <v>2000</v>
      </c>
      <c r="I321" s="24" t="s">
        <v>1997</v>
      </c>
      <c r="J321" s="21" t="s">
        <v>18</v>
      </c>
      <c r="K321" s="21">
        <v>250</v>
      </c>
      <c r="L321" s="21" t="str">
        <f>VLOOKUP(E321,[1]KLASIFIKASI!$I$4:$J$18,2,FALSE)</f>
        <v>PELEPAS GAS</v>
      </c>
      <c r="M321" s="21">
        <f t="shared" si="28"/>
        <v>14</v>
      </c>
      <c r="N321" s="21" t="s">
        <v>19</v>
      </c>
    </row>
    <row r="322" spans="1:14" s="8" customFormat="1" x14ac:dyDescent="0.25">
      <c r="A322" s="21">
        <f t="shared" si="25"/>
        <v>321</v>
      </c>
      <c r="B322" s="21" t="s">
        <v>1975</v>
      </c>
      <c r="C322" s="21" t="str">
        <f>VLOOKUP(B322,[1]DESA!$B$2:$D$601,3,FALSE)</f>
        <v>PRAPEN</v>
      </c>
      <c r="D322" s="21" t="str">
        <f>VLOOKUP(B322,[1]DESA!$B$2:$E$601,4,FALSE)</f>
        <v>PRAYA</v>
      </c>
      <c r="E322" s="22" t="s">
        <v>15</v>
      </c>
      <c r="F322" s="21">
        <f t="shared" si="26"/>
        <v>0</v>
      </c>
      <c r="G322" s="21">
        <f t="shared" si="27"/>
        <v>0</v>
      </c>
      <c r="H322" s="24" t="s">
        <v>2001</v>
      </c>
      <c r="I322" s="24" t="s">
        <v>2002</v>
      </c>
      <c r="J322" s="21" t="s">
        <v>18</v>
      </c>
      <c r="K322" s="21">
        <v>42</v>
      </c>
      <c r="L322" s="21" t="str">
        <f>VLOOKUP(E322,[1]KLASIFIKASI!$I$4:$J$18,2,FALSE)</f>
        <v>PELEPAS GAS</v>
      </c>
      <c r="M322" s="21">
        <f t="shared" si="28"/>
        <v>12</v>
      </c>
      <c r="N322" s="21" t="s">
        <v>19</v>
      </c>
    </row>
    <row r="323" spans="1:14" s="8" customFormat="1" x14ac:dyDescent="0.25">
      <c r="A323" s="21">
        <f t="shared" si="25"/>
        <v>322</v>
      </c>
      <c r="B323" s="21" t="s">
        <v>1975</v>
      </c>
      <c r="C323" s="21" t="str">
        <f>VLOOKUP(B323,[1]DESA!$B$2:$D$601,3,FALSE)</f>
        <v>PRAPEN</v>
      </c>
      <c r="D323" s="21" t="str">
        <f>VLOOKUP(B323,[1]DESA!$B$2:$E$601,4,FALSE)</f>
        <v>PRAYA</v>
      </c>
      <c r="E323" s="22" t="s">
        <v>29</v>
      </c>
      <c r="F323" s="21">
        <f t="shared" si="26"/>
        <v>0</v>
      </c>
      <c r="G323" s="21">
        <f t="shared" si="27"/>
        <v>0</v>
      </c>
      <c r="H323" s="24" t="s">
        <v>2003</v>
      </c>
      <c r="I323" s="24" t="s">
        <v>2004</v>
      </c>
      <c r="J323" s="21" t="s">
        <v>18</v>
      </c>
      <c r="K323" s="21">
        <v>250</v>
      </c>
      <c r="L323" s="21" t="str">
        <f>VLOOKUP(E323,[1]KLASIFIKASI!$I$4:$J$18,2,FALSE)</f>
        <v>PELEPAS GAS</v>
      </c>
      <c r="M323" s="21">
        <f t="shared" si="28"/>
        <v>14</v>
      </c>
      <c r="N323" s="21" t="s">
        <v>19</v>
      </c>
    </row>
    <row r="324" spans="1:14" s="8" customFormat="1" x14ac:dyDescent="0.25">
      <c r="A324" s="21">
        <f t="shared" ref="A324:A387" si="29">1+A323</f>
        <v>323</v>
      </c>
      <c r="B324" s="21" t="s">
        <v>1975</v>
      </c>
      <c r="C324" s="21" t="str">
        <f>VLOOKUP(B324,[1]DESA!$B$2:$D$601,3,FALSE)</f>
        <v>PRAPEN</v>
      </c>
      <c r="D324" s="21" t="str">
        <f>VLOOKUP(B324,[1]DESA!$B$2:$E$601,4,FALSE)</f>
        <v>PRAYA</v>
      </c>
      <c r="E324" s="22" t="s">
        <v>15</v>
      </c>
      <c r="F324" s="21">
        <f t="shared" si="26"/>
        <v>0</v>
      </c>
      <c r="G324" s="21">
        <f t="shared" si="27"/>
        <v>0</v>
      </c>
      <c r="H324" s="24" t="s">
        <v>2005</v>
      </c>
      <c r="I324" s="24" t="s">
        <v>2006</v>
      </c>
      <c r="J324" s="21" t="s">
        <v>18</v>
      </c>
      <c r="K324" s="21">
        <v>42</v>
      </c>
      <c r="L324" s="21" t="str">
        <f>VLOOKUP(E324,[1]KLASIFIKASI!$I$4:$J$18,2,FALSE)</f>
        <v>PELEPAS GAS</v>
      </c>
      <c r="M324" s="21">
        <f t="shared" si="28"/>
        <v>12</v>
      </c>
      <c r="N324" s="21" t="s">
        <v>19</v>
      </c>
    </row>
    <row r="325" spans="1:14" s="8" customFormat="1" x14ac:dyDescent="0.25">
      <c r="A325" s="21">
        <f t="shared" si="29"/>
        <v>324</v>
      </c>
      <c r="B325" s="21" t="s">
        <v>1975</v>
      </c>
      <c r="C325" s="21" t="str">
        <f>VLOOKUP(B325,[1]DESA!$B$2:$D$601,3,FALSE)</f>
        <v>PRAPEN</v>
      </c>
      <c r="D325" s="21" t="str">
        <f>VLOOKUP(B325,[1]DESA!$B$2:$E$601,4,FALSE)</f>
        <v>PRAYA</v>
      </c>
      <c r="E325" s="22" t="s">
        <v>15</v>
      </c>
      <c r="F325" s="21">
        <f t="shared" si="26"/>
        <v>0</v>
      </c>
      <c r="G325" s="21">
        <f t="shared" si="27"/>
        <v>0</v>
      </c>
      <c r="H325" s="24" t="s">
        <v>2007</v>
      </c>
      <c r="I325" s="24" t="s">
        <v>2008</v>
      </c>
      <c r="J325" s="21" t="s">
        <v>18</v>
      </c>
      <c r="K325" s="21">
        <v>42</v>
      </c>
      <c r="L325" s="21" t="str">
        <f>VLOOKUP(E325,[1]KLASIFIKASI!$I$4:$J$18,2,FALSE)</f>
        <v>PELEPAS GAS</v>
      </c>
      <c r="M325" s="21">
        <f t="shared" si="28"/>
        <v>12</v>
      </c>
      <c r="N325" s="21" t="s">
        <v>19</v>
      </c>
    </row>
    <row r="326" spans="1:14" s="8" customFormat="1" x14ac:dyDescent="0.25">
      <c r="A326" s="21">
        <f t="shared" si="29"/>
        <v>325</v>
      </c>
      <c r="B326" s="21" t="s">
        <v>2009</v>
      </c>
      <c r="C326" s="21" t="str">
        <f>VLOOKUP(B326,[1]DESA!$B$2:$D$601,3,FALSE)</f>
        <v>PRAYA</v>
      </c>
      <c r="D326" s="21" t="str">
        <f>VLOOKUP(B326,[1]DESA!$B$2:$E$601,4,FALSE)</f>
        <v>PRAYA</v>
      </c>
      <c r="E326" s="22" t="s">
        <v>29</v>
      </c>
      <c r="F326" s="21">
        <f t="shared" si="26"/>
        <v>0</v>
      </c>
      <c r="G326" s="21">
        <f t="shared" si="27"/>
        <v>0</v>
      </c>
      <c r="H326" s="24" t="s">
        <v>2010</v>
      </c>
      <c r="I326" s="24" t="s">
        <v>2011</v>
      </c>
      <c r="J326" s="21" t="s">
        <v>18</v>
      </c>
      <c r="K326" s="21">
        <v>250</v>
      </c>
      <c r="L326" s="21" t="str">
        <f>VLOOKUP(E326,[1]KLASIFIKASI!$I$4:$J$18,2,FALSE)</f>
        <v>PELEPAS GAS</v>
      </c>
      <c r="M326" s="21">
        <f t="shared" si="28"/>
        <v>14</v>
      </c>
      <c r="N326" s="21" t="s">
        <v>19</v>
      </c>
    </row>
    <row r="327" spans="1:14" s="8" customFormat="1" x14ac:dyDescent="0.25">
      <c r="A327" s="21">
        <f t="shared" si="29"/>
        <v>326</v>
      </c>
      <c r="B327" s="21" t="s">
        <v>2009</v>
      </c>
      <c r="C327" s="21" t="str">
        <f>VLOOKUP(B327,[1]DESA!$B$2:$D$601,3,FALSE)</f>
        <v>PRAYA</v>
      </c>
      <c r="D327" s="21" t="str">
        <f>VLOOKUP(B327,[1]DESA!$B$2:$E$601,4,FALSE)</f>
        <v>PRAYA</v>
      </c>
      <c r="E327" s="22" t="s">
        <v>15</v>
      </c>
      <c r="F327" s="21">
        <f t="shared" si="26"/>
        <v>0</v>
      </c>
      <c r="G327" s="21">
        <f t="shared" si="27"/>
        <v>0</v>
      </c>
      <c r="H327" s="24" t="s">
        <v>2012</v>
      </c>
      <c r="I327" s="24" t="s">
        <v>2013</v>
      </c>
      <c r="J327" s="21" t="s">
        <v>18</v>
      </c>
      <c r="K327" s="21">
        <v>42</v>
      </c>
      <c r="L327" s="21" t="str">
        <f>VLOOKUP(E327,[1]KLASIFIKASI!$I$4:$J$18,2,FALSE)</f>
        <v>PELEPAS GAS</v>
      </c>
      <c r="M327" s="21">
        <f t="shared" si="28"/>
        <v>12</v>
      </c>
      <c r="N327" s="21" t="s">
        <v>19</v>
      </c>
    </row>
    <row r="328" spans="1:14" s="8" customFormat="1" x14ac:dyDescent="0.25">
      <c r="A328" s="21">
        <f t="shared" si="29"/>
        <v>327</v>
      </c>
      <c r="B328" s="21" t="s">
        <v>2009</v>
      </c>
      <c r="C328" s="21" t="str">
        <f>VLOOKUP(B328,[1]DESA!$B$2:$D$601,3,FALSE)</f>
        <v>PRAYA</v>
      </c>
      <c r="D328" s="21" t="str">
        <f>VLOOKUP(B328,[1]DESA!$B$2:$E$601,4,FALSE)</f>
        <v>PRAYA</v>
      </c>
      <c r="E328" s="22" t="s">
        <v>29</v>
      </c>
      <c r="F328" s="21">
        <f t="shared" si="26"/>
        <v>0</v>
      </c>
      <c r="G328" s="21">
        <f t="shared" si="27"/>
        <v>0</v>
      </c>
      <c r="H328" s="24" t="s">
        <v>2014</v>
      </c>
      <c r="I328" s="24" t="s">
        <v>2015</v>
      </c>
      <c r="J328" s="21" t="s">
        <v>18</v>
      </c>
      <c r="K328" s="21">
        <v>250</v>
      </c>
      <c r="L328" s="21" t="str">
        <f>VLOOKUP(E328,[1]KLASIFIKASI!$I$4:$J$18,2,FALSE)</f>
        <v>PELEPAS GAS</v>
      </c>
      <c r="M328" s="21">
        <f t="shared" si="28"/>
        <v>14</v>
      </c>
      <c r="N328" s="21" t="s">
        <v>19</v>
      </c>
    </row>
    <row r="329" spans="1:14" s="8" customFormat="1" x14ac:dyDescent="0.25">
      <c r="A329" s="21">
        <f t="shared" si="29"/>
        <v>328</v>
      </c>
      <c r="B329" s="21" t="s">
        <v>1654</v>
      </c>
      <c r="C329" s="21" t="str">
        <f>VLOOKUP(B329,[1]DESA!$B$2:$D$601,3,FALSE)</f>
        <v>TIWUGALIH</v>
      </c>
      <c r="D329" s="21" t="str">
        <f>VLOOKUP(B329,[1]DESA!$B$2:$E$601,4,FALSE)</f>
        <v>PRAYA</v>
      </c>
      <c r="E329" s="22" t="s">
        <v>29</v>
      </c>
      <c r="F329" s="21">
        <f t="shared" si="26"/>
        <v>0</v>
      </c>
      <c r="G329" s="21">
        <f t="shared" si="27"/>
        <v>0</v>
      </c>
      <c r="H329" s="24" t="s">
        <v>2016</v>
      </c>
      <c r="I329" s="24" t="s">
        <v>2017</v>
      </c>
      <c r="J329" s="21" t="s">
        <v>18</v>
      </c>
      <c r="K329" s="21">
        <v>250</v>
      </c>
      <c r="L329" s="21" t="str">
        <f>VLOOKUP(E329,[1]KLASIFIKASI!$I$4:$J$18,2,FALSE)</f>
        <v>PELEPAS GAS</v>
      </c>
      <c r="M329" s="21">
        <f t="shared" si="28"/>
        <v>14</v>
      </c>
      <c r="N329" s="21" t="s">
        <v>19</v>
      </c>
    </row>
    <row r="330" spans="1:14" s="8" customFormat="1" x14ac:dyDescent="0.25">
      <c r="A330" s="21">
        <f t="shared" si="29"/>
        <v>329</v>
      </c>
      <c r="B330" s="21" t="s">
        <v>1654</v>
      </c>
      <c r="C330" s="21" t="str">
        <f>VLOOKUP(B330,[1]DESA!$B$2:$D$601,3,FALSE)</f>
        <v>TIWUGALIH</v>
      </c>
      <c r="D330" s="21" t="str">
        <f>VLOOKUP(B330,[1]DESA!$B$2:$E$601,4,FALSE)</f>
        <v>PRAYA</v>
      </c>
      <c r="E330" s="22" t="s">
        <v>29</v>
      </c>
      <c r="F330" s="21">
        <f t="shared" si="26"/>
        <v>0</v>
      </c>
      <c r="G330" s="21">
        <f t="shared" si="27"/>
        <v>0</v>
      </c>
      <c r="H330" s="24" t="s">
        <v>2018</v>
      </c>
      <c r="I330" s="24" t="s">
        <v>2019</v>
      </c>
      <c r="J330" s="21" t="s">
        <v>18</v>
      </c>
      <c r="K330" s="21">
        <v>500</v>
      </c>
      <c r="L330" s="21" t="str">
        <f>VLOOKUP(E330,[1]KLASIFIKASI!$I$4:$J$18,2,FALSE)</f>
        <v>PELEPAS GAS</v>
      </c>
      <c r="M330" s="21">
        <f t="shared" si="28"/>
        <v>15</v>
      </c>
      <c r="N330" s="21" t="s">
        <v>19</v>
      </c>
    </row>
    <row r="331" spans="1:14" s="8" customFormat="1" x14ac:dyDescent="0.25">
      <c r="A331" s="21">
        <f t="shared" si="29"/>
        <v>330</v>
      </c>
      <c r="B331" s="21" t="s">
        <v>1654</v>
      </c>
      <c r="C331" s="21" t="str">
        <f>VLOOKUP(B331,[1]DESA!$B$2:$D$601,3,FALSE)</f>
        <v>TIWUGALIH</v>
      </c>
      <c r="D331" s="21" t="str">
        <f>VLOOKUP(B331,[1]DESA!$B$2:$E$601,4,FALSE)</f>
        <v>PRAYA</v>
      </c>
      <c r="E331" s="22" t="s">
        <v>15</v>
      </c>
      <c r="F331" s="21">
        <f t="shared" si="26"/>
        <v>0</v>
      </c>
      <c r="G331" s="21">
        <f t="shared" si="27"/>
        <v>0</v>
      </c>
      <c r="H331" s="24" t="s">
        <v>2020</v>
      </c>
      <c r="I331" s="24" t="s">
        <v>2021</v>
      </c>
      <c r="J331" s="21" t="s">
        <v>18</v>
      </c>
      <c r="K331" s="21">
        <v>42</v>
      </c>
      <c r="L331" s="21" t="str">
        <f>VLOOKUP(E331,[1]KLASIFIKASI!$I$4:$J$18,2,FALSE)</f>
        <v>PELEPAS GAS</v>
      </c>
      <c r="M331" s="21">
        <f t="shared" si="28"/>
        <v>12</v>
      </c>
      <c r="N331" s="21" t="s">
        <v>19</v>
      </c>
    </row>
    <row r="332" spans="1:14" s="8" customFormat="1" x14ac:dyDescent="0.25">
      <c r="A332" s="21">
        <f t="shared" si="29"/>
        <v>331</v>
      </c>
      <c r="B332" s="21" t="s">
        <v>1654</v>
      </c>
      <c r="C332" s="21" t="str">
        <f>VLOOKUP(B332,[1]DESA!$B$2:$D$601,3,FALSE)</f>
        <v>TIWUGALIH</v>
      </c>
      <c r="D332" s="21" t="str">
        <f>VLOOKUP(B332,[1]DESA!$B$2:$E$601,4,FALSE)</f>
        <v>PRAYA</v>
      </c>
      <c r="E332" s="22" t="s">
        <v>15</v>
      </c>
      <c r="F332" s="21">
        <f t="shared" si="26"/>
        <v>0</v>
      </c>
      <c r="G332" s="21">
        <f t="shared" si="27"/>
        <v>0</v>
      </c>
      <c r="H332" s="24" t="s">
        <v>2022</v>
      </c>
      <c r="I332" s="24" t="s">
        <v>2023</v>
      </c>
      <c r="J332" s="21" t="s">
        <v>18</v>
      </c>
      <c r="K332" s="21">
        <v>42</v>
      </c>
      <c r="L332" s="21" t="str">
        <f>VLOOKUP(E332,[1]KLASIFIKASI!$I$4:$J$18,2,FALSE)</f>
        <v>PELEPAS GAS</v>
      </c>
      <c r="M332" s="21">
        <f t="shared" si="28"/>
        <v>12</v>
      </c>
      <c r="N332" s="21" t="s">
        <v>19</v>
      </c>
    </row>
    <row r="333" spans="1:14" s="8" customFormat="1" x14ac:dyDescent="0.25">
      <c r="A333" s="21">
        <f t="shared" si="29"/>
        <v>332</v>
      </c>
      <c r="B333" s="21" t="s">
        <v>1654</v>
      </c>
      <c r="C333" s="21" t="str">
        <f>VLOOKUP(B333,[1]DESA!$B$2:$D$601,3,FALSE)</f>
        <v>TIWUGALIH</v>
      </c>
      <c r="D333" s="21" t="str">
        <f>VLOOKUP(B333,[1]DESA!$B$2:$E$601,4,FALSE)</f>
        <v>PRAYA</v>
      </c>
      <c r="E333" s="22" t="s">
        <v>29</v>
      </c>
      <c r="F333" s="21">
        <f t="shared" si="26"/>
        <v>0</v>
      </c>
      <c r="G333" s="21">
        <f t="shared" si="27"/>
        <v>0</v>
      </c>
      <c r="H333" s="24" t="s">
        <v>2024</v>
      </c>
      <c r="I333" s="24" t="s">
        <v>2025</v>
      </c>
      <c r="J333" s="21" t="s">
        <v>18</v>
      </c>
      <c r="K333" s="21">
        <v>250</v>
      </c>
      <c r="L333" s="21" t="str">
        <f>VLOOKUP(E333,[1]KLASIFIKASI!$I$4:$J$18,2,FALSE)</f>
        <v>PELEPAS GAS</v>
      </c>
      <c r="M333" s="21">
        <f t="shared" si="28"/>
        <v>14</v>
      </c>
      <c r="N333" s="21" t="s">
        <v>19</v>
      </c>
    </row>
    <row r="334" spans="1:14" s="8" customFormat="1" x14ac:dyDescent="0.25">
      <c r="A334" s="21">
        <f t="shared" si="29"/>
        <v>333</v>
      </c>
      <c r="B334" s="21" t="s">
        <v>1654</v>
      </c>
      <c r="C334" s="21" t="str">
        <f>VLOOKUP(B334,[1]DESA!$B$2:$D$601,3,FALSE)</f>
        <v>TIWUGALIH</v>
      </c>
      <c r="D334" s="21" t="str">
        <f>VLOOKUP(B334,[1]DESA!$B$2:$E$601,4,FALSE)</f>
        <v>PRAYA</v>
      </c>
      <c r="E334" s="22" t="s">
        <v>29</v>
      </c>
      <c r="F334" s="21">
        <f t="shared" si="26"/>
        <v>0</v>
      </c>
      <c r="G334" s="21">
        <f t="shared" si="27"/>
        <v>0</v>
      </c>
      <c r="H334" s="24" t="s">
        <v>2026</v>
      </c>
      <c r="I334" s="24" t="s">
        <v>2027</v>
      </c>
      <c r="J334" s="21" t="s">
        <v>18</v>
      </c>
      <c r="K334" s="21">
        <v>150</v>
      </c>
      <c r="L334" s="21" t="str">
        <f>VLOOKUP(E334,[1]KLASIFIKASI!$I$4:$J$18,2,FALSE)</f>
        <v>PELEPAS GAS</v>
      </c>
      <c r="M334" s="21">
        <f t="shared" si="28"/>
        <v>14</v>
      </c>
      <c r="N334" s="21" t="s">
        <v>19</v>
      </c>
    </row>
    <row r="335" spans="1:14" s="8" customFormat="1" x14ac:dyDescent="0.25">
      <c r="A335" s="21">
        <f t="shared" si="29"/>
        <v>334</v>
      </c>
      <c r="B335" s="21" t="s">
        <v>1654</v>
      </c>
      <c r="C335" s="21" t="str">
        <f>VLOOKUP(B335,[1]DESA!$B$2:$D$601,3,FALSE)</f>
        <v>TIWUGALIH</v>
      </c>
      <c r="D335" s="21" t="str">
        <f>VLOOKUP(B335,[1]DESA!$B$2:$E$601,4,FALSE)</f>
        <v>PRAYA</v>
      </c>
      <c r="E335" s="22" t="s">
        <v>29</v>
      </c>
      <c r="F335" s="21">
        <f t="shared" si="26"/>
        <v>0</v>
      </c>
      <c r="G335" s="21">
        <f t="shared" si="27"/>
        <v>0</v>
      </c>
      <c r="H335" s="24" t="s">
        <v>2028</v>
      </c>
      <c r="I335" s="24" t="s">
        <v>2029</v>
      </c>
      <c r="J335" s="21" t="s">
        <v>18</v>
      </c>
      <c r="K335" s="21">
        <v>500</v>
      </c>
      <c r="L335" s="21" t="str">
        <f>VLOOKUP(E335,[1]KLASIFIKASI!$I$4:$J$18,2,FALSE)</f>
        <v>PELEPAS GAS</v>
      </c>
      <c r="M335" s="21">
        <f t="shared" si="28"/>
        <v>15</v>
      </c>
      <c r="N335" s="21" t="s">
        <v>19</v>
      </c>
    </row>
    <row r="336" spans="1:14" s="8" customFormat="1" x14ac:dyDescent="0.25">
      <c r="A336" s="21">
        <f t="shared" si="29"/>
        <v>335</v>
      </c>
      <c r="B336" s="21" t="s">
        <v>1654</v>
      </c>
      <c r="C336" s="21" t="str">
        <f>VLOOKUP(B336,[1]DESA!$B$2:$D$601,3,FALSE)</f>
        <v>TIWUGALIH</v>
      </c>
      <c r="D336" s="21" t="str">
        <f>VLOOKUP(B336,[1]DESA!$B$2:$E$601,4,FALSE)</f>
        <v>PRAYA</v>
      </c>
      <c r="E336" s="22" t="s">
        <v>15</v>
      </c>
      <c r="F336" s="21">
        <f t="shared" si="26"/>
        <v>0</v>
      </c>
      <c r="G336" s="21">
        <f t="shared" si="27"/>
        <v>0</v>
      </c>
      <c r="H336" s="24" t="s">
        <v>2030</v>
      </c>
      <c r="I336" s="24" t="s">
        <v>2031</v>
      </c>
      <c r="J336" s="21" t="s">
        <v>18</v>
      </c>
      <c r="K336" s="21">
        <v>42</v>
      </c>
      <c r="L336" s="21" t="str">
        <f>VLOOKUP(E336,[1]KLASIFIKASI!$I$4:$J$18,2,FALSE)</f>
        <v>PELEPAS GAS</v>
      </c>
      <c r="M336" s="21">
        <f t="shared" si="28"/>
        <v>12</v>
      </c>
      <c r="N336" s="21" t="s">
        <v>19</v>
      </c>
    </row>
    <row r="337" spans="1:14" s="8" customFormat="1" x14ac:dyDescent="0.25">
      <c r="A337" s="21">
        <f t="shared" si="29"/>
        <v>336</v>
      </c>
      <c r="B337" s="21" t="s">
        <v>1654</v>
      </c>
      <c r="C337" s="21" t="str">
        <f>VLOOKUP(B337,[1]DESA!$B$2:$D$601,3,FALSE)</f>
        <v>TIWUGALIH</v>
      </c>
      <c r="D337" s="21" t="str">
        <f>VLOOKUP(B337,[1]DESA!$B$2:$E$601,4,FALSE)</f>
        <v>PRAYA</v>
      </c>
      <c r="E337" s="22" t="s">
        <v>29</v>
      </c>
      <c r="F337" s="21">
        <f t="shared" si="26"/>
        <v>0</v>
      </c>
      <c r="G337" s="21">
        <f t="shared" si="27"/>
        <v>0</v>
      </c>
      <c r="H337" s="24" t="s">
        <v>2032</v>
      </c>
      <c r="I337" s="24" t="s">
        <v>2033</v>
      </c>
      <c r="J337" s="21" t="s">
        <v>18</v>
      </c>
      <c r="K337" s="21">
        <v>250</v>
      </c>
      <c r="L337" s="21" t="str">
        <f>VLOOKUP(E337,[1]KLASIFIKASI!$I$4:$J$18,2,FALSE)</f>
        <v>PELEPAS GAS</v>
      </c>
      <c r="M337" s="21">
        <f t="shared" si="28"/>
        <v>14</v>
      </c>
      <c r="N337" s="21" t="s">
        <v>19</v>
      </c>
    </row>
    <row r="338" spans="1:14" s="8" customFormat="1" x14ac:dyDescent="0.25">
      <c r="A338" s="21">
        <f t="shared" si="29"/>
        <v>337</v>
      </c>
      <c r="B338" s="21" t="s">
        <v>1654</v>
      </c>
      <c r="C338" s="21" t="str">
        <f>VLOOKUP(B338,[1]DESA!$B$2:$D$601,3,FALSE)</f>
        <v>TIWUGALIH</v>
      </c>
      <c r="D338" s="21" t="str">
        <f>VLOOKUP(B338,[1]DESA!$B$2:$E$601,4,FALSE)</f>
        <v>PRAYA</v>
      </c>
      <c r="E338" s="22" t="s">
        <v>15</v>
      </c>
      <c r="F338" s="21">
        <f t="shared" si="26"/>
        <v>0</v>
      </c>
      <c r="G338" s="21">
        <f t="shared" si="27"/>
        <v>0</v>
      </c>
      <c r="H338" s="24" t="s">
        <v>2034</v>
      </c>
      <c r="I338" s="24" t="s">
        <v>2035</v>
      </c>
      <c r="J338" s="21" t="s">
        <v>18</v>
      </c>
      <c r="K338" s="21">
        <v>42</v>
      </c>
      <c r="L338" s="21" t="str">
        <f>VLOOKUP(E338,[1]KLASIFIKASI!$I$4:$J$18,2,FALSE)</f>
        <v>PELEPAS GAS</v>
      </c>
      <c r="M338" s="21">
        <f t="shared" si="28"/>
        <v>12</v>
      </c>
      <c r="N338" s="21" t="s">
        <v>19</v>
      </c>
    </row>
    <row r="339" spans="1:14" s="8" customFormat="1" x14ac:dyDescent="0.25">
      <c r="A339" s="21">
        <f t="shared" si="29"/>
        <v>338</v>
      </c>
      <c r="B339" s="21" t="s">
        <v>1654</v>
      </c>
      <c r="C339" s="21" t="str">
        <f>VLOOKUP(B339,[1]DESA!$B$2:$D$601,3,FALSE)</f>
        <v>TIWUGALIH</v>
      </c>
      <c r="D339" s="21" t="str">
        <f>VLOOKUP(B339,[1]DESA!$B$2:$E$601,4,FALSE)</f>
        <v>PRAYA</v>
      </c>
      <c r="E339" s="22" t="s">
        <v>29</v>
      </c>
      <c r="F339" s="21">
        <f t="shared" si="26"/>
        <v>0</v>
      </c>
      <c r="G339" s="21">
        <f t="shared" si="27"/>
        <v>0</v>
      </c>
      <c r="H339" s="24" t="s">
        <v>2036</v>
      </c>
      <c r="I339" s="24" t="s">
        <v>2037</v>
      </c>
      <c r="J339" s="21" t="s">
        <v>18</v>
      </c>
      <c r="K339" s="21">
        <v>250</v>
      </c>
      <c r="L339" s="21" t="str">
        <f>VLOOKUP(E339,[1]KLASIFIKASI!$I$4:$J$18,2,FALSE)</f>
        <v>PELEPAS GAS</v>
      </c>
      <c r="M339" s="21">
        <f t="shared" si="28"/>
        <v>14</v>
      </c>
      <c r="N339" s="21" t="s">
        <v>19</v>
      </c>
    </row>
    <row r="340" spans="1:14" s="8" customFormat="1" x14ac:dyDescent="0.25">
      <c r="A340" s="21">
        <f t="shared" si="29"/>
        <v>339</v>
      </c>
      <c r="B340" s="21" t="s">
        <v>2038</v>
      </c>
      <c r="C340" s="21" t="str">
        <f>VLOOKUP(B340,[1]DESA!$B$2:$D$601,3,FALSE)</f>
        <v>SEMAYAN</v>
      </c>
      <c r="D340" s="21" t="str">
        <f>VLOOKUP(B340,[1]DESA!$B$2:$E$601,4,FALSE)</f>
        <v>PRAYA</v>
      </c>
      <c r="E340" s="22" t="s">
        <v>29</v>
      </c>
      <c r="F340" s="21">
        <f t="shared" si="26"/>
        <v>0</v>
      </c>
      <c r="G340" s="21">
        <f t="shared" si="27"/>
        <v>0</v>
      </c>
      <c r="H340" s="24" t="s">
        <v>2039</v>
      </c>
      <c r="I340" s="24" t="s">
        <v>2040</v>
      </c>
      <c r="J340" s="21" t="s">
        <v>18</v>
      </c>
      <c r="K340" s="21">
        <v>250</v>
      </c>
      <c r="L340" s="21" t="str">
        <f>VLOOKUP(E340,[1]KLASIFIKASI!$I$4:$J$18,2,FALSE)</f>
        <v>PELEPAS GAS</v>
      </c>
      <c r="M340" s="21">
        <f t="shared" si="28"/>
        <v>14</v>
      </c>
      <c r="N340" s="21" t="s">
        <v>19</v>
      </c>
    </row>
    <row r="341" spans="1:14" s="8" customFormat="1" x14ac:dyDescent="0.25">
      <c r="A341" s="21">
        <f t="shared" si="29"/>
        <v>340</v>
      </c>
      <c r="B341" s="21" t="s">
        <v>2038</v>
      </c>
      <c r="C341" s="21" t="str">
        <f>VLOOKUP(B341,[1]DESA!$B$2:$D$601,3,FALSE)</f>
        <v>SEMAYAN</v>
      </c>
      <c r="D341" s="21" t="str">
        <f>VLOOKUP(B341,[1]DESA!$B$2:$E$601,4,FALSE)</f>
        <v>PRAYA</v>
      </c>
      <c r="E341" s="22" t="s">
        <v>29</v>
      </c>
      <c r="F341" s="21">
        <f t="shared" si="26"/>
        <v>0</v>
      </c>
      <c r="G341" s="21">
        <f t="shared" si="27"/>
        <v>0</v>
      </c>
      <c r="H341" s="24" t="s">
        <v>2041</v>
      </c>
      <c r="I341" s="24" t="s">
        <v>2042</v>
      </c>
      <c r="J341" s="21" t="s">
        <v>18</v>
      </c>
      <c r="K341" s="21">
        <v>250</v>
      </c>
      <c r="L341" s="21" t="str">
        <f>VLOOKUP(E341,[1]KLASIFIKASI!$I$4:$J$18,2,FALSE)</f>
        <v>PELEPAS GAS</v>
      </c>
      <c r="M341" s="21">
        <f t="shared" si="28"/>
        <v>14</v>
      </c>
      <c r="N341" s="21" t="s">
        <v>19</v>
      </c>
    </row>
    <row r="342" spans="1:14" s="8" customFormat="1" x14ac:dyDescent="0.25">
      <c r="A342" s="21">
        <f t="shared" si="29"/>
        <v>341</v>
      </c>
      <c r="B342" s="21" t="s">
        <v>2038</v>
      </c>
      <c r="C342" s="21" t="str">
        <f>VLOOKUP(B342,[1]DESA!$B$2:$D$601,3,FALSE)</f>
        <v>SEMAYAN</v>
      </c>
      <c r="D342" s="21" t="str">
        <f>VLOOKUP(B342,[1]DESA!$B$2:$E$601,4,FALSE)</f>
        <v>PRAYA</v>
      </c>
      <c r="E342" s="22" t="s">
        <v>29</v>
      </c>
      <c r="F342" s="21">
        <f t="shared" si="26"/>
        <v>0</v>
      </c>
      <c r="G342" s="21">
        <f t="shared" si="27"/>
        <v>0</v>
      </c>
      <c r="H342" s="24" t="s">
        <v>2043</v>
      </c>
      <c r="I342" s="24" t="s">
        <v>2044</v>
      </c>
      <c r="J342" s="21" t="s">
        <v>18</v>
      </c>
      <c r="K342" s="21">
        <v>150</v>
      </c>
      <c r="L342" s="21" t="str">
        <f>VLOOKUP(E342,[1]KLASIFIKASI!$I$4:$J$18,2,FALSE)</f>
        <v>PELEPAS GAS</v>
      </c>
      <c r="M342" s="21">
        <f t="shared" si="28"/>
        <v>14</v>
      </c>
      <c r="N342" s="21" t="s">
        <v>19</v>
      </c>
    </row>
    <row r="343" spans="1:14" s="8" customFormat="1" x14ac:dyDescent="0.25">
      <c r="A343" s="21">
        <f t="shared" si="29"/>
        <v>342</v>
      </c>
      <c r="B343" s="21" t="s">
        <v>2038</v>
      </c>
      <c r="C343" s="21" t="str">
        <f>VLOOKUP(B343,[1]DESA!$B$2:$D$601,3,FALSE)</f>
        <v>SEMAYAN</v>
      </c>
      <c r="D343" s="21" t="str">
        <f>VLOOKUP(B343,[1]DESA!$B$2:$E$601,4,FALSE)</f>
        <v>PRAYA</v>
      </c>
      <c r="E343" s="22" t="s">
        <v>15</v>
      </c>
      <c r="F343" s="21">
        <f t="shared" si="26"/>
        <v>0</v>
      </c>
      <c r="G343" s="21">
        <f t="shared" si="27"/>
        <v>0</v>
      </c>
      <c r="H343" s="24" t="s">
        <v>2045</v>
      </c>
      <c r="I343" s="24" t="s">
        <v>2046</v>
      </c>
      <c r="J343" s="21" t="s">
        <v>18</v>
      </c>
      <c r="K343" s="21">
        <v>25</v>
      </c>
      <c r="L343" s="21" t="str">
        <f>VLOOKUP(E343,[1]KLASIFIKASI!$I$4:$J$18,2,FALSE)</f>
        <v>PELEPAS GAS</v>
      </c>
      <c r="M343" s="21">
        <f t="shared" si="28"/>
        <v>12</v>
      </c>
      <c r="N343" s="21" t="s">
        <v>19</v>
      </c>
    </row>
    <row r="344" spans="1:14" s="8" customFormat="1" x14ac:dyDescent="0.25">
      <c r="A344" s="21">
        <f t="shared" si="29"/>
        <v>343</v>
      </c>
      <c r="B344" s="21" t="s">
        <v>2038</v>
      </c>
      <c r="C344" s="21" t="str">
        <f>VLOOKUP(B344,[1]DESA!$B$2:$D$601,3,FALSE)</f>
        <v>SEMAYAN</v>
      </c>
      <c r="D344" s="21" t="str">
        <f>VLOOKUP(B344,[1]DESA!$B$2:$E$601,4,FALSE)</f>
        <v>PRAYA</v>
      </c>
      <c r="E344" s="22" t="s">
        <v>29</v>
      </c>
      <c r="F344" s="21">
        <f t="shared" si="26"/>
        <v>0</v>
      </c>
      <c r="G344" s="21">
        <f t="shared" si="27"/>
        <v>0</v>
      </c>
      <c r="H344" s="24" t="s">
        <v>2047</v>
      </c>
      <c r="I344" s="24" t="s">
        <v>2048</v>
      </c>
      <c r="J344" s="21" t="s">
        <v>18</v>
      </c>
      <c r="K344" s="21">
        <v>125</v>
      </c>
      <c r="L344" s="21" t="str">
        <f>VLOOKUP(E344,[1]KLASIFIKASI!$I$4:$J$18,2,FALSE)</f>
        <v>PELEPAS GAS</v>
      </c>
      <c r="M344" s="21">
        <f t="shared" si="28"/>
        <v>14</v>
      </c>
      <c r="N344" s="21" t="s">
        <v>19</v>
      </c>
    </row>
    <row r="345" spans="1:14" s="8" customFormat="1" x14ac:dyDescent="0.25">
      <c r="A345" s="21">
        <f t="shared" si="29"/>
        <v>344</v>
      </c>
      <c r="B345" s="21" t="s">
        <v>2038</v>
      </c>
      <c r="C345" s="21" t="str">
        <f>VLOOKUP(B345,[1]DESA!$B$2:$D$601,3,FALSE)</f>
        <v>SEMAYAN</v>
      </c>
      <c r="D345" s="21" t="str">
        <f>VLOOKUP(B345,[1]DESA!$B$2:$E$601,4,FALSE)</f>
        <v>PRAYA</v>
      </c>
      <c r="E345" s="22" t="s">
        <v>29</v>
      </c>
      <c r="F345" s="21">
        <f t="shared" si="26"/>
        <v>0</v>
      </c>
      <c r="G345" s="21">
        <f t="shared" si="27"/>
        <v>0</v>
      </c>
      <c r="H345" s="24" t="s">
        <v>2049</v>
      </c>
      <c r="I345" s="24" t="s">
        <v>2050</v>
      </c>
      <c r="J345" s="21" t="s">
        <v>18</v>
      </c>
      <c r="K345" s="21">
        <v>150</v>
      </c>
      <c r="L345" s="21" t="str">
        <f>VLOOKUP(E345,[1]KLASIFIKASI!$I$4:$J$18,2,FALSE)</f>
        <v>PELEPAS GAS</v>
      </c>
      <c r="M345" s="21">
        <f t="shared" si="28"/>
        <v>14</v>
      </c>
      <c r="N345" s="21" t="s">
        <v>19</v>
      </c>
    </row>
    <row r="346" spans="1:14" s="8" customFormat="1" x14ac:dyDescent="0.25">
      <c r="A346" s="21">
        <f t="shared" si="29"/>
        <v>345</v>
      </c>
      <c r="B346" s="21" t="s">
        <v>2051</v>
      </c>
      <c r="C346" s="21" t="str">
        <f>VLOOKUP(B346,[1]DESA!$B$2:$D$601,3,FALSE)</f>
        <v>SEMAYAN</v>
      </c>
      <c r="D346" s="21" t="str">
        <f>VLOOKUP(B346,[1]DESA!$B$2:$E$601,4,FALSE)</f>
        <v>PRAYA</v>
      </c>
      <c r="E346" s="22" t="s">
        <v>29</v>
      </c>
      <c r="F346" s="21">
        <f t="shared" si="26"/>
        <v>0</v>
      </c>
      <c r="G346" s="21">
        <f t="shared" si="27"/>
        <v>0</v>
      </c>
      <c r="H346" s="24" t="s">
        <v>2052</v>
      </c>
      <c r="I346" s="24" t="s">
        <v>2053</v>
      </c>
      <c r="J346" s="21" t="s">
        <v>18</v>
      </c>
      <c r="K346" s="21">
        <v>250</v>
      </c>
      <c r="L346" s="21" t="str">
        <f>VLOOKUP(E346,[1]KLASIFIKASI!$I$4:$J$18,2,FALSE)</f>
        <v>PELEPAS GAS</v>
      </c>
      <c r="M346" s="21">
        <f t="shared" si="28"/>
        <v>14</v>
      </c>
      <c r="N346" s="21" t="s">
        <v>19</v>
      </c>
    </row>
    <row r="347" spans="1:14" s="8" customFormat="1" x14ac:dyDescent="0.25">
      <c r="A347" s="21">
        <f t="shared" si="29"/>
        <v>346</v>
      </c>
      <c r="B347" s="21" t="s">
        <v>2051</v>
      </c>
      <c r="C347" s="21" t="str">
        <f>VLOOKUP(B347,[1]DESA!$B$2:$D$601,3,FALSE)</f>
        <v>SEMAYAN</v>
      </c>
      <c r="D347" s="21" t="str">
        <f>VLOOKUP(B347,[1]DESA!$B$2:$E$601,4,FALSE)</f>
        <v>PRAYA</v>
      </c>
      <c r="E347" s="22" t="s">
        <v>15</v>
      </c>
      <c r="F347" s="21">
        <f t="shared" si="26"/>
        <v>0</v>
      </c>
      <c r="G347" s="21">
        <f t="shared" si="27"/>
        <v>0</v>
      </c>
      <c r="H347" s="24" t="s">
        <v>2054</v>
      </c>
      <c r="I347" s="24" t="s">
        <v>2055</v>
      </c>
      <c r="J347" s="21" t="s">
        <v>18</v>
      </c>
      <c r="K347" s="21">
        <v>42</v>
      </c>
      <c r="L347" s="21" t="str">
        <f>VLOOKUP(E347,[1]KLASIFIKASI!$I$4:$J$18,2,FALSE)</f>
        <v>PELEPAS GAS</v>
      </c>
      <c r="M347" s="21">
        <f t="shared" si="28"/>
        <v>12</v>
      </c>
      <c r="N347" s="21" t="s">
        <v>19</v>
      </c>
    </row>
    <row r="348" spans="1:14" s="8" customFormat="1" x14ac:dyDescent="0.25">
      <c r="A348" s="21">
        <f t="shared" si="29"/>
        <v>347</v>
      </c>
      <c r="B348" s="21" t="s">
        <v>2051</v>
      </c>
      <c r="C348" s="21" t="str">
        <f>VLOOKUP(B348,[1]DESA!$B$2:$D$601,3,FALSE)</f>
        <v>SEMAYAN</v>
      </c>
      <c r="D348" s="21" t="str">
        <f>VLOOKUP(B348,[1]DESA!$B$2:$E$601,4,FALSE)</f>
        <v>PRAYA</v>
      </c>
      <c r="E348" s="22" t="s">
        <v>15</v>
      </c>
      <c r="F348" s="21">
        <f t="shared" si="26"/>
        <v>0</v>
      </c>
      <c r="G348" s="21">
        <f t="shared" si="27"/>
        <v>0</v>
      </c>
      <c r="H348" s="24" t="s">
        <v>2056</v>
      </c>
      <c r="I348" s="24" t="s">
        <v>2057</v>
      </c>
      <c r="J348" s="21" t="s">
        <v>18</v>
      </c>
      <c r="K348" s="21">
        <v>42</v>
      </c>
      <c r="L348" s="21" t="str">
        <f>VLOOKUP(E348,[1]KLASIFIKASI!$I$4:$J$18,2,FALSE)</f>
        <v>PELEPAS GAS</v>
      </c>
      <c r="M348" s="21">
        <f t="shared" si="28"/>
        <v>12</v>
      </c>
      <c r="N348" s="21" t="s">
        <v>19</v>
      </c>
    </row>
    <row r="349" spans="1:14" s="8" customFormat="1" x14ac:dyDescent="0.25">
      <c r="A349" s="21">
        <f t="shared" si="29"/>
        <v>348</v>
      </c>
      <c r="B349" s="21" t="s">
        <v>2051</v>
      </c>
      <c r="C349" s="21" t="str">
        <f>VLOOKUP(B349,[1]DESA!$B$2:$D$601,3,FALSE)</f>
        <v>SEMAYAN</v>
      </c>
      <c r="D349" s="21" t="str">
        <f>VLOOKUP(B349,[1]DESA!$B$2:$E$601,4,FALSE)</f>
        <v>PRAYA</v>
      </c>
      <c r="E349" s="22" t="s">
        <v>15</v>
      </c>
      <c r="F349" s="21">
        <f t="shared" si="26"/>
        <v>0</v>
      </c>
      <c r="G349" s="21">
        <f t="shared" si="27"/>
        <v>0</v>
      </c>
      <c r="H349" s="24" t="s">
        <v>2058</v>
      </c>
      <c r="I349" s="24" t="s">
        <v>2059</v>
      </c>
      <c r="J349" s="21" t="s">
        <v>18</v>
      </c>
      <c r="K349" s="21">
        <v>42</v>
      </c>
      <c r="L349" s="21" t="str">
        <f>VLOOKUP(E349,[1]KLASIFIKASI!$I$4:$J$18,2,FALSE)</f>
        <v>PELEPAS GAS</v>
      </c>
      <c r="M349" s="21">
        <f t="shared" si="28"/>
        <v>12</v>
      </c>
      <c r="N349" s="21" t="s">
        <v>19</v>
      </c>
    </row>
    <row r="350" spans="1:14" s="8" customFormat="1" x14ac:dyDescent="0.25">
      <c r="A350" s="21">
        <f t="shared" si="29"/>
        <v>349</v>
      </c>
      <c r="B350" s="21" t="s">
        <v>2051</v>
      </c>
      <c r="C350" s="21" t="str">
        <f>VLOOKUP(B350,[1]DESA!$B$2:$D$601,3,FALSE)</f>
        <v>SEMAYAN</v>
      </c>
      <c r="D350" s="21" t="str">
        <f>VLOOKUP(B350,[1]DESA!$B$2:$E$601,4,FALSE)</f>
        <v>PRAYA</v>
      </c>
      <c r="E350" s="22" t="s">
        <v>15</v>
      </c>
      <c r="F350" s="21">
        <f t="shared" si="26"/>
        <v>0</v>
      </c>
      <c r="G350" s="21">
        <f t="shared" si="27"/>
        <v>0</v>
      </c>
      <c r="H350" s="24" t="s">
        <v>2060</v>
      </c>
      <c r="I350" s="24" t="s">
        <v>2061</v>
      </c>
      <c r="J350" s="21" t="s">
        <v>18</v>
      </c>
      <c r="K350" s="21">
        <v>42</v>
      </c>
      <c r="L350" s="21" t="str">
        <f>VLOOKUP(E350,[1]KLASIFIKASI!$I$4:$J$18,2,FALSE)</f>
        <v>PELEPAS GAS</v>
      </c>
      <c r="M350" s="21">
        <f t="shared" si="28"/>
        <v>12</v>
      </c>
      <c r="N350" s="21" t="s">
        <v>19</v>
      </c>
    </row>
    <row r="351" spans="1:14" s="8" customFormat="1" x14ac:dyDescent="0.25">
      <c r="A351" s="21">
        <f t="shared" si="29"/>
        <v>350</v>
      </c>
      <c r="B351" s="21" t="s">
        <v>2051</v>
      </c>
      <c r="C351" s="21" t="str">
        <f>VLOOKUP(B351,[1]DESA!$B$2:$D$601,3,FALSE)</f>
        <v>SEMAYAN</v>
      </c>
      <c r="D351" s="21" t="str">
        <f>VLOOKUP(B351,[1]DESA!$B$2:$E$601,4,FALSE)</f>
        <v>PRAYA</v>
      </c>
      <c r="E351" s="22" t="s">
        <v>15</v>
      </c>
      <c r="F351" s="21">
        <f t="shared" ref="F351:F388" si="30">IF(ISERROR(VLOOKUP(M351,KELAS,2,FALSE)),0,VLOOKUP(M351,KELAS,2,FALSE))</f>
        <v>0</v>
      </c>
      <c r="G351" s="21">
        <f t="shared" ref="G351:G388" si="31">IF(F351&gt;50,100,F351)</f>
        <v>0</v>
      </c>
      <c r="H351" s="24" t="s">
        <v>2062</v>
      </c>
      <c r="I351" s="24" t="s">
        <v>2063</v>
      </c>
      <c r="J351" s="21" t="s">
        <v>18</v>
      </c>
      <c r="K351" s="21">
        <v>42</v>
      </c>
      <c r="L351" s="21" t="str">
        <f>VLOOKUP(E351,[1]KLASIFIKASI!$I$4:$J$18,2,FALSE)</f>
        <v>PELEPAS GAS</v>
      </c>
      <c r="M351" s="21">
        <f t="shared" ref="M351:M388" si="32">IF(AND(L351="PIJAR",K351&gt;=25,K351&lt;=50),1,IF(AND(L351="PIJAR",K351&gt;=51,K351&lt;=100),2,IF(AND(L351="PIJAR",K351&gt;=101,K351&lt;=200),3,IF(AND(L351="PIJAR",K351&gt;=201,K351&lt;=300),4,IF(AND(L351="PIJAR",K351&gt;=301,K351&lt;=400),5,IF(AND(L351="PIJAR",K351&gt;=401,K351&lt;=500),6,IF(AND(L351="PIJAR",K351&gt;=510,K351&lt;=600),7,IF(AND(L351="PIJAR",K351&gt;=601,K351&lt;=700),8,IF(AND(L351="PIJAR",K351&gt;=701,K351&lt;=800),9,IF(AND(L351="PIJAR",K351&gt;=801,K351&lt;=900),10,IF(AND(L351="PIJAR",K351&gt;=901,K351&lt;=1000),11,IF(AND(L351="PELEPAS GAS",K351&gt;=10,K351&lt;=50),12,IF(AND(L351="PELEPAS GAS",K351&gt;=51,K351&lt;=100),13,IF(AND(L351="PELEPAS GAS",K351&gt;=101,K351&lt;=250),14,IF(AND(L351="PELEPAS GAS",K351&gt;=251,K351&lt;1000),15,IF(AND(L351="PELEPAS GAS",K351&gt;=501,K351&lt;2000),16,"SALAH"))))))))))))))))</f>
        <v>12</v>
      </c>
      <c r="N351" s="21" t="s">
        <v>19</v>
      </c>
    </row>
    <row r="352" spans="1:14" s="8" customFormat="1" x14ac:dyDescent="0.25">
      <c r="A352" s="21">
        <f t="shared" si="29"/>
        <v>351</v>
      </c>
      <c r="B352" s="21" t="s">
        <v>2051</v>
      </c>
      <c r="C352" s="21" t="str">
        <f>VLOOKUP(B352,[1]DESA!$B$2:$D$601,3,FALSE)</f>
        <v>SEMAYAN</v>
      </c>
      <c r="D352" s="21" t="str">
        <f>VLOOKUP(B352,[1]DESA!$B$2:$E$601,4,FALSE)</f>
        <v>PRAYA</v>
      </c>
      <c r="E352" s="22" t="s">
        <v>15</v>
      </c>
      <c r="F352" s="21">
        <f t="shared" si="30"/>
        <v>0</v>
      </c>
      <c r="G352" s="21">
        <f t="shared" si="31"/>
        <v>0</v>
      </c>
      <c r="H352" s="24" t="s">
        <v>2064</v>
      </c>
      <c r="I352" s="24" t="s">
        <v>2065</v>
      </c>
      <c r="J352" s="21" t="s">
        <v>18</v>
      </c>
      <c r="K352" s="21">
        <v>42</v>
      </c>
      <c r="L352" s="21" t="str">
        <f>VLOOKUP(E352,[1]KLASIFIKASI!$I$4:$J$18,2,FALSE)</f>
        <v>PELEPAS GAS</v>
      </c>
      <c r="M352" s="21">
        <f t="shared" si="32"/>
        <v>12</v>
      </c>
      <c r="N352" s="21" t="s">
        <v>19</v>
      </c>
    </row>
    <row r="353" spans="1:14" s="8" customFormat="1" x14ac:dyDescent="0.25">
      <c r="A353" s="21">
        <f t="shared" si="29"/>
        <v>352</v>
      </c>
      <c r="B353" s="21" t="s">
        <v>2051</v>
      </c>
      <c r="C353" s="21" t="str">
        <f>VLOOKUP(B353,[1]DESA!$B$2:$D$601,3,FALSE)</f>
        <v>SEMAYAN</v>
      </c>
      <c r="D353" s="21" t="str">
        <f>VLOOKUP(B353,[1]DESA!$B$2:$E$601,4,FALSE)</f>
        <v>PRAYA</v>
      </c>
      <c r="E353" s="22" t="s">
        <v>15</v>
      </c>
      <c r="F353" s="21">
        <f t="shared" si="30"/>
        <v>0</v>
      </c>
      <c r="G353" s="21">
        <f t="shared" si="31"/>
        <v>0</v>
      </c>
      <c r="H353" s="24" t="s">
        <v>2066</v>
      </c>
      <c r="I353" s="24" t="s">
        <v>2067</v>
      </c>
      <c r="J353" s="21" t="s">
        <v>18</v>
      </c>
      <c r="K353" s="21">
        <v>42</v>
      </c>
      <c r="L353" s="21" t="str">
        <f>VLOOKUP(E353,[1]KLASIFIKASI!$I$4:$J$18,2,FALSE)</f>
        <v>PELEPAS GAS</v>
      </c>
      <c r="M353" s="21">
        <f t="shared" si="32"/>
        <v>12</v>
      </c>
      <c r="N353" s="21" t="s">
        <v>19</v>
      </c>
    </row>
    <row r="354" spans="1:14" s="8" customFormat="1" x14ac:dyDescent="0.25">
      <c r="A354" s="21">
        <f t="shared" si="29"/>
        <v>353</v>
      </c>
      <c r="B354" s="21" t="s">
        <v>2051</v>
      </c>
      <c r="C354" s="21" t="str">
        <f>VLOOKUP(B354,[1]DESA!$B$2:$D$601,3,FALSE)</f>
        <v>SEMAYAN</v>
      </c>
      <c r="D354" s="21" t="str">
        <f>VLOOKUP(B354,[1]DESA!$B$2:$E$601,4,FALSE)</f>
        <v>PRAYA</v>
      </c>
      <c r="E354" s="22" t="s">
        <v>29</v>
      </c>
      <c r="F354" s="21">
        <f t="shared" si="30"/>
        <v>0</v>
      </c>
      <c r="G354" s="21">
        <f t="shared" si="31"/>
        <v>0</v>
      </c>
      <c r="H354" s="24" t="s">
        <v>2068</v>
      </c>
      <c r="I354" s="24" t="s">
        <v>2069</v>
      </c>
      <c r="J354" s="21" t="s">
        <v>18</v>
      </c>
      <c r="K354" s="21">
        <v>500</v>
      </c>
      <c r="L354" s="21" t="str">
        <f>VLOOKUP(E354,[1]KLASIFIKASI!$I$4:$J$18,2,FALSE)</f>
        <v>PELEPAS GAS</v>
      </c>
      <c r="M354" s="21">
        <f t="shared" si="32"/>
        <v>15</v>
      </c>
      <c r="N354" s="21" t="s">
        <v>19</v>
      </c>
    </row>
    <row r="355" spans="1:14" s="8" customFormat="1" x14ac:dyDescent="0.25">
      <c r="A355" s="21">
        <f t="shared" si="29"/>
        <v>354</v>
      </c>
      <c r="B355" s="21" t="s">
        <v>2051</v>
      </c>
      <c r="C355" s="21" t="str">
        <f>VLOOKUP(B355,[1]DESA!$B$2:$D$601,3,FALSE)</f>
        <v>SEMAYAN</v>
      </c>
      <c r="D355" s="21" t="str">
        <f>VLOOKUP(B355,[1]DESA!$B$2:$E$601,4,FALSE)</f>
        <v>PRAYA</v>
      </c>
      <c r="E355" s="22" t="s">
        <v>15</v>
      </c>
      <c r="F355" s="21">
        <f t="shared" si="30"/>
        <v>0</v>
      </c>
      <c r="G355" s="21">
        <f t="shared" si="31"/>
        <v>0</v>
      </c>
      <c r="H355" s="24" t="s">
        <v>2070</v>
      </c>
      <c r="I355" s="24" t="s">
        <v>2071</v>
      </c>
      <c r="J355" s="21" t="s">
        <v>18</v>
      </c>
      <c r="K355" s="21">
        <v>42</v>
      </c>
      <c r="L355" s="21" t="str">
        <f>VLOOKUP(E355,[1]KLASIFIKASI!$I$4:$J$18,2,FALSE)</f>
        <v>PELEPAS GAS</v>
      </c>
      <c r="M355" s="21">
        <f t="shared" si="32"/>
        <v>12</v>
      </c>
      <c r="N355" s="21" t="s">
        <v>19</v>
      </c>
    </row>
    <row r="356" spans="1:14" s="8" customFormat="1" x14ac:dyDescent="0.25">
      <c r="A356" s="21">
        <f t="shared" si="29"/>
        <v>355</v>
      </c>
      <c r="B356" s="21" t="s">
        <v>2051</v>
      </c>
      <c r="C356" s="21" t="str">
        <f>VLOOKUP(B356,[1]DESA!$B$2:$D$601,3,FALSE)</f>
        <v>SEMAYAN</v>
      </c>
      <c r="D356" s="21" t="str">
        <f>VLOOKUP(B356,[1]DESA!$B$2:$E$601,4,FALSE)</f>
        <v>PRAYA</v>
      </c>
      <c r="E356" s="22" t="s">
        <v>15</v>
      </c>
      <c r="F356" s="21">
        <f t="shared" si="30"/>
        <v>0</v>
      </c>
      <c r="G356" s="21">
        <f t="shared" si="31"/>
        <v>0</v>
      </c>
      <c r="H356" s="24" t="s">
        <v>2072</v>
      </c>
      <c r="I356" s="24" t="s">
        <v>2073</v>
      </c>
      <c r="J356" s="21" t="s">
        <v>18</v>
      </c>
      <c r="K356" s="21">
        <v>42</v>
      </c>
      <c r="L356" s="21" t="str">
        <f>VLOOKUP(E356,[1]KLASIFIKASI!$I$4:$J$18,2,FALSE)</f>
        <v>PELEPAS GAS</v>
      </c>
      <c r="M356" s="21">
        <f t="shared" si="32"/>
        <v>12</v>
      </c>
      <c r="N356" s="21" t="s">
        <v>19</v>
      </c>
    </row>
    <row r="357" spans="1:14" s="8" customFormat="1" x14ac:dyDescent="0.25">
      <c r="A357" s="21">
        <f t="shared" si="29"/>
        <v>356</v>
      </c>
      <c r="B357" s="21" t="s">
        <v>2051</v>
      </c>
      <c r="C357" s="21" t="str">
        <f>VLOOKUP(B357,[1]DESA!$B$2:$D$601,3,FALSE)</f>
        <v>SEMAYAN</v>
      </c>
      <c r="D357" s="21" t="str">
        <f>VLOOKUP(B357,[1]DESA!$B$2:$E$601,4,FALSE)</f>
        <v>PRAYA</v>
      </c>
      <c r="E357" s="22" t="s">
        <v>15</v>
      </c>
      <c r="F357" s="21">
        <f t="shared" si="30"/>
        <v>0</v>
      </c>
      <c r="G357" s="21">
        <f t="shared" si="31"/>
        <v>0</v>
      </c>
      <c r="H357" s="24" t="s">
        <v>2074</v>
      </c>
      <c r="I357" s="24" t="s">
        <v>2075</v>
      </c>
      <c r="J357" s="21" t="s">
        <v>18</v>
      </c>
      <c r="K357" s="21">
        <v>42</v>
      </c>
      <c r="L357" s="21" t="str">
        <f>VLOOKUP(E357,[1]KLASIFIKASI!$I$4:$J$18,2,FALSE)</f>
        <v>PELEPAS GAS</v>
      </c>
      <c r="M357" s="21">
        <f t="shared" si="32"/>
        <v>12</v>
      </c>
      <c r="N357" s="21" t="s">
        <v>19</v>
      </c>
    </row>
    <row r="358" spans="1:14" s="8" customFormat="1" x14ac:dyDescent="0.25">
      <c r="A358" s="21">
        <f t="shared" si="29"/>
        <v>357</v>
      </c>
      <c r="B358" s="21" t="s">
        <v>2051</v>
      </c>
      <c r="C358" s="21" t="str">
        <f>VLOOKUP(B358,[1]DESA!$B$2:$D$601,3,FALSE)</f>
        <v>SEMAYAN</v>
      </c>
      <c r="D358" s="21" t="str">
        <f>VLOOKUP(B358,[1]DESA!$B$2:$E$601,4,FALSE)</f>
        <v>PRAYA</v>
      </c>
      <c r="E358" s="22" t="s">
        <v>29</v>
      </c>
      <c r="F358" s="21">
        <f t="shared" si="30"/>
        <v>0</v>
      </c>
      <c r="G358" s="21">
        <f t="shared" si="31"/>
        <v>0</v>
      </c>
      <c r="H358" s="24" t="s">
        <v>2076</v>
      </c>
      <c r="I358" s="24" t="s">
        <v>2077</v>
      </c>
      <c r="J358" s="21" t="s">
        <v>18</v>
      </c>
      <c r="K358" s="21">
        <v>250</v>
      </c>
      <c r="L358" s="21" t="str">
        <f>VLOOKUP(E358,[1]KLASIFIKASI!$I$4:$J$18,2,FALSE)</f>
        <v>PELEPAS GAS</v>
      </c>
      <c r="M358" s="21">
        <f t="shared" si="32"/>
        <v>14</v>
      </c>
      <c r="N358" s="21" t="s">
        <v>19</v>
      </c>
    </row>
    <row r="359" spans="1:14" s="8" customFormat="1" x14ac:dyDescent="0.25">
      <c r="A359" s="21">
        <f t="shared" si="29"/>
        <v>358</v>
      </c>
      <c r="B359" s="21" t="s">
        <v>2051</v>
      </c>
      <c r="C359" s="21" t="str">
        <f>VLOOKUP(B359,[1]DESA!$B$2:$D$601,3,FALSE)</f>
        <v>SEMAYAN</v>
      </c>
      <c r="D359" s="21" t="str">
        <f>VLOOKUP(B359,[1]DESA!$B$2:$E$601,4,FALSE)</f>
        <v>PRAYA</v>
      </c>
      <c r="E359" s="22" t="s">
        <v>29</v>
      </c>
      <c r="F359" s="21">
        <f t="shared" si="30"/>
        <v>0</v>
      </c>
      <c r="G359" s="21">
        <f t="shared" si="31"/>
        <v>0</v>
      </c>
      <c r="H359" s="24" t="s">
        <v>2078</v>
      </c>
      <c r="I359" s="24" t="s">
        <v>2079</v>
      </c>
      <c r="J359" s="21" t="s">
        <v>18</v>
      </c>
      <c r="K359" s="21">
        <v>250</v>
      </c>
      <c r="L359" s="21" t="str">
        <f>VLOOKUP(E359,[1]KLASIFIKASI!$I$4:$J$18,2,FALSE)</f>
        <v>PELEPAS GAS</v>
      </c>
      <c r="M359" s="21">
        <f t="shared" si="32"/>
        <v>14</v>
      </c>
      <c r="N359" s="21" t="s">
        <v>19</v>
      </c>
    </row>
    <row r="360" spans="1:14" s="8" customFormat="1" x14ac:dyDescent="0.25">
      <c r="A360" s="21">
        <f t="shared" si="29"/>
        <v>359</v>
      </c>
      <c r="B360" s="21" t="s">
        <v>2051</v>
      </c>
      <c r="C360" s="21" t="str">
        <f>VLOOKUP(B360,[1]DESA!$B$2:$D$601,3,FALSE)</f>
        <v>SEMAYAN</v>
      </c>
      <c r="D360" s="21" t="str">
        <f>VLOOKUP(B360,[1]DESA!$B$2:$E$601,4,FALSE)</f>
        <v>PRAYA</v>
      </c>
      <c r="E360" s="22" t="s">
        <v>29</v>
      </c>
      <c r="F360" s="21">
        <f t="shared" si="30"/>
        <v>0</v>
      </c>
      <c r="G360" s="21">
        <f t="shared" si="31"/>
        <v>0</v>
      </c>
      <c r="H360" s="24" t="s">
        <v>2080</v>
      </c>
      <c r="I360" s="24" t="s">
        <v>2081</v>
      </c>
      <c r="J360" s="21" t="s">
        <v>18</v>
      </c>
      <c r="K360" s="21">
        <v>500</v>
      </c>
      <c r="L360" s="21" t="str">
        <f>VLOOKUP(E360,[1]KLASIFIKASI!$I$4:$J$18,2,FALSE)</f>
        <v>PELEPAS GAS</v>
      </c>
      <c r="M360" s="21">
        <f t="shared" si="32"/>
        <v>15</v>
      </c>
      <c r="N360" s="21" t="s">
        <v>19</v>
      </c>
    </row>
    <row r="361" spans="1:14" s="8" customFormat="1" x14ac:dyDescent="0.25">
      <c r="A361" s="21">
        <f t="shared" si="29"/>
        <v>360</v>
      </c>
      <c r="B361" s="21" t="s">
        <v>2051</v>
      </c>
      <c r="C361" s="21" t="str">
        <f>VLOOKUP(B361,[1]DESA!$B$2:$D$601,3,FALSE)</f>
        <v>SEMAYAN</v>
      </c>
      <c r="D361" s="21" t="str">
        <f>VLOOKUP(B361,[1]DESA!$B$2:$E$601,4,FALSE)</f>
        <v>PRAYA</v>
      </c>
      <c r="E361" s="22" t="s">
        <v>29</v>
      </c>
      <c r="F361" s="21">
        <f t="shared" si="30"/>
        <v>0</v>
      </c>
      <c r="G361" s="21">
        <f t="shared" si="31"/>
        <v>0</v>
      </c>
      <c r="H361" s="24" t="s">
        <v>2082</v>
      </c>
      <c r="I361" s="24" t="s">
        <v>2083</v>
      </c>
      <c r="J361" s="21" t="s">
        <v>18</v>
      </c>
      <c r="K361" s="21">
        <v>250</v>
      </c>
      <c r="L361" s="21" t="str">
        <f>VLOOKUP(E361,[1]KLASIFIKASI!$I$4:$J$18,2,FALSE)</f>
        <v>PELEPAS GAS</v>
      </c>
      <c r="M361" s="21">
        <f t="shared" si="32"/>
        <v>14</v>
      </c>
      <c r="N361" s="21" t="s">
        <v>19</v>
      </c>
    </row>
    <row r="362" spans="1:14" s="8" customFormat="1" x14ac:dyDescent="0.25">
      <c r="A362" s="21">
        <f t="shared" si="29"/>
        <v>361</v>
      </c>
      <c r="B362" s="21" t="s">
        <v>2051</v>
      </c>
      <c r="C362" s="21" t="str">
        <f>VLOOKUP(B362,[1]DESA!$B$2:$D$601,3,FALSE)</f>
        <v>SEMAYAN</v>
      </c>
      <c r="D362" s="21" t="str">
        <f>VLOOKUP(B362,[1]DESA!$B$2:$E$601,4,FALSE)</f>
        <v>PRAYA</v>
      </c>
      <c r="E362" s="22" t="s">
        <v>29</v>
      </c>
      <c r="F362" s="21">
        <f t="shared" si="30"/>
        <v>0</v>
      </c>
      <c r="G362" s="21">
        <f t="shared" si="31"/>
        <v>0</v>
      </c>
      <c r="H362" s="24" t="s">
        <v>2084</v>
      </c>
      <c r="I362" s="24" t="s">
        <v>2085</v>
      </c>
      <c r="J362" s="21" t="s">
        <v>18</v>
      </c>
      <c r="K362" s="21">
        <v>250</v>
      </c>
      <c r="L362" s="21" t="str">
        <f>VLOOKUP(E362,[1]KLASIFIKASI!$I$4:$J$18,2,FALSE)</f>
        <v>PELEPAS GAS</v>
      </c>
      <c r="M362" s="21">
        <f t="shared" si="32"/>
        <v>14</v>
      </c>
      <c r="N362" s="21" t="s">
        <v>19</v>
      </c>
    </row>
    <row r="363" spans="1:14" s="8" customFormat="1" x14ac:dyDescent="0.25">
      <c r="A363" s="21">
        <f t="shared" si="29"/>
        <v>362</v>
      </c>
      <c r="B363" s="21" t="s">
        <v>2051</v>
      </c>
      <c r="C363" s="21" t="str">
        <f>VLOOKUP(B363,[1]DESA!$B$2:$D$601,3,FALSE)</f>
        <v>SEMAYAN</v>
      </c>
      <c r="D363" s="21" t="str">
        <f>VLOOKUP(B363,[1]DESA!$B$2:$E$601,4,FALSE)</f>
        <v>PRAYA</v>
      </c>
      <c r="E363" s="22" t="s">
        <v>29</v>
      </c>
      <c r="F363" s="21">
        <f t="shared" si="30"/>
        <v>0</v>
      </c>
      <c r="G363" s="21">
        <f t="shared" si="31"/>
        <v>0</v>
      </c>
      <c r="H363" s="24" t="s">
        <v>2086</v>
      </c>
      <c r="I363" s="24" t="s">
        <v>2087</v>
      </c>
      <c r="J363" s="21" t="s">
        <v>18</v>
      </c>
      <c r="K363" s="21">
        <v>500</v>
      </c>
      <c r="L363" s="21" t="str">
        <f>VLOOKUP(E363,[1]KLASIFIKASI!$I$4:$J$18,2,FALSE)</f>
        <v>PELEPAS GAS</v>
      </c>
      <c r="M363" s="21">
        <f t="shared" si="32"/>
        <v>15</v>
      </c>
      <c r="N363" s="21" t="s">
        <v>19</v>
      </c>
    </row>
    <row r="364" spans="1:14" s="8" customFormat="1" x14ac:dyDescent="0.25">
      <c r="A364" s="21">
        <f t="shared" si="29"/>
        <v>363</v>
      </c>
      <c r="B364" s="21" t="s">
        <v>2051</v>
      </c>
      <c r="C364" s="21" t="str">
        <f>VLOOKUP(B364,[1]DESA!$B$2:$D$601,3,FALSE)</f>
        <v>SEMAYAN</v>
      </c>
      <c r="D364" s="21" t="str">
        <f>VLOOKUP(B364,[1]DESA!$B$2:$E$601,4,FALSE)</f>
        <v>PRAYA</v>
      </c>
      <c r="E364" s="22" t="s">
        <v>29</v>
      </c>
      <c r="F364" s="21">
        <f t="shared" si="30"/>
        <v>0</v>
      </c>
      <c r="G364" s="21">
        <f t="shared" si="31"/>
        <v>0</v>
      </c>
      <c r="H364" s="24"/>
      <c r="I364" s="24"/>
      <c r="J364" s="21" t="s">
        <v>18</v>
      </c>
      <c r="K364" s="21">
        <v>500</v>
      </c>
      <c r="L364" s="21" t="str">
        <f>VLOOKUP(E364,[1]KLASIFIKASI!$I$4:$J$18,2,FALSE)</f>
        <v>PELEPAS GAS</v>
      </c>
      <c r="M364" s="21">
        <f t="shared" si="32"/>
        <v>15</v>
      </c>
      <c r="N364" s="21" t="s">
        <v>19</v>
      </c>
    </row>
    <row r="365" spans="1:14" s="8" customFormat="1" x14ac:dyDescent="0.25">
      <c r="A365" s="21">
        <f t="shared" si="29"/>
        <v>364</v>
      </c>
      <c r="B365" s="21" t="s">
        <v>2051</v>
      </c>
      <c r="C365" s="21" t="str">
        <f>VLOOKUP(B365,[1]DESA!$B$2:$D$601,3,FALSE)</f>
        <v>SEMAYAN</v>
      </c>
      <c r="D365" s="21" t="str">
        <f>VLOOKUP(B365,[1]DESA!$B$2:$E$601,4,FALSE)</f>
        <v>PRAYA</v>
      </c>
      <c r="E365" s="22" t="s">
        <v>29</v>
      </c>
      <c r="F365" s="21">
        <f t="shared" si="30"/>
        <v>0</v>
      </c>
      <c r="G365" s="21">
        <f t="shared" si="31"/>
        <v>0</v>
      </c>
      <c r="H365" s="24" t="s">
        <v>2088</v>
      </c>
      <c r="I365" s="24" t="s">
        <v>2089</v>
      </c>
      <c r="J365" s="21" t="s">
        <v>18</v>
      </c>
      <c r="K365" s="21">
        <v>150</v>
      </c>
      <c r="L365" s="21" t="str">
        <f>VLOOKUP(E365,[1]KLASIFIKASI!$I$4:$J$18,2,FALSE)</f>
        <v>PELEPAS GAS</v>
      </c>
      <c r="M365" s="21">
        <f t="shared" si="32"/>
        <v>14</v>
      </c>
      <c r="N365" s="21" t="s">
        <v>19</v>
      </c>
    </row>
    <row r="366" spans="1:14" s="8" customFormat="1" x14ac:dyDescent="0.25">
      <c r="A366" s="21">
        <f t="shared" si="29"/>
        <v>365</v>
      </c>
      <c r="B366" s="21" t="s">
        <v>2051</v>
      </c>
      <c r="C366" s="21" t="str">
        <f>VLOOKUP(B366,[1]DESA!$B$2:$D$601,3,FALSE)</f>
        <v>SEMAYAN</v>
      </c>
      <c r="D366" s="21" t="str">
        <f>VLOOKUP(B366,[1]DESA!$B$2:$E$601,4,FALSE)</f>
        <v>PRAYA</v>
      </c>
      <c r="E366" s="22" t="s">
        <v>15</v>
      </c>
      <c r="F366" s="21">
        <f t="shared" si="30"/>
        <v>0</v>
      </c>
      <c r="G366" s="21">
        <f t="shared" si="31"/>
        <v>0</v>
      </c>
      <c r="H366" s="24" t="s">
        <v>2090</v>
      </c>
      <c r="I366" s="24" t="s">
        <v>2091</v>
      </c>
      <c r="J366" s="21" t="s">
        <v>18</v>
      </c>
      <c r="K366" s="21">
        <v>42</v>
      </c>
      <c r="L366" s="21" t="str">
        <f>VLOOKUP(E366,[1]KLASIFIKASI!$I$4:$J$18,2,FALSE)</f>
        <v>PELEPAS GAS</v>
      </c>
      <c r="M366" s="21">
        <f t="shared" si="32"/>
        <v>12</v>
      </c>
      <c r="N366" s="21" t="s">
        <v>19</v>
      </c>
    </row>
    <row r="367" spans="1:14" s="8" customFormat="1" x14ac:dyDescent="0.25">
      <c r="A367" s="21">
        <f t="shared" si="29"/>
        <v>366</v>
      </c>
      <c r="B367" s="21" t="s">
        <v>2051</v>
      </c>
      <c r="C367" s="21" t="str">
        <f>VLOOKUP(B367,[1]DESA!$B$2:$D$601,3,FALSE)</f>
        <v>SEMAYAN</v>
      </c>
      <c r="D367" s="21" t="str">
        <f>VLOOKUP(B367,[1]DESA!$B$2:$E$601,4,FALSE)</f>
        <v>PRAYA</v>
      </c>
      <c r="E367" s="22" t="s">
        <v>29</v>
      </c>
      <c r="F367" s="21">
        <f t="shared" si="30"/>
        <v>0</v>
      </c>
      <c r="G367" s="21">
        <f t="shared" si="31"/>
        <v>0</v>
      </c>
      <c r="H367" s="24" t="s">
        <v>2092</v>
      </c>
      <c r="I367" s="24" t="s">
        <v>2093</v>
      </c>
      <c r="J367" s="21" t="s">
        <v>18</v>
      </c>
      <c r="K367" s="21">
        <v>150</v>
      </c>
      <c r="L367" s="21" t="str">
        <f>VLOOKUP(E367,[1]KLASIFIKASI!$I$4:$J$18,2,FALSE)</f>
        <v>PELEPAS GAS</v>
      </c>
      <c r="M367" s="21">
        <f t="shared" si="32"/>
        <v>14</v>
      </c>
      <c r="N367" s="21" t="s">
        <v>19</v>
      </c>
    </row>
    <row r="368" spans="1:14" s="8" customFormat="1" x14ac:dyDescent="0.25">
      <c r="A368" s="21">
        <f t="shared" si="29"/>
        <v>367</v>
      </c>
      <c r="B368" s="21" t="s">
        <v>2051</v>
      </c>
      <c r="C368" s="21" t="str">
        <f>VLOOKUP(B368,[1]DESA!$B$2:$D$601,3,FALSE)</f>
        <v>SEMAYAN</v>
      </c>
      <c r="D368" s="21" t="str">
        <f>VLOOKUP(B368,[1]DESA!$B$2:$E$601,4,FALSE)</f>
        <v>PRAYA</v>
      </c>
      <c r="E368" s="22" t="s">
        <v>15</v>
      </c>
      <c r="F368" s="21">
        <f t="shared" si="30"/>
        <v>0</v>
      </c>
      <c r="G368" s="21">
        <f t="shared" si="31"/>
        <v>0</v>
      </c>
      <c r="H368" s="24" t="s">
        <v>2094</v>
      </c>
      <c r="I368" s="24" t="s">
        <v>2095</v>
      </c>
      <c r="J368" s="21" t="s">
        <v>18</v>
      </c>
      <c r="K368" s="21">
        <v>42</v>
      </c>
      <c r="L368" s="21" t="str">
        <f>VLOOKUP(E368,[1]KLASIFIKASI!$I$4:$J$18,2,FALSE)</f>
        <v>PELEPAS GAS</v>
      </c>
      <c r="M368" s="21">
        <f t="shared" si="32"/>
        <v>12</v>
      </c>
      <c r="N368" s="21" t="s">
        <v>19</v>
      </c>
    </row>
    <row r="369" spans="1:14" s="8" customFormat="1" x14ac:dyDescent="0.25">
      <c r="A369" s="21">
        <f t="shared" si="29"/>
        <v>368</v>
      </c>
      <c r="B369" s="21" t="s">
        <v>2051</v>
      </c>
      <c r="C369" s="21" t="str">
        <f>VLOOKUP(B369,[1]DESA!$B$2:$D$601,3,FALSE)</f>
        <v>SEMAYAN</v>
      </c>
      <c r="D369" s="21" t="str">
        <f>VLOOKUP(B369,[1]DESA!$B$2:$E$601,4,FALSE)</f>
        <v>PRAYA</v>
      </c>
      <c r="E369" s="22" t="s">
        <v>15</v>
      </c>
      <c r="F369" s="21">
        <f t="shared" si="30"/>
        <v>0</v>
      </c>
      <c r="G369" s="21">
        <f t="shared" si="31"/>
        <v>0</v>
      </c>
      <c r="H369" s="24" t="s">
        <v>2096</v>
      </c>
      <c r="I369" s="24" t="s">
        <v>2097</v>
      </c>
      <c r="J369" s="21" t="s">
        <v>18</v>
      </c>
      <c r="K369" s="21">
        <v>42</v>
      </c>
      <c r="L369" s="21" t="str">
        <f>VLOOKUP(E369,[1]KLASIFIKASI!$I$4:$J$18,2,FALSE)</f>
        <v>PELEPAS GAS</v>
      </c>
      <c r="M369" s="21">
        <f t="shared" si="32"/>
        <v>12</v>
      </c>
      <c r="N369" s="21" t="s">
        <v>19</v>
      </c>
    </row>
    <row r="370" spans="1:14" s="8" customFormat="1" x14ac:dyDescent="0.25">
      <c r="A370" s="21">
        <f t="shared" si="29"/>
        <v>369</v>
      </c>
      <c r="B370" s="21" t="s">
        <v>2051</v>
      </c>
      <c r="C370" s="21" t="str">
        <f>VLOOKUP(B370,[1]DESA!$B$2:$D$601,3,FALSE)</f>
        <v>SEMAYAN</v>
      </c>
      <c r="D370" s="21" t="str">
        <f>VLOOKUP(B370,[1]DESA!$B$2:$E$601,4,FALSE)</f>
        <v>PRAYA</v>
      </c>
      <c r="E370" s="22" t="s">
        <v>15</v>
      </c>
      <c r="F370" s="21">
        <f t="shared" si="30"/>
        <v>0</v>
      </c>
      <c r="G370" s="21">
        <f t="shared" si="31"/>
        <v>0</v>
      </c>
      <c r="H370" s="24" t="s">
        <v>2098</v>
      </c>
      <c r="I370" s="24" t="s">
        <v>2099</v>
      </c>
      <c r="J370" s="21" t="s">
        <v>18</v>
      </c>
      <c r="K370" s="21">
        <v>84</v>
      </c>
      <c r="L370" s="21" t="str">
        <f>VLOOKUP(E370,[1]KLASIFIKASI!$I$4:$J$18,2,FALSE)</f>
        <v>PELEPAS GAS</v>
      </c>
      <c r="M370" s="21">
        <f t="shared" si="32"/>
        <v>13</v>
      </c>
      <c r="N370" s="21" t="s">
        <v>52</v>
      </c>
    </row>
    <row r="371" spans="1:14" s="8" customFormat="1" x14ac:dyDescent="0.25">
      <c r="A371" s="21">
        <f t="shared" si="29"/>
        <v>370</v>
      </c>
      <c r="B371" s="21" t="s">
        <v>2100</v>
      </c>
      <c r="C371" s="21" t="str">
        <f>VLOOKUP(B371,[1]DESA!$B$2:$D$601,3,FALSE)</f>
        <v>PRAPEN</v>
      </c>
      <c r="D371" s="21" t="str">
        <f>VLOOKUP(B371,[1]DESA!$B$2:$E$601,4,FALSE)</f>
        <v>PRAYA</v>
      </c>
      <c r="E371" s="22"/>
      <c r="F371" s="21">
        <f t="shared" si="30"/>
        <v>0</v>
      </c>
      <c r="G371" s="21">
        <f t="shared" si="31"/>
        <v>0</v>
      </c>
      <c r="H371" s="24"/>
      <c r="I371" s="24"/>
      <c r="J371" s="21" t="s">
        <v>18</v>
      </c>
      <c r="K371" s="21">
        <v>0</v>
      </c>
      <c r="L371" s="21" t="e">
        <f>VLOOKUP(E371,[1]KLASIFIKASI!$I$4:$J$18,2,FALSE)</f>
        <v>#N/A</v>
      </c>
      <c r="M371" s="21" t="e">
        <f t="shared" si="32"/>
        <v>#N/A</v>
      </c>
      <c r="N371" s="21" t="s">
        <v>52</v>
      </c>
    </row>
    <row r="372" spans="1:14" s="8" customFormat="1" x14ac:dyDescent="0.25">
      <c r="A372" s="21">
        <f t="shared" si="29"/>
        <v>371</v>
      </c>
      <c r="B372" s="21" t="s">
        <v>2101</v>
      </c>
      <c r="C372" s="21" t="str">
        <f>VLOOKUP(B372,[1]DESA!$B$2:$D$601,3,FALSE)</f>
        <v>PRAPEN</v>
      </c>
      <c r="D372" s="21" t="str">
        <f>VLOOKUP(B372,[1]DESA!$B$2:$E$601,4,FALSE)</f>
        <v>PRAYA</v>
      </c>
      <c r="E372" s="22"/>
      <c r="F372" s="21">
        <f t="shared" si="30"/>
        <v>0</v>
      </c>
      <c r="G372" s="21">
        <f t="shared" si="31"/>
        <v>0</v>
      </c>
      <c r="H372" s="24"/>
      <c r="I372" s="24"/>
      <c r="J372" s="21" t="s">
        <v>18</v>
      </c>
      <c r="K372" s="21">
        <v>0</v>
      </c>
      <c r="L372" s="21" t="e">
        <f>VLOOKUP(E372,[1]KLASIFIKASI!$I$4:$J$18,2,FALSE)</f>
        <v>#N/A</v>
      </c>
      <c r="M372" s="21" t="e">
        <f t="shared" si="32"/>
        <v>#N/A</v>
      </c>
      <c r="N372" s="21" t="s">
        <v>52</v>
      </c>
    </row>
    <row r="373" spans="1:14" s="8" customFormat="1" x14ac:dyDescent="0.25">
      <c r="A373" s="21">
        <f t="shared" si="29"/>
        <v>372</v>
      </c>
      <c r="B373" s="21" t="s">
        <v>2102</v>
      </c>
      <c r="C373" s="21" t="str">
        <f>VLOOKUP(B373,[1]DESA!$B$2:$D$601,3,FALSE)</f>
        <v>SEMAYAN</v>
      </c>
      <c r="D373" s="21" t="str">
        <f>VLOOKUP(B373,[1]DESA!$B$2:$E$601,4,FALSE)</f>
        <v>PRAYA</v>
      </c>
      <c r="E373" s="22"/>
      <c r="F373" s="21">
        <f t="shared" si="30"/>
        <v>0</v>
      </c>
      <c r="G373" s="21">
        <f t="shared" si="31"/>
        <v>0</v>
      </c>
      <c r="H373" s="24"/>
      <c r="I373" s="24"/>
      <c r="J373" s="21" t="s">
        <v>18</v>
      </c>
      <c r="K373" s="21">
        <v>0</v>
      </c>
      <c r="L373" s="21" t="e">
        <f>VLOOKUP(E373,[1]KLASIFIKASI!$I$4:$J$18,2,FALSE)</f>
        <v>#N/A</v>
      </c>
      <c r="M373" s="21" t="e">
        <f t="shared" si="32"/>
        <v>#N/A</v>
      </c>
      <c r="N373" s="21" t="s">
        <v>52</v>
      </c>
    </row>
    <row r="374" spans="1:14" s="8" customFormat="1" x14ac:dyDescent="0.25">
      <c r="A374" s="21">
        <f t="shared" si="29"/>
        <v>373</v>
      </c>
      <c r="B374" s="21" t="s">
        <v>1654</v>
      </c>
      <c r="C374" s="21" t="str">
        <f>VLOOKUP(B374,[1]DESA!$B$2:$D$601,3,FALSE)</f>
        <v>TIWUGALIH</v>
      </c>
      <c r="D374" s="21" t="str">
        <f>VLOOKUP(B374,[1]DESA!$B$2:$E$601,4,FALSE)</f>
        <v>PRAYA</v>
      </c>
      <c r="E374" s="22" t="s">
        <v>15</v>
      </c>
      <c r="F374" s="21">
        <f t="shared" si="30"/>
        <v>0</v>
      </c>
      <c r="G374" s="21">
        <f t="shared" si="31"/>
        <v>0</v>
      </c>
      <c r="H374" s="24"/>
      <c r="I374" s="24"/>
      <c r="J374" s="21" t="s">
        <v>18</v>
      </c>
      <c r="K374" s="21">
        <v>42</v>
      </c>
      <c r="L374" s="21" t="str">
        <f>VLOOKUP(E374,[1]KLASIFIKASI!$I$4:$J$18,2,FALSE)</f>
        <v>PELEPAS GAS</v>
      </c>
      <c r="M374" s="21">
        <f t="shared" si="32"/>
        <v>12</v>
      </c>
      <c r="N374" s="21" t="s">
        <v>19</v>
      </c>
    </row>
    <row r="375" spans="1:14" s="8" customFormat="1" x14ac:dyDescent="0.25">
      <c r="A375" s="21">
        <f t="shared" si="29"/>
        <v>374</v>
      </c>
      <c r="B375" s="21" t="s">
        <v>1654</v>
      </c>
      <c r="C375" s="21" t="str">
        <f>VLOOKUP(B375,[1]DESA!$B$2:$D$601,3,FALSE)</f>
        <v>TIWUGALIH</v>
      </c>
      <c r="D375" s="21" t="str">
        <f>VLOOKUP(B375,[1]DESA!$B$2:$E$601,4,FALSE)</f>
        <v>PRAYA</v>
      </c>
      <c r="E375" s="22" t="s">
        <v>29</v>
      </c>
      <c r="F375" s="21">
        <f t="shared" si="30"/>
        <v>0</v>
      </c>
      <c r="G375" s="21">
        <f t="shared" si="31"/>
        <v>0</v>
      </c>
      <c r="H375" s="24"/>
      <c r="I375" s="24"/>
      <c r="J375" s="21" t="s">
        <v>18</v>
      </c>
      <c r="K375" s="21">
        <v>500</v>
      </c>
      <c r="L375" s="21" t="str">
        <f>VLOOKUP(E375,[1]KLASIFIKASI!$I$4:$J$18,2,FALSE)</f>
        <v>PELEPAS GAS</v>
      </c>
      <c r="M375" s="21">
        <f t="shared" si="32"/>
        <v>15</v>
      </c>
      <c r="N375" s="21" t="s">
        <v>19</v>
      </c>
    </row>
    <row r="376" spans="1:14" s="8" customFormat="1" x14ac:dyDescent="0.25">
      <c r="A376" s="21">
        <f t="shared" si="29"/>
        <v>375</v>
      </c>
      <c r="B376" s="29" t="s">
        <v>1395</v>
      </c>
      <c r="C376" s="29" t="str">
        <f>VLOOKUP(B376,[1]DESA!$B$2:$D$601,3,FALSE)</f>
        <v>BUNUT BAOK</v>
      </c>
      <c r="D376" s="29" t="str">
        <f>VLOOKUP(B376,[1]DESA!$B$2:$E$601,4,FALSE)</f>
        <v>PRAYA</v>
      </c>
      <c r="E376" s="30" t="s">
        <v>24</v>
      </c>
      <c r="F376" s="29">
        <f t="shared" si="30"/>
        <v>0</v>
      </c>
      <c r="G376" s="29">
        <f t="shared" si="31"/>
        <v>0</v>
      </c>
      <c r="H376" s="31"/>
      <c r="I376" s="31"/>
      <c r="J376" s="29" t="s">
        <v>18</v>
      </c>
      <c r="K376" s="29">
        <v>500</v>
      </c>
      <c r="L376" s="29" t="str">
        <f>VLOOKUP(E376,[1]KLASIFIKASI!$I$4:$J$18,2,FALSE)</f>
        <v>PELEPAS GAS</v>
      </c>
      <c r="M376" s="29">
        <f t="shared" si="32"/>
        <v>15</v>
      </c>
      <c r="N376" s="29" t="s">
        <v>19</v>
      </c>
    </row>
    <row r="377" spans="1:14" s="8" customFormat="1" x14ac:dyDescent="0.25">
      <c r="A377" s="21">
        <f t="shared" si="29"/>
        <v>376</v>
      </c>
      <c r="B377" s="29" t="s">
        <v>1395</v>
      </c>
      <c r="C377" s="29" t="str">
        <f>VLOOKUP(B377,[1]DESA!$B$2:$D$601,3,FALSE)</f>
        <v>BUNUT BAOK</v>
      </c>
      <c r="D377" s="29" t="str">
        <f>VLOOKUP(B377,[1]DESA!$B$2:$E$601,4,FALSE)</f>
        <v>PRAYA</v>
      </c>
      <c r="E377" s="30" t="s">
        <v>29</v>
      </c>
      <c r="F377" s="29">
        <f t="shared" si="30"/>
        <v>0</v>
      </c>
      <c r="G377" s="29">
        <f t="shared" si="31"/>
        <v>0</v>
      </c>
      <c r="H377" s="31" t="s">
        <v>1396</v>
      </c>
      <c r="I377" s="31" t="s">
        <v>1397</v>
      </c>
      <c r="J377" s="29" t="s">
        <v>18</v>
      </c>
      <c r="K377" s="29">
        <v>500</v>
      </c>
      <c r="L377" s="29" t="str">
        <f>VLOOKUP(E377,[1]KLASIFIKASI!$I$4:$J$18,2,FALSE)</f>
        <v>PELEPAS GAS</v>
      </c>
      <c r="M377" s="29">
        <f t="shared" si="32"/>
        <v>15</v>
      </c>
      <c r="N377" s="29" t="s">
        <v>19</v>
      </c>
    </row>
    <row r="378" spans="1:14" s="8" customFormat="1" x14ac:dyDescent="0.25">
      <c r="A378" s="21">
        <f t="shared" si="29"/>
        <v>377</v>
      </c>
      <c r="B378" s="29" t="s">
        <v>1395</v>
      </c>
      <c r="C378" s="29" t="str">
        <f>VLOOKUP(B378,[1]DESA!$B$2:$D$601,3,FALSE)</f>
        <v>BUNUT BAOK</v>
      </c>
      <c r="D378" s="29" t="str">
        <f>VLOOKUP(B378,[1]DESA!$B$2:$E$601,4,FALSE)</f>
        <v>PRAYA</v>
      </c>
      <c r="E378" s="30" t="s">
        <v>15</v>
      </c>
      <c r="F378" s="29">
        <f t="shared" si="30"/>
        <v>0</v>
      </c>
      <c r="G378" s="29">
        <f t="shared" si="31"/>
        <v>0</v>
      </c>
      <c r="H378" s="31" t="s">
        <v>1398</v>
      </c>
      <c r="I378" s="31" t="s">
        <v>1399</v>
      </c>
      <c r="J378" s="29" t="s">
        <v>18</v>
      </c>
      <c r="K378" s="29">
        <v>18</v>
      </c>
      <c r="L378" s="29" t="str">
        <f>VLOOKUP(E378,[1]KLASIFIKASI!$I$4:$J$18,2,FALSE)</f>
        <v>PELEPAS GAS</v>
      </c>
      <c r="M378" s="29">
        <f t="shared" si="32"/>
        <v>12</v>
      </c>
      <c r="N378" s="29" t="s">
        <v>19</v>
      </c>
    </row>
    <row r="379" spans="1:14" x14ac:dyDescent="0.25">
      <c r="A379" s="21">
        <f t="shared" si="29"/>
        <v>378</v>
      </c>
      <c r="B379" s="29" t="s">
        <v>1395</v>
      </c>
      <c r="C379" s="29" t="str">
        <f>VLOOKUP(B379,[1]DESA!$B$2:$D$601,3,FALSE)</f>
        <v>BUNUT BAOK</v>
      </c>
      <c r="D379" s="29" t="str">
        <f>VLOOKUP(B379,[1]DESA!$B$2:$E$601,4,FALSE)</f>
        <v>PRAYA</v>
      </c>
      <c r="E379" s="30" t="s">
        <v>24</v>
      </c>
      <c r="F379" s="29">
        <f t="shared" si="30"/>
        <v>0</v>
      </c>
      <c r="G379" s="29">
        <f t="shared" si="31"/>
        <v>0</v>
      </c>
      <c r="H379" s="31"/>
      <c r="I379" s="31"/>
      <c r="J379" s="29" t="s">
        <v>18</v>
      </c>
      <c r="K379" s="29">
        <v>500</v>
      </c>
      <c r="L379" s="29" t="str">
        <f>VLOOKUP(E379,[1]KLASIFIKASI!$I$4:$J$18,2,FALSE)</f>
        <v>PELEPAS GAS</v>
      </c>
      <c r="M379" s="29">
        <f t="shared" si="32"/>
        <v>15</v>
      </c>
      <c r="N379" s="29" t="s">
        <v>19</v>
      </c>
    </row>
    <row r="380" spans="1:14" x14ac:dyDescent="0.25">
      <c r="A380" s="21">
        <f t="shared" si="29"/>
        <v>379</v>
      </c>
      <c r="B380" s="29" t="s">
        <v>1395</v>
      </c>
      <c r="C380" s="29" t="str">
        <f>VLOOKUP(B380,[1]DESA!$B$2:$D$601,3,FALSE)</f>
        <v>BUNUT BAOK</v>
      </c>
      <c r="D380" s="29" t="str">
        <f>VLOOKUP(B380,[1]DESA!$B$2:$E$601,4,FALSE)</f>
        <v>PRAYA</v>
      </c>
      <c r="E380" s="30" t="s">
        <v>15</v>
      </c>
      <c r="F380" s="29">
        <f t="shared" si="30"/>
        <v>0</v>
      </c>
      <c r="G380" s="29">
        <f t="shared" si="31"/>
        <v>0</v>
      </c>
      <c r="H380" s="31" t="s">
        <v>1400</v>
      </c>
      <c r="I380" s="31" t="s">
        <v>1401</v>
      </c>
      <c r="J380" s="29" t="s">
        <v>18</v>
      </c>
      <c r="K380" s="29">
        <v>42</v>
      </c>
      <c r="L380" s="29" t="str">
        <f>VLOOKUP(E380,[1]KLASIFIKASI!$I$4:$J$18,2,FALSE)</f>
        <v>PELEPAS GAS</v>
      </c>
      <c r="M380" s="29">
        <f t="shared" si="32"/>
        <v>12</v>
      </c>
      <c r="N380" s="29" t="s">
        <v>19</v>
      </c>
    </row>
    <row r="381" spans="1:14" s="19" customFormat="1" x14ac:dyDescent="0.25">
      <c r="A381" s="21">
        <f t="shared" si="29"/>
        <v>380</v>
      </c>
      <c r="B381" s="29" t="s">
        <v>1402</v>
      </c>
      <c r="C381" s="29" t="str">
        <f>VLOOKUP(B381,[1]DESA!$B$2:$D$601,3,FALSE)</f>
        <v>BUNUT BAOK</v>
      </c>
      <c r="D381" s="29" t="str">
        <f>VLOOKUP(B381,[1]DESA!$B$2:$E$601,4,FALSE)</f>
        <v>PRAYA</v>
      </c>
      <c r="E381" s="30" t="s">
        <v>29</v>
      </c>
      <c r="F381" s="29">
        <f t="shared" si="30"/>
        <v>0</v>
      </c>
      <c r="G381" s="29">
        <f t="shared" si="31"/>
        <v>0</v>
      </c>
      <c r="H381" s="31" t="s">
        <v>1403</v>
      </c>
      <c r="I381" s="31" t="s">
        <v>1404</v>
      </c>
      <c r="J381" s="29" t="s">
        <v>18</v>
      </c>
      <c r="K381" s="29">
        <v>500</v>
      </c>
      <c r="L381" s="29" t="str">
        <f>VLOOKUP(E381,[1]KLASIFIKASI!$I$4:$J$18,2,FALSE)</f>
        <v>PELEPAS GAS</v>
      </c>
      <c r="M381" s="29">
        <f t="shared" si="32"/>
        <v>15</v>
      </c>
      <c r="N381" s="29" t="s">
        <v>19</v>
      </c>
    </row>
    <row r="382" spans="1:14" s="19" customFormat="1" x14ac:dyDescent="0.25">
      <c r="A382" s="21">
        <f t="shared" si="29"/>
        <v>381</v>
      </c>
      <c r="B382" s="29" t="s">
        <v>1402</v>
      </c>
      <c r="C382" s="29" t="str">
        <f>VLOOKUP(B382,[1]DESA!$B$2:$D$601,3,FALSE)</f>
        <v>BUNUT BAOK</v>
      </c>
      <c r="D382" s="29" t="str">
        <f>VLOOKUP(B382,[1]DESA!$B$2:$E$601,4,FALSE)</f>
        <v>PRAYA</v>
      </c>
      <c r="E382" s="30" t="s">
        <v>29</v>
      </c>
      <c r="F382" s="29">
        <f t="shared" si="30"/>
        <v>0</v>
      </c>
      <c r="G382" s="29">
        <f t="shared" si="31"/>
        <v>0</v>
      </c>
      <c r="H382" s="31" t="s">
        <v>1405</v>
      </c>
      <c r="I382" s="31" t="s">
        <v>1406</v>
      </c>
      <c r="J382" s="29" t="s">
        <v>18</v>
      </c>
      <c r="K382" s="29">
        <v>500</v>
      </c>
      <c r="L382" s="29" t="str">
        <f>VLOOKUP(E382,[1]KLASIFIKASI!$I$4:$J$18,2,FALSE)</f>
        <v>PELEPAS GAS</v>
      </c>
      <c r="M382" s="29">
        <f t="shared" si="32"/>
        <v>15</v>
      </c>
      <c r="N382" s="29" t="s">
        <v>19</v>
      </c>
    </row>
    <row r="383" spans="1:14" s="19" customFormat="1" x14ac:dyDescent="0.25">
      <c r="A383" s="21">
        <f t="shared" si="29"/>
        <v>382</v>
      </c>
      <c r="B383" s="29" t="s">
        <v>1402</v>
      </c>
      <c r="C383" s="29" t="str">
        <f>VLOOKUP(B383,[1]DESA!$B$2:$D$601,3,FALSE)</f>
        <v>BUNUT BAOK</v>
      </c>
      <c r="D383" s="29" t="str">
        <f>VLOOKUP(B383,[1]DESA!$B$2:$E$601,4,FALSE)</f>
        <v>PRAYA</v>
      </c>
      <c r="E383" s="30" t="s">
        <v>29</v>
      </c>
      <c r="F383" s="29">
        <f t="shared" si="30"/>
        <v>0</v>
      </c>
      <c r="G383" s="29">
        <f t="shared" si="31"/>
        <v>0</v>
      </c>
      <c r="H383" s="31" t="s">
        <v>1407</v>
      </c>
      <c r="I383" s="31" t="s">
        <v>1408</v>
      </c>
      <c r="J383" s="29" t="s">
        <v>18</v>
      </c>
      <c r="K383" s="29">
        <v>500</v>
      </c>
      <c r="L383" s="29" t="str">
        <f>VLOOKUP(E383,[1]KLASIFIKASI!$I$4:$J$18,2,FALSE)</f>
        <v>PELEPAS GAS</v>
      </c>
      <c r="M383" s="29">
        <f t="shared" si="32"/>
        <v>15</v>
      </c>
      <c r="N383" s="29" t="s">
        <v>19</v>
      </c>
    </row>
    <row r="384" spans="1:14" s="19" customFormat="1" x14ac:dyDescent="0.25">
      <c r="A384" s="21">
        <f t="shared" si="29"/>
        <v>383</v>
      </c>
      <c r="B384" s="29" t="s">
        <v>1402</v>
      </c>
      <c r="C384" s="29" t="str">
        <f>VLOOKUP(B384,[1]DESA!$B$2:$D$601,3,FALSE)</f>
        <v>BUNUT BAOK</v>
      </c>
      <c r="D384" s="29" t="str">
        <f>VLOOKUP(B384,[1]DESA!$B$2:$E$601,4,FALSE)</f>
        <v>PRAYA</v>
      </c>
      <c r="E384" s="30" t="s">
        <v>15</v>
      </c>
      <c r="F384" s="29">
        <f t="shared" si="30"/>
        <v>0</v>
      </c>
      <c r="G384" s="29">
        <f t="shared" si="31"/>
        <v>0</v>
      </c>
      <c r="H384" s="31" t="s">
        <v>1409</v>
      </c>
      <c r="I384" s="31" t="s">
        <v>1410</v>
      </c>
      <c r="J384" s="29" t="s">
        <v>18</v>
      </c>
      <c r="K384" s="29">
        <v>32</v>
      </c>
      <c r="L384" s="29" t="str">
        <f>VLOOKUP(E384,[1]KLASIFIKASI!$I$4:$J$18,2,FALSE)</f>
        <v>PELEPAS GAS</v>
      </c>
      <c r="M384" s="29">
        <f t="shared" si="32"/>
        <v>12</v>
      </c>
      <c r="N384" s="29" t="s">
        <v>19</v>
      </c>
    </row>
    <row r="385" spans="1:14" s="19" customFormat="1" x14ac:dyDescent="0.25">
      <c r="A385" s="21">
        <f t="shared" si="29"/>
        <v>384</v>
      </c>
      <c r="B385" s="29" t="s">
        <v>1402</v>
      </c>
      <c r="C385" s="29" t="str">
        <f>VLOOKUP(B385,[1]DESA!$B$2:$D$601,3,FALSE)</f>
        <v>BUNUT BAOK</v>
      </c>
      <c r="D385" s="29" t="str">
        <f>VLOOKUP(B385,[1]DESA!$B$2:$E$601,4,FALSE)</f>
        <v>PRAYA</v>
      </c>
      <c r="E385" s="30" t="s">
        <v>29</v>
      </c>
      <c r="F385" s="29">
        <f t="shared" si="30"/>
        <v>0</v>
      </c>
      <c r="G385" s="29">
        <f t="shared" si="31"/>
        <v>0</v>
      </c>
      <c r="H385" s="31" t="s">
        <v>1411</v>
      </c>
      <c r="I385" s="31" t="s">
        <v>1412</v>
      </c>
      <c r="J385" s="29" t="s">
        <v>18</v>
      </c>
      <c r="K385" s="29">
        <v>100</v>
      </c>
      <c r="L385" s="29" t="str">
        <f>VLOOKUP(E385,[1]KLASIFIKASI!$I$4:$J$18,2,FALSE)</f>
        <v>PELEPAS GAS</v>
      </c>
      <c r="M385" s="29">
        <f t="shared" si="32"/>
        <v>13</v>
      </c>
      <c r="N385" s="29" t="s">
        <v>52</v>
      </c>
    </row>
    <row r="386" spans="1:14" s="19" customFormat="1" x14ac:dyDescent="0.25">
      <c r="A386" s="21">
        <f t="shared" si="29"/>
        <v>385</v>
      </c>
      <c r="B386" s="29" t="s">
        <v>1402</v>
      </c>
      <c r="C386" s="29" t="str">
        <f>VLOOKUP(B386,[1]DESA!$B$2:$D$601,3,FALSE)</f>
        <v>BUNUT BAOK</v>
      </c>
      <c r="D386" s="29" t="str">
        <f>VLOOKUP(B386,[1]DESA!$B$2:$E$601,4,FALSE)</f>
        <v>PRAYA</v>
      </c>
      <c r="E386" s="30" t="s">
        <v>15</v>
      </c>
      <c r="F386" s="29">
        <f t="shared" si="30"/>
        <v>0</v>
      </c>
      <c r="G386" s="29">
        <f t="shared" si="31"/>
        <v>0</v>
      </c>
      <c r="H386" s="31" t="s">
        <v>1413</v>
      </c>
      <c r="I386" s="31" t="s">
        <v>1414</v>
      </c>
      <c r="J386" s="29" t="s">
        <v>18</v>
      </c>
      <c r="K386" s="29">
        <v>42</v>
      </c>
      <c r="L386" s="29" t="str">
        <f>VLOOKUP(E386,[1]KLASIFIKASI!$I$4:$J$18,2,FALSE)</f>
        <v>PELEPAS GAS</v>
      </c>
      <c r="M386" s="29">
        <f t="shared" si="32"/>
        <v>12</v>
      </c>
      <c r="N386" s="29" t="s">
        <v>19</v>
      </c>
    </row>
    <row r="387" spans="1:14" s="19" customFormat="1" x14ac:dyDescent="0.25">
      <c r="A387" s="21">
        <f t="shared" si="29"/>
        <v>386</v>
      </c>
      <c r="B387" s="29" t="s">
        <v>1402</v>
      </c>
      <c r="C387" s="29" t="str">
        <f>VLOOKUP(B387,[1]DESA!$B$2:$D$601,3,FALSE)</f>
        <v>BUNUT BAOK</v>
      </c>
      <c r="D387" s="29" t="str">
        <f>VLOOKUP(B387,[1]DESA!$B$2:$E$601,4,FALSE)</f>
        <v>PRAYA</v>
      </c>
      <c r="E387" s="30" t="s">
        <v>49</v>
      </c>
      <c r="F387" s="29">
        <f t="shared" si="30"/>
        <v>0</v>
      </c>
      <c r="G387" s="29">
        <f t="shared" si="31"/>
        <v>0</v>
      </c>
      <c r="H387" s="31" t="s">
        <v>1415</v>
      </c>
      <c r="I387" s="31" t="s">
        <v>1416</v>
      </c>
      <c r="J387" s="29" t="s">
        <v>18</v>
      </c>
      <c r="K387" s="29"/>
      <c r="L387" s="29" t="e">
        <f>VLOOKUP(E387,[1]KLASIFIKASI!$I$4:$J$18,2,FALSE)</f>
        <v>#N/A</v>
      </c>
      <c r="M387" s="29" t="e">
        <f t="shared" si="32"/>
        <v>#N/A</v>
      </c>
      <c r="N387" s="29" t="s">
        <v>52</v>
      </c>
    </row>
    <row r="388" spans="1:14" s="19" customFormat="1" x14ac:dyDescent="0.25">
      <c r="A388" s="21">
        <f t="shared" ref="A388" si="33">1+A387</f>
        <v>387</v>
      </c>
      <c r="B388" s="29" t="s">
        <v>1402</v>
      </c>
      <c r="C388" s="29" t="str">
        <f>VLOOKUP(B388,[1]DESA!$B$2:$D$601,3,FALSE)</f>
        <v>BUNUT BAOK</v>
      </c>
      <c r="D388" s="29" t="str">
        <f>VLOOKUP(B388,[1]DESA!$B$2:$E$601,4,FALSE)</f>
        <v>PRAYA</v>
      </c>
      <c r="E388" s="30" t="s">
        <v>15</v>
      </c>
      <c r="F388" s="29">
        <f t="shared" si="30"/>
        <v>0</v>
      </c>
      <c r="G388" s="29">
        <f t="shared" si="31"/>
        <v>0</v>
      </c>
      <c r="H388" s="31" t="s">
        <v>1417</v>
      </c>
      <c r="I388" s="31" t="s">
        <v>1418</v>
      </c>
      <c r="J388" s="29" t="s">
        <v>18</v>
      </c>
      <c r="K388" s="29">
        <v>60</v>
      </c>
      <c r="L388" s="29" t="str">
        <f>VLOOKUP(E388,[1]KLASIFIKASI!$I$4:$J$18,2,FALSE)</f>
        <v>PELEPAS GAS</v>
      </c>
      <c r="M388" s="29">
        <f t="shared" si="32"/>
        <v>13</v>
      </c>
      <c r="N388" s="29" t="s">
        <v>52</v>
      </c>
    </row>
    <row r="389" spans="1:14" s="19" customFormat="1" x14ac:dyDescent="0.25"/>
    <row r="390" spans="1:14" s="19" customFormat="1" x14ac:dyDescent="0.25"/>
    <row r="391" spans="1:14" s="19" customFormat="1" x14ac:dyDescent="0.25"/>
    <row r="392" spans="1:14" s="19" customFormat="1" x14ac:dyDescent="0.25"/>
    <row r="393" spans="1:14" s="19" customForma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2"/>
  <sheetViews>
    <sheetView topLeftCell="C1" workbookViewId="0">
      <selection activeCell="C2" sqref="A1:N492"/>
    </sheetView>
  </sheetViews>
  <sheetFormatPr defaultRowHeight="15" x14ac:dyDescent="0.25"/>
  <cols>
    <col min="3" max="3" width="24" customWidth="1"/>
    <col min="4" max="4" width="32.7109375" customWidth="1"/>
    <col min="5" max="5" width="19.42578125" customWidth="1"/>
    <col min="8" max="8" width="11.140625" customWidth="1"/>
    <col min="9" max="9" width="14.28515625" customWidth="1"/>
    <col min="10" max="10" width="20.7109375" customWidth="1"/>
    <col min="11" max="11" width="16.85546875" customWidth="1"/>
    <col min="12" max="12" width="17" customWidth="1"/>
    <col min="13" max="13" width="11.5703125" customWidth="1"/>
    <col min="14" max="14" width="12.8554687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1208</v>
      </c>
      <c r="C2" s="21" t="str">
        <f>VLOOKUP(B2,[1]DESA!$B$2:$D$601,3,FALSE)</f>
        <v>BUJAK</v>
      </c>
      <c r="D2" s="21" t="str">
        <f>VLOOKUP(B2,[1]DESA!$B$2:$E$601,4,FALSE)</f>
        <v>BATUKLIANG</v>
      </c>
      <c r="E2" s="22"/>
      <c r="F2" s="21">
        <f t="shared" ref="F2:F65" si="0">IF(ISERROR(VLOOKUP(M2,KELAS,2,FALSE)),0,VLOOKUP(M2,KELAS,2,FALSE))</f>
        <v>0</v>
      </c>
      <c r="G2" s="21">
        <f t="shared" ref="G2:G65" si="1">IF(F2&gt;50,100,F2)</f>
        <v>0</v>
      </c>
      <c r="H2" s="24"/>
      <c r="I2" s="24"/>
      <c r="J2" s="21" t="s">
        <v>18</v>
      </c>
      <c r="K2" s="21"/>
      <c r="L2" s="21" t="e">
        <f>VLOOKUP(E2,[1]KLASIFIKASI!$I$4:$J$18,2,FALSE)</f>
        <v>#N/A</v>
      </c>
      <c r="M2" s="21" t="e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#N/A</v>
      </c>
      <c r="N2" s="21" t="s">
        <v>52</v>
      </c>
    </row>
    <row r="3" spans="1:14" x14ac:dyDescent="0.25">
      <c r="A3" s="21">
        <f>1+A2</f>
        <v>2</v>
      </c>
      <c r="B3" s="21" t="s">
        <v>1208</v>
      </c>
      <c r="C3" s="21" t="str">
        <f>VLOOKUP(B3,[1]DESA!$B$2:$D$601,3,FALSE)</f>
        <v>BUJAK</v>
      </c>
      <c r="D3" s="21" t="str">
        <f>VLOOKUP(B3,[1]DESA!$B$2:$E$601,4,FALSE)</f>
        <v>BATUKLIANG</v>
      </c>
      <c r="E3" s="22" t="s">
        <v>24</v>
      </c>
      <c r="F3" s="21">
        <f t="shared" si="0"/>
        <v>0</v>
      </c>
      <c r="G3" s="21">
        <f t="shared" si="1"/>
        <v>0</v>
      </c>
      <c r="H3" s="24"/>
      <c r="I3" s="24"/>
      <c r="J3" s="21" t="s">
        <v>18</v>
      </c>
      <c r="K3" s="21">
        <v>125</v>
      </c>
      <c r="L3" s="21" t="str">
        <f>VLOOKUP(E3,[1]KLASIFIKASI!$I$4:$J$18,2,FALSE)</f>
        <v>PELEPAS GAS</v>
      </c>
      <c r="M3" s="21">
        <f t="shared" si="2"/>
        <v>14</v>
      </c>
      <c r="N3" s="21" t="s">
        <v>19</v>
      </c>
    </row>
    <row r="4" spans="1:14" x14ac:dyDescent="0.25">
      <c r="A4" s="21">
        <f t="shared" ref="A4:A67" si="3">1+A3</f>
        <v>3</v>
      </c>
      <c r="B4" s="21" t="s">
        <v>1208</v>
      </c>
      <c r="C4" s="21" t="str">
        <f>VLOOKUP(B4,[1]DESA!$B$2:$D$601,3,FALSE)</f>
        <v>BUJAK</v>
      </c>
      <c r="D4" s="21" t="str">
        <f>VLOOKUP(B4,[1]DESA!$B$2:$E$601,4,FALSE)</f>
        <v>BATUKLIANG</v>
      </c>
      <c r="E4" s="22"/>
      <c r="F4" s="21">
        <f t="shared" si="0"/>
        <v>0</v>
      </c>
      <c r="G4" s="21">
        <f t="shared" si="1"/>
        <v>0</v>
      </c>
      <c r="H4" s="24"/>
      <c r="I4" s="24"/>
      <c r="J4" s="21" t="s">
        <v>18</v>
      </c>
      <c r="K4" s="21"/>
      <c r="L4" s="21" t="e">
        <f>VLOOKUP(E4,[1]KLASIFIKASI!$I$4:$J$18,2,FALSE)</f>
        <v>#N/A</v>
      </c>
      <c r="M4" s="21" t="e">
        <f t="shared" si="2"/>
        <v>#N/A</v>
      </c>
      <c r="N4" s="21" t="s">
        <v>52</v>
      </c>
    </row>
    <row r="5" spans="1:14" x14ac:dyDescent="0.25">
      <c r="A5" s="21">
        <f t="shared" si="3"/>
        <v>4</v>
      </c>
      <c r="B5" s="21" t="s">
        <v>1208</v>
      </c>
      <c r="C5" s="21" t="str">
        <f>VLOOKUP(B5,[1]DESA!$B$2:$D$601,3,FALSE)</f>
        <v>BUJAK</v>
      </c>
      <c r="D5" s="21" t="str">
        <f>VLOOKUP(B5,[1]DESA!$B$2:$E$601,4,FALSE)</f>
        <v>BATUKLIANG</v>
      </c>
      <c r="E5" s="22" t="s">
        <v>15</v>
      </c>
      <c r="F5" s="21">
        <f t="shared" si="0"/>
        <v>0</v>
      </c>
      <c r="G5" s="21">
        <f t="shared" si="1"/>
        <v>0</v>
      </c>
      <c r="H5" s="24"/>
      <c r="I5" s="24"/>
      <c r="J5" s="21" t="s">
        <v>18</v>
      </c>
      <c r="K5" s="21">
        <v>15</v>
      </c>
      <c r="L5" s="21" t="str">
        <f>VLOOKUP(E5,[1]KLASIFIKASI!$I$4:$J$18,2,FALSE)</f>
        <v>PELEPAS GAS</v>
      </c>
      <c r="M5" s="21">
        <f t="shared" si="2"/>
        <v>12</v>
      </c>
      <c r="N5" s="21" t="s">
        <v>19</v>
      </c>
    </row>
    <row r="6" spans="1:14" x14ac:dyDescent="0.25">
      <c r="A6" s="21">
        <f t="shared" si="3"/>
        <v>5</v>
      </c>
      <c r="B6" s="21" t="s">
        <v>1208</v>
      </c>
      <c r="C6" s="21" t="str">
        <f>VLOOKUP(B6,[1]DESA!$B$2:$D$601,3,FALSE)</f>
        <v>BUJAK</v>
      </c>
      <c r="D6" s="21" t="str">
        <f>VLOOKUP(B6,[1]DESA!$B$2:$E$601,4,FALSE)</f>
        <v>BATUKLIANG</v>
      </c>
      <c r="E6" s="22" t="s">
        <v>15</v>
      </c>
      <c r="F6" s="21">
        <f t="shared" si="0"/>
        <v>0</v>
      </c>
      <c r="G6" s="21">
        <f t="shared" si="1"/>
        <v>0</v>
      </c>
      <c r="H6" s="24"/>
      <c r="I6" s="24"/>
      <c r="J6" s="21" t="s">
        <v>18</v>
      </c>
      <c r="K6" s="21">
        <v>60</v>
      </c>
      <c r="L6" s="21" t="str">
        <f>VLOOKUP(E6,[1]KLASIFIKASI!$I$4:$J$18,2,FALSE)</f>
        <v>PELEPAS GAS</v>
      </c>
      <c r="M6" s="21">
        <f t="shared" si="2"/>
        <v>13</v>
      </c>
      <c r="N6" s="21" t="s">
        <v>52</v>
      </c>
    </row>
    <row r="7" spans="1:14" x14ac:dyDescent="0.25">
      <c r="A7" s="21">
        <f t="shared" si="3"/>
        <v>6</v>
      </c>
      <c r="B7" s="21" t="s">
        <v>1208</v>
      </c>
      <c r="C7" s="21" t="str">
        <f>VLOOKUP(B7,[1]DESA!$B$2:$D$601,3,FALSE)</f>
        <v>BUJAK</v>
      </c>
      <c r="D7" s="21" t="str">
        <f>VLOOKUP(B7,[1]DESA!$B$2:$E$601,4,FALSE)</f>
        <v>BATUKLIANG</v>
      </c>
      <c r="E7" s="22" t="s">
        <v>15</v>
      </c>
      <c r="F7" s="21">
        <f t="shared" si="0"/>
        <v>0</v>
      </c>
      <c r="G7" s="21">
        <f t="shared" si="1"/>
        <v>0</v>
      </c>
      <c r="H7" s="24"/>
      <c r="I7" s="24"/>
      <c r="J7" s="21" t="s">
        <v>18</v>
      </c>
      <c r="K7" s="21">
        <v>25</v>
      </c>
      <c r="L7" s="21" t="str">
        <f>VLOOKUP(E7,[1]KLASIFIKASI!$I$4:$J$18,2,FALSE)</f>
        <v>PELEPAS GAS</v>
      </c>
      <c r="M7" s="21">
        <f t="shared" si="2"/>
        <v>12</v>
      </c>
      <c r="N7" s="21" t="s">
        <v>19</v>
      </c>
    </row>
    <row r="8" spans="1:14" x14ac:dyDescent="0.25">
      <c r="A8" s="21">
        <f t="shared" si="3"/>
        <v>7</v>
      </c>
      <c r="B8" s="21" t="s">
        <v>1208</v>
      </c>
      <c r="C8" s="21" t="str">
        <f>VLOOKUP(B8,[1]DESA!$B$2:$D$601,3,FALSE)</f>
        <v>BUJAK</v>
      </c>
      <c r="D8" s="21" t="str">
        <f>VLOOKUP(B8,[1]DESA!$B$2:$E$601,4,FALSE)</f>
        <v>BATUKLIANG</v>
      </c>
      <c r="E8" s="22"/>
      <c r="F8" s="21">
        <f t="shared" si="0"/>
        <v>0</v>
      </c>
      <c r="G8" s="21">
        <f t="shared" si="1"/>
        <v>0</v>
      </c>
      <c r="H8" s="24"/>
      <c r="I8" s="24"/>
      <c r="J8" s="21" t="s">
        <v>18</v>
      </c>
      <c r="K8" s="21"/>
      <c r="L8" s="21" t="e">
        <f>VLOOKUP(E8,[1]KLASIFIKASI!$I$4:$J$18,2,FALSE)</f>
        <v>#N/A</v>
      </c>
      <c r="M8" s="21" t="e">
        <f t="shared" si="2"/>
        <v>#N/A</v>
      </c>
      <c r="N8" s="21" t="s">
        <v>52</v>
      </c>
    </row>
    <row r="9" spans="1:14" x14ac:dyDescent="0.25">
      <c r="A9" s="21">
        <f t="shared" si="3"/>
        <v>8</v>
      </c>
      <c r="B9" s="21" t="s">
        <v>1303</v>
      </c>
      <c r="C9" s="21" t="str">
        <f>VLOOKUP(B9,[1]DESA!$B$2:$D$601,3,FALSE)</f>
        <v>BUJAK</v>
      </c>
      <c r="D9" s="21" t="str">
        <f>VLOOKUP(B9,[1]DESA!$B$2:$E$601,4,FALSE)</f>
        <v>BATUKLIANG</v>
      </c>
      <c r="E9" s="22" t="s">
        <v>24</v>
      </c>
      <c r="F9" s="21">
        <f t="shared" si="0"/>
        <v>0</v>
      </c>
      <c r="G9" s="21">
        <f t="shared" si="1"/>
        <v>0</v>
      </c>
      <c r="H9" s="24"/>
      <c r="I9" s="24"/>
      <c r="J9" s="21" t="s">
        <v>18</v>
      </c>
      <c r="K9" s="21">
        <v>45</v>
      </c>
      <c r="L9" s="21" t="str">
        <f>VLOOKUP(E9,[1]KLASIFIKASI!$I$4:$J$18,2,FALSE)</f>
        <v>PELEPAS GAS</v>
      </c>
      <c r="M9" s="21">
        <f t="shared" si="2"/>
        <v>12</v>
      </c>
      <c r="N9" s="21" t="s">
        <v>19</v>
      </c>
    </row>
    <row r="10" spans="1:14" x14ac:dyDescent="0.25">
      <c r="A10" s="21">
        <f t="shared" si="3"/>
        <v>9</v>
      </c>
      <c r="B10" s="21" t="s">
        <v>1303</v>
      </c>
      <c r="C10" s="21" t="str">
        <f>VLOOKUP(B10,[1]DESA!$B$2:$D$601,3,FALSE)</f>
        <v>BUJAK</v>
      </c>
      <c r="D10" s="21" t="str">
        <f>VLOOKUP(B10,[1]DESA!$B$2:$E$601,4,FALSE)</f>
        <v>BATUKLIANG</v>
      </c>
      <c r="E10" s="22"/>
      <c r="F10" s="21">
        <f t="shared" si="0"/>
        <v>0</v>
      </c>
      <c r="G10" s="21">
        <f t="shared" si="1"/>
        <v>0</v>
      </c>
      <c r="H10" s="24"/>
      <c r="I10" s="24"/>
      <c r="J10" s="21" t="s">
        <v>18</v>
      </c>
      <c r="K10" s="21"/>
      <c r="L10" s="21" t="e">
        <f>VLOOKUP(E10,[1]KLASIFIKASI!$I$4:$J$18,2,FALSE)</f>
        <v>#N/A</v>
      </c>
      <c r="M10" s="21" t="e">
        <f t="shared" si="2"/>
        <v>#N/A</v>
      </c>
      <c r="N10" s="21" t="s">
        <v>52</v>
      </c>
    </row>
    <row r="11" spans="1:14" x14ac:dyDescent="0.25">
      <c r="A11" s="21">
        <f t="shared" si="3"/>
        <v>10</v>
      </c>
      <c r="B11" s="21" t="s">
        <v>1303</v>
      </c>
      <c r="C11" s="21" t="str">
        <f>VLOOKUP(B11,[1]DESA!$B$2:$D$601,3,FALSE)</f>
        <v>BUJAK</v>
      </c>
      <c r="D11" s="21" t="str">
        <f>VLOOKUP(B11,[1]DESA!$B$2:$E$601,4,FALSE)</f>
        <v>BATUKLIANG</v>
      </c>
      <c r="E11" s="22"/>
      <c r="F11" s="21">
        <f t="shared" si="0"/>
        <v>0</v>
      </c>
      <c r="G11" s="21">
        <f t="shared" si="1"/>
        <v>0</v>
      </c>
      <c r="H11" s="24"/>
      <c r="I11" s="24"/>
      <c r="J11" s="21" t="s">
        <v>18</v>
      </c>
      <c r="K11" s="21"/>
      <c r="L11" s="21" t="e">
        <f>VLOOKUP(E11,[1]KLASIFIKASI!$I$4:$J$18,2,FALSE)</f>
        <v>#N/A</v>
      </c>
      <c r="M11" s="21" t="e">
        <f t="shared" si="2"/>
        <v>#N/A</v>
      </c>
      <c r="N11" s="21" t="s">
        <v>52</v>
      </c>
    </row>
    <row r="12" spans="1:14" x14ac:dyDescent="0.25">
      <c r="A12" s="21">
        <f t="shared" si="3"/>
        <v>11</v>
      </c>
      <c r="B12" s="21" t="s">
        <v>1303</v>
      </c>
      <c r="C12" s="21" t="str">
        <f>VLOOKUP(B12,[1]DESA!$B$2:$D$601,3,FALSE)</f>
        <v>BUJAK</v>
      </c>
      <c r="D12" s="21" t="str">
        <f>VLOOKUP(B12,[1]DESA!$B$2:$E$601,4,FALSE)</f>
        <v>BATUKLIANG</v>
      </c>
      <c r="E12" s="22" t="s">
        <v>24</v>
      </c>
      <c r="F12" s="21">
        <f t="shared" si="0"/>
        <v>0</v>
      </c>
      <c r="G12" s="21">
        <f t="shared" si="1"/>
        <v>0</v>
      </c>
      <c r="H12" s="24"/>
      <c r="I12" s="24"/>
      <c r="J12" s="21" t="s">
        <v>18</v>
      </c>
      <c r="K12" s="21">
        <v>45</v>
      </c>
      <c r="L12" s="21" t="str">
        <f>VLOOKUP(E12,[1]KLASIFIKASI!$I$4:$J$18,2,FALSE)</f>
        <v>PELEPAS GAS</v>
      </c>
      <c r="M12" s="21">
        <f t="shared" si="2"/>
        <v>12</v>
      </c>
      <c r="N12" s="21" t="s">
        <v>19</v>
      </c>
    </row>
    <row r="13" spans="1:14" x14ac:dyDescent="0.25">
      <c r="A13" s="21">
        <f t="shared" si="3"/>
        <v>12</v>
      </c>
      <c r="B13" s="21" t="s">
        <v>1303</v>
      </c>
      <c r="C13" s="21" t="str">
        <f>VLOOKUP(B13,[1]DESA!$B$2:$D$601,3,FALSE)</f>
        <v>BUJAK</v>
      </c>
      <c r="D13" s="21" t="str">
        <f>VLOOKUP(B13,[1]DESA!$B$2:$E$601,4,FALSE)</f>
        <v>BATUKLIANG</v>
      </c>
      <c r="E13" s="22"/>
      <c r="F13" s="21">
        <f t="shared" si="0"/>
        <v>0</v>
      </c>
      <c r="G13" s="21">
        <f t="shared" si="1"/>
        <v>0</v>
      </c>
      <c r="H13" s="24"/>
      <c r="I13" s="24"/>
      <c r="J13" s="21" t="s">
        <v>18</v>
      </c>
      <c r="K13" s="21"/>
      <c r="L13" s="21" t="e">
        <f>VLOOKUP(E13,[1]KLASIFIKASI!$I$4:$J$18,2,FALSE)</f>
        <v>#N/A</v>
      </c>
      <c r="M13" s="21" t="e">
        <f t="shared" si="2"/>
        <v>#N/A</v>
      </c>
      <c r="N13" s="21" t="s">
        <v>52</v>
      </c>
    </row>
    <row r="14" spans="1:14" x14ac:dyDescent="0.25">
      <c r="A14" s="21">
        <f t="shared" si="3"/>
        <v>13</v>
      </c>
      <c r="B14" s="21" t="s">
        <v>1303</v>
      </c>
      <c r="C14" s="21" t="str">
        <f>VLOOKUP(B14,[1]DESA!$B$2:$D$601,3,FALSE)</f>
        <v>BUJAK</v>
      </c>
      <c r="D14" s="21" t="str">
        <f>VLOOKUP(B14,[1]DESA!$B$2:$E$601,4,FALSE)</f>
        <v>BATUKLIANG</v>
      </c>
      <c r="E14" s="22" t="s">
        <v>24</v>
      </c>
      <c r="F14" s="21">
        <f t="shared" si="0"/>
        <v>0</v>
      </c>
      <c r="G14" s="21">
        <f t="shared" si="1"/>
        <v>0</v>
      </c>
      <c r="H14" s="24"/>
      <c r="I14" s="24"/>
      <c r="J14" s="21" t="s">
        <v>18</v>
      </c>
      <c r="K14" s="21">
        <v>45</v>
      </c>
      <c r="L14" s="21" t="str">
        <f>VLOOKUP(E14,[1]KLASIFIKASI!$I$4:$J$18,2,FALSE)</f>
        <v>PELEPAS GAS</v>
      </c>
      <c r="M14" s="21">
        <f t="shared" si="2"/>
        <v>12</v>
      </c>
      <c r="N14" s="21" t="s">
        <v>19</v>
      </c>
    </row>
    <row r="15" spans="1:14" x14ac:dyDescent="0.25">
      <c r="A15" s="21">
        <f t="shared" si="3"/>
        <v>14</v>
      </c>
      <c r="B15" s="21" t="s">
        <v>1303</v>
      </c>
      <c r="C15" s="21" t="str">
        <f>VLOOKUP(B15,[1]DESA!$B$2:$D$601,3,FALSE)</f>
        <v>BUJAK</v>
      </c>
      <c r="D15" s="21" t="str">
        <f>VLOOKUP(B15,[1]DESA!$B$2:$E$601,4,FALSE)</f>
        <v>BATUKLIANG</v>
      </c>
      <c r="E15" s="22"/>
      <c r="F15" s="21">
        <f t="shared" si="0"/>
        <v>0</v>
      </c>
      <c r="G15" s="21">
        <f t="shared" si="1"/>
        <v>0</v>
      </c>
      <c r="H15" s="24"/>
      <c r="I15" s="24"/>
      <c r="J15" s="21" t="s">
        <v>18</v>
      </c>
      <c r="K15" s="21"/>
      <c r="L15" s="21" t="e">
        <f>VLOOKUP(E15,[1]KLASIFIKASI!$I$4:$J$18,2,FALSE)</f>
        <v>#N/A</v>
      </c>
      <c r="M15" s="21" t="e">
        <f t="shared" si="2"/>
        <v>#N/A</v>
      </c>
      <c r="N15" s="21" t="s">
        <v>52</v>
      </c>
    </row>
    <row r="16" spans="1:14" x14ac:dyDescent="0.25">
      <c r="A16" s="21">
        <f t="shared" si="3"/>
        <v>15</v>
      </c>
      <c r="B16" s="21" t="s">
        <v>1308</v>
      </c>
      <c r="C16" s="21" t="str">
        <f>VLOOKUP(B16,[1]DESA!$B$2:$D$601,3,FALSE)</f>
        <v>PERESAK</v>
      </c>
      <c r="D16" s="21" t="str">
        <f>VLOOKUP(B16,[1]DESA!$B$2:$E$601,4,FALSE)</f>
        <v>BATUKLIANG</v>
      </c>
      <c r="E16" s="22" t="s">
        <v>24</v>
      </c>
      <c r="F16" s="21">
        <f t="shared" si="0"/>
        <v>0</v>
      </c>
      <c r="G16" s="21">
        <f t="shared" si="1"/>
        <v>0</v>
      </c>
      <c r="H16" s="24"/>
      <c r="I16" s="24"/>
      <c r="J16" s="21" t="s">
        <v>18</v>
      </c>
      <c r="K16" s="21">
        <v>125</v>
      </c>
      <c r="L16" s="21" t="str">
        <f>VLOOKUP(E16,[1]KLASIFIKASI!$I$4:$J$18,2,FALSE)</f>
        <v>PELEPAS GAS</v>
      </c>
      <c r="M16" s="21">
        <f t="shared" si="2"/>
        <v>14</v>
      </c>
      <c r="N16" s="21" t="s">
        <v>19</v>
      </c>
    </row>
    <row r="17" spans="1:14" x14ac:dyDescent="0.25">
      <c r="A17" s="21">
        <f t="shared" si="3"/>
        <v>16</v>
      </c>
      <c r="B17" s="21" t="s">
        <v>1308</v>
      </c>
      <c r="C17" s="21" t="str">
        <f>VLOOKUP(B17,[1]DESA!$B$2:$D$601,3,FALSE)</f>
        <v>PERESAK</v>
      </c>
      <c r="D17" s="21" t="str">
        <f>VLOOKUP(B17,[1]DESA!$B$2:$E$601,4,FALSE)</f>
        <v>BATUKLIANG</v>
      </c>
      <c r="E17" s="22"/>
      <c r="F17" s="21">
        <f t="shared" si="0"/>
        <v>0</v>
      </c>
      <c r="G17" s="21">
        <f t="shared" si="1"/>
        <v>0</v>
      </c>
      <c r="H17" s="24"/>
      <c r="I17" s="24"/>
      <c r="J17" s="21" t="s">
        <v>18</v>
      </c>
      <c r="K17" s="21"/>
      <c r="L17" s="21" t="e">
        <f>VLOOKUP(E17,[1]KLASIFIKASI!$I$4:$J$18,2,FALSE)</f>
        <v>#N/A</v>
      </c>
      <c r="M17" s="21" t="e">
        <f t="shared" si="2"/>
        <v>#N/A</v>
      </c>
      <c r="N17" s="21" t="s">
        <v>52</v>
      </c>
    </row>
    <row r="18" spans="1:14" x14ac:dyDescent="0.25">
      <c r="A18" s="21">
        <f t="shared" si="3"/>
        <v>17</v>
      </c>
      <c r="B18" s="21" t="s">
        <v>1308</v>
      </c>
      <c r="C18" s="21" t="str">
        <f>VLOOKUP(B18,[1]DESA!$B$2:$D$601,3,FALSE)</f>
        <v>PERESAK</v>
      </c>
      <c r="D18" s="21" t="str">
        <f>VLOOKUP(B18,[1]DESA!$B$2:$E$601,4,FALSE)</f>
        <v>BATUKLIANG</v>
      </c>
      <c r="E18" s="22" t="s">
        <v>24</v>
      </c>
      <c r="F18" s="21">
        <f t="shared" si="0"/>
        <v>0</v>
      </c>
      <c r="G18" s="21">
        <f t="shared" si="1"/>
        <v>0</v>
      </c>
      <c r="H18" s="24"/>
      <c r="I18" s="24"/>
      <c r="J18" s="21" t="s">
        <v>18</v>
      </c>
      <c r="K18" s="21">
        <v>500</v>
      </c>
      <c r="L18" s="21" t="str">
        <f>VLOOKUP(E18,[1]KLASIFIKASI!$I$4:$J$18,2,FALSE)</f>
        <v>PELEPAS GAS</v>
      </c>
      <c r="M18" s="21">
        <f t="shared" si="2"/>
        <v>15</v>
      </c>
      <c r="N18" s="21" t="s">
        <v>19</v>
      </c>
    </row>
    <row r="19" spans="1:14" x14ac:dyDescent="0.25">
      <c r="A19" s="21">
        <f t="shared" si="3"/>
        <v>18</v>
      </c>
      <c r="B19" s="21" t="s">
        <v>1308</v>
      </c>
      <c r="C19" s="21" t="str">
        <f>VLOOKUP(B19,[1]DESA!$B$2:$D$601,3,FALSE)</f>
        <v>PERESAK</v>
      </c>
      <c r="D19" s="21" t="str">
        <f>VLOOKUP(B19,[1]DESA!$B$2:$E$601,4,FALSE)</f>
        <v>BATUKLIANG</v>
      </c>
      <c r="E19" s="22" t="s">
        <v>24</v>
      </c>
      <c r="F19" s="21">
        <f t="shared" si="0"/>
        <v>0</v>
      </c>
      <c r="G19" s="21">
        <f t="shared" si="1"/>
        <v>0</v>
      </c>
      <c r="H19" s="24"/>
      <c r="I19" s="24"/>
      <c r="J19" s="21" t="s">
        <v>18</v>
      </c>
      <c r="K19" s="21">
        <v>500</v>
      </c>
      <c r="L19" s="21" t="str">
        <f>VLOOKUP(E19,[1]KLASIFIKASI!$I$4:$J$18,2,FALSE)</f>
        <v>PELEPAS GAS</v>
      </c>
      <c r="M19" s="21">
        <f t="shared" si="2"/>
        <v>15</v>
      </c>
      <c r="N19" s="21" t="s">
        <v>19</v>
      </c>
    </row>
    <row r="20" spans="1:14" x14ac:dyDescent="0.25">
      <c r="A20" s="21">
        <f t="shared" si="3"/>
        <v>19</v>
      </c>
      <c r="B20" s="21" t="s">
        <v>1308</v>
      </c>
      <c r="C20" s="21" t="str">
        <f>VLOOKUP(B20,[1]DESA!$B$2:$D$601,3,FALSE)</f>
        <v>PERESAK</v>
      </c>
      <c r="D20" s="21" t="str">
        <f>VLOOKUP(B20,[1]DESA!$B$2:$E$601,4,FALSE)</f>
        <v>BATUKLIANG</v>
      </c>
      <c r="E20" s="22" t="s">
        <v>15</v>
      </c>
      <c r="F20" s="21">
        <f t="shared" si="0"/>
        <v>0</v>
      </c>
      <c r="G20" s="21">
        <f t="shared" si="1"/>
        <v>0</v>
      </c>
      <c r="H20" s="24"/>
      <c r="I20" s="24"/>
      <c r="J20" s="21" t="s">
        <v>18</v>
      </c>
      <c r="K20" s="21">
        <v>18</v>
      </c>
      <c r="L20" s="21" t="str">
        <f>VLOOKUP(E20,[1]KLASIFIKASI!$I$4:$J$18,2,FALSE)</f>
        <v>PELEPAS GAS</v>
      </c>
      <c r="M20" s="21">
        <f t="shared" si="2"/>
        <v>12</v>
      </c>
      <c r="N20" s="21" t="s">
        <v>19</v>
      </c>
    </row>
    <row r="21" spans="1:14" x14ac:dyDescent="0.25">
      <c r="A21" s="21">
        <f t="shared" si="3"/>
        <v>20</v>
      </c>
      <c r="B21" s="21" t="s">
        <v>1308</v>
      </c>
      <c r="C21" s="21" t="str">
        <f>VLOOKUP(B21,[1]DESA!$B$2:$D$601,3,FALSE)</f>
        <v>PERESAK</v>
      </c>
      <c r="D21" s="21" t="str">
        <f>VLOOKUP(B21,[1]DESA!$B$2:$E$601,4,FALSE)</f>
        <v>BATUKLIANG</v>
      </c>
      <c r="E21" s="22" t="s">
        <v>15</v>
      </c>
      <c r="F21" s="21">
        <f t="shared" si="0"/>
        <v>0</v>
      </c>
      <c r="G21" s="21">
        <f t="shared" si="1"/>
        <v>0</v>
      </c>
      <c r="H21" s="24"/>
      <c r="I21" s="24"/>
      <c r="J21" s="21" t="s">
        <v>18</v>
      </c>
      <c r="K21" s="21">
        <v>45</v>
      </c>
      <c r="L21" s="21" t="str">
        <f>VLOOKUP(E21,[1]KLASIFIKASI!$I$4:$J$18,2,FALSE)</f>
        <v>PELEPAS GAS</v>
      </c>
      <c r="M21" s="21">
        <f t="shared" si="2"/>
        <v>12</v>
      </c>
      <c r="N21" s="21" t="s">
        <v>19</v>
      </c>
    </row>
    <row r="22" spans="1:14" x14ac:dyDescent="0.25">
      <c r="A22" s="21">
        <f t="shared" si="3"/>
        <v>21</v>
      </c>
      <c r="B22" s="21" t="s">
        <v>1308</v>
      </c>
      <c r="C22" s="21" t="str">
        <f>VLOOKUP(B22,[1]DESA!$B$2:$D$601,3,FALSE)</f>
        <v>PERESAK</v>
      </c>
      <c r="D22" s="21" t="str">
        <f>VLOOKUP(B22,[1]DESA!$B$2:$E$601,4,FALSE)</f>
        <v>BATUKLIANG</v>
      </c>
      <c r="E22" s="22" t="s">
        <v>15</v>
      </c>
      <c r="F22" s="21">
        <f t="shared" si="0"/>
        <v>0</v>
      </c>
      <c r="G22" s="21">
        <f t="shared" si="1"/>
        <v>0</v>
      </c>
      <c r="H22" s="24"/>
      <c r="I22" s="24"/>
      <c r="J22" s="21" t="s">
        <v>18</v>
      </c>
      <c r="K22" s="21">
        <v>15</v>
      </c>
      <c r="L22" s="21" t="str">
        <f>VLOOKUP(E22,[1]KLASIFIKASI!$I$4:$J$18,2,FALSE)</f>
        <v>PELEPAS GAS</v>
      </c>
      <c r="M22" s="21">
        <f t="shared" si="2"/>
        <v>12</v>
      </c>
      <c r="N22" s="21" t="s">
        <v>19</v>
      </c>
    </row>
    <row r="23" spans="1:14" x14ac:dyDescent="0.25">
      <c r="A23" s="21">
        <f t="shared" si="3"/>
        <v>22</v>
      </c>
      <c r="B23" s="21" t="s">
        <v>1308</v>
      </c>
      <c r="C23" s="21" t="str">
        <f>VLOOKUP(B23,[1]DESA!$B$2:$D$601,3,FALSE)</f>
        <v>PERESAK</v>
      </c>
      <c r="D23" s="21" t="str">
        <f>VLOOKUP(B23,[1]DESA!$B$2:$E$601,4,FALSE)</f>
        <v>BATUKLIANG</v>
      </c>
      <c r="E23" s="22" t="s">
        <v>15</v>
      </c>
      <c r="F23" s="21">
        <f t="shared" si="0"/>
        <v>0</v>
      </c>
      <c r="G23" s="21">
        <f t="shared" si="1"/>
        <v>0</v>
      </c>
      <c r="H23" s="24"/>
      <c r="I23" s="24"/>
      <c r="J23" s="21" t="s">
        <v>18</v>
      </c>
      <c r="K23" s="21">
        <v>15</v>
      </c>
      <c r="L23" s="21" t="str">
        <f>VLOOKUP(E23,[1]KLASIFIKASI!$I$4:$J$18,2,FALSE)</f>
        <v>PELEPAS GAS</v>
      </c>
      <c r="M23" s="21">
        <f t="shared" si="2"/>
        <v>12</v>
      </c>
      <c r="N23" s="21" t="s">
        <v>19</v>
      </c>
    </row>
    <row r="24" spans="1:14" x14ac:dyDescent="0.25">
      <c r="A24" s="21">
        <f t="shared" si="3"/>
        <v>23</v>
      </c>
      <c r="B24" s="21" t="s">
        <v>1308</v>
      </c>
      <c r="C24" s="21" t="str">
        <f>VLOOKUP(B24,[1]DESA!$B$2:$D$601,3,FALSE)</f>
        <v>PERESAK</v>
      </c>
      <c r="D24" s="21" t="str">
        <f>VLOOKUP(B24,[1]DESA!$B$2:$E$601,4,FALSE)</f>
        <v>BATUKLIANG</v>
      </c>
      <c r="E24" s="22" t="s">
        <v>15</v>
      </c>
      <c r="F24" s="21">
        <f t="shared" si="0"/>
        <v>0</v>
      </c>
      <c r="G24" s="21">
        <f t="shared" si="1"/>
        <v>0</v>
      </c>
      <c r="H24" s="24"/>
      <c r="I24" s="24"/>
      <c r="J24" s="21" t="s">
        <v>18</v>
      </c>
      <c r="K24" s="21">
        <v>15</v>
      </c>
      <c r="L24" s="21" t="str">
        <f>VLOOKUP(E24,[1]KLASIFIKASI!$I$4:$J$18,2,FALSE)</f>
        <v>PELEPAS GAS</v>
      </c>
      <c r="M24" s="21">
        <f t="shared" si="2"/>
        <v>12</v>
      </c>
      <c r="N24" s="21" t="s">
        <v>19</v>
      </c>
    </row>
    <row r="25" spans="1:14" x14ac:dyDescent="0.25">
      <c r="A25" s="21">
        <f t="shared" si="3"/>
        <v>24</v>
      </c>
      <c r="B25" s="21" t="s">
        <v>1308</v>
      </c>
      <c r="C25" s="21" t="str">
        <f>VLOOKUP(B25,[1]DESA!$B$2:$D$601,3,FALSE)</f>
        <v>PERESAK</v>
      </c>
      <c r="D25" s="21" t="str">
        <f>VLOOKUP(B25,[1]DESA!$B$2:$E$601,4,FALSE)</f>
        <v>BATUKLIANG</v>
      </c>
      <c r="E25" s="22" t="s">
        <v>24</v>
      </c>
      <c r="F25" s="21">
        <f t="shared" si="0"/>
        <v>0</v>
      </c>
      <c r="G25" s="21">
        <f t="shared" si="1"/>
        <v>0</v>
      </c>
      <c r="H25" s="24"/>
      <c r="I25" s="24"/>
      <c r="J25" s="21" t="s">
        <v>18</v>
      </c>
      <c r="K25" s="21">
        <v>250</v>
      </c>
      <c r="L25" s="21" t="str">
        <f>VLOOKUP(E25,[1]KLASIFIKASI!$I$4:$J$18,2,FALSE)</f>
        <v>PELEPAS GAS</v>
      </c>
      <c r="M25" s="21">
        <f t="shared" si="2"/>
        <v>14</v>
      </c>
      <c r="N25" s="21" t="s">
        <v>19</v>
      </c>
    </row>
    <row r="26" spans="1:14" x14ac:dyDescent="0.25">
      <c r="A26" s="21">
        <f t="shared" si="3"/>
        <v>25</v>
      </c>
      <c r="B26" s="21" t="s">
        <v>1308</v>
      </c>
      <c r="C26" s="21" t="str">
        <f>VLOOKUP(B26,[1]DESA!$B$2:$D$601,3,FALSE)</f>
        <v>PERESAK</v>
      </c>
      <c r="D26" s="21" t="str">
        <f>VLOOKUP(B26,[1]DESA!$B$2:$E$601,4,FALSE)</f>
        <v>BATUKLIANG</v>
      </c>
      <c r="E26" s="22" t="s">
        <v>24</v>
      </c>
      <c r="F26" s="21">
        <f t="shared" si="0"/>
        <v>0</v>
      </c>
      <c r="G26" s="21">
        <f t="shared" si="1"/>
        <v>0</v>
      </c>
      <c r="H26" s="24"/>
      <c r="I26" s="24"/>
      <c r="J26" s="21" t="s">
        <v>18</v>
      </c>
      <c r="K26" s="21">
        <v>250</v>
      </c>
      <c r="L26" s="21" t="str">
        <f>VLOOKUP(E26,[1]KLASIFIKASI!$I$4:$J$18,2,FALSE)</f>
        <v>PELEPAS GAS</v>
      </c>
      <c r="M26" s="21">
        <f t="shared" si="2"/>
        <v>14</v>
      </c>
      <c r="N26" s="21" t="s">
        <v>19</v>
      </c>
    </row>
    <row r="27" spans="1:14" x14ac:dyDescent="0.25">
      <c r="A27" s="21">
        <f t="shared" si="3"/>
        <v>26</v>
      </c>
      <c r="B27" s="21" t="s">
        <v>1308</v>
      </c>
      <c r="C27" s="21" t="str">
        <f>VLOOKUP(B27,[1]DESA!$B$2:$D$601,3,FALSE)</f>
        <v>PERESAK</v>
      </c>
      <c r="D27" s="21" t="str">
        <f>VLOOKUP(B27,[1]DESA!$B$2:$E$601,4,FALSE)</f>
        <v>BATUKLIANG</v>
      </c>
      <c r="E27" s="22" t="s">
        <v>24</v>
      </c>
      <c r="F27" s="21">
        <f t="shared" si="0"/>
        <v>0</v>
      </c>
      <c r="G27" s="21">
        <f t="shared" si="1"/>
        <v>0</v>
      </c>
      <c r="H27" s="24"/>
      <c r="I27" s="24"/>
      <c r="J27" s="21" t="s">
        <v>18</v>
      </c>
      <c r="K27" s="21">
        <v>125</v>
      </c>
      <c r="L27" s="21" t="str">
        <f>VLOOKUP(E27,[1]KLASIFIKASI!$I$4:$J$18,2,FALSE)</f>
        <v>PELEPAS GAS</v>
      </c>
      <c r="M27" s="21">
        <f t="shared" si="2"/>
        <v>14</v>
      </c>
      <c r="N27" s="21" t="s">
        <v>19</v>
      </c>
    </row>
    <row r="28" spans="1:14" x14ac:dyDescent="0.25">
      <c r="A28" s="21">
        <f t="shared" si="3"/>
        <v>27</v>
      </c>
      <c r="B28" s="21" t="s">
        <v>1308</v>
      </c>
      <c r="C28" s="21" t="str">
        <f>VLOOKUP(B28,[1]DESA!$B$2:$D$601,3,FALSE)</f>
        <v>PERESAK</v>
      </c>
      <c r="D28" s="21" t="str">
        <f>VLOOKUP(B28,[1]DESA!$B$2:$E$601,4,FALSE)</f>
        <v>BATUKLIANG</v>
      </c>
      <c r="E28" s="22" t="s">
        <v>24</v>
      </c>
      <c r="F28" s="21">
        <f t="shared" si="0"/>
        <v>0</v>
      </c>
      <c r="G28" s="21">
        <f t="shared" si="1"/>
        <v>0</v>
      </c>
      <c r="H28" s="24"/>
      <c r="I28" s="24"/>
      <c r="J28" s="21" t="s">
        <v>18</v>
      </c>
      <c r="K28" s="21">
        <v>250</v>
      </c>
      <c r="L28" s="21" t="str">
        <f>VLOOKUP(E28,[1]KLASIFIKASI!$I$4:$J$18,2,FALSE)</f>
        <v>PELEPAS GAS</v>
      </c>
      <c r="M28" s="21">
        <f t="shared" si="2"/>
        <v>14</v>
      </c>
      <c r="N28" s="21" t="s">
        <v>19</v>
      </c>
    </row>
    <row r="29" spans="1:14" x14ac:dyDescent="0.25">
      <c r="A29" s="21">
        <f t="shared" si="3"/>
        <v>28</v>
      </c>
      <c r="B29" s="21" t="s">
        <v>1308</v>
      </c>
      <c r="C29" s="21" t="str">
        <f>VLOOKUP(B29,[1]DESA!$B$2:$D$601,3,FALSE)</f>
        <v>PERESAK</v>
      </c>
      <c r="D29" s="21" t="str">
        <f>VLOOKUP(B29,[1]DESA!$B$2:$E$601,4,FALSE)</f>
        <v>BATUKLIANG</v>
      </c>
      <c r="E29" s="22" t="s">
        <v>24</v>
      </c>
      <c r="F29" s="21">
        <f t="shared" si="0"/>
        <v>0</v>
      </c>
      <c r="G29" s="21">
        <f t="shared" si="1"/>
        <v>0</v>
      </c>
      <c r="H29" s="24"/>
      <c r="I29" s="24"/>
      <c r="J29" s="21" t="s">
        <v>18</v>
      </c>
      <c r="K29" s="21">
        <v>125</v>
      </c>
      <c r="L29" s="21" t="str">
        <f>VLOOKUP(E29,[1]KLASIFIKASI!$I$4:$J$18,2,FALSE)</f>
        <v>PELEPAS GAS</v>
      </c>
      <c r="M29" s="21">
        <f t="shared" si="2"/>
        <v>14</v>
      </c>
      <c r="N29" s="21" t="s">
        <v>19</v>
      </c>
    </row>
    <row r="30" spans="1:14" x14ac:dyDescent="0.25">
      <c r="A30" s="21">
        <f t="shared" si="3"/>
        <v>29</v>
      </c>
      <c r="B30" s="21" t="s">
        <v>1308</v>
      </c>
      <c r="C30" s="21" t="str">
        <f>VLOOKUP(B30,[1]DESA!$B$2:$D$601,3,FALSE)</f>
        <v>PERESAK</v>
      </c>
      <c r="D30" s="21" t="str">
        <f>VLOOKUP(B30,[1]DESA!$B$2:$E$601,4,FALSE)</f>
        <v>BATUKLIANG</v>
      </c>
      <c r="E30" s="22" t="s">
        <v>24</v>
      </c>
      <c r="F30" s="21">
        <f t="shared" si="0"/>
        <v>0</v>
      </c>
      <c r="G30" s="21">
        <f t="shared" si="1"/>
        <v>0</v>
      </c>
      <c r="H30" s="24"/>
      <c r="I30" s="24"/>
      <c r="J30" s="21" t="s">
        <v>18</v>
      </c>
      <c r="K30" s="21">
        <v>250</v>
      </c>
      <c r="L30" s="21" t="str">
        <f>VLOOKUP(E30,[1]KLASIFIKASI!$I$4:$J$18,2,FALSE)</f>
        <v>PELEPAS GAS</v>
      </c>
      <c r="M30" s="21">
        <f t="shared" si="2"/>
        <v>14</v>
      </c>
      <c r="N30" s="21" t="s">
        <v>19</v>
      </c>
    </row>
    <row r="31" spans="1:14" x14ac:dyDescent="0.25">
      <c r="A31" s="21">
        <f t="shared" si="3"/>
        <v>30</v>
      </c>
      <c r="B31" s="21" t="s">
        <v>1308</v>
      </c>
      <c r="C31" s="21" t="str">
        <f>VLOOKUP(B31,[1]DESA!$B$2:$D$601,3,FALSE)</f>
        <v>PERESAK</v>
      </c>
      <c r="D31" s="21" t="str">
        <f>VLOOKUP(B31,[1]DESA!$B$2:$E$601,4,FALSE)</f>
        <v>BATUKLIANG</v>
      </c>
      <c r="E31" s="22" t="s">
        <v>24</v>
      </c>
      <c r="F31" s="21">
        <f t="shared" si="0"/>
        <v>0</v>
      </c>
      <c r="G31" s="21">
        <f t="shared" si="1"/>
        <v>0</v>
      </c>
      <c r="H31" s="24"/>
      <c r="I31" s="24"/>
      <c r="J31" s="21" t="s">
        <v>18</v>
      </c>
      <c r="K31" s="21">
        <v>250</v>
      </c>
      <c r="L31" s="21" t="str">
        <f>VLOOKUP(E31,[1]KLASIFIKASI!$I$4:$J$18,2,FALSE)</f>
        <v>PELEPAS GAS</v>
      </c>
      <c r="M31" s="21">
        <f t="shared" si="2"/>
        <v>14</v>
      </c>
      <c r="N31" s="21" t="s">
        <v>19</v>
      </c>
    </row>
    <row r="32" spans="1:14" x14ac:dyDescent="0.25">
      <c r="A32" s="21">
        <f t="shared" si="3"/>
        <v>31</v>
      </c>
      <c r="B32" s="21" t="s">
        <v>1308</v>
      </c>
      <c r="C32" s="21" t="str">
        <f>VLOOKUP(B32,[1]DESA!$B$2:$D$601,3,FALSE)</f>
        <v>PERESAK</v>
      </c>
      <c r="D32" s="21" t="str">
        <f>VLOOKUP(B32,[1]DESA!$B$2:$E$601,4,FALSE)</f>
        <v>BATUKLIANG</v>
      </c>
      <c r="E32" s="22" t="s">
        <v>24</v>
      </c>
      <c r="F32" s="21">
        <f t="shared" si="0"/>
        <v>0</v>
      </c>
      <c r="G32" s="21">
        <f t="shared" si="1"/>
        <v>0</v>
      </c>
      <c r="H32" s="24"/>
      <c r="I32" s="24"/>
      <c r="J32" s="21" t="s">
        <v>18</v>
      </c>
      <c r="K32" s="21">
        <v>250</v>
      </c>
      <c r="L32" s="21" t="str">
        <f>VLOOKUP(E32,[1]KLASIFIKASI!$I$4:$J$18,2,FALSE)</f>
        <v>PELEPAS GAS</v>
      </c>
      <c r="M32" s="21">
        <f t="shared" si="2"/>
        <v>14</v>
      </c>
      <c r="N32" s="21" t="s">
        <v>19</v>
      </c>
    </row>
    <row r="33" spans="1:14" x14ac:dyDescent="0.25">
      <c r="A33" s="21">
        <f t="shared" si="3"/>
        <v>32</v>
      </c>
      <c r="B33" s="21" t="s">
        <v>1308</v>
      </c>
      <c r="C33" s="21" t="str">
        <f>VLOOKUP(B33,[1]DESA!$B$2:$D$601,3,FALSE)</f>
        <v>PERESAK</v>
      </c>
      <c r="D33" s="21" t="str">
        <f>VLOOKUP(B33,[1]DESA!$B$2:$E$601,4,FALSE)</f>
        <v>BATUKLIANG</v>
      </c>
      <c r="E33" s="22" t="s">
        <v>24</v>
      </c>
      <c r="F33" s="21">
        <f t="shared" si="0"/>
        <v>0</v>
      </c>
      <c r="G33" s="21">
        <f t="shared" si="1"/>
        <v>0</v>
      </c>
      <c r="H33" s="24"/>
      <c r="I33" s="24"/>
      <c r="J33" s="21" t="s">
        <v>18</v>
      </c>
      <c r="K33" s="21">
        <v>125</v>
      </c>
      <c r="L33" s="21" t="str">
        <f>VLOOKUP(E33,[1]KLASIFIKASI!$I$4:$J$18,2,FALSE)</f>
        <v>PELEPAS GAS</v>
      </c>
      <c r="M33" s="21">
        <f t="shared" si="2"/>
        <v>14</v>
      </c>
      <c r="N33" s="21" t="s">
        <v>19</v>
      </c>
    </row>
    <row r="34" spans="1:14" x14ac:dyDescent="0.25">
      <c r="A34" s="21">
        <f t="shared" si="3"/>
        <v>33</v>
      </c>
      <c r="B34" s="21" t="s">
        <v>1308</v>
      </c>
      <c r="C34" s="21" t="str">
        <f>VLOOKUP(B34,[1]DESA!$B$2:$D$601,3,FALSE)</f>
        <v>PERESAK</v>
      </c>
      <c r="D34" s="21" t="str">
        <f>VLOOKUP(B34,[1]DESA!$B$2:$E$601,4,FALSE)</f>
        <v>BATUKLIANG</v>
      </c>
      <c r="E34" s="22" t="s">
        <v>24</v>
      </c>
      <c r="F34" s="21">
        <f t="shared" si="0"/>
        <v>0</v>
      </c>
      <c r="G34" s="21">
        <f t="shared" si="1"/>
        <v>0</v>
      </c>
      <c r="H34" s="24"/>
      <c r="I34" s="24"/>
      <c r="J34" s="21" t="s">
        <v>18</v>
      </c>
      <c r="K34" s="21">
        <v>250</v>
      </c>
      <c r="L34" s="21" t="str">
        <f>VLOOKUP(E34,[1]KLASIFIKASI!$I$4:$J$18,2,FALSE)</f>
        <v>PELEPAS GAS</v>
      </c>
      <c r="M34" s="21">
        <f t="shared" si="2"/>
        <v>14</v>
      </c>
      <c r="N34" s="21" t="s">
        <v>19</v>
      </c>
    </row>
    <row r="35" spans="1:14" x14ac:dyDescent="0.25">
      <c r="A35" s="21">
        <f t="shared" si="3"/>
        <v>34</v>
      </c>
      <c r="B35" s="21" t="s">
        <v>1308</v>
      </c>
      <c r="C35" s="21" t="str">
        <f>VLOOKUP(B35,[1]DESA!$B$2:$D$601,3,FALSE)</f>
        <v>PERESAK</v>
      </c>
      <c r="D35" s="21" t="str">
        <f>VLOOKUP(B35,[1]DESA!$B$2:$E$601,4,FALSE)</f>
        <v>BATUKLIANG</v>
      </c>
      <c r="E35" s="22" t="s">
        <v>24</v>
      </c>
      <c r="F35" s="21">
        <f t="shared" si="0"/>
        <v>0</v>
      </c>
      <c r="G35" s="21">
        <f t="shared" si="1"/>
        <v>0</v>
      </c>
      <c r="H35" s="24"/>
      <c r="I35" s="24"/>
      <c r="J35" s="21" t="s">
        <v>18</v>
      </c>
      <c r="K35" s="21">
        <v>250</v>
      </c>
      <c r="L35" s="21" t="str">
        <f>VLOOKUP(E35,[1]KLASIFIKASI!$I$4:$J$18,2,FALSE)</f>
        <v>PELEPAS GAS</v>
      </c>
      <c r="M35" s="21">
        <f t="shared" si="2"/>
        <v>14</v>
      </c>
      <c r="N35" s="21" t="s">
        <v>19</v>
      </c>
    </row>
    <row r="36" spans="1:14" x14ac:dyDescent="0.25">
      <c r="A36" s="21">
        <f t="shared" si="3"/>
        <v>35</v>
      </c>
      <c r="B36" s="21" t="s">
        <v>1308</v>
      </c>
      <c r="C36" s="21" t="str">
        <f>VLOOKUP(B36,[1]DESA!$B$2:$D$601,3,FALSE)</f>
        <v>PERESAK</v>
      </c>
      <c r="D36" s="21" t="str">
        <f>VLOOKUP(B36,[1]DESA!$B$2:$E$601,4,FALSE)</f>
        <v>BATUKLIANG</v>
      </c>
      <c r="E36" s="22" t="s">
        <v>24</v>
      </c>
      <c r="F36" s="21">
        <f t="shared" si="0"/>
        <v>0</v>
      </c>
      <c r="G36" s="21">
        <f t="shared" si="1"/>
        <v>0</v>
      </c>
      <c r="H36" s="24"/>
      <c r="I36" s="24"/>
      <c r="J36" s="21" t="s">
        <v>18</v>
      </c>
      <c r="K36" s="21">
        <v>250</v>
      </c>
      <c r="L36" s="21" t="str">
        <f>VLOOKUP(E36,[1]KLASIFIKASI!$I$4:$J$18,2,FALSE)</f>
        <v>PELEPAS GAS</v>
      </c>
      <c r="M36" s="21">
        <f t="shared" si="2"/>
        <v>14</v>
      </c>
      <c r="N36" s="21" t="s">
        <v>19</v>
      </c>
    </row>
    <row r="37" spans="1:14" x14ac:dyDescent="0.25">
      <c r="A37" s="21">
        <f t="shared" si="3"/>
        <v>36</v>
      </c>
      <c r="B37" s="21" t="s">
        <v>1308</v>
      </c>
      <c r="C37" s="21" t="str">
        <f>VLOOKUP(B37,[1]DESA!$B$2:$D$601,3,FALSE)</f>
        <v>PERESAK</v>
      </c>
      <c r="D37" s="21" t="str">
        <f>VLOOKUP(B37,[1]DESA!$B$2:$E$601,4,FALSE)</f>
        <v>BATUKLIANG</v>
      </c>
      <c r="E37" s="22" t="s">
        <v>24</v>
      </c>
      <c r="F37" s="21">
        <f t="shared" si="0"/>
        <v>0</v>
      </c>
      <c r="G37" s="21">
        <f t="shared" si="1"/>
        <v>0</v>
      </c>
      <c r="H37" s="24"/>
      <c r="I37" s="24"/>
      <c r="J37" s="21" t="s">
        <v>18</v>
      </c>
      <c r="K37" s="21">
        <v>125</v>
      </c>
      <c r="L37" s="21" t="str">
        <f>VLOOKUP(E37,[1]KLASIFIKASI!$I$4:$J$18,2,FALSE)</f>
        <v>PELEPAS GAS</v>
      </c>
      <c r="M37" s="21">
        <f t="shared" si="2"/>
        <v>14</v>
      </c>
      <c r="N37" s="21" t="s">
        <v>19</v>
      </c>
    </row>
    <row r="38" spans="1:14" x14ac:dyDescent="0.25">
      <c r="A38" s="21">
        <f t="shared" si="3"/>
        <v>37</v>
      </c>
      <c r="B38" s="21" t="s">
        <v>1308</v>
      </c>
      <c r="C38" s="21" t="str">
        <f>VLOOKUP(B38,[1]DESA!$B$2:$D$601,3,FALSE)</f>
        <v>PERESAK</v>
      </c>
      <c r="D38" s="21" t="str">
        <f>VLOOKUP(B38,[1]DESA!$B$2:$E$601,4,FALSE)</f>
        <v>BATUKLIANG</v>
      </c>
      <c r="E38" s="22" t="s">
        <v>15</v>
      </c>
      <c r="F38" s="21">
        <f t="shared" si="0"/>
        <v>0</v>
      </c>
      <c r="G38" s="21">
        <f t="shared" si="1"/>
        <v>0</v>
      </c>
      <c r="H38" s="24"/>
      <c r="I38" s="24"/>
      <c r="J38" s="21" t="s">
        <v>18</v>
      </c>
      <c r="K38" s="21">
        <v>60</v>
      </c>
      <c r="L38" s="21" t="str">
        <f>VLOOKUP(E38,[1]KLASIFIKASI!$I$4:$J$18,2,FALSE)</f>
        <v>PELEPAS GAS</v>
      </c>
      <c r="M38" s="21">
        <f t="shared" si="2"/>
        <v>13</v>
      </c>
      <c r="N38" s="21" t="s">
        <v>52</v>
      </c>
    </row>
    <row r="39" spans="1:14" x14ac:dyDescent="0.25">
      <c r="A39" s="21">
        <f t="shared" si="3"/>
        <v>38</v>
      </c>
      <c r="B39" s="21" t="s">
        <v>1327</v>
      </c>
      <c r="C39" s="21" t="str">
        <f>VLOOKUP(B39,[1]DESA!$B$2:$D$601,3,FALSE)</f>
        <v>BUJAK</v>
      </c>
      <c r="D39" s="21" t="str">
        <f>VLOOKUP(B39,[1]DESA!$B$2:$E$601,4,FALSE)</f>
        <v>BATUKLIANG</v>
      </c>
      <c r="E39" s="22" t="s">
        <v>24</v>
      </c>
      <c r="F39" s="21">
        <f t="shared" si="0"/>
        <v>0</v>
      </c>
      <c r="G39" s="21">
        <f t="shared" si="1"/>
        <v>0</v>
      </c>
      <c r="H39" s="24"/>
      <c r="I39" s="24"/>
      <c r="J39" s="21" t="s">
        <v>18</v>
      </c>
      <c r="K39" s="21">
        <v>125</v>
      </c>
      <c r="L39" s="21" t="str">
        <f>VLOOKUP(E39,[1]KLASIFIKASI!$I$4:$J$18,2,FALSE)</f>
        <v>PELEPAS GAS</v>
      </c>
      <c r="M39" s="21">
        <f t="shared" si="2"/>
        <v>14</v>
      </c>
      <c r="N39" s="21" t="s">
        <v>19</v>
      </c>
    </row>
    <row r="40" spans="1:14" x14ac:dyDescent="0.25">
      <c r="A40" s="21">
        <f t="shared" si="3"/>
        <v>39</v>
      </c>
      <c r="B40" s="21" t="s">
        <v>1327</v>
      </c>
      <c r="C40" s="21" t="str">
        <f>VLOOKUP(B40,[1]DESA!$B$2:$D$601,3,FALSE)</f>
        <v>BUJAK</v>
      </c>
      <c r="D40" s="21" t="str">
        <f>VLOOKUP(B40,[1]DESA!$B$2:$E$601,4,FALSE)</f>
        <v>BATUKLIANG</v>
      </c>
      <c r="E40" s="22" t="s">
        <v>15</v>
      </c>
      <c r="F40" s="21">
        <f t="shared" si="0"/>
        <v>0</v>
      </c>
      <c r="G40" s="21">
        <f t="shared" si="1"/>
        <v>0</v>
      </c>
      <c r="H40" s="24"/>
      <c r="I40" s="24"/>
      <c r="J40" s="21" t="s">
        <v>18</v>
      </c>
      <c r="K40" s="21">
        <v>75</v>
      </c>
      <c r="L40" s="21" t="str">
        <f>VLOOKUP(E40,[1]KLASIFIKASI!$I$4:$J$18,2,FALSE)</f>
        <v>PELEPAS GAS</v>
      </c>
      <c r="M40" s="21">
        <f t="shared" si="2"/>
        <v>13</v>
      </c>
      <c r="N40" s="21" t="s">
        <v>52</v>
      </c>
    </row>
    <row r="41" spans="1:14" x14ac:dyDescent="0.25">
      <c r="A41" s="21">
        <f t="shared" si="3"/>
        <v>40</v>
      </c>
      <c r="B41" s="21" t="s">
        <v>1327</v>
      </c>
      <c r="C41" s="21" t="str">
        <f>VLOOKUP(B41,[1]DESA!$B$2:$D$601,3,FALSE)</f>
        <v>BUJAK</v>
      </c>
      <c r="D41" s="21" t="str">
        <f>VLOOKUP(B41,[1]DESA!$B$2:$E$601,4,FALSE)</f>
        <v>BATUKLIANG</v>
      </c>
      <c r="E41" s="22" t="s">
        <v>15</v>
      </c>
      <c r="F41" s="21">
        <f t="shared" si="0"/>
        <v>0</v>
      </c>
      <c r="G41" s="21">
        <f t="shared" si="1"/>
        <v>0</v>
      </c>
      <c r="H41" s="24"/>
      <c r="I41" s="24"/>
      <c r="J41" s="21" t="s">
        <v>18</v>
      </c>
      <c r="K41" s="21">
        <v>45</v>
      </c>
      <c r="L41" s="21" t="str">
        <f>VLOOKUP(E41,[1]KLASIFIKASI!$I$4:$J$18,2,FALSE)</f>
        <v>PELEPAS GAS</v>
      </c>
      <c r="M41" s="21">
        <f t="shared" si="2"/>
        <v>12</v>
      </c>
      <c r="N41" s="21" t="s">
        <v>19</v>
      </c>
    </row>
    <row r="42" spans="1:14" x14ac:dyDescent="0.25">
      <c r="A42" s="21">
        <f t="shared" si="3"/>
        <v>41</v>
      </c>
      <c r="B42" s="21" t="s">
        <v>1327</v>
      </c>
      <c r="C42" s="21" t="str">
        <f>VLOOKUP(B42,[1]DESA!$B$2:$D$601,3,FALSE)</f>
        <v>BUJAK</v>
      </c>
      <c r="D42" s="21" t="str">
        <f>VLOOKUP(B42,[1]DESA!$B$2:$E$601,4,FALSE)</f>
        <v>BATUKLIANG</v>
      </c>
      <c r="E42" s="22" t="s">
        <v>24</v>
      </c>
      <c r="F42" s="21">
        <f t="shared" si="0"/>
        <v>0</v>
      </c>
      <c r="G42" s="21">
        <f t="shared" si="1"/>
        <v>0</v>
      </c>
      <c r="H42" s="24"/>
      <c r="I42" s="24"/>
      <c r="J42" s="21" t="s">
        <v>18</v>
      </c>
      <c r="K42" s="21">
        <v>250</v>
      </c>
      <c r="L42" s="21" t="str">
        <f>VLOOKUP(E42,[1]KLASIFIKASI!$I$4:$J$18,2,FALSE)</f>
        <v>PELEPAS GAS</v>
      </c>
      <c r="M42" s="21">
        <f t="shared" si="2"/>
        <v>14</v>
      </c>
      <c r="N42" s="21" t="s">
        <v>19</v>
      </c>
    </row>
    <row r="43" spans="1:14" x14ac:dyDescent="0.25">
      <c r="A43" s="21">
        <f t="shared" si="3"/>
        <v>42</v>
      </c>
      <c r="B43" s="21" t="s">
        <v>1327</v>
      </c>
      <c r="C43" s="21" t="str">
        <f>VLOOKUP(B43,[1]DESA!$B$2:$D$601,3,FALSE)</f>
        <v>BUJAK</v>
      </c>
      <c r="D43" s="21" t="str">
        <f>VLOOKUP(B43,[1]DESA!$B$2:$E$601,4,FALSE)</f>
        <v>BATUKLIANG</v>
      </c>
      <c r="E43" s="22"/>
      <c r="F43" s="21">
        <f t="shared" si="0"/>
        <v>0</v>
      </c>
      <c r="G43" s="21">
        <f t="shared" si="1"/>
        <v>0</v>
      </c>
      <c r="H43" s="24"/>
      <c r="I43" s="24"/>
      <c r="J43" s="21" t="s">
        <v>18</v>
      </c>
      <c r="K43" s="21"/>
      <c r="L43" s="21" t="e">
        <f>VLOOKUP(E43,[1]KLASIFIKASI!$I$4:$J$18,2,FALSE)</f>
        <v>#N/A</v>
      </c>
      <c r="M43" s="21" t="e">
        <f t="shared" si="2"/>
        <v>#N/A</v>
      </c>
      <c r="N43" s="21" t="s">
        <v>52</v>
      </c>
    </row>
    <row r="44" spans="1:14" x14ac:dyDescent="0.25">
      <c r="A44" s="21">
        <f t="shared" si="3"/>
        <v>43</v>
      </c>
      <c r="B44" s="21" t="s">
        <v>1327</v>
      </c>
      <c r="C44" s="21" t="str">
        <f>VLOOKUP(B44,[1]DESA!$B$2:$D$601,3,FALSE)</f>
        <v>BUJAK</v>
      </c>
      <c r="D44" s="21" t="str">
        <f>VLOOKUP(B44,[1]DESA!$B$2:$E$601,4,FALSE)</f>
        <v>BATUKLIANG</v>
      </c>
      <c r="E44" s="22" t="s">
        <v>15</v>
      </c>
      <c r="F44" s="21">
        <f t="shared" si="0"/>
        <v>0</v>
      </c>
      <c r="G44" s="21">
        <f t="shared" si="1"/>
        <v>0</v>
      </c>
      <c r="H44" s="24"/>
      <c r="I44" s="24"/>
      <c r="J44" s="21" t="s">
        <v>18</v>
      </c>
      <c r="K44" s="21">
        <v>75</v>
      </c>
      <c r="L44" s="21" t="str">
        <f>VLOOKUP(E44,[1]KLASIFIKASI!$I$4:$J$18,2,FALSE)</f>
        <v>PELEPAS GAS</v>
      </c>
      <c r="M44" s="21">
        <f t="shared" si="2"/>
        <v>13</v>
      </c>
      <c r="N44" s="21" t="s">
        <v>52</v>
      </c>
    </row>
    <row r="45" spans="1:14" x14ac:dyDescent="0.25">
      <c r="A45" s="21">
        <f t="shared" si="3"/>
        <v>44</v>
      </c>
      <c r="B45" s="21" t="s">
        <v>1336</v>
      </c>
      <c r="C45" s="21" t="str">
        <f>VLOOKUP(B45,[1]DESA!$B$2:$D$601,3,FALSE)</f>
        <v>SELEBUNG</v>
      </c>
      <c r="D45" s="21" t="str">
        <f>VLOOKUP(B45,[1]DESA!$B$2:$E$601,4,FALSE)</f>
        <v>BATUKLIANG</v>
      </c>
      <c r="E45" s="22" t="s">
        <v>24</v>
      </c>
      <c r="F45" s="21">
        <f t="shared" si="0"/>
        <v>0</v>
      </c>
      <c r="G45" s="21">
        <f t="shared" si="1"/>
        <v>0</v>
      </c>
      <c r="H45" s="24"/>
      <c r="I45" s="24"/>
      <c r="J45" s="21" t="s">
        <v>18</v>
      </c>
      <c r="K45" s="21">
        <v>500</v>
      </c>
      <c r="L45" s="21" t="str">
        <f>VLOOKUP(E45,[1]KLASIFIKASI!$I$4:$J$18,2,FALSE)</f>
        <v>PELEPAS GAS</v>
      </c>
      <c r="M45" s="21">
        <f t="shared" si="2"/>
        <v>15</v>
      </c>
      <c r="N45" s="21" t="s">
        <v>19</v>
      </c>
    </row>
    <row r="46" spans="1:14" x14ac:dyDescent="0.25">
      <c r="A46" s="21">
        <f t="shared" si="3"/>
        <v>45</v>
      </c>
      <c r="B46" s="21" t="s">
        <v>1336</v>
      </c>
      <c r="C46" s="21" t="str">
        <f>VLOOKUP(B46,[1]DESA!$B$2:$D$601,3,FALSE)</f>
        <v>SELEBUNG</v>
      </c>
      <c r="D46" s="21" t="str">
        <f>VLOOKUP(B46,[1]DESA!$B$2:$E$601,4,FALSE)</f>
        <v>BATUKLIANG</v>
      </c>
      <c r="E46" s="22" t="s">
        <v>24</v>
      </c>
      <c r="F46" s="21">
        <f t="shared" si="0"/>
        <v>0</v>
      </c>
      <c r="G46" s="21">
        <f t="shared" si="1"/>
        <v>0</v>
      </c>
      <c r="H46" s="24"/>
      <c r="I46" s="24"/>
      <c r="J46" s="21" t="s">
        <v>18</v>
      </c>
      <c r="K46" s="21">
        <v>500</v>
      </c>
      <c r="L46" s="21" t="str">
        <f>VLOOKUP(E46,[1]KLASIFIKASI!$I$4:$J$18,2,FALSE)</f>
        <v>PELEPAS GAS</v>
      </c>
      <c r="M46" s="21">
        <f t="shared" si="2"/>
        <v>15</v>
      </c>
      <c r="N46" s="21" t="s">
        <v>19</v>
      </c>
    </row>
    <row r="47" spans="1:14" x14ac:dyDescent="0.25">
      <c r="A47" s="21">
        <f t="shared" si="3"/>
        <v>46</v>
      </c>
      <c r="B47" s="21" t="s">
        <v>1336</v>
      </c>
      <c r="C47" s="21" t="str">
        <f>VLOOKUP(B47,[1]DESA!$B$2:$D$601,3,FALSE)</f>
        <v>SELEBUNG</v>
      </c>
      <c r="D47" s="21" t="str">
        <f>VLOOKUP(B47,[1]DESA!$B$2:$E$601,4,FALSE)</f>
        <v>BATUKLIANG</v>
      </c>
      <c r="E47" s="22" t="s">
        <v>24</v>
      </c>
      <c r="F47" s="21">
        <f t="shared" si="0"/>
        <v>0</v>
      </c>
      <c r="G47" s="21">
        <f t="shared" si="1"/>
        <v>0</v>
      </c>
      <c r="H47" s="24"/>
      <c r="I47" s="24"/>
      <c r="J47" s="21" t="s">
        <v>18</v>
      </c>
      <c r="K47" s="21">
        <v>500</v>
      </c>
      <c r="L47" s="21" t="str">
        <f>VLOOKUP(E47,[1]KLASIFIKASI!$I$4:$J$18,2,FALSE)</f>
        <v>PELEPAS GAS</v>
      </c>
      <c r="M47" s="21">
        <f t="shared" si="2"/>
        <v>15</v>
      </c>
      <c r="N47" s="21" t="s">
        <v>19</v>
      </c>
    </row>
    <row r="48" spans="1:14" x14ac:dyDescent="0.25">
      <c r="A48" s="21">
        <f t="shared" si="3"/>
        <v>47</v>
      </c>
      <c r="B48" s="21" t="s">
        <v>1336</v>
      </c>
      <c r="C48" s="21" t="str">
        <f>VLOOKUP(B48,[1]DESA!$B$2:$D$601,3,FALSE)</f>
        <v>SELEBUNG</v>
      </c>
      <c r="D48" s="21" t="str">
        <f>VLOOKUP(B48,[1]DESA!$B$2:$E$601,4,FALSE)</f>
        <v>BATUKLIANG</v>
      </c>
      <c r="E48" s="22" t="s">
        <v>24</v>
      </c>
      <c r="F48" s="21">
        <f t="shared" si="0"/>
        <v>0</v>
      </c>
      <c r="G48" s="21">
        <f t="shared" si="1"/>
        <v>0</v>
      </c>
      <c r="H48" s="24"/>
      <c r="I48" s="24"/>
      <c r="J48" s="21" t="s">
        <v>18</v>
      </c>
      <c r="K48" s="21">
        <v>500</v>
      </c>
      <c r="L48" s="21" t="str">
        <f>VLOOKUP(E48,[1]KLASIFIKASI!$I$4:$J$18,2,FALSE)</f>
        <v>PELEPAS GAS</v>
      </c>
      <c r="M48" s="21">
        <f t="shared" si="2"/>
        <v>15</v>
      </c>
      <c r="N48" s="21" t="s">
        <v>19</v>
      </c>
    </row>
    <row r="49" spans="1:14" x14ac:dyDescent="0.25">
      <c r="A49" s="21">
        <f t="shared" si="3"/>
        <v>48</v>
      </c>
      <c r="B49" s="21" t="s">
        <v>1336</v>
      </c>
      <c r="C49" s="21" t="str">
        <f>VLOOKUP(B49,[1]DESA!$B$2:$D$601,3,FALSE)</f>
        <v>SELEBUNG</v>
      </c>
      <c r="D49" s="21" t="str">
        <f>VLOOKUP(B49,[1]DESA!$B$2:$E$601,4,FALSE)</f>
        <v>BATUKLIANG</v>
      </c>
      <c r="E49" s="22" t="s">
        <v>24</v>
      </c>
      <c r="F49" s="21">
        <f t="shared" si="0"/>
        <v>0</v>
      </c>
      <c r="G49" s="21">
        <f t="shared" si="1"/>
        <v>0</v>
      </c>
      <c r="H49" s="24"/>
      <c r="I49" s="24"/>
      <c r="J49" s="21" t="s">
        <v>18</v>
      </c>
      <c r="K49" s="21">
        <v>500</v>
      </c>
      <c r="L49" s="21" t="str">
        <f>VLOOKUP(E49,[1]KLASIFIKASI!$I$4:$J$18,2,FALSE)</f>
        <v>PELEPAS GAS</v>
      </c>
      <c r="M49" s="21">
        <f t="shared" si="2"/>
        <v>15</v>
      </c>
      <c r="N49" s="21" t="s">
        <v>19</v>
      </c>
    </row>
    <row r="50" spans="1:14" x14ac:dyDescent="0.25">
      <c r="A50" s="21">
        <f t="shared" si="3"/>
        <v>49</v>
      </c>
      <c r="B50" s="21" t="s">
        <v>1336</v>
      </c>
      <c r="C50" s="21" t="str">
        <f>VLOOKUP(B50,[1]DESA!$B$2:$D$601,3,FALSE)</f>
        <v>SELEBUNG</v>
      </c>
      <c r="D50" s="21" t="str">
        <f>VLOOKUP(B50,[1]DESA!$B$2:$E$601,4,FALSE)</f>
        <v>BATUKLIANG</v>
      </c>
      <c r="E50" s="22" t="s">
        <v>24</v>
      </c>
      <c r="F50" s="21">
        <f t="shared" si="0"/>
        <v>0</v>
      </c>
      <c r="G50" s="21">
        <f t="shared" si="1"/>
        <v>0</v>
      </c>
      <c r="H50" s="24"/>
      <c r="I50" s="24"/>
      <c r="J50" s="21" t="s">
        <v>18</v>
      </c>
      <c r="K50" s="21">
        <v>500</v>
      </c>
      <c r="L50" s="21" t="str">
        <f>VLOOKUP(E50,[1]KLASIFIKASI!$I$4:$J$18,2,FALSE)</f>
        <v>PELEPAS GAS</v>
      </c>
      <c r="M50" s="21">
        <f t="shared" si="2"/>
        <v>15</v>
      </c>
      <c r="N50" s="21" t="s">
        <v>19</v>
      </c>
    </row>
    <row r="51" spans="1:14" x14ac:dyDescent="0.25">
      <c r="A51" s="21">
        <f t="shared" si="3"/>
        <v>50</v>
      </c>
      <c r="B51" s="21" t="s">
        <v>1336</v>
      </c>
      <c r="C51" s="21" t="str">
        <f>VLOOKUP(B51,[1]DESA!$B$2:$D$601,3,FALSE)</f>
        <v>SELEBUNG</v>
      </c>
      <c r="D51" s="21" t="str">
        <f>VLOOKUP(B51,[1]DESA!$B$2:$E$601,4,FALSE)</f>
        <v>BATUKLIANG</v>
      </c>
      <c r="E51" s="22" t="s">
        <v>24</v>
      </c>
      <c r="F51" s="21">
        <f t="shared" si="0"/>
        <v>0</v>
      </c>
      <c r="G51" s="21">
        <f t="shared" si="1"/>
        <v>0</v>
      </c>
      <c r="H51" s="24"/>
      <c r="I51" s="24"/>
      <c r="J51" s="21" t="s">
        <v>18</v>
      </c>
      <c r="K51" s="21">
        <v>500</v>
      </c>
      <c r="L51" s="21" t="str">
        <f>VLOOKUP(E51,[1]KLASIFIKASI!$I$4:$J$18,2,FALSE)</f>
        <v>PELEPAS GAS</v>
      </c>
      <c r="M51" s="21">
        <f t="shared" si="2"/>
        <v>15</v>
      </c>
      <c r="N51" s="21" t="s">
        <v>19</v>
      </c>
    </row>
    <row r="52" spans="1:14" x14ac:dyDescent="0.25">
      <c r="A52" s="21">
        <f t="shared" si="3"/>
        <v>51</v>
      </c>
      <c r="B52" s="21" t="s">
        <v>1336</v>
      </c>
      <c r="C52" s="21" t="str">
        <f>VLOOKUP(B52,[1]DESA!$B$2:$D$601,3,FALSE)</f>
        <v>SELEBUNG</v>
      </c>
      <c r="D52" s="21" t="str">
        <f>VLOOKUP(B52,[1]DESA!$B$2:$E$601,4,FALSE)</f>
        <v>BATUKLIANG</v>
      </c>
      <c r="E52" s="22" t="s">
        <v>24</v>
      </c>
      <c r="F52" s="21">
        <f t="shared" si="0"/>
        <v>0</v>
      </c>
      <c r="G52" s="21">
        <f t="shared" si="1"/>
        <v>0</v>
      </c>
      <c r="H52" s="24"/>
      <c r="I52" s="24"/>
      <c r="J52" s="21" t="s">
        <v>18</v>
      </c>
      <c r="K52" s="21">
        <v>500</v>
      </c>
      <c r="L52" s="21" t="str">
        <f>VLOOKUP(E52,[1]KLASIFIKASI!$I$4:$J$18,2,FALSE)</f>
        <v>PELEPAS GAS</v>
      </c>
      <c r="M52" s="21">
        <f t="shared" si="2"/>
        <v>15</v>
      </c>
      <c r="N52" s="21" t="s">
        <v>19</v>
      </c>
    </row>
    <row r="53" spans="1:14" x14ac:dyDescent="0.25">
      <c r="A53" s="21">
        <f t="shared" si="3"/>
        <v>52</v>
      </c>
      <c r="B53" s="21" t="s">
        <v>1336</v>
      </c>
      <c r="C53" s="21" t="str">
        <f>VLOOKUP(B53,[1]DESA!$B$2:$D$601,3,FALSE)</f>
        <v>SELEBUNG</v>
      </c>
      <c r="D53" s="21" t="str">
        <f>VLOOKUP(B53,[1]DESA!$B$2:$E$601,4,FALSE)</f>
        <v>BATUKLIANG</v>
      </c>
      <c r="E53" s="22" t="s">
        <v>24</v>
      </c>
      <c r="F53" s="21">
        <f t="shared" si="0"/>
        <v>0</v>
      </c>
      <c r="G53" s="21">
        <f t="shared" si="1"/>
        <v>0</v>
      </c>
      <c r="H53" s="24"/>
      <c r="I53" s="24"/>
      <c r="J53" s="21" t="s">
        <v>18</v>
      </c>
      <c r="K53" s="21">
        <v>500</v>
      </c>
      <c r="L53" s="21" t="str">
        <f>VLOOKUP(E53,[1]KLASIFIKASI!$I$4:$J$18,2,FALSE)</f>
        <v>PELEPAS GAS</v>
      </c>
      <c r="M53" s="21">
        <f t="shared" si="2"/>
        <v>15</v>
      </c>
      <c r="N53" s="21" t="s">
        <v>19</v>
      </c>
    </row>
    <row r="54" spans="1:14" x14ac:dyDescent="0.25">
      <c r="A54" s="21">
        <f t="shared" si="3"/>
        <v>53</v>
      </c>
      <c r="B54" s="21" t="s">
        <v>1336</v>
      </c>
      <c r="C54" s="21" t="str">
        <f>VLOOKUP(B54,[1]DESA!$B$2:$D$601,3,FALSE)</f>
        <v>SELEBUNG</v>
      </c>
      <c r="D54" s="21" t="str">
        <f>VLOOKUP(B54,[1]DESA!$B$2:$E$601,4,FALSE)</f>
        <v>BATUKLIANG</v>
      </c>
      <c r="E54" s="22" t="s">
        <v>24</v>
      </c>
      <c r="F54" s="21">
        <f t="shared" si="0"/>
        <v>0</v>
      </c>
      <c r="G54" s="21">
        <f t="shared" si="1"/>
        <v>0</v>
      </c>
      <c r="H54" s="24"/>
      <c r="I54" s="24"/>
      <c r="J54" s="21" t="s">
        <v>18</v>
      </c>
      <c r="K54" s="21">
        <v>500</v>
      </c>
      <c r="L54" s="21" t="str">
        <f>VLOOKUP(E54,[1]KLASIFIKASI!$I$4:$J$18,2,FALSE)</f>
        <v>PELEPAS GAS</v>
      </c>
      <c r="M54" s="21">
        <f t="shared" si="2"/>
        <v>15</v>
      </c>
      <c r="N54" s="21" t="s">
        <v>19</v>
      </c>
    </row>
    <row r="55" spans="1:14" x14ac:dyDescent="0.25">
      <c r="A55" s="21">
        <f t="shared" si="3"/>
        <v>54</v>
      </c>
      <c r="B55" s="21" t="s">
        <v>1336</v>
      </c>
      <c r="C55" s="21" t="str">
        <f>VLOOKUP(B55,[1]DESA!$B$2:$D$601,3,FALSE)</f>
        <v>SELEBUNG</v>
      </c>
      <c r="D55" s="21" t="str">
        <f>VLOOKUP(B55,[1]DESA!$B$2:$E$601,4,FALSE)</f>
        <v>BATUKLIANG</v>
      </c>
      <c r="E55" s="22" t="s">
        <v>24</v>
      </c>
      <c r="F55" s="21">
        <f t="shared" si="0"/>
        <v>0</v>
      </c>
      <c r="G55" s="21">
        <f t="shared" si="1"/>
        <v>0</v>
      </c>
      <c r="H55" s="24"/>
      <c r="I55" s="24"/>
      <c r="J55" s="21" t="s">
        <v>18</v>
      </c>
      <c r="K55" s="21">
        <v>500</v>
      </c>
      <c r="L55" s="21" t="str">
        <f>VLOOKUP(E55,[1]KLASIFIKASI!$I$4:$J$18,2,FALSE)</f>
        <v>PELEPAS GAS</v>
      </c>
      <c r="M55" s="21">
        <f t="shared" si="2"/>
        <v>15</v>
      </c>
      <c r="N55" s="21" t="s">
        <v>19</v>
      </c>
    </row>
    <row r="56" spans="1:14" x14ac:dyDescent="0.25">
      <c r="A56" s="21">
        <f t="shared" si="3"/>
        <v>55</v>
      </c>
      <c r="B56" s="21" t="s">
        <v>1336</v>
      </c>
      <c r="C56" s="21" t="str">
        <f>VLOOKUP(B56,[1]DESA!$B$2:$D$601,3,FALSE)</f>
        <v>SELEBUNG</v>
      </c>
      <c r="D56" s="21" t="str">
        <f>VLOOKUP(B56,[1]DESA!$B$2:$E$601,4,FALSE)</f>
        <v>BATUKLIANG</v>
      </c>
      <c r="E56" s="22" t="s">
        <v>24</v>
      </c>
      <c r="F56" s="21">
        <f t="shared" si="0"/>
        <v>0</v>
      </c>
      <c r="G56" s="21">
        <f t="shared" si="1"/>
        <v>0</v>
      </c>
      <c r="H56" s="24"/>
      <c r="I56" s="24"/>
      <c r="J56" s="21" t="s">
        <v>18</v>
      </c>
      <c r="K56" s="21">
        <v>500</v>
      </c>
      <c r="L56" s="21" t="str">
        <f>VLOOKUP(E56,[1]KLASIFIKASI!$I$4:$J$18,2,FALSE)</f>
        <v>PELEPAS GAS</v>
      </c>
      <c r="M56" s="21">
        <f t="shared" si="2"/>
        <v>15</v>
      </c>
      <c r="N56" s="21" t="s">
        <v>19</v>
      </c>
    </row>
    <row r="57" spans="1:14" x14ac:dyDescent="0.25">
      <c r="A57" s="21">
        <f t="shared" si="3"/>
        <v>56</v>
      </c>
      <c r="B57" s="21" t="s">
        <v>1336</v>
      </c>
      <c r="C57" s="21" t="str">
        <f>VLOOKUP(B57,[1]DESA!$B$2:$D$601,3,FALSE)</f>
        <v>SELEBUNG</v>
      </c>
      <c r="D57" s="21" t="str">
        <f>VLOOKUP(B57,[1]DESA!$B$2:$E$601,4,FALSE)</f>
        <v>BATUKLIANG</v>
      </c>
      <c r="E57" s="22" t="s">
        <v>24</v>
      </c>
      <c r="F57" s="21">
        <f t="shared" si="0"/>
        <v>0</v>
      </c>
      <c r="G57" s="21">
        <f t="shared" si="1"/>
        <v>0</v>
      </c>
      <c r="H57" s="24"/>
      <c r="I57" s="24"/>
      <c r="J57" s="21" t="s">
        <v>18</v>
      </c>
      <c r="K57" s="21">
        <v>125</v>
      </c>
      <c r="L57" s="21" t="str">
        <f>VLOOKUP(E57,[1]KLASIFIKASI!$I$4:$J$18,2,FALSE)</f>
        <v>PELEPAS GAS</v>
      </c>
      <c r="M57" s="21">
        <f t="shared" si="2"/>
        <v>14</v>
      </c>
      <c r="N57" s="21" t="s">
        <v>19</v>
      </c>
    </row>
    <row r="58" spans="1:14" x14ac:dyDescent="0.25">
      <c r="A58" s="21">
        <f t="shared" si="3"/>
        <v>57</v>
      </c>
      <c r="B58" s="21" t="s">
        <v>1336</v>
      </c>
      <c r="C58" s="21" t="str">
        <f>VLOOKUP(B58,[1]DESA!$B$2:$D$601,3,FALSE)</f>
        <v>SELEBUNG</v>
      </c>
      <c r="D58" s="21" t="str">
        <f>VLOOKUP(B58,[1]DESA!$B$2:$E$601,4,FALSE)</f>
        <v>BATUKLIANG</v>
      </c>
      <c r="E58" s="22" t="s">
        <v>24</v>
      </c>
      <c r="F58" s="21">
        <f t="shared" si="0"/>
        <v>0</v>
      </c>
      <c r="G58" s="21">
        <f t="shared" si="1"/>
        <v>0</v>
      </c>
      <c r="H58" s="24"/>
      <c r="I58" s="24"/>
      <c r="J58" s="21" t="s">
        <v>18</v>
      </c>
      <c r="K58" s="21">
        <v>500</v>
      </c>
      <c r="L58" s="21" t="str">
        <f>VLOOKUP(E58,[1]KLASIFIKASI!$I$4:$J$18,2,FALSE)</f>
        <v>PELEPAS GAS</v>
      </c>
      <c r="M58" s="21">
        <f t="shared" si="2"/>
        <v>15</v>
      </c>
      <c r="N58" s="21" t="s">
        <v>19</v>
      </c>
    </row>
    <row r="59" spans="1:14" x14ac:dyDescent="0.25">
      <c r="A59" s="21">
        <f t="shared" si="3"/>
        <v>58</v>
      </c>
      <c r="B59" s="21" t="s">
        <v>1336</v>
      </c>
      <c r="C59" s="21" t="str">
        <f>VLOOKUP(B59,[1]DESA!$B$2:$D$601,3,FALSE)</f>
        <v>SELEBUNG</v>
      </c>
      <c r="D59" s="21" t="str">
        <f>VLOOKUP(B59,[1]DESA!$B$2:$E$601,4,FALSE)</f>
        <v>BATUKLIANG</v>
      </c>
      <c r="E59" s="22" t="s">
        <v>24</v>
      </c>
      <c r="F59" s="21">
        <f t="shared" si="0"/>
        <v>0</v>
      </c>
      <c r="G59" s="21">
        <f t="shared" si="1"/>
        <v>0</v>
      </c>
      <c r="H59" s="24"/>
      <c r="I59" s="24"/>
      <c r="J59" s="21" t="s">
        <v>18</v>
      </c>
      <c r="K59" s="21">
        <v>500</v>
      </c>
      <c r="L59" s="21" t="str">
        <f>VLOOKUP(E59,[1]KLASIFIKASI!$I$4:$J$18,2,FALSE)</f>
        <v>PELEPAS GAS</v>
      </c>
      <c r="M59" s="21">
        <f t="shared" si="2"/>
        <v>15</v>
      </c>
      <c r="N59" s="21" t="s">
        <v>19</v>
      </c>
    </row>
    <row r="60" spans="1:14" x14ac:dyDescent="0.25">
      <c r="A60" s="21">
        <f t="shared" si="3"/>
        <v>59</v>
      </c>
      <c r="B60" s="21" t="s">
        <v>1336</v>
      </c>
      <c r="C60" s="21" t="str">
        <f>VLOOKUP(B60,[1]DESA!$B$2:$D$601,3,FALSE)</f>
        <v>SELEBUNG</v>
      </c>
      <c r="D60" s="21" t="str">
        <f>VLOOKUP(B60,[1]DESA!$B$2:$E$601,4,FALSE)</f>
        <v>BATUKLIANG</v>
      </c>
      <c r="E60" s="22" t="s">
        <v>24</v>
      </c>
      <c r="F60" s="21">
        <f t="shared" si="0"/>
        <v>0</v>
      </c>
      <c r="G60" s="21">
        <f t="shared" si="1"/>
        <v>0</v>
      </c>
      <c r="H60" s="24"/>
      <c r="I60" s="24"/>
      <c r="J60" s="21" t="s">
        <v>18</v>
      </c>
      <c r="K60" s="21">
        <v>45</v>
      </c>
      <c r="L60" s="21" t="str">
        <f>VLOOKUP(E60,[1]KLASIFIKASI!$I$4:$J$18,2,FALSE)</f>
        <v>PELEPAS GAS</v>
      </c>
      <c r="M60" s="21">
        <f t="shared" si="2"/>
        <v>12</v>
      </c>
      <c r="N60" s="21" t="s">
        <v>19</v>
      </c>
    </row>
    <row r="61" spans="1:14" x14ac:dyDescent="0.25">
      <c r="A61" s="21">
        <f t="shared" si="3"/>
        <v>60</v>
      </c>
      <c r="B61" s="21" t="s">
        <v>1336</v>
      </c>
      <c r="C61" s="21" t="str">
        <f>VLOOKUP(B61,[1]DESA!$B$2:$D$601,3,FALSE)</f>
        <v>SELEBUNG</v>
      </c>
      <c r="D61" s="21" t="str">
        <f>VLOOKUP(B61,[1]DESA!$B$2:$E$601,4,FALSE)</f>
        <v>BATUKLIANG</v>
      </c>
      <c r="E61" s="22" t="s">
        <v>24</v>
      </c>
      <c r="F61" s="21">
        <f t="shared" si="0"/>
        <v>0</v>
      </c>
      <c r="G61" s="21">
        <f t="shared" si="1"/>
        <v>0</v>
      </c>
      <c r="H61" s="24"/>
      <c r="I61" s="24"/>
      <c r="J61" s="21" t="s">
        <v>18</v>
      </c>
      <c r="K61" s="21">
        <v>500</v>
      </c>
      <c r="L61" s="21" t="str">
        <f>VLOOKUP(E61,[1]KLASIFIKASI!$I$4:$J$18,2,FALSE)</f>
        <v>PELEPAS GAS</v>
      </c>
      <c r="M61" s="21">
        <f t="shared" si="2"/>
        <v>15</v>
      </c>
      <c r="N61" s="21" t="s">
        <v>19</v>
      </c>
    </row>
    <row r="62" spans="1:14" x14ac:dyDescent="0.25">
      <c r="A62" s="21">
        <f t="shared" si="3"/>
        <v>61</v>
      </c>
      <c r="B62" s="21" t="s">
        <v>1336</v>
      </c>
      <c r="C62" s="21" t="str">
        <f>VLOOKUP(B62,[1]DESA!$B$2:$D$601,3,FALSE)</f>
        <v>SELEBUNG</v>
      </c>
      <c r="D62" s="21" t="str">
        <f>VLOOKUP(B62,[1]DESA!$B$2:$E$601,4,FALSE)</f>
        <v>BATUKLIANG</v>
      </c>
      <c r="E62" s="22" t="s">
        <v>24</v>
      </c>
      <c r="F62" s="21">
        <f t="shared" si="0"/>
        <v>0</v>
      </c>
      <c r="G62" s="21">
        <f t="shared" si="1"/>
        <v>0</v>
      </c>
      <c r="H62" s="24"/>
      <c r="I62" s="24"/>
      <c r="J62" s="21" t="s">
        <v>18</v>
      </c>
      <c r="K62" s="21">
        <v>45</v>
      </c>
      <c r="L62" s="21" t="str">
        <f>VLOOKUP(E62,[1]KLASIFIKASI!$I$4:$J$18,2,FALSE)</f>
        <v>PELEPAS GAS</v>
      </c>
      <c r="M62" s="21">
        <f t="shared" si="2"/>
        <v>12</v>
      </c>
      <c r="N62" s="21" t="s">
        <v>19</v>
      </c>
    </row>
    <row r="63" spans="1:14" x14ac:dyDescent="0.25">
      <c r="A63" s="21">
        <f t="shared" si="3"/>
        <v>62</v>
      </c>
      <c r="B63" s="21" t="s">
        <v>1350</v>
      </c>
      <c r="C63" s="21" t="str">
        <f>VLOOKUP(B63,[1]DESA!$B$2:$D$601,3,FALSE)</f>
        <v>SELEBUNG</v>
      </c>
      <c r="D63" s="21" t="str">
        <f>VLOOKUP(B63,[1]DESA!$B$2:$E$601,4,FALSE)</f>
        <v>BATUKLIANG</v>
      </c>
      <c r="E63" s="22" t="s">
        <v>24</v>
      </c>
      <c r="F63" s="21">
        <f t="shared" si="0"/>
        <v>0</v>
      </c>
      <c r="G63" s="21">
        <f t="shared" si="1"/>
        <v>0</v>
      </c>
      <c r="H63" s="24"/>
      <c r="I63" s="24"/>
      <c r="J63" s="21" t="s">
        <v>18</v>
      </c>
      <c r="K63" s="21">
        <v>1000</v>
      </c>
      <c r="L63" s="21" t="str">
        <f>VLOOKUP(E63,[1]KLASIFIKASI!$I$4:$J$18,2,FALSE)</f>
        <v>PELEPAS GAS</v>
      </c>
      <c r="M63" s="21">
        <f t="shared" si="2"/>
        <v>16</v>
      </c>
      <c r="N63" s="21" t="s">
        <v>52</v>
      </c>
    </row>
    <row r="64" spans="1:14" x14ac:dyDescent="0.25">
      <c r="A64" s="21">
        <f t="shared" si="3"/>
        <v>63</v>
      </c>
      <c r="B64" s="21" t="s">
        <v>1350</v>
      </c>
      <c r="C64" s="21" t="str">
        <f>VLOOKUP(B64,[1]DESA!$B$2:$D$601,3,FALSE)</f>
        <v>SELEBUNG</v>
      </c>
      <c r="D64" s="21" t="str">
        <f>VLOOKUP(B64,[1]DESA!$B$2:$E$601,4,FALSE)</f>
        <v>BATUKLIANG</v>
      </c>
      <c r="E64" s="22" t="s">
        <v>24</v>
      </c>
      <c r="F64" s="21">
        <f t="shared" si="0"/>
        <v>0</v>
      </c>
      <c r="G64" s="21">
        <f t="shared" si="1"/>
        <v>0</v>
      </c>
      <c r="H64" s="24"/>
      <c r="I64" s="24"/>
      <c r="J64" s="21" t="s">
        <v>18</v>
      </c>
      <c r="K64" s="21">
        <v>250</v>
      </c>
      <c r="L64" s="21" t="str">
        <f>VLOOKUP(E64,[1]KLASIFIKASI!$I$4:$J$18,2,FALSE)</f>
        <v>PELEPAS GAS</v>
      </c>
      <c r="M64" s="21">
        <f t="shared" si="2"/>
        <v>14</v>
      </c>
      <c r="N64" s="21" t="s">
        <v>19</v>
      </c>
    </row>
    <row r="65" spans="1:14" x14ac:dyDescent="0.25">
      <c r="A65" s="21">
        <f t="shared" si="3"/>
        <v>64</v>
      </c>
      <c r="B65" s="21" t="s">
        <v>1350</v>
      </c>
      <c r="C65" s="21" t="str">
        <f>VLOOKUP(B65,[1]DESA!$B$2:$D$601,3,FALSE)</f>
        <v>SELEBUNG</v>
      </c>
      <c r="D65" s="21" t="str">
        <f>VLOOKUP(B65,[1]DESA!$B$2:$E$601,4,FALSE)</f>
        <v>BATUKLIANG</v>
      </c>
      <c r="E65" s="22" t="s">
        <v>24</v>
      </c>
      <c r="F65" s="21">
        <f t="shared" si="0"/>
        <v>0</v>
      </c>
      <c r="G65" s="21">
        <f t="shared" si="1"/>
        <v>0</v>
      </c>
      <c r="H65" s="24"/>
      <c r="I65" s="24"/>
      <c r="J65" s="21" t="s">
        <v>18</v>
      </c>
      <c r="K65" s="21">
        <v>500</v>
      </c>
      <c r="L65" s="21" t="str">
        <f>VLOOKUP(E65,[1]KLASIFIKASI!$I$4:$J$18,2,FALSE)</f>
        <v>PELEPAS GAS</v>
      </c>
      <c r="M65" s="21">
        <f t="shared" si="2"/>
        <v>15</v>
      </c>
      <c r="N65" s="21" t="s">
        <v>19</v>
      </c>
    </row>
    <row r="66" spans="1:14" x14ac:dyDescent="0.25">
      <c r="A66" s="21">
        <f t="shared" si="3"/>
        <v>65</v>
      </c>
      <c r="B66" s="21" t="s">
        <v>1350</v>
      </c>
      <c r="C66" s="21" t="str">
        <f>VLOOKUP(B66,[1]DESA!$B$2:$D$601,3,FALSE)</f>
        <v>SELEBUNG</v>
      </c>
      <c r="D66" s="21" t="str">
        <f>VLOOKUP(B66,[1]DESA!$B$2:$E$601,4,FALSE)</f>
        <v>BATUKLIANG</v>
      </c>
      <c r="E66" s="22" t="s">
        <v>24</v>
      </c>
      <c r="F66" s="21">
        <f t="shared" ref="F66:F129" si="4">IF(ISERROR(VLOOKUP(M66,KELAS,2,FALSE)),0,VLOOKUP(M66,KELAS,2,FALSE))</f>
        <v>0</v>
      </c>
      <c r="G66" s="21">
        <f t="shared" ref="G66:G129" si="5">IF(F66&gt;50,100,F66)</f>
        <v>0</v>
      </c>
      <c r="H66" s="24"/>
      <c r="I66" s="24"/>
      <c r="J66" s="21" t="s">
        <v>18</v>
      </c>
      <c r="K66" s="21">
        <v>250</v>
      </c>
      <c r="L66" s="21" t="str">
        <f>VLOOKUP(E66,[1]KLASIFIKASI!$I$4:$J$18,2,FALSE)</f>
        <v>PELEPAS GAS</v>
      </c>
      <c r="M66" s="21">
        <f t="shared" ref="M66:M129" si="6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14</v>
      </c>
      <c r="N66" s="21" t="s">
        <v>19</v>
      </c>
    </row>
    <row r="67" spans="1:14" x14ac:dyDescent="0.25">
      <c r="A67" s="21">
        <f t="shared" si="3"/>
        <v>66</v>
      </c>
      <c r="B67" s="21" t="s">
        <v>1350</v>
      </c>
      <c r="C67" s="21" t="str">
        <f>VLOOKUP(B67,[1]DESA!$B$2:$D$601,3,FALSE)</f>
        <v>SELEBUNG</v>
      </c>
      <c r="D67" s="21" t="str">
        <f>VLOOKUP(B67,[1]DESA!$B$2:$E$601,4,FALSE)</f>
        <v>BATUKLIANG</v>
      </c>
      <c r="E67" s="22" t="s">
        <v>15</v>
      </c>
      <c r="F67" s="21">
        <f t="shared" si="4"/>
        <v>0</v>
      </c>
      <c r="G67" s="21">
        <f t="shared" si="5"/>
        <v>0</v>
      </c>
      <c r="H67" s="24"/>
      <c r="I67" s="24"/>
      <c r="J67" s="21" t="s">
        <v>18</v>
      </c>
      <c r="K67" s="21">
        <v>28</v>
      </c>
      <c r="L67" s="21" t="str">
        <f>VLOOKUP(E67,[1]KLASIFIKASI!$I$4:$J$18,2,FALSE)</f>
        <v>PELEPAS GAS</v>
      </c>
      <c r="M67" s="21">
        <f t="shared" si="6"/>
        <v>12</v>
      </c>
      <c r="N67" s="21" t="s">
        <v>19</v>
      </c>
    </row>
    <row r="68" spans="1:14" x14ac:dyDescent="0.25">
      <c r="A68" s="21">
        <f t="shared" ref="A68:A131" si="7">1+A67</f>
        <v>67</v>
      </c>
      <c r="B68" s="21" t="s">
        <v>1350</v>
      </c>
      <c r="C68" s="21" t="str">
        <f>VLOOKUP(B68,[1]DESA!$B$2:$D$601,3,FALSE)</f>
        <v>SELEBUNG</v>
      </c>
      <c r="D68" s="21" t="str">
        <f>VLOOKUP(B68,[1]DESA!$B$2:$E$601,4,FALSE)</f>
        <v>BATUKLIANG</v>
      </c>
      <c r="E68" s="22" t="s">
        <v>15</v>
      </c>
      <c r="F68" s="21">
        <f t="shared" si="4"/>
        <v>0</v>
      </c>
      <c r="G68" s="21">
        <f t="shared" si="5"/>
        <v>0</v>
      </c>
      <c r="H68" s="24"/>
      <c r="I68" s="24"/>
      <c r="J68" s="21" t="s">
        <v>18</v>
      </c>
      <c r="K68" s="21">
        <v>25</v>
      </c>
      <c r="L68" s="21" t="str">
        <f>VLOOKUP(E68,[1]KLASIFIKASI!$I$4:$J$18,2,FALSE)</f>
        <v>PELEPAS GAS</v>
      </c>
      <c r="M68" s="21">
        <f t="shared" si="6"/>
        <v>12</v>
      </c>
      <c r="N68" s="21" t="s">
        <v>19</v>
      </c>
    </row>
    <row r="69" spans="1:14" x14ac:dyDescent="0.25">
      <c r="A69" s="21">
        <f t="shared" si="7"/>
        <v>68</v>
      </c>
      <c r="B69" s="21" t="s">
        <v>281</v>
      </c>
      <c r="C69" s="21" t="str">
        <f>VLOOKUP(B69,[1]DESA!$B$2:$D$601,3,FALSE)</f>
        <v>BARABALI</v>
      </c>
      <c r="D69" s="21" t="str">
        <f>VLOOKUP(B69,[1]DESA!$B$2:$E$601,4,FALSE)</f>
        <v>BATUKLIANG</v>
      </c>
      <c r="E69" s="22" t="s">
        <v>24</v>
      </c>
      <c r="F69" s="21">
        <f t="shared" si="4"/>
        <v>0</v>
      </c>
      <c r="G69" s="21">
        <f t="shared" si="5"/>
        <v>0</v>
      </c>
      <c r="H69" s="24"/>
      <c r="I69" s="24"/>
      <c r="J69" s="21" t="s">
        <v>18</v>
      </c>
      <c r="K69" s="21">
        <v>150</v>
      </c>
      <c r="L69" s="21" t="str">
        <f>VLOOKUP(E69,[1]KLASIFIKASI!$I$4:$J$18,2,FALSE)</f>
        <v>PELEPAS GAS</v>
      </c>
      <c r="M69" s="21">
        <f t="shared" si="6"/>
        <v>14</v>
      </c>
      <c r="N69" s="21" t="s">
        <v>19</v>
      </c>
    </row>
    <row r="70" spans="1:14" x14ac:dyDescent="0.25">
      <c r="A70" s="21">
        <f t="shared" si="7"/>
        <v>69</v>
      </c>
      <c r="B70" s="21" t="s">
        <v>1350</v>
      </c>
      <c r="C70" s="21" t="str">
        <f>VLOOKUP(B70,[1]DESA!$B$2:$D$601,3,FALSE)</f>
        <v>SELEBUNG</v>
      </c>
      <c r="D70" s="21" t="str">
        <f>VLOOKUP(B70,[1]DESA!$B$2:$E$601,4,FALSE)</f>
        <v>BATUKLIANG</v>
      </c>
      <c r="E70" s="22" t="s">
        <v>24</v>
      </c>
      <c r="F70" s="21">
        <f t="shared" si="4"/>
        <v>0</v>
      </c>
      <c r="G70" s="21">
        <f t="shared" si="5"/>
        <v>0</v>
      </c>
      <c r="H70" s="24"/>
      <c r="I70" s="24"/>
      <c r="J70" s="21" t="s">
        <v>18</v>
      </c>
      <c r="K70" s="21">
        <v>1000</v>
      </c>
      <c r="L70" s="21" t="str">
        <f>VLOOKUP(E70,[1]KLASIFIKASI!$I$4:$J$18,2,FALSE)</f>
        <v>PELEPAS GAS</v>
      </c>
      <c r="M70" s="21">
        <f t="shared" si="6"/>
        <v>16</v>
      </c>
      <c r="N70" s="21" t="s">
        <v>52</v>
      </c>
    </row>
    <row r="71" spans="1:14" x14ac:dyDescent="0.25">
      <c r="A71" s="21">
        <f t="shared" si="7"/>
        <v>70</v>
      </c>
      <c r="B71" s="21" t="s">
        <v>2286</v>
      </c>
      <c r="C71" s="21" t="str">
        <f>VLOOKUP(B71,[1]DESA!$B$2:$D$601,3,FALSE)</f>
        <v>SELEBUNG</v>
      </c>
      <c r="D71" s="21" t="str">
        <f>VLOOKUP(B71,[1]DESA!$B$2:$E$601,4,FALSE)</f>
        <v>BATUKLIANG</v>
      </c>
      <c r="E71" s="22" t="s">
        <v>24</v>
      </c>
      <c r="F71" s="21">
        <f t="shared" si="4"/>
        <v>0</v>
      </c>
      <c r="G71" s="21">
        <f t="shared" si="5"/>
        <v>0</v>
      </c>
      <c r="H71" s="24"/>
      <c r="I71" s="24"/>
      <c r="J71" s="21" t="s">
        <v>18</v>
      </c>
      <c r="K71" s="21">
        <v>75</v>
      </c>
      <c r="L71" s="21" t="str">
        <f>VLOOKUP(E71,[1]KLASIFIKASI!$I$4:$J$18,2,FALSE)</f>
        <v>PELEPAS GAS</v>
      </c>
      <c r="M71" s="21">
        <f t="shared" si="6"/>
        <v>13</v>
      </c>
      <c r="N71" s="21" t="s">
        <v>52</v>
      </c>
    </row>
    <row r="72" spans="1:14" x14ac:dyDescent="0.25">
      <c r="A72" s="21">
        <f t="shared" si="7"/>
        <v>71</v>
      </c>
      <c r="B72" s="21" t="s">
        <v>2286</v>
      </c>
      <c r="C72" s="21" t="str">
        <f>VLOOKUP(B72,[1]DESA!$B$2:$D$601,3,FALSE)</f>
        <v>SELEBUNG</v>
      </c>
      <c r="D72" s="21" t="str">
        <f>VLOOKUP(B72,[1]DESA!$B$2:$E$601,4,FALSE)</f>
        <v>BATUKLIANG</v>
      </c>
      <c r="E72" s="22" t="s">
        <v>24</v>
      </c>
      <c r="F72" s="21">
        <f t="shared" si="4"/>
        <v>0</v>
      </c>
      <c r="G72" s="21">
        <f t="shared" si="5"/>
        <v>0</v>
      </c>
      <c r="H72" s="24"/>
      <c r="I72" s="24"/>
      <c r="J72" s="21" t="s">
        <v>18</v>
      </c>
      <c r="K72" s="21">
        <v>500</v>
      </c>
      <c r="L72" s="21" t="str">
        <f>VLOOKUP(E72,[1]KLASIFIKASI!$I$4:$J$18,2,FALSE)</f>
        <v>PELEPAS GAS</v>
      </c>
      <c r="M72" s="21">
        <f t="shared" si="6"/>
        <v>15</v>
      </c>
      <c r="N72" s="21" t="s">
        <v>19</v>
      </c>
    </row>
    <row r="73" spans="1:14" x14ac:dyDescent="0.25">
      <c r="A73" s="21">
        <f t="shared" si="7"/>
        <v>72</v>
      </c>
      <c r="B73" s="21" t="s">
        <v>2286</v>
      </c>
      <c r="C73" s="21" t="str">
        <f>VLOOKUP(B73,[1]DESA!$B$2:$D$601,3,FALSE)</f>
        <v>SELEBUNG</v>
      </c>
      <c r="D73" s="21" t="str">
        <f>VLOOKUP(B73,[1]DESA!$B$2:$E$601,4,FALSE)</f>
        <v>BATUKLIANG</v>
      </c>
      <c r="E73" s="22" t="s">
        <v>15</v>
      </c>
      <c r="F73" s="21">
        <f t="shared" si="4"/>
        <v>0</v>
      </c>
      <c r="G73" s="21">
        <f t="shared" si="5"/>
        <v>0</v>
      </c>
      <c r="H73" s="24"/>
      <c r="I73" s="24"/>
      <c r="J73" s="21" t="s">
        <v>18</v>
      </c>
      <c r="K73" s="21">
        <v>45</v>
      </c>
      <c r="L73" s="21" t="str">
        <f>VLOOKUP(E73,[1]KLASIFIKASI!$I$4:$J$18,2,FALSE)</f>
        <v>PELEPAS GAS</v>
      </c>
      <c r="M73" s="21">
        <f t="shared" si="6"/>
        <v>12</v>
      </c>
      <c r="N73" s="21" t="s">
        <v>19</v>
      </c>
    </row>
    <row r="74" spans="1:14" x14ac:dyDescent="0.25">
      <c r="A74" s="21">
        <f t="shared" si="7"/>
        <v>73</v>
      </c>
      <c r="B74" s="21" t="s">
        <v>2286</v>
      </c>
      <c r="C74" s="21" t="str">
        <f>VLOOKUP(B74,[1]DESA!$B$2:$D$601,3,FALSE)</f>
        <v>SELEBUNG</v>
      </c>
      <c r="D74" s="21" t="str">
        <f>VLOOKUP(B74,[1]DESA!$B$2:$E$601,4,FALSE)</f>
        <v>BATUKLIANG</v>
      </c>
      <c r="E74" s="22" t="s">
        <v>15</v>
      </c>
      <c r="F74" s="21">
        <f t="shared" si="4"/>
        <v>0</v>
      </c>
      <c r="G74" s="21">
        <f t="shared" si="5"/>
        <v>0</v>
      </c>
      <c r="H74" s="24"/>
      <c r="I74" s="24"/>
      <c r="J74" s="21" t="s">
        <v>18</v>
      </c>
      <c r="K74" s="21">
        <v>25</v>
      </c>
      <c r="L74" s="21" t="str">
        <f>VLOOKUP(E74,[1]KLASIFIKASI!$I$4:$J$18,2,FALSE)</f>
        <v>PELEPAS GAS</v>
      </c>
      <c r="M74" s="21">
        <f t="shared" si="6"/>
        <v>12</v>
      </c>
      <c r="N74" s="21" t="s">
        <v>19</v>
      </c>
    </row>
    <row r="75" spans="1:14" x14ac:dyDescent="0.25">
      <c r="A75" s="21">
        <f t="shared" si="7"/>
        <v>74</v>
      </c>
      <c r="B75" s="21" t="s">
        <v>2286</v>
      </c>
      <c r="C75" s="21" t="str">
        <f>VLOOKUP(B75,[1]DESA!$B$2:$D$601,3,FALSE)</f>
        <v>SELEBUNG</v>
      </c>
      <c r="D75" s="21" t="str">
        <f>VLOOKUP(B75,[1]DESA!$B$2:$E$601,4,FALSE)</f>
        <v>BATUKLIANG</v>
      </c>
      <c r="E75" s="22" t="s">
        <v>15</v>
      </c>
      <c r="F75" s="21">
        <f t="shared" si="4"/>
        <v>0</v>
      </c>
      <c r="G75" s="21">
        <f t="shared" si="5"/>
        <v>0</v>
      </c>
      <c r="H75" s="24"/>
      <c r="I75" s="24"/>
      <c r="J75" s="21" t="s">
        <v>18</v>
      </c>
      <c r="K75" s="21">
        <v>46</v>
      </c>
      <c r="L75" s="21" t="str">
        <f>VLOOKUP(E75,[1]KLASIFIKASI!$I$4:$J$18,2,FALSE)</f>
        <v>PELEPAS GAS</v>
      </c>
      <c r="M75" s="21">
        <f t="shared" si="6"/>
        <v>12</v>
      </c>
      <c r="N75" s="21" t="s">
        <v>19</v>
      </c>
    </row>
    <row r="76" spans="1:14" x14ac:dyDescent="0.25">
      <c r="A76" s="21">
        <f t="shared" si="7"/>
        <v>75</v>
      </c>
      <c r="B76" s="21" t="s">
        <v>2286</v>
      </c>
      <c r="C76" s="21" t="str">
        <f>VLOOKUP(B76,[1]DESA!$B$2:$D$601,3,FALSE)</f>
        <v>SELEBUNG</v>
      </c>
      <c r="D76" s="21" t="str">
        <f>VLOOKUP(B76,[1]DESA!$B$2:$E$601,4,FALSE)</f>
        <v>BATUKLIANG</v>
      </c>
      <c r="E76" s="22" t="s">
        <v>24</v>
      </c>
      <c r="F76" s="21">
        <f t="shared" si="4"/>
        <v>0</v>
      </c>
      <c r="G76" s="21">
        <f t="shared" si="5"/>
        <v>0</v>
      </c>
      <c r="H76" s="24"/>
      <c r="I76" s="24"/>
      <c r="J76" s="21" t="s">
        <v>18</v>
      </c>
      <c r="K76" s="21">
        <v>500</v>
      </c>
      <c r="L76" s="21" t="str">
        <f>VLOOKUP(E76,[1]KLASIFIKASI!$I$4:$J$18,2,FALSE)</f>
        <v>PELEPAS GAS</v>
      </c>
      <c r="M76" s="21">
        <f t="shared" si="6"/>
        <v>15</v>
      </c>
      <c r="N76" s="21" t="s">
        <v>19</v>
      </c>
    </row>
    <row r="77" spans="1:14" x14ac:dyDescent="0.25">
      <c r="A77" s="21">
        <f t="shared" si="7"/>
        <v>76</v>
      </c>
      <c r="B77" s="21" t="s">
        <v>2286</v>
      </c>
      <c r="C77" s="21" t="str">
        <f>VLOOKUP(B77,[1]DESA!$B$2:$D$601,3,FALSE)</f>
        <v>SELEBUNG</v>
      </c>
      <c r="D77" s="21" t="str">
        <f>VLOOKUP(B77,[1]DESA!$B$2:$E$601,4,FALSE)</f>
        <v>BATUKLIANG</v>
      </c>
      <c r="E77" s="22" t="s">
        <v>24</v>
      </c>
      <c r="F77" s="21">
        <f t="shared" si="4"/>
        <v>0</v>
      </c>
      <c r="G77" s="21">
        <f t="shared" si="5"/>
        <v>0</v>
      </c>
      <c r="H77" s="24"/>
      <c r="I77" s="24"/>
      <c r="J77" s="21" t="s">
        <v>18</v>
      </c>
      <c r="K77" s="21">
        <v>500</v>
      </c>
      <c r="L77" s="21" t="str">
        <f>VLOOKUP(E77,[1]KLASIFIKASI!$I$4:$J$18,2,FALSE)</f>
        <v>PELEPAS GAS</v>
      </c>
      <c r="M77" s="21">
        <f t="shared" si="6"/>
        <v>15</v>
      </c>
      <c r="N77" s="21" t="s">
        <v>19</v>
      </c>
    </row>
    <row r="78" spans="1:14" x14ac:dyDescent="0.25">
      <c r="A78" s="21">
        <f t="shared" si="7"/>
        <v>77</v>
      </c>
      <c r="B78" s="21" t="s">
        <v>2286</v>
      </c>
      <c r="C78" s="21" t="str">
        <f>VLOOKUP(B78,[1]DESA!$B$2:$D$601,3,FALSE)</f>
        <v>SELEBUNG</v>
      </c>
      <c r="D78" s="21" t="str">
        <f>VLOOKUP(B78,[1]DESA!$B$2:$E$601,4,FALSE)</f>
        <v>BATUKLIANG</v>
      </c>
      <c r="E78" s="22" t="s">
        <v>15</v>
      </c>
      <c r="F78" s="21">
        <f t="shared" si="4"/>
        <v>0</v>
      </c>
      <c r="G78" s="21">
        <f t="shared" si="5"/>
        <v>0</v>
      </c>
      <c r="H78" s="24"/>
      <c r="I78" s="24"/>
      <c r="J78" s="21" t="s">
        <v>18</v>
      </c>
      <c r="K78" s="21">
        <v>15</v>
      </c>
      <c r="L78" s="21" t="str">
        <f>VLOOKUP(E78,[1]KLASIFIKASI!$I$4:$J$18,2,FALSE)</f>
        <v>PELEPAS GAS</v>
      </c>
      <c r="M78" s="21">
        <f t="shared" si="6"/>
        <v>12</v>
      </c>
      <c r="N78" s="21" t="s">
        <v>19</v>
      </c>
    </row>
    <row r="79" spans="1:14" x14ac:dyDescent="0.25">
      <c r="A79" s="21">
        <f t="shared" si="7"/>
        <v>78</v>
      </c>
      <c r="B79" s="21" t="s">
        <v>1350</v>
      </c>
      <c r="C79" s="21" t="str">
        <f>VLOOKUP(B79,[1]DESA!$B$2:$D$601,3,FALSE)</f>
        <v>SELEBUNG</v>
      </c>
      <c r="D79" s="21" t="str">
        <f>VLOOKUP(B79,[1]DESA!$B$2:$E$601,4,FALSE)</f>
        <v>BATUKLIANG</v>
      </c>
      <c r="E79" s="22" t="s">
        <v>15</v>
      </c>
      <c r="F79" s="21">
        <f t="shared" si="4"/>
        <v>0</v>
      </c>
      <c r="G79" s="21">
        <f t="shared" si="5"/>
        <v>0</v>
      </c>
      <c r="H79" s="24"/>
      <c r="I79" s="24"/>
      <c r="J79" s="21" t="s">
        <v>18</v>
      </c>
      <c r="K79" s="21">
        <v>60</v>
      </c>
      <c r="L79" s="21" t="str">
        <f>VLOOKUP(E79,[1]KLASIFIKASI!$I$4:$J$18,2,FALSE)</f>
        <v>PELEPAS GAS</v>
      </c>
      <c r="M79" s="21">
        <f t="shared" si="6"/>
        <v>13</v>
      </c>
      <c r="N79" s="21" t="s">
        <v>52</v>
      </c>
    </row>
    <row r="80" spans="1:14" x14ac:dyDescent="0.25">
      <c r="A80" s="21">
        <f t="shared" si="7"/>
        <v>79</v>
      </c>
      <c r="B80" s="21" t="s">
        <v>1350</v>
      </c>
      <c r="C80" s="21" t="str">
        <f>VLOOKUP(B80,[1]DESA!$B$2:$D$601,3,FALSE)</f>
        <v>SELEBUNG</v>
      </c>
      <c r="D80" s="21" t="str">
        <f>VLOOKUP(B80,[1]DESA!$B$2:$E$601,4,FALSE)</f>
        <v>BATUKLIANG</v>
      </c>
      <c r="E80" s="22" t="s">
        <v>24</v>
      </c>
      <c r="F80" s="21">
        <f t="shared" si="4"/>
        <v>0</v>
      </c>
      <c r="G80" s="21">
        <f t="shared" si="5"/>
        <v>0</v>
      </c>
      <c r="H80" s="24"/>
      <c r="I80" s="24"/>
      <c r="J80" s="21" t="s">
        <v>18</v>
      </c>
      <c r="K80" s="21">
        <v>1000</v>
      </c>
      <c r="L80" s="21" t="str">
        <f>VLOOKUP(E80,[1]KLASIFIKASI!$I$4:$J$18,2,FALSE)</f>
        <v>PELEPAS GAS</v>
      </c>
      <c r="M80" s="21">
        <f t="shared" si="6"/>
        <v>16</v>
      </c>
      <c r="N80" s="21" t="s">
        <v>52</v>
      </c>
    </row>
    <row r="81" spans="1:14" x14ac:dyDescent="0.25">
      <c r="A81" s="21">
        <f t="shared" si="7"/>
        <v>80</v>
      </c>
      <c r="B81" s="21" t="s">
        <v>1350</v>
      </c>
      <c r="C81" s="21" t="str">
        <f>VLOOKUP(B81,[1]DESA!$B$2:$D$601,3,FALSE)</f>
        <v>SELEBUNG</v>
      </c>
      <c r="D81" s="21" t="str">
        <f>VLOOKUP(B81,[1]DESA!$B$2:$E$601,4,FALSE)</f>
        <v>BATUKLIANG</v>
      </c>
      <c r="E81" s="22" t="s">
        <v>24</v>
      </c>
      <c r="F81" s="21">
        <f t="shared" si="4"/>
        <v>0</v>
      </c>
      <c r="G81" s="21">
        <f t="shared" si="5"/>
        <v>0</v>
      </c>
      <c r="H81" s="24"/>
      <c r="I81" s="24"/>
      <c r="J81" s="21" t="s">
        <v>18</v>
      </c>
      <c r="K81" s="21">
        <v>500</v>
      </c>
      <c r="L81" s="21" t="str">
        <f>VLOOKUP(E81,[1]KLASIFIKASI!$I$4:$J$18,2,FALSE)</f>
        <v>PELEPAS GAS</v>
      </c>
      <c r="M81" s="21">
        <f t="shared" si="6"/>
        <v>15</v>
      </c>
      <c r="N81" s="21" t="s">
        <v>19</v>
      </c>
    </row>
    <row r="82" spans="1:14" x14ac:dyDescent="0.25">
      <c r="A82" s="21">
        <f t="shared" si="7"/>
        <v>81</v>
      </c>
      <c r="B82" s="21" t="s">
        <v>1350</v>
      </c>
      <c r="C82" s="21" t="str">
        <f>VLOOKUP(B82,[1]DESA!$B$2:$D$601,3,FALSE)</f>
        <v>SELEBUNG</v>
      </c>
      <c r="D82" s="21" t="str">
        <f>VLOOKUP(B82,[1]DESA!$B$2:$E$601,4,FALSE)</f>
        <v>BATUKLIANG</v>
      </c>
      <c r="E82" s="22" t="s">
        <v>24</v>
      </c>
      <c r="F82" s="21">
        <f t="shared" si="4"/>
        <v>0</v>
      </c>
      <c r="G82" s="21">
        <f t="shared" si="5"/>
        <v>0</v>
      </c>
      <c r="H82" s="24"/>
      <c r="I82" s="24"/>
      <c r="J82" s="21" t="s">
        <v>18</v>
      </c>
      <c r="K82" s="21">
        <v>1000</v>
      </c>
      <c r="L82" s="21" t="str">
        <f>VLOOKUP(E82,[1]KLASIFIKASI!$I$4:$J$18,2,FALSE)</f>
        <v>PELEPAS GAS</v>
      </c>
      <c r="M82" s="21">
        <f t="shared" si="6"/>
        <v>16</v>
      </c>
      <c r="N82" s="21" t="s">
        <v>52</v>
      </c>
    </row>
    <row r="83" spans="1:14" x14ac:dyDescent="0.25">
      <c r="A83" s="21">
        <f t="shared" si="7"/>
        <v>82</v>
      </c>
      <c r="B83" s="21" t="s">
        <v>1353</v>
      </c>
      <c r="C83" s="21">
        <f>VLOOKUP(B83,[1]DESA!$B$2:$D$601,3,FALSE)</f>
        <v>0</v>
      </c>
      <c r="D83" s="21" t="str">
        <f>VLOOKUP(B83,[1]DESA!$B$2:$E$601,4,FALSE)</f>
        <v>BATUKLIANG</v>
      </c>
      <c r="E83" s="22" t="s">
        <v>49</v>
      </c>
      <c r="F83" s="21">
        <f t="shared" si="4"/>
        <v>0</v>
      </c>
      <c r="G83" s="21">
        <f t="shared" si="5"/>
        <v>0</v>
      </c>
      <c r="H83" s="24"/>
      <c r="I83" s="24"/>
      <c r="J83" s="21" t="s">
        <v>18</v>
      </c>
      <c r="K83" s="21"/>
      <c r="L83" s="21" t="e">
        <f>VLOOKUP(E83,[1]KLASIFIKASI!$I$4:$J$18,2,FALSE)</f>
        <v>#N/A</v>
      </c>
      <c r="M83" s="21" t="e">
        <f t="shared" si="6"/>
        <v>#N/A</v>
      </c>
      <c r="N83" s="21" t="s">
        <v>52</v>
      </c>
    </row>
    <row r="84" spans="1:14" x14ac:dyDescent="0.25">
      <c r="A84" s="21">
        <f t="shared" si="7"/>
        <v>83</v>
      </c>
      <c r="B84" s="21"/>
      <c r="C84" s="21" t="e">
        <f>VLOOKUP(B84,[1]DESA!$B$2:$D$601,3,FALSE)</f>
        <v>#N/A</v>
      </c>
      <c r="D84" s="21" t="e">
        <f>VLOOKUP(B84,[1]DESA!$B$2:$E$601,4,FALSE)</f>
        <v>#N/A</v>
      </c>
      <c r="E84" s="22"/>
      <c r="F84" s="21">
        <f t="shared" si="4"/>
        <v>0</v>
      </c>
      <c r="G84" s="21">
        <f t="shared" si="5"/>
        <v>0</v>
      </c>
      <c r="H84" s="24"/>
      <c r="I84" s="24"/>
      <c r="J84" s="21" t="s">
        <v>18</v>
      </c>
      <c r="K84" s="21"/>
      <c r="L84" s="21" t="e">
        <f>VLOOKUP(E84,[1]KLASIFIKASI!$I$4:$J$18,2,FALSE)</f>
        <v>#N/A</v>
      </c>
      <c r="M84" s="21" t="e">
        <f t="shared" si="6"/>
        <v>#N/A</v>
      </c>
      <c r="N84" s="21" t="s">
        <v>52</v>
      </c>
    </row>
    <row r="85" spans="1:14" x14ac:dyDescent="0.25">
      <c r="A85" s="21">
        <f t="shared" si="7"/>
        <v>84</v>
      </c>
      <c r="B85" s="21" t="s">
        <v>1353</v>
      </c>
      <c r="C85" s="21">
        <f>VLOOKUP(B85,[1]DESA!$B$2:$D$601,3,FALSE)</f>
        <v>0</v>
      </c>
      <c r="D85" s="21" t="str">
        <f>VLOOKUP(B85,[1]DESA!$B$2:$E$601,4,FALSE)</f>
        <v>BATUKLIANG</v>
      </c>
      <c r="E85" s="22" t="s">
        <v>15</v>
      </c>
      <c r="F85" s="21">
        <f t="shared" si="4"/>
        <v>0</v>
      </c>
      <c r="G85" s="21">
        <f t="shared" si="5"/>
        <v>0</v>
      </c>
      <c r="H85" s="24"/>
      <c r="I85" s="24"/>
      <c r="J85" s="21" t="s">
        <v>18</v>
      </c>
      <c r="K85" s="21">
        <v>125</v>
      </c>
      <c r="L85" s="21" t="str">
        <f>VLOOKUP(E85,[1]KLASIFIKASI!$I$4:$J$18,2,FALSE)</f>
        <v>PELEPAS GAS</v>
      </c>
      <c r="M85" s="21">
        <f t="shared" si="6"/>
        <v>14</v>
      </c>
      <c r="N85" s="21" t="s">
        <v>19</v>
      </c>
    </row>
    <row r="86" spans="1:14" x14ac:dyDescent="0.25">
      <c r="A86" s="21">
        <f t="shared" si="7"/>
        <v>85</v>
      </c>
      <c r="B86" s="21" t="s">
        <v>1354</v>
      </c>
      <c r="C86" s="21">
        <f>VLOOKUP(B86,[1]DESA!$B$2:$D$601,3,FALSE)</f>
        <v>0</v>
      </c>
      <c r="D86" s="21" t="str">
        <f>VLOOKUP(B86,[1]DESA!$B$2:$E$601,4,FALSE)</f>
        <v>BATUKLIANG</v>
      </c>
      <c r="E86" s="22" t="s">
        <v>15</v>
      </c>
      <c r="F86" s="21">
        <f t="shared" si="4"/>
        <v>0</v>
      </c>
      <c r="G86" s="21">
        <f t="shared" si="5"/>
        <v>0</v>
      </c>
      <c r="H86" s="24"/>
      <c r="I86" s="24"/>
      <c r="J86" s="21" t="s">
        <v>18</v>
      </c>
      <c r="K86" s="21">
        <v>15</v>
      </c>
      <c r="L86" s="21" t="str">
        <f>VLOOKUP(E86,[1]KLASIFIKASI!$I$4:$J$18,2,FALSE)</f>
        <v>PELEPAS GAS</v>
      </c>
      <c r="M86" s="21">
        <f t="shared" si="6"/>
        <v>12</v>
      </c>
      <c r="N86" s="21" t="s">
        <v>19</v>
      </c>
    </row>
    <row r="87" spans="1:14" x14ac:dyDescent="0.25">
      <c r="A87" s="21">
        <f t="shared" si="7"/>
        <v>86</v>
      </c>
      <c r="B87" s="21" t="s">
        <v>1354</v>
      </c>
      <c r="C87" s="21">
        <f>VLOOKUP(B87,[1]DESA!$B$2:$D$601,3,FALSE)</f>
        <v>0</v>
      </c>
      <c r="D87" s="21" t="str">
        <f>VLOOKUP(B87,[1]DESA!$B$2:$E$601,4,FALSE)</f>
        <v>BATUKLIANG</v>
      </c>
      <c r="E87" s="22" t="s">
        <v>24</v>
      </c>
      <c r="F87" s="21">
        <f t="shared" si="4"/>
        <v>0</v>
      </c>
      <c r="G87" s="21">
        <f t="shared" si="5"/>
        <v>0</v>
      </c>
      <c r="H87" s="24"/>
      <c r="I87" s="24"/>
      <c r="J87" s="21" t="s">
        <v>18</v>
      </c>
      <c r="K87" s="21">
        <v>250</v>
      </c>
      <c r="L87" s="21" t="str">
        <f>VLOOKUP(E87,[1]KLASIFIKASI!$I$4:$J$18,2,FALSE)</f>
        <v>PELEPAS GAS</v>
      </c>
      <c r="M87" s="21">
        <f t="shared" si="6"/>
        <v>14</v>
      </c>
      <c r="N87" s="21" t="s">
        <v>19</v>
      </c>
    </row>
    <row r="88" spans="1:14" x14ac:dyDescent="0.25">
      <c r="A88" s="21">
        <f t="shared" si="7"/>
        <v>87</v>
      </c>
      <c r="B88" s="21" t="s">
        <v>1354</v>
      </c>
      <c r="C88" s="21">
        <f>VLOOKUP(B88,[1]DESA!$B$2:$D$601,3,FALSE)</f>
        <v>0</v>
      </c>
      <c r="D88" s="21" t="str">
        <f>VLOOKUP(B88,[1]DESA!$B$2:$E$601,4,FALSE)</f>
        <v>BATUKLIANG</v>
      </c>
      <c r="E88" s="22" t="s">
        <v>24</v>
      </c>
      <c r="F88" s="21">
        <f t="shared" si="4"/>
        <v>0</v>
      </c>
      <c r="G88" s="21">
        <f t="shared" si="5"/>
        <v>0</v>
      </c>
      <c r="H88" s="24"/>
      <c r="I88" s="24"/>
      <c r="J88" s="21" t="s">
        <v>18</v>
      </c>
      <c r="K88" s="21">
        <v>125</v>
      </c>
      <c r="L88" s="21" t="str">
        <f>VLOOKUP(E88,[1]KLASIFIKASI!$I$4:$J$18,2,FALSE)</f>
        <v>PELEPAS GAS</v>
      </c>
      <c r="M88" s="21">
        <f t="shared" si="6"/>
        <v>14</v>
      </c>
      <c r="N88" s="21" t="s">
        <v>19</v>
      </c>
    </row>
    <row r="89" spans="1:14" x14ac:dyDescent="0.25">
      <c r="A89" s="21">
        <f t="shared" si="7"/>
        <v>88</v>
      </c>
      <c r="B89" s="21" t="s">
        <v>1354</v>
      </c>
      <c r="C89" s="21">
        <f>VLOOKUP(B89,[1]DESA!$B$2:$D$601,3,FALSE)</f>
        <v>0</v>
      </c>
      <c r="D89" s="21" t="str">
        <f>VLOOKUP(B89,[1]DESA!$B$2:$E$601,4,FALSE)</f>
        <v>BATUKLIANG</v>
      </c>
      <c r="E89" s="22" t="s">
        <v>24</v>
      </c>
      <c r="F89" s="21">
        <f t="shared" si="4"/>
        <v>0</v>
      </c>
      <c r="G89" s="21">
        <f t="shared" si="5"/>
        <v>0</v>
      </c>
      <c r="H89" s="24"/>
      <c r="I89" s="24"/>
      <c r="J89" s="21" t="s">
        <v>18</v>
      </c>
      <c r="K89" s="21">
        <v>125</v>
      </c>
      <c r="L89" s="21" t="str">
        <f>VLOOKUP(E89,[1]KLASIFIKASI!$I$4:$J$18,2,FALSE)</f>
        <v>PELEPAS GAS</v>
      </c>
      <c r="M89" s="21">
        <f t="shared" si="6"/>
        <v>14</v>
      </c>
      <c r="N89" s="21" t="s">
        <v>19</v>
      </c>
    </row>
    <row r="90" spans="1:14" x14ac:dyDescent="0.25">
      <c r="A90" s="21">
        <f t="shared" si="7"/>
        <v>89</v>
      </c>
      <c r="B90" s="21" t="s">
        <v>1355</v>
      </c>
      <c r="C90" s="21">
        <f>VLOOKUP(B90,[1]DESA!$B$2:$D$601,3,FALSE)</f>
        <v>0</v>
      </c>
      <c r="D90" s="21" t="str">
        <f>VLOOKUP(B90,[1]DESA!$B$2:$E$601,4,FALSE)</f>
        <v>BATUKLIANG</v>
      </c>
      <c r="E90" s="22"/>
      <c r="F90" s="21">
        <f t="shared" si="4"/>
        <v>0</v>
      </c>
      <c r="G90" s="21">
        <f t="shared" si="5"/>
        <v>0</v>
      </c>
      <c r="H90" s="24"/>
      <c r="I90" s="24"/>
      <c r="J90" s="21" t="s">
        <v>18</v>
      </c>
      <c r="K90" s="21"/>
      <c r="L90" s="21" t="e">
        <f>VLOOKUP(E90,[1]KLASIFIKASI!$I$4:$J$18,2,FALSE)</f>
        <v>#N/A</v>
      </c>
      <c r="M90" s="21" t="e">
        <f t="shared" si="6"/>
        <v>#N/A</v>
      </c>
      <c r="N90" s="21" t="s">
        <v>52</v>
      </c>
    </row>
    <row r="91" spans="1:14" x14ac:dyDescent="0.25">
      <c r="A91" s="21">
        <f t="shared" si="7"/>
        <v>90</v>
      </c>
      <c r="B91" s="21" t="s">
        <v>1355</v>
      </c>
      <c r="C91" s="21">
        <f>VLOOKUP(B91,[1]DESA!$B$2:$D$601,3,FALSE)</f>
        <v>0</v>
      </c>
      <c r="D91" s="21" t="str">
        <f>VLOOKUP(B91,[1]DESA!$B$2:$E$601,4,FALSE)</f>
        <v>BATUKLIANG</v>
      </c>
      <c r="E91" s="22"/>
      <c r="F91" s="21">
        <f t="shared" si="4"/>
        <v>0</v>
      </c>
      <c r="G91" s="21">
        <f t="shared" si="5"/>
        <v>0</v>
      </c>
      <c r="H91" s="24"/>
      <c r="I91" s="24"/>
      <c r="J91" s="21" t="s">
        <v>18</v>
      </c>
      <c r="K91" s="21"/>
      <c r="L91" s="21" t="e">
        <f>VLOOKUP(E91,[1]KLASIFIKASI!$I$4:$J$18,2,FALSE)</f>
        <v>#N/A</v>
      </c>
      <c r="M91" s="21" t="e">
        <f t="shared" si="6"/>
        <v>#N/A</v>
      </c>
      <c r="N91" s="21" t="s">
        <v>52</v>
      </c>
    </row>
    <row r="92" spans="1:14" x14ac:dyDescent="0.25">
      <c r="A92" s="21">
        <f t="shared" si="7"/>
        <v>91</v>
      </c>
      <c r="B92" s="21" t="s">
        <v>1356</v>
      </c>
      <c r="C92" s="21" t="str">
        <f>VLOOKUP(B92,[1]DESA!$B$2:$D$601,3,FALSE)</f>
        <v>MANTANG</v>
      </c>
      <c r="D92" s="21" t="str">
        <f>VLOOKUP(B92,[1]DESA!$B$2:$E$601,4,FALSE)</f>
        <v>BATUKLIANG</v>
      </c>
      <c r="E92" s="22" t="s">
        <v>24</v>
      </c>
      <c r="F92" s="21">
        <f t="shared" si="4"/>
        <v>0</v>
      </c>
      <c r="G92" s="21">
        <f t="shared" si="5"/>
        <v>0</v>
      </c>
      <c r="H92" s="24"/>
      <c r="I92" s="24"/>
      <c r="J92" s="21" t="s">
        <v>18</v>
      </c>
      <c r="K92" s="21">
        <v>250</v>
      </c>
      <c r="L92" s="21" t="str">
        <f>VLOOKUP(E92,[1]KLASIFIKASI!$I$4:$J$18,2,FALSE)</f>
        <v>PELEPAS GAS</v>
      </c>
      <c r="M92" s="21">
        <f t="shared" si="6"/>
        <v>14</v>
      </c>
      <c r="N92" s="21" t="s">
        <v>19</v>
      </c>
    </row>
    <row r="93" spans="1:14" x14ac:dyDescent="0.25">
      <c r="A93" s="21">
        <f t="shared" si="7"/>
        <v>92</v>
      </c>
      <c r="B93" s="21" t="s">
        <v>1356</v>
      </c>
      <c r="C93" s="21" t="str">
        <f>VLOOKUP(B93,[1]DESA!$B$2:$D$601,3,FALSE)</f>
        <v>MANTANG</v>
      </c>
      <c r="D93" s="21" t="str">
        <f>VLOOKUP(B93,[1]DESA!$B$2:$E$601,4,FALSE)</f>
        <v>BATUKLIANG</v>
      </c>
      <c r="E93" s="22"/>
      <c r="F93" s="21">
        <f t="shared" si="4"/>
        <v>0</v>
      </c>
      <c r="G93" s="21">
        <f t="shared" si="5"/>
        <v>0</v>
      </c>
      <c r="H93" s="24"/>
      <c r="I93" s="24"/>
      <c r="J93" s="21" t="s">
        <v>18</v>
      </c>
      <c r="K93" s="21"/>
      <c r="L93" s="21" t="e">
        <f>VLOOKUP(E93,[1]KLASIFIKASI!$I$4:$J$18,2,FALSE)</f>
        <v>#N/A</v>
      </c>
      <c r="M93" s="21" t="e">
        <f t="shared" si="6"/>
        <v>#N/A</v>
      </c>
      <c r="N93" s="21" t="s">
        <v>52</v>
      </c>
    </row>
    <row r="94" spans="1:14" x14ac:dyDescent="0.25">
      <c r="A94" s="21">
        <f t="shared" si="7"/>
        <v>93</v>
      </c>
      <c r="B94" s="21" t="s">
        <v>1356</v>
      </c>
      <c r="C94" s="21" t="str">
        <f>VLOOKUP(B94,[1]DESA!$B$2:$D$601,3,FALSE)</f>
        <v>MANTANG</v>
      </c>
      <c r="D94" s="21" t="str">
        <f>VLOOKUP(B94,[1]DESA!$B$2:$E$601,4,FALSE)</f>
        <v>BATUKLIANG</v>
      </c>
      <c r="E94" s="22" t="s">
        <v>24</v>
      </c>
      <c r="F94" s="21">
        <f t="shared" si="4"/>
        <v>0</v>
      </c>
      <c r="G94" s="21">
        <f t="shared" si="5"/>
        <v>0</v>
      </c>
      <c r="H94" s="24"/>
      <c r="I94" s="24"/>
      <c r="J94" s="21" t="s">
        <v>18</v>
      </c>
      <c r="K94" s="21">
        <v>500</v>
      </c>
      <c r="L94" s="21" t="str">
        <f>VLOOKUP(E94,[1]KLASIFIKASI!$I$4:$J$18,2,FALSE)</f>
        <v>PELEPAS GAS</v>
      </c>
      <c r="M94" s="21">
        <f t="shared" si="6"/>
        <v>15</v>
      </c>
      <c r="N94" s="21" t="s">
        <v>19</v>
      </c>
    </row>
    <row r="95" spans="1:14" x14ac:dyDescent="0.25">
      <c r="A95" s="21">
        <f t="shared" si="7"/>
        <v>94</v>
      </c>
      <c r="B95" s="21" t="s">
        <v>1356</v>
      </c>
      <c r="C95" s="21" t="str">
        <f>VLOOKUP(B95,[1]DESA!$B$2:$D$601,3,FALSE)</f>
        <v>MANTANG</v>
      </c>
      <c r="D95" s="21" t="str">
        <f>VLOOKUP(B95,[1]DESA!$B$2:$E$601,4,FALSE)</f>
        <v>BATUKLIANG</v>
      </c>
      <c r="E95" s="22" t="s">
        <v>24</v>
      </c>
      <c r="F95" s="21">
        <f t="shared" si="4"/>
        <v>0</v>
      </c>
      <c r="G95" s="21">
        <f t="shared" si="5"/>
        <v>0</v>
      </c>
      <c r="H95" s="24"/>
      <c r="I95" s="24"/>
      <c r="J95" s="21" t="s">
        <v>18</v>
      </c>
      <c r="K95" s="21">
        <v>500</v>
      </c>
      <c r="L95" s="21" t="str">
        <f>VLOOKUP(E95,[1]KLASIFIKASI!$I$4:$J$18,2,FALSE)</f>
        <v>PELEPAS GAS</v>
      </c>
      <c r="M95" s="21">
        <f t="shared" si="6"/>
        <v>15</v>
      </c>
      <c r="N95" s="21" t="s">
        <v>19</v>
      </c>
    </row>
    <row r="96" spans="1:14" x14ac:dyDescent="0.25">
      <c r="A96" s="21">
        <f t="shared" si="7"/>
        <v>95</v>
      </c>
      <c r="B96" s="21" t="s">
        <v>1356</v>
      </c>
      <c r="C96" s="21" t="str">
        <f>VLOOKUP(B96,[1]DESA!$B$2:$D$601,3,FALSE)</f>
        <v>MANTANG</v>
      </c>
      <c r="D96" s="21" t="str">
        <f>VLOOKUP(B96,[1]DESA!$B$2:$E$601,4,FALSE)</f>
        <v>BATUKLIANG</v>
      </c>
      <c r="E96" s="22" t="s">
        <v>24</v>
      </c>
      <c r="F96" s="21">
        <f t="shared" si="4"/>
        <v>0</v>
      </c>
      <c r="G96" s="21">
        <f t="shared" si="5"/>
        <v>0</v>
      </c>
      <c r="H96" s="24"/>
      <c r="I96" s="24"/>
      <c r="J96" s="21" t="s">
        <v>18</v>
      </c>
      <c r="K96" s="21">
        <v>500</v>
      </c>
      <c r="L96" s="21" t="str">
        <f>VLOOKUP(E96,[1]KLASIFIKASI!$I$4:$J$18,2,FALSE)</f>
        <v>PELEPAS GAS</v>
      </c>
      <c r="M96" s="21">
        <f t="shared" si="6"/>
        <v>15</v>
      </c>
      <c r="N96" s="21" t="s">
        <v>19</v>
      </c>
    </row>
    <row r="97" spans="1:14" x14ac:dyDescent="0.25">
      <c r="A97" s="21">
        <f t="shared" si="7"/>
        <v>96</v>
      </c>
      <c r="B97" s="21" t="s">
        <v>1356</v>
      </c>
      <c r="C97" s="21" t="str">
        <f>VLOOKUP(B97,[1]DESA!$B$2:$D$601,3,FALSE)</f>
        <v>MANTANG</v>
      </c>
      <c r="D97" s="21" t="str">
        <f>VLOOKUP(B97,[1]DESA!$B$2:$E$601,4,FALSE)</f>
        <v>BATUKLIANG</v>
      </c>
      <c r="E97" s="22" t="s">
        <v>24</v>
      </c>
      <c r="F97" s="21">
        <f t="shared" si="4"/>
        <v>0</v>
      </c>
      <c r="G97" s="21">
        <f t="shared" si="5"/>
        <v>0</v>
      </c>
      <c r="H97" s="24"/>
      <c r="I97" s="24"/>
      <c r="J97" s="21" t="s">
        <v>18</v>
      </c>
      <c r="K97" s="21">
        <v>500</v>
      </c>
      <c r="L97" s="21" t="str">
        <f>VLOOKUP(E97,[1]KLASIFIKASI!$I$4:$J$18,2,FALSE)</f>
        <v>PELEPAS GAS</v>
      </c>
      <c r="M97" s="21">
        <f t="shared" si="6"/>
        <v>15</v>
      </c>
      <c r="N97" s="21" t="s">
        <v>19</v>
      </c>
    </row>
    <row r="98" spans="1:14" x14ac:dyDescent="0.25">
      <c r="A98" s="21">
        <f t="shared" si="7"/>
        <v>97</v>
      </c>
      <c r="B98" s="21" t="s">
        <v>1356</v>
      </c>
      <c r="C98" s="21" t="str">
        <f>VLOOKUP(B98,[1]DESA!$B$2:$D$601,3,FALSE)</f>
        <v>MANTANG</v>
      </c>
      <c r="D98" s="21" t="str">
        <f>VLOOKUP(B98,[1]DESA!$B$2:$E$601,4,FALSE)</f>
        <v>BATUKLIANG</v>
      </c>
      <c r="E98" s="22" t="s">
        <v>24</v>
      </c>
      <c r="F98" s="21">
        <f t="shared" si="4"/>
        <v>0</v>
      </c>
      <c r="G98" s="21">
        <f t="shared" si="5"/>
        <v>0</v>
      </c>
      <c r="H98" s="24"/>
      <c r="I98" s="24"/>
      <c r="J98" s="21" t="s">
        <v>18</v>
      </c>
      <c r="K98" s="21">
        <v>500</v>
      </c>
      <c r="L98" s="21" t="str">
        <f>VLOOKUP(E98,[1]KLASIFIKASI!$I$4:$J$18,2,FALSE)</f>
        <v>PELEPAS GAS</v>
      </c>
      <c r="M98" s="21">
        <f t="shared" si="6"/>
        <v>15</v>
      </c>
      <c r="N98" s="21" t="s">
        <v>19</v>
      </c>
    </row>
    <row r="99" spans="1:14" x14ac:dyDescent="0.25">
      <c r="A99" s="21">
        <f t="shared" si="7"/>
        <v>98</v>
      </c>
      <c r="B99" s="21" t="s">
        <v>1356</v>
      </c>
      <c r="C99" s="21" t="str">
        <f>VLOOKUP(B99,[1]DESA!$B$2:$D$601,3,FALSE)</f>
        <v>MANTANG</v>
      </c>
      <c r="D99" s="21" t="str">
        <f>VLOOKUP(B99,[1]DESA!$B$2:$E$601,4,FALSE)</f>
        <v>BATUKLIANG</v>
      </c>
      <c r="E99" s="22"/>
      <c r="F99" s="21">
        <f t="shared" si="4"/>
        <v>0</v>
      </c>
      <c r="G99" s="21">
        <f t="shared" si="5"/>
        <v>0</v>
      </c>
      <c r="H99" s="24"/>
      <c r="I99" s="24"/>
      <c r="J99" s="21" t="s">
        <v>18</v>
      </c>
      <c r="K99" s="21"/>
      <c r="L99" s="21" t="e">
        <f>VLOOKUP(E99,[1]KLASIFIKASI!$I$4:$J$18,2,FALSE)</f>
        <v>#N/A</v>
      </c>
      <c r="M99" s="21" t="e">
        <f t="shared" si="6"/>
        <v>#N/A</v>
      </c>
      <c r="N99" s="21" t="s">
        <v>52</v>
      </c>
    </row>
    <row r="100" spans="1:14" x14ac:dyDescent="0.25">
      <c r="A100" s="21">
        <f t="shared" si="7"/>
        <v>99</v>
      </c>
      <c r="B100" s="21" t="s">
        <v>1356</v>
      </c>
      <c r="C100" s="21" t="str">
        <f>VLOOKUP(B100,[1]DESA!$B$2:$D$601,3,FALSE)</f>
        <v>MANTANG</v>
      </c>
      <c r="D100" s="21" t="str">
        <f>VLOOKUP(B100,[1]DESA!$B$2:$E$601,4,FALSE)</f>
        <v>BATUKLIANG</v>
      </c>
      <c r="E100" s="22" t="s">
        <v>24</v>
      </c>
      <c r="F100" s="21">
        <f t="shared" si="4"/>
        <v>0</v>
      </c>
      <c r="G100" s="21">
        <f t="shared" si="5"/>
        <v>0</v>
      </c>
      <c r="H100" s="24"/>
      <c r="I100" s="24"/>
      <c r="J100" s="21" t="s">
        <v>18</v>
      </c>
      <c r="K100" s="21">
        <v>125</v>
      </c>
      <c r="L100" s="21" t="str">
        <f>VLOOKUP(E100,[1]KLASIFIKASI!$I$4:$J$18,2,FALSE)</f>
        <v>PELEPAS GAS</v>
      </c>
      <c r="M100" s="21">
        <f t="shared" si="6"/>
        <v>14</v>
      </c>
      <c r="N100" s="21" t="s">
        <v>19</v>
      </c>
    </row>
    <row r="101" spans="1:14" x14ac:dyDescent="0.25">
      <c r="A101" s="21">
        <f t="shared" si="7"/>
        <v>100</v>
      </c>
      <c r="B101" s="21" t="s">
        <v>1356</v>
      </c>
      <c r="C101" s="21" t="str">
        <f>VLOOKUP(B101,[1]DESA!$B$2:$D$601,3,FALSE)</f>
        <v>MANTANG</v>
      </c>
      <c r="D101" s="21" t="str">
        <f>VLOOKUP(B101,[1]DESA!$B$2:$E$601,4,FALSE)</f>
        <v>BATUKLIANG</v>
      </c>
      <c r="E101" s="22" t="s">
        <v>24</v>
      </c>
      <c r="F101" s="21">
        <f t="shared" si="4"/>
        <v>0</v>
      </c>
      <c r="G101" s="21">
        <f t="shared" si="5"/>
        <v>0</v>
      </c>
      <c r="H101" s="24"/>
      <c r="I101" s="24"/>
      <c r="J101" s="21" t="s">
        <v>18</v>
      </c>
      <c r="K101" s="21">
        <v>250</v>
      </c>
      <c r="L101" s="21" t="str">
        <f>VLOOKUP(E101,[1]KLASIFIKASI!$I$4:$J$18,2,FALSE)</f>
        <v>PELEPAS GAS</v>
      </c>
      <c r="M101" s="21">
        <f t="shared" si="6"/>
        <v>14</v>
      </c>
      <c r="N101" s="21" t="s">
        <v>19</v>
      </c>
    </row>
    <row r="102" spans="1:14" x14ac:dyDescent="0.25">
      <c r="A102" s="21">
        <f t="shared" si="7"/>
        <v>101</v>
      </c>
      <c r="B102" s="21" t="s">
        <v>1356</v>
      </c>
      <c r="C102" s="21" t="str">
        <f>VLOOKUP(B102,[1]DESA!$B$2:$D$601,3,FALSE)</f>
        <v>MANTANG</v>
      </c>
      <c r="D102" s="21" t="str">
        <f>VLOOKUP(B102,[1]DESA!$B$2:$E$601,4,FALSE)</f>
        <v>BATUKLIANG</v>
      </c>
      <c r="E102" s="22" t="s">
        <v>24</v>
      </c>
      <c r="F102" s="21">
        <f t="shared" si="4"/>
        <v>0</v>
      </c>
      <c r="G102" s="21">
        <f t="shared" si="5"/>
        <v>0</v>
      </c>
      <c r="H102" s="24"/>
      <c r="I102" s="24"/>
      <c r="J102" s="21" t="s">
        <v>18</v>
      </c>
      <c r="K102" s="21">
        <v>375</v>
      </c>
      <c r="L102" s="21" t="str">
        <f>VLOOKUP(E102,[1]KLASIFIKASI!$I$4:$J$18,2,FALSE)</f>
        <v>PELEPAS GAS</v>
      </c>
      <c r="M102" s="21">
        <f t="shared" si="6"/>
        <v>15</v>
      </c>
      <c r="N102" s="21" t="s">
        <v>19</v>
      </c>
    </row>
    <row r="103" spans="1:14" x14ac:dyDescent="0.25">
      <c r="A103" s="21">
        <f t="shared" si="7"/>
        <v>102</v>
      </c>
      <c r="B103" s="21" t="s">
        <v>1356</v>
      </c>
      <c r="C103" s="21" t="str">
        <f>VLOOKUP(B103,[1]DESA!$B$2:$D$601,3,FALSE)</f>
        <v>MANTANG</v>
      </c>
      <c r="D103" s="21" t="str">
        <f>VLOOKUP(B103,[1]DESA!$B$2:$E$601,4,FALSE)</f>
        <v>BATUKLIANG</v>
      </c>
      <c r="E103" s="22" t="s">
        <v>24</v>
      </c>
      <c r="F103" s="21">
        <f t="shared" si="4"/>
        <v>0</v>
      </c>
      <c r="G103" s="21">
        <f t="shared" si="5"/>
        <v>0</v>
      </c>
      <c r="H103" s="24"/>
      <c r="I103" s="24"/>
      <c r="J103" s="21" t="s">
        <v>18</v>
      </c>
      <c r="K103" s="21">
        <v>75</v>
      </c>
      <c r="L103" s="21" t="str">
        <f>VLOOKUP(E103,[1]KLASIFIKASI!$I$4:$J$18,2,FALSE)</f>
        <v>PELEPAS GAS</v>
      </c>
      <c r="M103" s="21">
        <f t="shared" si="6"/>
        <v>13</v>
      </c>
      <c r="N103" s="21" t="s">
        <v>52</v>
      </c>
    </row>
    <row r="104" spans="1:14" x14ac:dyDescent="0.25">
      <c r="A104" s="21">
        <f t="shared" si="7"/>
        <v>103</v>
      </c>
      <c r="B104" s="21" t="s">
        <v>1356</v>
      </c>
      <c r="C104" s="21" t="str">
        <f>VLOOKUP(B104,[1]DESA!$B$2:$D$601,3,FALSE)</f>
        <v>MANTANG</v>
      </c>
      <c r="D104" s="21" t="str">
        <f>VLOOKUP(B104,[1]DESA!$B$2:$E$601,4,FALSE)</f>
        <v>BATUKLIANG</v>
      </c>
      <c r="E104" s="22" t="s">
        <v>15</v>
      </c>
      <c r="F104" s="21">
        <f t="shared" si="4"/>
        <v>0</v>
      </c>
      <c r="G104" s="21">
        <f t="shared" si="5"/>
        <v>0</v>
      </c>
      <c r="H104" s="24"/>
      <c r="I104" s="24"/>
      <c r="J104" s="21" t="s">
        <v>18</v>
      </c>
      <c r="K104" s="21">
        <v>340</v>
      </c>
      <c r="L104" s="21" t="str">
        <f>VLOOKUP(E104,[1]KLASIFIKASI!$I$4:$J$18,2,FALSE)</f>
        <v>PELEPAS GAS</v>
      </c>
      <c r="M104" s="21">
        <f t="shared" si="6"/>
        <v>15</v>
      </c>
      <c r="N104" s="21" t="s">
        <v>19</v>
      </c>
    </row>
    <row r="105" spans="1:14" x14ac:dyDescent="0.25">
      <c r="A105" s="21">
        <f t="shared" si="7"/>
        <v>104</v>
      </c>
      <c r="B105" s="21" t="s">
        <v>1356</v>
      </c>
      <c r="C105" s="21" t="str">
        <f>VLOOKUP(B105,[1]DESA!$B$2:$D$601,3,FALSE)</f>
        <v>MANTANG</v>
      </c>
      <c r="D105" s="21" t="str">
        <f>VLOOKUP(B105,[1]DESA!$B$2:$E$601,4,FALSE)</f>
        <v>BATUKLIANG</v>
      </c>
      <c r="E105" s="22" t="s">
        <v>15</v>
      </c>
      <c r="F105" s="21">
        <f t="shared" si="4"/>
        <v>0</v>
      </c>
      <c r="G105" s="21">
        <f t="shared" si="5"/>
        <v>0</v>
      </c>
      <c r="H105" s="24"/>
      <c r="I105" s="24"/>
      <c r="J105" s="21" t="s">
        <v>18</v>
      </c>
      <c r="K105" s="21">
        <v>45</v>
      </c>
      <c r="L105" s="21" t="str">
        <f>VLOOKUP(E105,[1]KLASIFIKASI!$I$4:$J$18,2,FALSE)</f>
        <v>PELEPAS GAS</v>
      </c>
      <c r="M105" s="21">
        <f t="shared" si="6"/>
        <v>12</v>
      </c>
      <c r="N105" s="21" t="s">
        <v>19</v>
      </c>
    </row>
    <row r="106" spans="1:14" x14ac:dyDescent="0.25">
      <c r="A106" s="21">
        <f t="shared" si="7"/>
        <v>105</v>
      </c>
      <c r="B106" s="21" t="s">
        <v>1356</v>
      </c>
      <c r="C106" s="21" t="str">
        <f>VLOOKUP(B106,[1]DESA!$B$2:$D$601,3,FALSE)</f>
        <v>MANTANG</v>
      </c>
      <c r="D106" s="21" t="str">
        <f>VLOOKUP(B106,[1]DESA!$B$2:$E$601,4,FALSE)</f>
        <v>BATUKLIANG</v>
      </c>
      <c r="E106" s="22" t="s">
        <v>15</v>
      </c>
      <c r="F106" s="21">
        <f t="shared" si="4"/>
        <v>0</v>
      </c>
      <c r="G106" s="21">
        <f t="shared" si="5"/>
        <v>0</v>
      </c>
      <c r="H106" s="24"/>
      <c r="I106" s="24"/>
      <c r="J106" s="21" t="s">
        <v>18</v>
      </c>
      <c r="K106" s="21">
        <v>45</v>
      </c>
      <c r="L106" s="21" t="str">
        <f>VLOOKUP(E106,[1]KLASIFIKASI!$I$4:$J$18,2,FALSE)</f>
        <v>PELEPAS GAS</v>
      </c>
      <c r="M106" s="21">
        <f t="shared" si="6"/>
        <v>12</v>
      </c>
      <c r="N106" s="21" t="s">
        <v>19</v>
      </c>
    </row>
    <row r="107" spans="1:14" x14ac:dyDescent="0.25">
      <c r="A107" s="21">
        <f t="shared" si="7"/>
        <v>106</v>
      </c>
      <c r="B107" s="21" t="s">
        <v>1356</v>
      </c>
      <c r="C107" s="21" t="str">
        <f>VLOOKUP(B107,[1]DESA!$B$2:$D$601,3,FALSE)</f>
        <v>MANTANG</v>
      </c>
      <c r="D107" s="21" t="str">
        <f>VLOOKUP(B107,[1]DESA!$B$2:$E$601,4,FALSE)</f>
        <v>BATUKLIANG</v>
      </c>
      <c r="E107" s="22" t="s">
        <v>24</v>
      </c>
      <c r="F107" s="21">
        <f t="shared" si="4"/>
        <v>0</v>
      </c>
      <c r="G107" s="21">
        <f t="shared" si="5"/>
        <v>0</v>
      </c>
      <c r="H107" s="24"/>
      <c r="I107" s="24"/>
      <c r="J107" s="21" t="s">
        <v>18</v>
      </c>
      <c r="K107" s="21">
        <v>500</v>
      </c>
      <c r="L107" s="21" t="str">
        <f>VLOOKUP(E107,[1]KLASIFIKASI!$I$4:$J$18,2,FALSE)</f>
        <v>PELEPAS GAS</v>
      </c>
      <c r="M107" s="21">
        <f t="shared" si="6"/>
        <v>15</v>
      </c>
      <c r="N107" s="21" t="s">
        <v>19</v>
      </c>
    </row>
    <row r="108" spans="1:14" x14ac:dyDescent="0.25">
      <c r="A108" s="21">
        <f t="shared" si="7"/>
        <v>107</v>
      </c>
      <c r="B108" s="21" t="s">
        <v>1356</v>
      </c>
      <c r="C108" s="21" t="str">
        <f>VLOOKUP(B108,[1]DESA!$B$2:$D$601,3,FALSE)</f>
        <v>MANTANG</v>
      </c>
      <c r="D108" s="21" t="str">
        <f>VLOOKUP(B108,[1]DESA!$B$2:$E$601,4,FALSE)</f>
        <v>BATUKLIANG</v>
      </c>
      <c r="E108" s="22" t="s">
        <v>24</v>
      </c>
      <c r="F108" s="21">
        <f t="shared" si="4"/>
        <v>0</v>
      </c>
      <c r="G108" s="21">
        <f t="shared" si="5"/>
        <v>0</v>
      </c>
      <c r="H108" s="24"/>
      <c r="I108" s="24"/>
      <c r="J108" s="21" t="s">
        <v>18</v>
      </c>
      <c r="K108" s="21">
        <v>45</v>
      </c>
      <c r="L108" s="21" t="str">
        <f>VLOOKUP(E108,[1]KLASIFIKASI!$I$4:$J$18,2,FALSE)</f>
        <v>PELEPAS GAS</v>
      </c>
      <c r="M108" s="21">
        <f t="shared" si="6"/>
        <v>12</v>
      </c>
      <c r="N108" s="21" t="s">
        <v>19</v>
      </c>
    </row>
    <row r="109" spans="1:14" x14ac:dyDescent="0.25">
      <c r="A109" s="21">
        <f t="shared" si="7"/>
        <v>108</v>
      </c>
      <c r="B109" s="21" t="s">
        <v>1356</v>
      </c>
      <c r="C109" s="21" t="str">
        <f>VLOOKUP(B109,[1]DESA!$B$2:$D$601,3,FALSE)</f>
        <v>MANTANG</v>
      </c>
      <c r="D109" s="21" t="str">
        <f>VLOOKUP(B109,[1]DESA!$B$2:$E$601,4,FALSE)</f>
        <v>BATUKLIANG</v>
      </c>
      <c r="E109" s="22" t="s">
        <v>24</v>
      </c>
      <c r="F109" s="21">
        <f t="shared" si="4"/>
        <v>0</v>
      </c>
      <c r="G109" s="21">
        <f t="shared" si="5"/>
        <v>0</v>
      </c>
      <c r="H109" s="24"/>
      <c r="I109" s="24"/>
      <c r="J109" s="21" t="s">
        <v>18</v>
      </c>
      <c r="K109" s="21">
        <v>500</v>
      </c>
      <c r="L109" s="21" t="str">
        <f>VLOOKUP(E109,[1]KLASIFIKASI!$I$4:$J$18,2,FALSE)</f>
        <v>PELEPAS GAS</v>
      </c>
      <c r="M109" s="21">
        <f t="shared" si="6"/>
        <v>15</v>
      </c>
      <c r="N109" s="21" t="s">
        <v>19</v>
      </c>
    </row>
    <row r="110" spans="1:14" x14ac:dyDescent="0.25">
      <c r="A110" s="21">
        <f t="shared" si="7"/>
        <v>109</v>
      </c>
      <c r="B110" s="21" t="s">
        <v>1356</v>
      </c>
      <c r="C110" s="21" t="str">
        <f>VLOOKUP(B110,[1]DESA!$B$2:$D$601,3,FALSE)</f>
        <v>MANTANG</v>
      </c>
      <c r="D110" s="21" t="str">
        <f>VLOOKUP(B110,[1]DESA!$B$2:$E$601,4,FALSE)</f>
        <v>BATUKLIANG</v>
      </c>
      <c r="E110" s="22" t="s">
        <v>24</v>
      </c>
      <c r="F110" s="21">
        <f t="shared" si="4"/>
        <v>0</v>
      </c>
      <c r="G110" s="21">
        <f t="shared" si="5"/>
        <v>0</v>
      </c>
      <c r="H110" s="24"/>
      <c r="I110" s="24"/>
      <c r="J110" s="21" t="s">
        <v>18</v>
      </c>
      <c r="K110" s="21">
        <v>500</v>
      </c>
      <c r="L110" s="21" t="str">
        <f>VLOOKUP(E110,[1]KLASIFIKASI!$I$4:$J$18,2,FALSE)</f>
        <v>PELEPAS GAS</v>
      </c>
      <c r="M110" s="21">
        <f t="shared" si="6"/>
        <v>15</v>
      </c>
      <c r="N110" s="21" t="s">
        <v>19</v>
      </c>
    </row>
    <row r="111" spans="1:14" x14ac:dyDescent="0.25">
      <c r="A111" s="21">
        <f t="shared" si="7"/>
        <v>110</v>
      </c>
      <c r="B111" s="21" t="s">
        <v>1372</v>
      </c>
      <c r="C111" s="21" t="str">
        <f>VLOOKUP(B111,[1]DESA!$B$2:$D$601,3,FALSE)</f>
        <v>BEBER</v>
      </c>
      <c r="D111" s="21" t="str">
        <f>VLOOKUP(B111,[1]DESA!$B$2:$E$601,4,FALSE)</f>
        <v>BATUKLIANG</v>
      </c>
      <c r="E111" s="22" t="s">
        <v>24</v>
      </c>
      <c r="F111" s="21">
        <f t="shared" si="4"/>
        <v>0</v>
      </c>
      <c r="G111" s="21">
        <f t="shared" si="5"/>
        <v>0</v>
      </c>
      <c r="H111" s="24"/>
      <c r="I111" s="24"/>
      <c r="J111" s="21" t="s">
        <v>18</v>
      </c>
      <c r="K111" s="21">
        <v>125</v>
      </c>
      <c r="L111" s="21" t="str">
        <f>VLOOKUP(E111,[1]KLASIFIKASI!$I$4:$J$18,2,FALSE)</f>
        <v>PELEPAS GAS</v>
      </c>
      <c r="M111" s="21">
        <f t="shared" si="6"/>
        <v>14</v>
      </c>
      <c r="N111" s="21" t="s">
        <v>19</v>
      </c>
    </row>
    <row r="112" spans="1:14" x14ac:dyDescent="0.25">
      <c r="A112" s="21">
        <f t="shared" si="7"/>
        <v>111</v>
      </c>
      <c r="B112" s="21" t="s">
        <v>1372</v>
      </c>
      <c r="C112" s="21" t="str">
        <f>VLOOKUP(B112,[1]DESA!$B$2:$D$601,3,FALSE)</f>
        <v>BEBER</v>
      </c>
      <c r="D112" s="21" t="str">
        <f>VLOOKUP(B112,[1]DESA!$B$2:$E$601,4,FALSE)</f>
        <v>BATUKLIANG</v>
      </c>
      <c r="E112" s="22" t="s">
        <v>24</v>
      </c>
      <c r="F112" s="21">
        <f t="shared" si="4"/>
        <v>0</v>
      </c>
      <c r="G112" s="21">
        <f t="shared" si="5"/>
        <v>0</v>
      </c>
      <c r="H112" s="24"/>
      <c r="I112" s="24"/>
      <c r="J112" s="21" t="s">
        <v>18</v>
      </c>
      <c r="K112" s="21">
        <v>90</v>
      </c>
      <c r="L112" s="21" t="str">
        <f>VLOOKUP(E112,[1]KLASIFIKASI!$I$4:$J$18,2,FALSE)</f>
        <v>PELEPAS GAS</v>
      </c>
      <c r="M112" s="21">
        <f t="shared" si="6"/>
        <v>13</v>
      </c>
      <c r="N112" s="21" t="s">
        <v>52</v>
      </c>
    </row>
    <row r="113" spans="1:14" x14ac:dyDescent="0.25">
      <c r="A113" s="21">
        <f t="shared" si="7"/>
        <v>112</v>
      </c>
      <c r="B113" s="21" t="s">
        <v>1372</v>
      </c>
      <c r="C113" s="21" t="str">
        <f>VLOOKUP(B113,[1]DESA!$B$2:$D$601,3,FALSE)</f>
        <v>BEBER</v>
      </c>
      <c r="D113" s="21" t="str">
        <f>VLOOKUP(B113,[1]DESA!$B$2:$E$601,4,FALSE)</f>
        <v>BATUKLIANG</v>
      </c>
      <c r="E113" s="22" t="s">
        <v>24</v>
      </c>
      <c r="F113" s="21">
        <f t="shared" si="4"/>
        <v>0</v>
      </c>
      <c r="G113" s="21">
        <f t="shared" si="5"/>
        <v>0</v>
      </c>
      <c r="H113" s="24"/>
      <c r="I113" s="24"/>
      <c r="J113" s="21" t="s">
        <v>18</v>
      </c>
      <c r="K113" s="21">
        <v>125</v>
      </c>
      <c r="L113" s="21" t="str">
        <f>VLOOKUP(E113,[1]KLASIFIKASI!$I$4:$J$18,2,FALSE)</f>
        <v>PELEPAS GAS</v>
      </c>
      <c r="M113" s="21">
        <f t="shared" si="6"/>
        <v>14</v>
      </c>
      <c r="N113" s="21" t="s">
        <v>19</v>
      </c>
    </row>
    <row r="114" spans="1:14" x14ac:dyDescent="0.25">
      <c r="A114" s="21">
        <f t="shared" si="7"/>
        <v>113</v>
      </c>
      <c r="B114" s="21" t="s">
        <v>1372</v>
      </c>
      <c r="C114" s="21" t="str">
        <f>VLOOKUP(B114,[1]DESA!$B$2:$D$601,3,FALSE)</f>
        <v>BEBER</v>
      </c>
      <c r="D114" s="21" t="str">
        <f>VLOOKUP(B114,[1]DESA!$B$2:$E$601,4,FALSE)</f>
        <v>BATUKLIANG</v>
      </c>
      <c r="E114" s="22" t="s">
        <v>24</v>
      </c>
      <c r="F114" s="21">
        <f t="shared" si="4"/>
        <v>0</v>
      </c>
      <c r="G114" s="21">
        <f t="shared" si="5"/>
        <v>0</v>
      </c>
      <c r="H114" s="24"/>
      <c r="I114" s="24"/>
      <c r="J114" s="21" t="s">
        <v>18</v>
      </c>
      <c r="K114" s="21">
        <v>45</v>
      </c>
      <c r="L114" s="21" t="str">
        <f>VLOOKUP(E114,[1]KLASIFIKASI!$I$4:$J$18,2,FALSE)</f>
        <v>PELEPAS GAS</v>
      </c>
      <c r="M114" s="21">
        <f t="shared" si="6"/>
        <v>12</v>
      </c>
      <c r="N114" s="21" t="s">
        <v>19</v>
      </c>
    </row>
    <row r="115" spans="1:14" x14ac:dyDescent="0.25">
      <c r="A115" s="21">
        <f t="shared" si="7"/>
        <v>114</v>
      </c>
      <c r="B115" s="21" t="s">
        <v>1372</v>
      </c>
      <c r="C115" s="21" t="str">
        <f>VLOOKUP(B115,[1]DESA!$B$2:$D$601,3,FALSE)</f>
        <v>BEBER</v>
      </c>
      <c r="D115" s="21" t="str">
        <f>VLOOKUP(B115,[1]DESA!$B$2:$E$601,4,FALSE)</f>
        <v>BATUKLIANG</v>
      </c>
      <c r="E115" s="22" t="s">
        <v>24</v>
      </c>
      <c r="F115" s="21">
        <f t="shared" si="4"/>
        <v>0</v>
      </c>
      <c r="G115" s="21">
        <f t="shared" si="5"/>
        <v>0</v>
      </c>
      <c r="H115" s="24"/>
      <c r="I115" s="24"/>
      <c r="J115" s="21" t="s">
        <v>18</v>
      </c>
      <c r="K115" s="21">
        <v>500</v>
      </c>
      <c r="L115" s="21" t="str">
        <f>VLOOKUP(E115,[1]KLASIFIKASI!$I$4:$J$18,2,FALSE)</f>
        <v>PELEPAS GAS</v>
      </c>
      <c r="M115" s="21">
        <f t="shared" si="6"/>
        <v>15</v>
      </c>
      <c r="N115" s="21" t="s">
        <v>19</v>
      </c>
    </row>
    <row r="116" spans="1:14" x14ac:dyDescent="0.25">
      <c r="A116" s="21">
        <f t="shared" si="7"/>
        <v>115</v>
      </c>
      <c r="B116" s="21" t="s">
        <v>1372</v>
      </c>
      <c r="C116" s="21" t="str">
        <f>VLOOKUP(B116,[1]DESA!$B$2:$D$601,3,FALSE)</f>
        <v>BEBER</v>
      </c>
      <c r="D116" s="21" t="str">
        <f>VLOOKUP(B116,[1]DESA!$B$2:$E$601,4,FALSE)</f>
        <v>BATUKLIANG</v>
      </c>
      <c r="E116" s="22" t="s">
        <v>24</v>
      </c>
      <c r="F116" s="21">
        <f t="shared" si="4"/>
        <v>0</v>
      </c>
      <c r="G116" s="21">
        <f t="shared" si="5"/>
        <v>0</v>
      </c>
      <c r="H116" s="24"/>
      <c r="I116" s="24"/>
      <c r="J116" s="21" t="s">
        <v>18</v>
      </c>
      <c r="K116" s="21">
        <v>250</v>
      </c>
      <c r="L116" s="21" t="str">
        <f>VLOOKUP(E116,[1]KLASIFIKASI!$I$4:$J$18,2,FALSE)</f>
        <v>PELEPAS GAS</v>
      </c>
      <c r="M116" s="21">
        <f t="shared" si="6"/>
        <v>14</v>
      </c>
      <c r="N116" s="21" t="s">
        <v>19</v>
      </c>
    </row>
    <row r="117" spans="1:14" x14ac:dyDescent="0.25">
      <c r="A117" s="21">
        <f t="shared" si="7"/>
        <v>116</v>
      </c>
      <c r="B117" s="21" t="s">
        <v>1372</v>
      </c>
      <c r="C117" s="21" t="str">
        <f>VLOOKUP(B117,[1]DESA!$B$2:$D$601,3,FALSE)</f>
        <v>BEBER</v>
      </c>
      <c r="D117" s="21" t="str">
        <f>VLOOKUP(B117,[1]DESA!$B$2:$E$601,4,FALSE)</f>
        <v>BATUKLIANG</v>
      </c>
      <c r="E117" s="22" t="s">
        <v>24</v>
      </c>
      <c r="F117" s="21">
        <f t="shared" si="4"/>
        <v>0</v>
      </c>
      <c r="G117" s="21">
        <f t="shared" si="5"/>
        <v>0</v>
      </c>
      <c r="H117" s="24"/>
      <c r="I117" s="24"/>
      <c r="J117" s="21" t="s">
        <v>18</v>
      </c>
      <c r="K117" s="21">
        <v>500</v>
      </c>
      <c r="L117" s="21" t="str">
        <f>VLOOKUP(E117,[1]KLASIFIKASI!$I$4:$J$18,2,FALSE)</f>
        <v>PELEPAS GAS</v>
      </c>
      <c r="M117" s="21">
        <f t="shared" si="6"/>
        <v>15</v>
      </c>
      <c r="N117" s="21" t="s">
        <v>19</v>
      </c>
    </row>
    <row r="118" spans="1:14" x14ac:dyDescent="0.25">
      <c r="A118" s="21">
        <f t="shared" si="7"/>
        <v>117</v>
      </c>
      <c r="B118" s="21" t="s">
        <v>1372</v>
      </c>
      <c r="C118" s="21" t="str">
        <f>VLOOKUP(B118,[1]DESA!$B$2:$D$601,3,FALSE)</f>
        <v>BEBER</v>
      </c>
      <c r="D118" s="21" t="str">
        <f>VLOOKUP(B118,[1]DESA!$B$2:$E$601,4,FALSE)</f>
        <v>BATUKLIANG</v>
      </c>
      <c r="E118" s="22" t="s">
        <v>24</v>
      </c>
      <c r="F118" s="21">
        <f t="shared" si="4"/>
        <v>0</v>
      </c>
      <c r="G118" s="21">
        <f t="shared" si="5"/>
        <v>0</v>
      </c>
      <c r="H118" s="24"/>
      <c r="I118" s="24"/>
      <c r="J118" s="21" t="s">
        <v>18</v>
      </c>
      <c r="K118" s="21">
        <v>75</v>
      </c>
      <c r="L118" s="21" t="str">
        <f>VLOOKUP(E118,[1]KLASIFIKASI!$I$4:$J$18,2,FALSE)</f>
        <v>PELEPAS GAS</v>
      </c>
      <c r="M118" s="21">
        <f t="shared" si="6"/>
        <v>13</v>
      </c>
      <c r="N118" s="21" t="s">
        <v>52</v>
      </c>
    </row>
    <row r="119" spans="1:14" x14ac:dyDescent="0.25">
      <c r="A119" s="21">
        <f t="shared" si="7"/>
        <v>118</v>
      </c>
      <c r="B119" s="21" t="s">
        <v>1372</v>
      </c>
      <c r="C119" s="21" t="str">
        <f>VLOOKUP(B119,[1]DESA!$B$2:$D$601,3,FALSE)</f>
        <v>BEBER</v>
      </c>
      <c r="D119" s="21" t="str">
        <f>VLOOKUP(B119,[1]DESA!$B$2:$E$601,4,FALSE)</f>
        <v>BATUKLIANG</v>
      </c>
      <c r="E119" s="22" t="s">
        <v>24</v>
      </c>
      <c r="F119" s="21">
        <f t="shared" si="4"/>
        <v>0</v>
      </c>
      <c r="G119" s="21">
        <f t="shared" si="5"/>
        <v>0</v>
      </c>
      <c r="H119" s="24"/>
      <c r="I119" s="24"/>
      <c r="J119" s="21" t="s">
        <v>18</v>
      </c>
      <c r="K119" s="21">
        <v>500</v>
      </c>
      <c r="L119" s="21" t="str">
        <f>VLOOKUP(E119,[1]KLASIFIKASI!$I$4:$J$18,2,FALSE)</f>
        <v>PELEPAS GAS</v>
      </c>
      <c r="M119" s="21">
        <f t="shared" si="6"/>
        <v>15</v>
      </c>
      <c r="N119" s="21" t="s">
        <v>19</v>
      </c>
    </row>
    <row r="120" spans="1:14" x14ac:dyDescent="0.25">
      <c r="A120" s="21">
        <f t="shared" si="7"/>
        <v>119</v>
      </c>
      <c r="B120" s="21" t="s">
        <v>1372</v>
      </c>
      <c r="C120" s="21" t="str">
        <f>VLOOKUP(B120,[1]DESA!$B$2:$D$601,3,FALSE)</f>
        <v>BEBER</v>
      </c>
      <c r="D120" s="21" t="str">
        <f>VLOOKUP(B120,[1]DESA!$B$2:$E$601,4,FALSE)</f>
        <v>BATUKLIANG</v>
      </c>
      <c r="E120" s="22" t="s">
        <v>24</v>
      </c>
      <c r="F120" s="21">
        <f t="shared" si="4"/>
        <v>0</v>
      </c>
      <c r="G120" s="21">
        <f t="shared" si="5"/>
        <v>0</v>
      </c>
      <c r="H120" s="24"/>
      <c r="I120" s="24"/>
      <c r="J120" s="21" t="s">
        <v>18</v>
      </c>
      <c r="K120" s="21">
        <v>500</v>
      </c>
      <c r="L120" s="21" t="str">
        <f>VLOOKUP(E120,[1]KLASIFIKASI!$I$4:$J$18,2,FALSE)</f>
        <v>PELEPAS GAS</v>
      </c>
      <c r="M120" s="21">
        <f t="shared" si="6"/>
        <v>15</v>
      </c>
      <c r="N120" s="21" t="s">
        <v>19</v>
      </c>
    </row>
    <row r="121" spans="1:14" x14ac:dyDescent="0.25">
      <c r="A121" s="21">
        <f t="shared" si="7"/>
        <v>120</v>
      </c>
      <c r="B121" s="21" t="s">
        <v>1293</v>
      </c>
      <c r="C121" s="21" t="str">
        <f>VLOOKUP(B121,[1]DESA!$B$2:$D$601,3,FALSE)</f>
        <v>BEBER</v>
      </c>
      <c r="D121" s="21" t="str">
        <f>VLOOKUP(B121,[1]DESA!$B$2:$E$601,4,FALSE)</f>
        <v>BATUKLIANG</v>
      </c>
      <c r="E121" s="22" t="s">
        <v>24</v>
      </c>
      <c r="F121" s="21">
        <f t="shared" si="4"/>
        <v>0</v>
      </c>
      <c r="G121" s="21">
        <f t="shared" si="5"/>
        <v>0</v>
      </c>
      <c r="H121" s="24"/>
      <c r="I121" s="24"/>
      <c r="J121" s="21" t="s">
        <v>18</v>
      </c>
      <c r="K121" s="21">
        <v>500</v>
      </c>
      <c r="L121" s="21" t="str">
        <f>VLOOKUP(E121,[1]KLASIFIKASI!$I$4:$J$18,2,FALSE)</f>
        <v>PELEPAS GAS</v>
      </c>
      <c r="M121" s="21">
        <f t="shared" si="6"/>
        <v>15</v>
      </c>
      <c r="N121" s="21" t="s">
        <v>19</v>
      </c>
    </row>
    <row r="122" spans="1:14" x14ac:dyDescent="0.25">
      <c r="A122" s="21">
        <f t="shared" si="7"/>
        <v>121</v>
      </c>
      <c r="B122" s="21" t="s">
        <v>1385</v>
      </c>
      <c r="C122" s="21" t="str">
        <f>VLOOKUP(B122,[1]DESA!$B$2:$D$601,3,FALSE)</f>
        <v>BEBER</v>
      </c>
      <c r="D122" s="21" t="str">
        <f>VLOOKUP(B122,[1]DESA!$B$2:$E$601,4,FALSE)</f>
        <v>BATUKLIANG</v>
      </c>
      <c r="E122" s="22" t="s">
        <v>24</v>
      </c>
      <c r="F122" s="21">
        <f t="shared" si="4"/>
        <v>0</v>
      </c>
      <c r="G122" s="21">
        <f t="shared" si="5"/>
        <v>0</v>
      </c>
      <c r="H122" s="24"/>
      <c r="I122" s="24"/>
      <c r="J122" s="21" t="s">
        <v>18</v>
      </c>
      <c r="K122" s="21">
        <v>500</v>
      </c>
      <c r="L122" s="21" t="str">
        <f>VLOOKUP(E122,[1]KLASIFIKASI!$I$4:$J$18,2,FALSE)</f>
        <v>PELEPAS GAS</v>
      </c>
      <c r="M122" s="21">
        <f t="shared" si="6"/>
        <v>15</v>
      </c>
      <c r="N122" s="21" t="s">
        <v>19</v>
      </c>
    </row>
    <row r="123" spans="1:14" x14ac:dyDescent="0.25">
      <c r="A123" s="21">
        <f t="shared" si="7"/>
        <v>122</v>
      </c>
      <c r="B123" s="21" t="s">
        <v>1385</v>
      </c>
      <c r="C123" s="21" t="str">
        <f>VLOOKUP(B123,[1]DESA!$B$2:$D$601,3,FALSE)</f>
        <v>BEBER</v>
      </c>
      <c r="D123" s="21" t="str">
        <f>VLOOKUP(B123,[1]DESA!$B$2:$E$601,4,FALSE)</f>
        <v>BATUKLIANG</v>
      </c>
      <c r="E123" s="22" t="s">
        <v>15</v>
      </c>
      <c r="F123" s="21">
        <f t="shared" si="4"/>
        <v>0</v>
      </c>
      <c r="G123" s="21">
        <f t="shared" si="5"/>
        <v>0</v>
      </c>
      <c r="H123" s="24"/>
      <c r="I123" s="24"/>
      <c r="J123" s="21" t="s">
        <v>18</v>
      </c>
      <c r="K123" s="21">
        <v>45</v>
      </c>
      <c r="L123" s="21" t="str">
        <f>VLOOKUP(E123,[1]KLASIFIKASI!$I$4:$J$18,2,FALSE)</f>
        <v>PELEPAS GAS</v>
      </c>
      <c r="M123" s="21">
        <f t="shared" si="6"/>
        <v>12</v>
      </c>
      <c r="N123" s="21" t="s">
        <v>19</v>
      </c>
    </row>
    <row r="124" spans="1:14" x14ac:dyDescent="0.25">
      <c r="A124" s="21">
        <f t="shared" si="7"/>
        <v>123</v>
      </c>
      <c r="B124" s="21" t="s">
        <v>1385</v>
      </c>
      <c r="C124" s="21" t="str">
        <f>VLOOKUP(B124,[1]DESA!$B$2:$D$601,3,FALSE)</f>
        <v>BEBER</v>
      </c>
      <c r="D124" s="21" t="str">
        <f>VLOOKUP(B124,[1]DESA!$B$2:$E$601,4,FALSE)</f>
        <v>BATUKLIANG</v>
      </c>
      <c r="E124" s="22" t="s">
        <v>15</v>
      </c>
      <c r="F124" s="21">
        <f t="shared" si="4"/>
        <v>0</v>
      </c>
      <c r="G124" s="21">
        <f t="shared" si="5"/>
        <v>0</v>
      </c>
      <c r="H124" s="24"/>
      <c r="I124" s="24"/>
      <c r="J124" s="21" t="s">
        <v>18</v>
      </c>
      <c r="K124" s="21">
        <v>45</v>
      </c>
      <c r="L124" s="21" t="str">
        <f>VLOOKUP(E124,[1]KLASIFIKASI!$I$4:$J$18,2,FALSE)</f>
        <v>PELEPAS GAS</v>
      </c>
      <c r="M124" s="21">
        <f t="shared" si="6"/>
        <v>12</v>
      </c>
      <c r="N124" s="21" t="s">
        <v>19</v>
      </c>
    </row>
    <row r="125" spans="1:14" x14ac:dyDescent="0.25">
      <c r="A125" s="21">
        <f t="shared" si="7"/>
        <v>124</v>
      </c>
      <c r="B125" s="21" t="s">
        <v>1385</v>
      </c>
      <c r="C125" s="21" t="str">
        <f>VLOOKUP(B125,[1]DESA!$B$2:$D$601,3,FALSE)</f>
        <v>BEBER</v>
      </c>
      <c r="D125" s="21" t="str">
        <f>VLOOKUP(B125,[1]DESA!$B$2:$E$601,4,FALSE)</f>
        <v>BATUKLIANG</v>
      </c>
      <c r="E125" s="22" t="s">
        <v>24</v>
      </c>
      <c r="F125" s="21">
        <f t="shared" si="4"/>
        <v>0</v>
      </c>
      <c r="G125" s="21">
        <f t="shared" si="5"/>
        <v>0</v>
      </c>
      <c r="H125" s="24"/>
      <c r="I125" s="24"/>
      <c r="J125" s="21" t="s">
        <v>18</v>
      </c>
      <c r="K125" s="21">
        <v>500</v>
      </c>
      <c r="L125" s="21" t="str">
        <f>VLOOKUP(E125,[1]KLASIFIKASI!$I$4:$J$18,2,FALSE)</f>
        <v>PELEPAS GAS</v>
      </c>
      <c r="M125" s="21">
        <f t="shared" si="6"/>
        <v>15</v>
      </c>
      <c r="N125" s="21" t="s">
        <v>19</v>
      </c>
    </row>
    <row r="126" spans="1:14" x14ac:dyDescent="0.25">
      <c r="A126" s="21">
        <f t="shared" si="7"/>
        <v>125</v>
      </c>
      <c r="B126" s="21" t="s">
        <v>1385</v>
      </c>
      <c r="C126" s="21" t="str">
        <f>VLOOKUP(B126,[1]DESA!$B$2:$D$601,3,FALSE)</f>
        <v>BEBER</v>
      </c>
      <c r="D126" s="21" t="str">
        <f>VLOOKUP(B126,[1]DESA!$B$2:$E$601,4,FALSE)</f>
        <v>BATUKLIANG</v>
      </c>
      <c r="E126" s="22" t="s">
        <v>24</v>
      </c>
      <c r="F126" s="21">
        <f t="shared" si="4"/>
        <v>0</v>
      </c>
      <c r="G126" s="21">
        <f t="shared" si="5"/>
        <v>0</v>
      </c>
      <c r="H126" s="24"/>
      <c r="I126" s="24"/>
      <c r="J126" s="21" t="s">
        <v>18</v>
      </c>
      <c r="K126" s="21">
        <v>500</v>
      </c>
      <c r="L126" s="21" t="str">
        <f>VLOOKUP(E126,[1]KLASIFIKASI!$I$4:$J$18,2,FALSE)</f>
        <v>PELEPAS GAS</v>
      </c>
      <c r="M126" s="21">
        <f t="shared" si="6"/>
        <v>15</v>
      </c>
      <c r="N126" s="21" t="s">
        <v>19</v>
      </c>
    </row>
    <row r="127" spans="1:14" x14ac:dyDescent="0.25">
      <c r="A127" s="21">
        <f t="shared" si="7"/>
        <v>126</v>
      </c>
      <c r="B127" s="21" t="s">
        <v>1385</v>
      </c>
      <c r="C127" s="21" t="str">
        <f>VLOOKUP(B127,[1]DESA!$B$2:$D$601,3,FALSE)</f>
        <v>BEBER</v>
      </c>
      <c r="D127" s="21" t="str">
        <f>VLOOKUP(B127,[1]DESA!$B$2:$E$601,4,FALSE)</f>
        <v>BATUKLIANG</v>
      </c>
      <c r="E127" s="22" t="s">
        <v>24</v>
      </c>
      <c r="F127" s="21">
        <f t="shared" si="4"/>
        <v>0</v>
      </c>
      <c r="G127" s="21">
        <f t="shared" si="5"/>
        <v>0</v>
      </c>
      <c r="H127" s="24"/>
      <c r="I127" s="24"/>
      <c r="J127" s="21" t="s">
        <v>18</v>
      </c>
      <c r="K127" s="21">
        <v>500</v>
      </c>
      <c r="L127" s="21" t="str">
        <f>VLOOKUP(E127,[1]KLASIFIKASI!$I$4:$J$18,2,FALSE)</f>
        <v>PELEPAS GAS</v>
      </c>
      <c r="M127" s="21">
        <f t="shared" si="6"/>
        <v>15</v>
      </c>
      <c r="N127" s="21" t="s">
        <v>19</v>
      </c>
    </row>
    <row r="128" spans="1:14" x14ac:dyDescent="0.25">
      <c r="A128" s="21">
        <f t="shared" si="7"/>
        <v>127</v>
      </c>
      <c r="B128" s="21" t="s">
        <v>1385</v>
      </c>
      <c r="C128" s="21" t="str">
        <f>VLOOKUP(B128,[1]DESA!$B$2:$D$601,3,FALSE)</f>
        <v>BEBER</v>
      </c>
      <c r="D128" s="21" t="str">
        <f>VLOOKUP(B128,[1]DESA!$B$2:$E$601,4,FALSE)</f>
        <v>BATUKLIANG</v>
      </c>
      <c r="E128" s="22" t="s">
        <v>24</v>
      </c>
      <c r="F128" s="21">
        <f t="shared" si="4"/>
        <v>0</v>
      </c>
      <c r="G128" s="21">
        <f t="shared" si="5"/>
        <v>0</v>
      </c>
      <c r="H128" s="24"/>
      <c r="I128" s="24"/>
      <c r="J128" s="21" t="s">
        <v>18</v>
      </c>
      <c r="K128" s="21">
        <v>125</v>
      </c>
      <c r="L128" s="21" t="str">
        <f>VLOOKUP(E128,[1]KLASIFIKASI!$I$4:$J$18,2,FALSE)</f>
        <v>PELEPAS GAS</v>
      </c>
      <c r="M128" s="21">
        <f t="shared" si="6"/>
        <v>14</v>
      </c>
      <c r="N128" s="21" t="s">
        <v>19</v>
      </c>
    </row>
    <row r="129" spans="1:14" x14ac:dyDescent="0.25">
      <c r="A129" s="21">
        <f t="shared" si="7"/>
        <v>128</v>
      </c>
      <c r="B129" s="21" t="s">
        <v>1385</v>
      </c>
      <c r="C129" s="21" t="str">
        <f>VLOOKUP(B129,[1]DESA!$B$2:$D$601,3,FALSE)</f>
        <v>BEBER</v>
      </c>
      <c r="D129" s="21" t="str">
        <f>VLOOKUP(B129,[1]DESA!$B$2:$E$601,4,FALSE)</f>
        <v>BATUKLIANG</v>
      </c>
      <c r="E129" s="22" t="s">
        <v>24</v>
      </c>
      <c r="F129" s="21">
        <f t="shared" si="4"/>
        <v>0</v>
      </c>
      <c r="G129" s="21">
        <f t="shared" si="5"/>
        <v>0</v>
      </c>
      <c r="H129" s="24"/>
      <c r="I129" s="24"/>
      <c r="J129" s="21" t="s">
        <v>18</v>
      </c>
      <c r="K129" s="21">
        <v>500</v>
      </c>
      <c r="L129" s="21" t="str">
        <f>VLOOKUP(E129,[1]KLASIFIKASI!$I$4:$J$18,2,FALSE)</f>
        <v>PELEPAS GAS</v>
      </c>
      <c r="M129" s="21">
        <f t="shared" si="6"/>
        <v>15</v>
      </c>
      <c r="N129" s="21" t="s">
        <v>19</v>
      </c>
    </row>
    <row r="130" spans="1:14" x14ac:dyDescent="0.25">
      <c r="A130" s="21">
        <f t="shared" si="7"/>
        <v>129</v>
      </c>
      <c r="B130" s="21" t="s">
        <v>1385</v>
      </c>
      <c r="C130" s="21" t="str">
        <f>VLOOKUP(B130,[1]DESA!$B$2:$D$601,3,FALSE)</f>
        <v>BEBER</v>
      </c>
      <c r="D130" s="21" t="str">
        <f>VLOOKUP(B130,[1]DESA!$B$2:$E$601,4,FALSE)</f>
        <v>BATUKLIANG</v>
      </c>
      <c r="E130" s="22"/>
      <c r="F130" s="21">
        <f t="shared" ref="F130:F193" si="8">IF(ISERROR(VLOOKUP(M130,KELAS,2,FALSE)),0,VLOOKUP(M130,KELAS,2,FALSE))</f>
        <v>0</v>
      </c>
      <c r="G130" s="21">
        <f t="shared" ref="G130:G193" si="9">IF(F130&gt;50,100,F130)</f>
        <v>0</v>
      </c>
      <c r="H130" s="24"/>
      <c r="I130" s="24"/>
      <c r="J130" s="21" t="s">
        <v>18</v>
      </c>
      <c r="K130" s="21"/>
      <c r="L130" s="21" t="e">
        <f>VLOOKUP(E130,[1]KLASIFIKASI!$I$4:$J$18,2,FALSE)</f>
        <v>#N/A</v>
      </c>
      <c r="M130" s="21" t="e">
        <f t="shared" ref="M130:M193" si="10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#N/A</v>
      </c>
      <c r="N130" s="21" t="s">
        <v>52</v>
      </c>
    </row>
    <row r="131" spans="1:14" x14ac:dyDescent="0.25">
      <c r="A131" s="21">
        <f t="shared" si="7"/>
        <v>130</v>
      </c>
      <c r="B131" s="21" t="s">
        <v>1385</v>
      </c>
      <c r="C131" s="21" t="str">
        <f>VLOOKUP(B131,[1]DESA!$B$2:$D$601,3,FALSE)</f>
        <v>BEBER</v>
      </c>
      <c r="D131" s="21" t="str">
        <f>VLOOKUP(B131,[1]DESA!$B$2:$E$601,4,FALSE)</f>
        <v>BATUKLIANG</v>
      </c>
      <c r="E131" s="22" t="s">
        <v>24</v>
      </c>
      <c r="F131" s="21">
        <f t="shared" si="8"/>
        <v>0</v>
      </c>
      <c r="G131" s="21">
        <f t="shared" si="9"/>
        <v>0</v>
      </c>
      <c r="H131" s="24"/>
      <c r="I131" s="24"/>
      <c r="J131" s="21" t="s">
        <v>18</v>
      </c>
      <c r="K131" s="21">
        <v>75</v>
      </c>
      <c r="L131" s="21" t="str">
        <f>VLOOKUP(E131,[1]KLASIFIKASI!$I$4:$J$18,2,FALSE)</f>
        <v>PELEPAS GAS</v>
      </c>
      <c r="M131" s="21">
        <f t="shared" si="10"/>
        <v>13</v>
      </c>
      <c r="N131" s="21" t="s">
        <v>52</v>
      </c>
    </row>
    <row r="132" spans="1:14" x14ac:dyDescent="0.25">
      <c r="A132" s="21">
        <f t="shared" ref="A132:A195" si="11">1+A131</f>
        <v>131</v>
      </c>
      <c r="B132" s="21" t="s">
        <v>1293</v>
      </c>
      <c r="C132" s="21" t="str">
        <f>VLOOKUP(B132,[1]DESA!$B$2:$D$601,3,FALSE)</f>
        <v>BEBER</v>
      </c>
      <c r="D132" s="21" t="str">
        <f>VLOOKUP(B132,[1]DESA!$B$2:$E$601,4,FALSE)</f>
        <v>BATUKLIANG</v>
      </c>
      <c r="E132" s="22" t="s">
        <v>24</v>
      </c>
      <c r="F132" s="21">
        <f t="shared" si="8"/>
        <v>0</v>
      </c>
      <c r="G132" s="21">
        <f t="shared" si="9"/>
        <v>0</v>
      </c>
      <c r="H132" s="24"/>
      <c r="I132" s="24"/>
      <c r="J132" s="21" t="s">
        <v>18</v>
      </c>
      <c r="K132" s="21">
        <v>250</v>
      </c>
      <c r="L132" s="21" t="str">
        <f>VLOOKUP(E132,[1]KLASIFIKASI!$I$4:$J$18,2,FALSE)</f>
        <v>PELEPAS GAS</v>
      </c>
      <c r="M132" s="21">
        <f t="shared" si="10"/>
        <v>14</v>
      </c>
      <c r="N132" s="21" t="s">
        <v>19</v>
      </c>
    </row>
    <row r="133" spans="1:14" x14ac:dyDescent="0.25">
      <c r="A133" s="21">
        <f t="shared" si="11"/>
        <v>132</v>
      </c>
      <c r="B133" s="21" t="s">
        <v>1293</v>
      </c>
      <c r="C133" s="21" t="str">
        <f>VLOOKUP(B133,[1]DESA!$B$2:$D$601,3,FALSE)</f>
        <v>BEBER</v>
      </c>
      <c r="D133" s="21" t="str">
        <f>VLOOKUP(B133,[1]DESA!$B$2:$E$601,4,FALSE)</f>
        <v>BATUKLIANG</v>
      </c>
      <c r="E133" s="22" t="s">
        <v>24</v>
      </c>
      <c r="F133" s="21">
        <f t="shared" si="8"/>
        <v>0</v>
      </c>
      <c r="G133" s="21">
        <f t="shared" si="9"/>
        <v>0</v>
      </c>
      <c r="H133" s="24"/>
      <c r="I133" s="24"/>
      <c r="J133" s="21" t="s">
        <v>18</v>
      </c>
      <c r="K133" s="21">
        <v>75</v>
      </c>
      <c r="L133" s="21" t="str">
        <f>VLOOKUP(E133,[1]KLASIFIKASI!$I$4:$J$18,2,FALSE)</f>
        <v>PELEPAS GAS</v>
      </c>
      <c r="M133" s="21">
        <f t="shared" si="10"/>
        <v>13</v>
      </c>
      <c r="N133" s="21" t="s">
        <v>52</v>
      </c>
    </row>
    <row r="134" spans="1:14" x14ac:dyDescent="0.25">
      <c r="A134" s="21">
        <f t="shared" si="11"/>
        <v>133</v>
      </c>
      <c r="B134" s="21" t="s">
        <v>1293</v>
      </c>
      <c r="C134" s="21" t="str">
        <f>VLOOKUP(B134,[1]DESA!$B$2:$D$601,3,FALSE)</f>
        <v>BEBER</v>
      </c>
      <c r="D134" s="21" t="str">
        <f>VLOOKUP(B134,[1]DESA!$B$2:$E$601,4,FALSE)</f>
        <v>BATUKLIANG</v>
      </c>
      <c r="E134" s="22" t="s">
        <v>24</v>
      </c>
      <c r="F134" s="21">
        <f t="shared" si="8"/>
        <v>0</v>
      </c>
      <c r="G134" s="21">
        <f t="shared" si="9"/>
        <v>0</v>
      </c>
      <c r="H134" s="24"/>
      <c r="I134" s="24"/>
      <c r="J134" s="21" t="s">
        <v>18</v>
      </c>
      <c r="K134" s="21">
        <v>250</v>
      </c>
      <c r="L134" s="21" t="str">
        <f>VLOOKUP(E134,[1]KLASIFIKASI!$I$4:$J$18,2,FALSE)</f>
        <v>PELEPAS GAS</v>
      </c>
      <c r="M134" s="21">
        <f t="shared" si="10"/>
        <v>14</v>
      </c>
      <c r="N134" s="21" t="s">
        <v>19</v>
      </c>
    </row>
    <row r="135" spans="1:14" s="8" customFormat="1" x14ac:dyDescent="0.25">
      <c r="A135" s="21">
        <f t="shared" si="11"/>
        <v>134</v>
      </c>
      <c r="B135" s="21" t="s">
        <v>1262</v>
      </c>
      <c r="C135" s="21" t="str">
        <f>VLOOKUP(B135,[1]DESA!$B$2:$D$601,3,FALSE)</f>
        <v>PERESAK</v>
      </c>
      <c r="D135" s="21" t="str">
        <f>VLOOKUP(B135,[1]DESA!$B$2:$E$601,4,FALSE)</f>
        <v>BATUKLIANG</v>
      </c>
      <c r="E135" s="22" t="s">
        <v>49</v>
      </c>
      <c r="F135" s="21">
        <f t="shared" si="8"/>
        <v>0</v>
      </c>
      <c r="G135" s="21">
        <f t="shared" si="9"/>
        <v>0</v>
      </c>
      <c r="H135" s="24"/>
      <c r="I135" s="24"/>
      <c r="J135" s="21" t="s">
        <v>18</v>
      </c>
      <c r="K135" s="21"/>
      <c r="L135" s="21" t="e">
        <f>VLOOKUP(E135,[1]KLASIFIKASI!$I$4:$J$18,2,FALSE)</f>
        <v>#N/A</v>
      </c>
      <c r="M135" s="21" t="e">
        <f t="shared" si="10"/>
        <v>#N/A</v>
      </c>
      <c r="N135" s="21" t="s">
        <v>52</v>
      </c>
    </row>
    <row r="136" spans="1:14" s="8" customFormat="1" x14ac:dyDescent="0.25">
      <c r="A136" s="21">
        <f t="shared" si="11"/>
        <v>135</v>
      </c>
      <c r="B136" s="21" t="s">
        <v>1262</v>
      </c>
      <c r="C136" s="21" t="str">
        <f>VLOOKUP(B136,[1]DESA!$B$2:$D$601,3,FALSE)</f>
        <v>PERESAK</v>
      </c>
      <c r="D136" s="21" t="str">
        <f>VLOOKUP(B136,[1]DESA!$B$2:$E$601,4,FALSE)</f>
        <v>BATUKLIANG</v>
      </c>
      <c r="E136" s="22" t="s">
        <v>24</v>
      </c>
      <c r="F136" s="21">
        <f t="shared" si="8"/>
        <v>0</v>
      </c>
      <c r="G136" s="21">
        <f t="shared" si="9"/>
        <v>0</v>
      </c>
      <c r="H136" s="24"/>
      <c r="I136" s="24"/>
      <c r="J136" s="21" t="s">
        <v>18</v>
      </c>
      <c r="K136" s="21">
        <v>250</v>
      </c>
      <c r="L136" s="21" t="str">
        <f>VLOOKUP(E136,[1]KLASIFIKASI!$I$4:$J$18,2,FALSE)</f>
        <v>PELEPAS GAS</v>
      </c>
      <c r="M136" s="21">
        <f t="shared" si="10"/>
        <v>14</v>
      </c>
      <c r="N136" s="21" t="s">
        <v>19</v>
      </c>
    </row>
    <row r="137" spans="1:14" s="8" customFormat="1" x14ac:dyDescent="0.25">
      <c r="A137" s="21">
        <f t="shared" si="11"/>
        <v>136</v>
      </c>
      <c r="B137" s="21" t="s">
        <v>1262</v>
      </c>
      <c r="C137" s="21" t="str">
        <f>VLOOKUP(B137,[1]DESA!$B$2:$D$601,3,FALSE)</f>
        <v>PERESAK</v>
      </c>
      <c r="D137" s="21" t="str">
        <f>VLOOKUP(B137,[1]DESA!$B$2:$E$601,4,FALSE)</f>
        <v>BATUKLIANG</v>
      </c>
      <c r="E137" s="22" t="s">
        <v>24</v>
      </c>
      <c r="F137" s="21">
        <f t="shared" si="8"/>
        <v>0</v>
      </c>
      <c r="G137" s="21">
        <f t="shared" si="9"/>
        <v>0</v>
      </c>
      <c r="H137" s="24"/>
      <c r="I137" s="24"/>
      <c r="J137" s="21" t="s">
        <v>18</v>
      </c>
      <c r="K137" s="21">
        <v>250</v>
      </c>
      <c r="L137" s="21" t="str">
        <f>VLOOKUP(E137,[1]KLASIFIKASI!$I$4:$J$18,2,FALSE)</f>
        <v>PELEPAS GAS</v>
      </c>
      <c r="M137" s="21">
        <f t="shared" si="10"/>
        <v>14</v>
      </c>
      <c r="N137" s="21" t="s">
        <v>19</v>
      </c>
    </row>
    <row r="138" spans="1:14" s="8" customFormat="1" x14ac:dyDescent="0.25">
      <c r="A138" s="21">
        <f t="shared" si="11"/>
        <v>137</v>
      </c>
      <c r="B138" s="21" t="s">
        <v>1262</v>
      </c>
      <c r="C138" s="21" t="str">
        <f>VLOOKUP(B138,[1]DESA!$B$2:$D$601,3,FALSE)</f>
        <v>PERESAK</v>
      </c>
      <c r="D138" s="21" t="str">
        <f>VLOOKUP(B138,[1]DESA!$B$2:$E$601,4,FALSE)</f>
        <v>BATUKLIANG</v>
      </c>
      <c r="E138" s="22" t="s">
        <v>24</v>
      </c>
      <c r="F138" s="21">
        <f t="shared" si="8"/>
        <v>0</v>
      </c>
      <c r="G138" s="21">
        <f t="shared" si="9"/>
        <v>0</v>
      </c>
      <c r="H138" s="24"/>
      <c r="I138" s="24"/>
      <c r="J138" s="21" t="s">
        <v>18</v>
      </c>
      <c r="K138" s="21">
        <v>500</v>
      </c>
      <c r="L138" s="21" t="str">
        <f>VLOOKUP(E138,[1]KLASIFIKASI!$I$4:$J$18,2,FALSE)</f>
        <v>PELEPAS GAS</v>
      </c>
      <c r="M138" s="21">
        <f t="shared" si="10"/>
        <v>15</v>
      </c>
      <c r="N138" s="21" t="s">
        <v>19</v>
      </c>
    </row>
    <row r="139" spans="1:14" s="8" customFormat="1" x14ac:dyDescent="0.25">
      <c r="A139" s="21">
        <f t="shared" si="11"/>
        <v>138</v>
      </c>
      <c r="B139" s="21" t="s">
        <v>1262</v>
      </c>
      <c r="C139" s="21" t="str">
        <f>VLOOKUP(B139,[1]DESA!$B$2:$D$601,3,FALSE)</f>
        <v>PERESAK</v>
      </c>
      <c r="D139" s="21" t="str">
        <f>VLOOKUP(B139,[1]DESA!$B$2:$E$601,4,FALSE)</f>
        <v>BATUKLIANG</v>
      </c>
      <c r="E139" s="22" t="s">
        <v>24</v>
      </c>
      <c r="F139" s="21">
        <f t="shared" si="8"/>
        <v>0</v>
      </c>
      <c r="G139" s="21">
        <f t="shared" si="9"/>
        <v>0</v>
      </c>
      <c r="H139" s="24"/>
      <c r="I139" s="24"/>
      <c r="J139" s="21" t="s">
        <v>18</v>
      </c>
      <c r="K139" s="21">
        <v>500</v>
      </c>
      <c r="L139" s="21" t="str">
        <f>VLOOKUP(E139,[1]KLASIFIKASI!$I$4:$J$18,2,FALSE)</f>
        <v>PELEPAS GAS</v>
      </c>
      <c r="M139" s="21">
        <f t="shared" si="10"/>
        <v>15</v>
      </c>
      <c r="N139" s="21" t="s">
        <v>19</v>
      </c>
    </row>
    <row r="140" spans="1:14" s="8" customFormat="1" x14ac:dyDescent="0.25">
      <c r="A140" s="21">
        <f t="shared" si="11"/>
        <v>139</v>
      </c>
      <c r="B140" s="21" t="s">
        <v>1262</v>
      </c>
      <c r="C140" s="21" t="str">
        <f>VLOOKUP(B140,[1]DESA!$B$2:$D$601,3,FALSE)</f>
        <v>PERESAK</v>
      </c>
      <c r="D140" s="21" t="str">
        <f>VLOOKUP(B140,[1]DESA!$B$2:$E$601,4,FALSE)</f>
        <v>BATUKLIANG</v>
      </c>
      <c r="E140" s="22" t="s">
        <v>49</v>
      </c>
      <c r="F140" s="21">
        <f t="shared" si="8"/>
        <v>0</v>
      </c>
      <c r="G140" s="21">
        <f t="shared" si="9"/>
        <v>0</v>
      </c>
      <c r="H140" s="24"/>
      <c r="I140" s="24"/>
      <c r="J140" s="21" t="s">
        <v>18</v>
      </c>
      <c r="K140" s="21"/>
      <c r="L140" s="21" t="e">
        <f>VLOOKUP(E140,[1]KLASIFIKASI!$I$4:$J$18,2,FALSE)</f>
        <v>#N/A</v>
      </c>
      <c r="M140" s="21" t="e">
        <f t="shared" si="10"/>
        <v>#N/A</v>
      </c>
      <c r="N140" s="21" t="s">
        <v>52</v>
      </c>
    </row>
    <row r="141" spans="1:14" s="8" customFormat="1" x14ac:dyDescent="0.25">
      <c r="A141" s="21">
        <f t="shared" si="11"/>
        <v>140</v>
      </c>
      <c r="B141" s="21" t="s">
        <v>1262</v>
      </c>
      <c r="C141" s="21" t="str">
        <f>VLOOKUP(B141,[1]DESA!$B$2:$D$601,3,FALSE)</f>
        <v>PERESAK</v>
      </c>
      <c r="D141" s="21" t="str">
        <f>VLOOKUP(B141,[1]DESA!$B$2:$E$601,4,FALSE)</f>
        <v>BATUKLIANG</v>
      </c>
      <c r="E141" s="22" t="s">
        <v>24</v>
      </c>
      <c r="F141" s="21">
        <f t="shared" si="8"/>
        <v>0</v>
      </c>
      <c r="G141" s="21">
        <f t="shared" si="9"/>
        <v>0</v>
      </c>
      <c r="H141" s="24"/>
      <c r="I141" s="24"/>
      <c r="J141" s="21" t="s">
        <v>18</v>
      </c>
      <c r="K141" s="21">
        <v>125</v>
      </c>
      <c r="L141" s="21" t="str">
        <f>VLOOKUP(E141,[1]KLASIFIKASI!$I$4:$J$18,2,FALSE)</f>
        <v>PELEPAS GAS</v>
      </c>
      <c r="M141" s="21">
        <f t="shared" si="10"/>
        <v>14</v>
      </c>
      <c r="N141" s="21" t="s">
        <v>19</v>
      </c>
    </row>
    <row r="142" spans="1:14" s="8" customFormat="1" x14ac:dyDescent="0.25">
      <c r="A142" s="21">
        <f t="shared" si="11"/>
        <v>141</v>
      </c>
      <c r="B142" s="21" t="s">
        <v>1262</v>
      </c>
      <c r="C142" s="21" t="str">
        <f>VLOOKUP(B142,[1]DESA!$B$2:$D$601,3,FALSE)</f>
        <v>PERESAK</v>
      </c>
      <c r="D142" s="21" t="str">
        <f>VLOOKUP(B142,[1]DESA!$B$2:$E$601,4,FALSE)</f>
        <v>BATUKLIANG</v>
      </c>
      <c r="E142" s="22" t="s">
        <v>24</v>
      </c>
      <c r="F142" s="21">
        <f t="shared" si="8"/>
        <v>0</v>
      </c>
      <c r="G142" s="21">
        <f t="shared" si="9"/>
        <v>0</v>
      </c>
      <c r="H142" s="24"/>
      <c r="I142" s="24"/>
      <c r="J142" s="21" t="s">
        <v>18</v>
      </c>
      <c r="K142" s="21">
        <v>125</v>
      </c>
      <c r="L142" s="21" t="str">
        <f>VLOOKUP(E142,[1]KLASIFIKASI!$I$4:$J$18,2,FALSE)</f>
        <v>PELEPAS GAS</v>
      </c>
      <c r="M142" s="21">
        <f t="shared" si="10"/>
        <v>14</v>
      </c>
      <c r="N142" s="21" t="s">
        <v>19</v>
      </c>
    </row>
    <row r="143" spans="1:14" s="8" customFormat="1" x14ac:dyDescent="0.25">
      <c r="A143" s="21">
        <f t="shared" si="11"/>
        <v>142</v>
      </c>
      <c r="B143" s="21" t="s">
        <v>1262</v>
      </c>
      <c r="C143" s="21" t="str">
        <f>VLOOKUP(B143,[1]DESA!$B$2:$D$601,3,FALSE)</f>
        <v>PERESAK</v>
      </c>
      <c r="D143" s="21" t="str">
        <f>VLOOKUP(B143,[1]DESA!$B$2:$E$601,4,FALSE)</f>
        <v>BATUKLIANG</v>
      </c>
      <c r="E143" s="22" t="s">
        <v>24</v>
      </c>
      <c r="F143" s="21">
        <f t="shared" si="8"/>
        <v>0</v>
      </c>
      <c r="G143" s="21">
        <f t="shared" si="9"/>
        <v>0</v>
      </c>
      <c r="H143" s="24"/>
      <c r="I143" s="24"/>
      <c r="J143" s="21" t="s">
        <v>18</v>
      </c>
      <c r="K143" s="21">
        <v>125</v>
      </c>
      <c r="L143" s="21" t="str">
        <f>VLOOKUP(E143,[1]KLASIFIKASI!$I$4:$J$18,2,FALSE)</f>
        <v>PELEPAS GAS</v>
      </c>
      <c r="M143" s="21">
        <f t="shared" si="10"/>
        <v>14</v>
      </c>
      <c r="N143" s="21" t="s">
        <v>19</v>
      </c>
    </row>
    <row r="144" spans="1:14" s="6" customFormat="1" x14ac:dyDescent="0.25">
      <c r="A144" s="21">
        <f t="shared" si="11"/>
        <v>143</v>
      </c>
      <c r="B144" s="21" t="s">
        <v>1262</v>
      </c>
      <c r="C144" s="21" t="str">
        <f>VLOOKUP(B144,[1]DESA!$B$2:$D$601,3,FALSE)</f>
        <v>PERESAK</v>
      </c>
      <c r="D144" s="21" t="str">
        <f>VLOOKUP(B144,[1]DESA!$B$2:$E$601,4,FALSE)</f>
        <v>BATUKLIANG</v>
      </c>
      <c r="E144" s="22" t="s">
        <v>24</v>
      </c>
      <c r="F144" s="21">
        <f t="shared" si="8"/>
        <v>0</v>
      </c>
      <c r="G144" s="21">
        <f t="shared" si="9"/>
        <v>0</v>
      </c>
      <c r="H144" s="24"/>
      <c r="I144" s="24"/>
      <c r="J144" s="21" t="s">
        <v>18</v>
      </c>
      <c r="K144" s="21">
        <v>250</v>
      </c>
      <c r="L144" s="21" t="str">
        <f>VLOOKUP(E144,[1]KLASIFIKASI!$I$4:$J$18,2,FALSE)</f>
        <v>PELEPAS GAS</v>
      </c>
      <c r="M144" s="21">
        <f t="shared" si="10"/>
        <v>14</v>
      </c>
      <c r="N144" s="21" t="s">
        <v>19</v>
      </c>
    </row>
    <row r="145" spans="1:14" s="6" customFormat="1" x14ac:dyDescent="0.25">
      <c r="A145" s="21">
        <f t="shared" si="11"/>
        <v>144</v>
      </c>
      <c r="B145" s="21" t="s">
        <v>1262</v>
      </c>
      <c r="C145" s="21" t="str">
        <f>VLOOKUP(B145,[1]DESA!$B$2:$D$601,3,FALSE)</f>
        <v>PERESAK</v>
      </c>
      <c r="D145" s="21" t="str">
        <f>VLOOKUP(B145,[1]DESA!$B$2:$E$601,4,FALSE)</f>
        <v>BATUKLIANG</v>
      </c>
      <c r="E145" s="22" t="s">
        <v>24</v>
      </c>
      <c r="F145" s="21">
        <f t="shared" si="8"/>
        <v>0</v>
      </c>
      <c r="G145" s="21">
        <f t="shared" si="9"/>
        <v>0</v>
      </c>
      <c r="H145" s="24"/>
      <c r="I145" s="24"/>
      <c r="J145" s="21" t="s">
        <v>18</v>
      </c>
      <c r="K145" s="21">
        <v>45</v>
      </c>
      <c r="L145" s="21" t="str">
        <f>VLOOKUP(E145,[1]KLASIFIKASI!$I$4:$J$18,2,FALSE)</f>
        <v>PELEPAS GAS</v>
      </c>
      <c r="M145" s="21">
        <f t="shared" si="10"/>
        <v>12</v>
      </c>
      <c r="N145" s="21" t="s">
        <v>19</v>
      </c>
    </row>
    <row r="146" spans="1:14" s="6" customFormat="1" x14ac:dyDescent="0.25">
      <c r="A146" s="21">
        <f t="shared" si="11"/>
        <v>145</v>
      </c>
      <c r="B146" s="21" t="s">
        <v>1262</v>
      </c>
      <c r="C146" s="21" t="str">
        <f>VLOOKUP(B146,[1]DESA!$B$2:$D$601,3,FALSE)</f>
        <v>PERESAK</v>
      </c>
      <c r="D146" s="21" t="str">
        <f>VLOOKUP(B146,[1]DESA!$B$2:$E$601,4,FALSE)</f>
        <v>BATUKLIANG</v>
      </c>
      <c r="E146" s="22" t="s">
        <v>15</v>
      </c>
      <c r="F146" s="21">
        <f t="shared" si="8"/>
        <v>0</v>
      </c>
      <c r="G146" s="21">
        <f t="shared" si="9"/>
        <v>0</v>
      </c>
      <c r="H146" s="24"/>
      <c r="I146" s="24"/>
      <c r="J146" s="21" t="s">
        <v>18</v>
      </c>
      <c r="K146" s="21">
        <v>18</v>
      </c>
      <c r="L146" s="21" t="str">
        <f>VLOOKUP(E146,[1]KLASIFIKASI!$I$4:$J$18,2,FALSE)</f>
        <v>PELEPAS GAS</v>
      </c>
      <c r="M146" s="21">
        <f t="shared" si="10"/>
        <v>12</v>
      </c>
      <c r="N146" s="21" t="s">
        <v>19</v>
      </c>
    </row>
    <row r="147" spans="1:14" s="6" customFormat="1" x14ac:dyDescent="0.25">
      <c r="A147" s="21">
        <f t="shared" si="11"/>
        <v>146</v>
      </c>
      <c r="B147" s="21" t="s">
        <v>1262</v>
      </c>
      <c r="C147" s="21" t="str">
        <f>VLOOKUP(B147,[1]DESA!$B$2:$D$601,3,FALSE)</f>
        <v>PERESAK</v>
      </c>
      <c r="D147" s="21" t="str">
        <f>VLOOKUP(B147,[1]DESA!$B$2:$E$601,4,FALSE)</f>
        <v>BATUKLIANG</v>
      </c>
      <c r="E147" s="22"/>
      <c r="F147" s="21">
        <f t="shared" si="8"/>
        <v>0</v>
      </c>
      <c r="G147" s="21">
        <f t="shared" si="9"/>
        <v>0</v>
      </c>
      <c r="H147" s="24"/>
      <c r="I147" s="24"/>
      <c r="J147" s="21" t="s">
        <v>18</v>
      </c>
      <c r="K147" s="21"/>
      <c r="L147" s="21" t="e">
        <f>VLOOKUP(E147,[1]KLASIFIKASI!$I$4:$J$18,2,FALSE)</f>
        <v>#N/A</v>
      </c>
      <c r="M147" s="21" t="e">
        <f t="shared" si="10"/>
        <v>#N/A</v>
      </c>
      <c r="N147" s="21" t="s">
        <v>52</v>
      </c>
    </row>
    <row r="148" spans="1:14" s="6" customFormat="1" x14ac:dyDescent="0.25">
      <c r="A148" s="21">
        <f t="shared" si="11"/>
        <v>147</v>
      </c>
      <c r="B148" s="21" t="s">
        <v>1262</v>
      </c>
      <c r="C148" s="21" t="str">
        <f>VLOOKUP(B148,[1]DESA!$B$2:$D$601,3,FALSE)</f>
        <v>PERESAK</v>
      </c>
      <c r="D148" s="21" t="str">
        <f>VLOOKUP(B148,[1]DESA!$B$2:$E$601,4,FALSE)</f>
        <v>BATUKLIANG</v>
      </c>
      <c r="E148" s="22" t="s">
        <v>49</v>
      </c>
      <c r="F148" s="21">
        <f t="shared" si="8"/>
        <v>0</v>
      </c>
      <c r="G148" s="21">
        <f t="shared" si="9"/>
        <v>0</v>
      </c>
      <c r="H148" s="24"/>
      <c r="I148" s="24"/>
      <c r="J148" s="21" t="s">
        <v>18</v>
      </c>
      <c r="K148" s="21"/>
      <c r="L148" s="21" t="e">
        <f>VLOOKUP(E148,[1]KLASIFIKASI!$I$4:$J$18,2,FALSE)</f>
        <v>#N/A</v>
      </c>
      <c r="M148" s="21" t="e">
        <f t="shared" si="10"/>
        <v>#N/A</v>
      </c>
      <c r="N148" s="21" t="s">
        <v>52</v>
      </c>
    </row>
    <row r="149" spans="1:14" s="6" customFormat="1" x14ac:dyDescent="0.25">
      <c r="A149" s="21">
        <f t="shared" si="11"/>
        <v>148</v>
      </c>
      <c r="B149" s="21" t="s">
        <v>1262</v>
      </c>
      <c r="C149" s="21" t="str">
        <f>VLOOKUP(B149,[1]DESA!$B$2:$D$601,3,FALSE)</f>
        <v>PERESAK</v>
      </c>
      <c r="D149" s="21" t="str">
        <f>VLOOKUP(B149,[1]DESA!$B$2:$E$601,4,FALSE)</f>
        <v>BATUKLIANG</v>
      </c>
      <c r="E149" s="22" t="s">
        <v>49</v>
      </c>
      <c r="F149" s="21">
        <f t="shared" si="8"/>
        <v>0</v>
      </c>
      <c r="G149" s="21">
        <f t="shared" si="9"/>
        <v>0</v>
      </c>
      <c r="H149" s="24"/>
      <c r="I149" s="24"/>
      <c r="J149" s="21" t="s">
        <v>18</v>
      </c>
      <c r="K149" s="21"/>
      <c r="L149" s="21" t="e">
        <f>VLOOKUP(E149,[1]KLASIFIKASI!$I$4:$J$18,2,FALSE)</f>
        <v>#N/A</v>
      </c>
      <c r="M149" s="21" t="e">
        <f t="shared" si="10"/>
        <v>#N/A</v>
      </c>
      <c r="N149" s="21" t="s">
        <v>52</v>
      </c>
    </row>
    <row r="150" spans="1:14" s="3" customFormat="1" x14ac:dyDescent="0.25">
      <c r="A150" s="21">
        <f t="shared" si="11"/>
        <v>149</v>
      </c>
      <c r="B150" s="21" t="s">
        <v>1262</v>
      </c>
      <c r="C150" s="21" t="str">
        <f>VLOOKUP(B150,[1]DESA!$B$2:$D$601,3,FALSE)</f>
        <v>PERESAK</v>
      </c>
      <c r="D150" s="21" t="str">
        <f>VLOOKUP(B150,[1]DESA!$B$2:$E$601,4,FALSE)</f>
        <v>BATUKLIANG</v>
      </c>
      <c r="E150" s="22" t="s">
        <v>24</v>
      </c>
      <c r="F150" s="21">
        <f t="shared" si="8"/>
        <v>0</v>
      </c>
      <c r="G150" s="21">
        <f t="shared" si="9"/>
        <v>0</v>
      </c>
      <c r="H150" s="24"/>
      <c r="I150" s="24"/>
      <c r="J150" s="21" t="s">
        <v>18</v>
      </c>
      <c r="K150" s="21">
        <v>125</v>
      </c>
      <c r="L150" s="21" t="str">
        <f>VLOOKUP(E150,[1]KLASIFIKASI!$I$4:$J$18,2,FALSE)</f>
        <v>PELEPAS GAS</v>
      </c>
      <c r="M150" s="21">
        <f t="shared" si="10"/>
        <v>14</v>
      </c>
      <c r="N150" s="21" t="s">
        <v>19</v>
      </c>
    </row>
    <row r="151" spans="1:14" s="3" customFormat="1" x14ac:dyDescent="0.25">
      <c r="A151" s="21">
        <f t="shared" si="11"/>
        <v>150</v>
      </c>
      <c r="B151" s="21" t="s">
        <v>1262</v>
      </c>
      <c r="C151" s="21" t="str">
        <f>VLOOKUP(B151,[1]DESA!$B$2:$D$601,3,FALSE)</f>
        <v>PERESAK</v>
      </c>
      <c r="D151" s="21" t="str">
        <f>VLOOKUP(B151,[1]DESA!$B$2:$E$601,4,FALSE)</f>
        <v>BATUKLIANG</v>
      </c>
      <c r="E151" s="22" t="s">
        <v>24</v>
      </c>
      <c r="F151" s="21">
        <f t="shared" si="8"/>
        <v>0</v>
      </c>
      <c r="G151" s="21">
        <f t="shared" si="9"/>
        <v>0</v>
      </c>
      <c r="H151" s="24"/>
      <c r="I151" s="24"/>
      <c r="J151" s="21" t="s">
        <v>18</v>
      </c>
      <c r="K151" s="21">
        <v>125</v>
      </c>
      <c r="L151" s="21" t="str">
        <f>VLOOKUP(E151,[1]KLASIFIKASI!$I$4:$J$18,2,FALSE)</f>
        <v>PELEPAS GAS</v>
      </c>
      <c r="M151" s="21">
        <f t="shared" si="10"/>
        <v>14</v>
      </c>
      <c r="N151" s="21" t="s">
        <v>19</v>
      </c>
    </row>
    <row r="152" spans="1:14" s="3" customFormat="1" x14ac:dyDescent="0.25">
      <c r="A152" s="21">
        <f t="shared" si="11"/>
        <v>151</v>
      </c>
      <c r="B152" s="21" t="s">
        <v>1262</v>
      </c>
      <c r="C152" s="21" t="str">
        <f>VLOOKUP(B152,[1]DESA!$B$2:$D$601,3,FALSE)</f>
        <v>PERESAK</v>
      </c>
      <c r="D152" s="21" t="str">
        <f>VLOOKUP(B152,[1]DESA!$B$2:$E$601,4,FALSE)</f>
        <v>BATUKLIANG</v>
      </c>
      <c r="E152" s="22"/>
      <c r="F152" s="21">
        <f t="shared" si="8"/>
        <v>0</v>
      </c>
      <c r="G152" s="21">
        <f t="shared" si="9"/>
        <v>0</v>
      </c>
      <c r="H152" s="24"/>
      <c r="I152" s="24"/>
      <c r="J152" s="21" t="s">
        <v>18</v>
      </c>
      <c r="K152" s="21"/>
      <c r="L152" s="21" t="e">
        <f>VLOOKUP(E152,[1]KLASIFIKASI!$I$4:$J$18,2,FALSE)</f>
        <v>#N/A</v>
      </c>
      <c r="M152" s="21" t="e">
        <f t="shared" si="10"/>
        <v>#N/A</v>
      </c>
      <c r="N152" s="21" t="s">
        <v>52</v>
      </c>
    </row>
    <row r="153" spans="1:14" s="3" customFormat="1" x14ac:dyDescent="0.25">
      <c r="A153" s="21">
        <f t="shared" si="11"/>
        <v>152</v>
      </c>
      <c r="B153" s="21" t="s">
        <v>1262</v>
      </c>
      <c r="C153" s="21" t="str">
        <f>VLOOKUP(B153,[1]DESA!$B$2:$D$601,3,FALSE)</f>
        <v>PERESAK</v>
      </c>
      <c r="D153" s="21" t="str">
        <f>VLOOKUP(B153,[1]DESA!$B$2:$E$601,4,FALSE)</f>
        <v>BATUKLIANG</v>
      </c>
      <c r="E153" s="22" t="s">
        <v>15</v>
      </c>
      <c r="F153" s="21">
        <f t="shared" si="8"/>
        <v>0</v>
      </c>
      <c r="G153" s="21">
        <f t="shared" si="9"/>
        <v>0</v>
      </c>
      <c r="H153" s="24"/>
      <c r="I153" s="24"/>
      <c r="J153" s="21" t="s">
        <v>18</v>
      </c>
      <c r="K153" s="21">
        <v>25</v>
      </c>
      <c r="L153" s="21" t="str">
        <f>VLOOKUP(E153,[1]KLASIFIKASI!$I$4:$J$18,2,FALSE)</f>
        <v>PELEPAS GAS</v>
      </c>
      <c r="M153" s="21">
        <f t="shared" si="10"/>
        <v>12</v>
      </c>
      <c r="N153" s="21" t="s">
        <v>19</v>
      </c>
    </row>
    <row r="154" spans="1:14" s="3" customFormat="1" x14ac:dyDescent="0.25">
      <c r="A154" s="21">
        <f t="shared" si="11"/>
        <v>153</v>
      </c>
      <c r="B154" s="21" t="s">
        <v>1262</v>
      </c>
      <c r="C154" s="21" t="str">
        <f>VLOOKUP(B154,[1]DESA!$B$2:$D$601,3,FALSE)</f>
        <v>PERESAK</v>
      </c>
      <c r="D154" s="21" t="str">
        <f>VLOOKUP(B154,[1]DESA!$B$2:$E$601,4,FALSE)</f>
        <v>BATUKLIANG</v>
      </c>
      <c r="E154" s="22" t="s">
        <v>24</v>
      </c>
      <c r="F154" s="21">
        <f t="shared" si="8"/>
        <v>0</v>
      </c>
      <c r="G154" s="21">
        <f t="shared" si="9"/>
        <v>0</v>
      </c>
      <c r="H154" s="24"/>
      <c r="I154" s="24"/>
      <c r="J154" s="21" t="s">
        <v>18</v>
      </c>
      <c r="K154" s="21">
        <v>75</v>
      </c>
      <c r="L154" s="21" t="str">
        <f>VLOOKUP(E154,[1]KLASIFIKASI!$I$4:$J$18,2,FALSE)</f>
        <v>PELEPAS GAS</v>
      </c>
      <c r="M154" s="21">
        <f t="shared" si="10"/>
        <v>13</v>
      </c>
      <c r="N154" s="21" t="s">
        <v>52</v>
      </c>
    </row>
    <row r="155" spans="1:14" s="3" customFormat="1" x14ac:dyDescent="0.25">
      <c r="A155" s="21">
        <f t="shared" si="11"/>
        <v>154</v>
      </c>
      <c r="B155" s="21" t="s">
        <v>1262</v>
      </c>
      <c r="C155" s="21" t="str">
        <f>VLOOKUP(B155,[1]DESA!$B$2:$D$601,3,FALSE)</f>
        <v>PERESAK</v>
      </c>
      <c r="D155" s="21" t="str">
        <f>VLOOKUP(B155,[1]DESA!$B$2:$E$601,4,FALSE)</f>
        <v>BATUKLIANG</v>
      </c>
      <c r="E155" s="22" t="s">
        <v>24</v>
      </c>
      <c r="F155" s="21">
        <f t="shared" si="8"/>
        <v>0</v>
      </c>
      <c r="G155" s="21">
        <f t="shared" si="9"/>
        <v>0</v>
      </c>
      <c r="H155" s="24"/>
      <c r="I155" s="24"/>
      <c r="J155" s="21" t="s">
        <v>18</v>
      </c>
      <c r="K155" s="21">
        <v>75</v>
      </c>
      <c r="L155" s="21" t="str">
        <f>VLOOKUP(E155,[1]KLASIFIKASI!$I$4:$J$18,2,FALSE)</f>
        <v>PELEPAS GAS</v>
      </c>
      <c r="M155" s="21">
        <f t="shared" si="10"/>
        <v>13</v>
      </c>
      <c r="N155" s="21" t="s">
        <v>52</v>
      </c>
    </row>
    <row r="156" spans="1:14" s="3" customFormat="1" x14ac:dyDescent="0.25">
      <c r="A156" s="21">
        <f t="shared" si="11"/>
        <v>155</v>
      </c>
      <c r="B156" s="21" t="s">
        <v>1262</v>
      </c>
      <c r="C156" s="21" t="str">
        <f>VLOOKUP(B156,[1]DESA!$B$2:$D$601,3,FALSE)</f>
        <v>PERESAK</v>
      </c>
      <c r="D156" s="21" t="str">
        <f>VLOOKUP(B156,[1]DESA!$B$2:$E$601,4,FALSE)</f>
        <v>BATUKLIANG</v>
      </c>
      <c r="E156" s="22" t="s">
        <v>24</v>
      </c>
      <c r="F156" s="21">
        <f t="shared" si="8"/>
        <v>0</v>
      </c>
      <c r="G156" s="21">
        <f t="shared" si="9"/>
        <v>0</v>
      </c>
      <c r="H156" s="24"/>
      <c r="I156" s="24"/>
      <c r="J156" s="21" t="s">
        <v>18</v>
      </c>
      <c r="K156" s="21">
        <v>250</v>
      </c>
      <c r="L156" s="21" t="str">
        <f>VLOOKUP(E156,[1]KLASIFIKASI!$I$4:$J$18,2,FALSE)</f>
        <v>PELEPAS GAS</v>
      </c>
      <c r="M156" s="21">
        <f t="shared" si="10"/>
        <v>14</v>
      </c>
      <c r="N156" s="21" t="s">
        <v>19</v>
      </c>
    </row>
    <row r="157" spans="1:14" s="3" customFormat="1" x14ac:dyDescent="0.25">
      <c r="A157" s="21">
        <f t="shared" si="11"/>
        <v>156</v>
      </c>
      <c r="B157" s="21" t="s">
        <v>1262</v>
      </c>
      <c r="C157" s="21" t="str">
        <f>VLOOKUP(B157,[1]DESA!$B$2:$D$601,3,FALSE)</f>
        <v>PERESAK</v>
      </c>
      <c r="D157" s="21" t="str">
        <f>VLOOKUP(B157,[1]DESA!$B$2:$E$601,4,FALSE)</f>
        <v>BATUKLIANG</v>
      </c>
      <c r="E157" s="22" t="s">
        <v>15</v>
      </c>
      <c r="F157" s="21">
        <f t="shared" si="8"/>
        <v>0</v>
      </c>
      <c r="G157" s="21">
        <f t="shared" si="9"/>
        <v>0</v>
      </c>
      <c r="H157" s="24"/>
      <c r="I157" s="24"/>
      <c r="J157" s="21" t="s">
        <v>18</v>
      </c>
      <c r="K157" s="21">
        <v>25</v>
      </c>
      <c r="L157" s="21" t="str">
        <f>VLOOKUP(E157,[1]KLASIFIKASI!$I$4:$J$18,2,FALSE)</f>
        <v>PELEPAS GAS</v>
      </c>
      <c r="M157" s="21">
        <f t="shared" si="10"/>
        <v>12</v>
      </c>
      <c r="N157" s="21" t="s">
        <v>19</v>
      </c>
    </row>
    <row r="158" spans="1:14" s="3" customFormat="1" x14ac:dyDescent="0.25">
      <c r="A158" s="21">
        <f t="shared" si="11"/>
        <v>157</v>
      </c>
      <c r="B158" s="21" t="s">
        <v>1262</v>
      </c>
      <c r="C158" s="21" t="str">
        <f>VLOOKUP(B158,[1]DESA!$B$2:$D$601,3,FALSE)</f>
        <v>PERESAK</v>
      </c>
      <c r="D158" s="21" t="str">
        <f>VLOOKUP(B158,[1]DESA!$B$2:$E$601,4,FALSE)</f>
        <v>BATUKLIANG</v>
      </c>
      <c r="E158" s="22" t="s">
        <v>24</v>
      </c>
      <c r="F158" s="21">
        <f t="shared" si="8"/>
        <v>0</v>
      </c>
      <c r="G158" s="21">
        <f t="shared" si="9"/>
        <v>0</v>
      </c>
      <c r="H158" s="24"/>
      <c r="I158" s="24"/>
      <c r="J158" s="21" t="s">
        <v>18</v>
      </c>
      <c r="K158" s="21">
        <v>125</v>
      </c>
      <c r="L158" s="21" t="str">
        <f>VLOOKUP(E158,[1]KLASIFIKASI!$I$4:$J$18,2,FALSE)</f>
        <v>PELEPAS GAS</v>
      </c>
      <c r="M158" s="21">
        <f t="shared" si="10"/>
        <v>14</v>
      </c>
      <c r="N158" s="21" t="s">
        <v>19</v>
      </c>
    </row>
    <row r="159" spans="1:14" s="3" customFormat="1" x14ac:dyDescent="0.25">
      <c r="A159" s="21">
        <f t="shared" si="11"/>
        <v>158</v>
      </c>
      <c r="B159" s="21" t="s">
        <v>1262</v>
      </c>
      <c r="C159" s="21" t="str">
        <f>VLOOKUP(B159,[1]DESA!$B$2:$D$601,3,FALSE)</f>
        <v>PERESAK</v>
      </c>
      <c r="D159" s="21" t="str">
        <f>VLOOKUP(B159,[1]DESA!$B$2:$E$601,4,FALSE)</f>
        <v>BATUKLIANG</v>
      </c>
      <c r="E159" s="22"/>
      <c r="F159" s="21">
        <f t="shared" si="8"/>
        <v>0</v>
      </c>
      <c r="G159" s="21">
        <f t="shared" si="9"/>
        <v>0</v>
      </c>
      <c r="H159" s="24"/>
      <c r="I159" s="24"/>
      <c r="J159" s="21" t="s">
        <v>18</v>
      </c>
      <c r="K159" s="21"/>
      <c r="L159" s="21" t="e">
        <f>VLOOKUP(E159,[1]KLASIFIKASI!$I$4:$J$18,2,FALSE)</f>
        <v>#N/A</v>
      </c>
      <c r="M159" s="21" t="e">
        <f t="shared" si="10"/>
        <v>#N/A</v>
      </c>
      <c r="N159" s="21" t="s">
        <v>52</v>
      </c>
    </row>
    <row r="160" spans="1:14" s="3" customFormat="1" x14ac:dyDescent="0.25">
      <c r="A160" s="21">
        <f t="shared" si="11"/>
        <v>159</v>
      </c>
      <c r="B160" s="21" t="s">
        <v>1262</v>
      </c>
      <c r="C160" s="21" t="str">
        <f>VLOOKUP(B160,[1]DESA!$B$2:$D$601,3,FALSE)</f>
        <v>PERESAK</v>
      </c>
      <c r="D160" s="21" t="str">
        <f>VLOOKUP(B160,[1]DESA!$B$2:$E$601,4,FALSE)</f>
        <v>BATUKLIANG</v>
      </c>
      <c r="E160" s="22" t="s">
        <v>24</v>
      </c>
      <c r="F160" s="21">
        <f t="shared" si="8"/>
        <v>0</v>
      </c>
      <c r="G160" s="21">
        <f t="shared" si="9"/>
        <v>0</v>
      </c>
      <c r="H160" s="24"/>
      <c r="I160" s="24"/>
      <c r="J160" s="21" t="s">
        <v>18</v>
      </c>
      <c r="K160" s="21">
        <v>125</v>
      </c>
      <c r="L160" s="21" t="str">
        <f>VLOOKUP(E160,[1]KLASIFIKASI!$I$4:$J$18,2,FALSE)</f>
        <v>PELEPAS GAS</v>
      </c>
      <c r="M160" s="21">
        <f t="shared" si="10"/>
        <v>14</v>
      </c>
      <c r="N160" s="21" t="s">
        <v>19</v>
      </c>
    </row>
    <row r="161" spans="1:14" s="3" customFormat="1" x14ac:dyDescent="0.25">
      <c r="A161" s="21">
        <f t="shared" si="11"/>
        <v>160</v>
      </c>
      <c r="B161" s="21" t="s">
        <v>1262</v>
      </c>
      <c r="C161" s="21" t="str">
        <f>VLOOKUP(B161,[1]DESA!$B$2:$D$601,3,FALSE)</f>
        <v>PERESAK</v>
      </c>
      <c r="D161" s="21" t="str">
        <f>VLOOKUP(B161,[1]DESA!$B$2:$E$601,4,FALSE)</f>
        <v>BATUKLIANG</v>
      </c>
      <c r="E161" s="22" t="s">
        <v>15</v>
      </c>
      <c r="F161" s="21">
        <f t="shared" si="8"/>
        <v>0</v>
      </c>
      <c r="G161" s="21">
        <f t="shared" si="9"/>
        <v>0</v>
      </c>
      <c r="H161" s="24"/>
      <c r="I161" s="24"/>
      <c r="J161" s="21" t="s">
        <v>18</v>
      </c>
      <c r="K161" s="21">
        <v>25</v>
      </c>
      <c r="L161" s="21" t="str">
        <f>VLOOKUP(E161,[1]KLASIFIKASI!$I$4:$J$18,2,FALSE)</f>
        <v>PELEPAS GAS</v>
      </c>
      <c r="M161" s="21">
        <f t="shared" si="10"/>
        <v>12</v>
      </c>
      <c r="N161" s="21" t="s">
        <v>19</v>
      </c>
    </row>
    <row r="162" spans="1:14" s="3" customFormat="1" x14ac:dyDescent="0.25">
      <c r="A162" s="21">
        <f t="shared" si="11"/>
        <v>161</v>
      </c>
      <c r="B162" s="21" t="s">
        <v>1262</v>
      </c>
      <c r="C162" s="21" t="str">
        <f>VLOOKUP(B162,[1]DESA!$B$2:$D$601,3,FALSE)</f>
        <v>PERESAK</v>
      </c>
      <c r="D162" s="21" t="str">
        <f>VLOOKUP(B162,[1]DESA!$B$2:$E$601,4,FALSE)</f>
        <v>BATUKLIANG</v>
      </c>
      <c r="E162" s="22"/>
      <c r="F162" s="21">
        <f t="shared" si="8"/>
        <v>0</v>
      </c>
      <c r="G162" s="21">
        <f t="shared" si="9"/>
        <v>0</v>
      </c>
      <c r="H162" s="24"/>
      <c r="I162" s="24"/>
      <c r="J162" s="21" t="s">
        <v>18</v>
      </c>
      <c r="K162" s="21"/>
      <c r="L162" s="21" t="e">
        <f>VLOOKUP(E162,[1]KLASIFIKASI!$I$4:$J$18,2,FALSE)</f>
        <v>#N/A</v>
      </c>
      <c r="M162" s="21" t="e">
        <f t="shared" si="10"/>
        <v>#N/A</v>
      </c>
      <c r="N162" s="21" t="s">
        <v>52</v>
      </c>
    </row>
    <row r="163" spans="1:14" s="3" customFormat="1" x14ac:dyDescent="0.25">
      <c r="A163" s="21">
        <f t="shared" si="11"/>
        <v>162</v>
      </c>
      <c r="B163" s="21" t="s">
        <v>1262</v>
      </c>
      <c r="C163" s="21" t="str">
        <f>VLOOKUP(B163,[1]DESA!$B$2:$D$601,3,FALSE)</f>
        <v>PERESAK</v>
      </c>
      <c r="D163" s="21" t="str">
        <f>VLOOKUP(B163,[1]DESA!$B$2:$E$601,4,FALSE)</f>
        <v>BATUKLIANG</v>
      </c>
      <c r="E163" s="22" t="s">
        <v>24</v>
      </c>
      <c r="F163" s="21">
        <f t="shared" si="8"/>
        <v>0</v>
      </c>
      <c r="G163" s="21">
        <f t="shared" si="9"/>
        <v>0</v>
      </c>
      <c r="H163" s="24"/>
      <c r="I163" s="24"/>
      <c r="J163" s="21" t="s">
        <v>18</v>
      </c>
      <c r="K163" s="21">
        <v>125</v>
      </c>
      <c r="L163" s="21" t="str">
        <f>VLOOKUP(E163,[1]KLASIFIKASI!$I$4:$J$18,2,FALSE)</f>
        <v>PELEPAS GAS</v>
      </c>
      <c r="M163" s="21">
        <f t="shared" si="10"/>
        <v>14</v>
      </c>
      <c r="N163" s="21" t="s">
        <v>19</v>
      </c>
    </row>
    <row r="164" spans="1:14" s="3" customFormat="1" x14ac:dyDescent="0.25">
      <c r="A164" s="21">
        <f t="shared" si="11"/>
        <v>163</v>
      </c>
      <c r="B164" s="21" t="s">
        <v>1262</v>
      </c>
      <c r="C164" s="21" t="str">
        <f>VLOOKUP(B164,[1]DESA!$B$2:$D$601,3,FALSE)</f>
        <v>PERESAK</v>
      </c>
      <c r="D164" s="21" t="str">
        <f>VLOOKUP(B164,[1]DESA!$B$2:$E$601,4,FALSE)</f>
        <v>BATUKLIANG</v>
      </c>
      <c r="E164" s="22"/>
      <c r="F164" s="21">
        <f t="shared" si="8"/>
        <v>0</v>
      </c>
      <c r="G164" s="21">
        <f t="shared" si="9"/>
        <v>0</v>
      </c>
      <c r="H164" s="24"/>
      <c r="I164" s="24"/>
      <c r="J164" s="21" t="s">
        <v>18</v>
      </c>
      <c r="K164" s="21"/>
      <c r="L164" s="21" t="e">
        <f>VLOOKUP(E164,[1]KLASIFIKASI!$I$4:$J$18,2,FALSE)</f>
        <v>#N/A</v>
      </c>
      <c r="M164" s="21" t="e">
        <f t="shared" si="10"/>
        <v>#N/A</v>
      </c>
      <c r="N164" s="21" t="s">
        <v>52</v>
      </c>
    </row>
    <row r="165" spans="1:14" s="3" customFormat="1" x14ac:dyDescent="0.25">
      <c r="A165" s="21">
        <f t="shared" si="11"/>
        <v>164</v>
      </c>
      <c r="B165" s="21" t="s">
        <v>1262</v>
      </c>
      <c r="C165" s="21" t="str">
        <f>VLOOKUP(B165,[1]DESA!$B$2:$D$601,3,FALSE)</f>
        <v>PERESAK</v>
      </c>
      <c r="D165" s="21" t="str">
        <f>VLOOKUP(B165,[1]DESA!$B$2:$E$601,4,FALSE)</f>
        <v>BATUKLIANG</v>
      </c>
      <c r="E165" s="22" t="s">
        <v>24</v>
      </c>
      <c r="F165" s="21">
        <f t="shared" si="8"/>
        <v>0</v>
      </c>
      <c r="G165" s="21">
        <f t="shared" si="9"/>
        <v>0</v>
      </c>
      <c r="H165" s="24"/>
      <c r="I165" s="24"/>
      <c r="J165" s="21" t="s">
        <v>18</v>
      </c>
      <c r="K165" s="21">
        <v>250</v>
      </c>
      <c r="L165" s="21" t="str">
        <f>VLOOKUP(E165,[1]KLASIFIKASI!$I$4:$J$18,2,FALSE)</f>
        <v>PELEPAS GAS</v>
      </c>
      <c r="M165" s="21">
        <f t="shared" si="10"/>
        <v>14</v>
      </c>
      <c r="N165" s="21" t="s">
        <v>19</v>
      </c>
    </row>
    <row r="166" spans="1:14" s="3" customFormat="1" x14ac:dyDescent="0.25">
      <c r="A166" s="21">
        <f t="shared" si="11"/>
        <v>165</v>
      </c>
      <c r="B166" s="21" t="s">
        <v>1262</v>
      </c>
      <c r="C166" s="21" t="str">
        <f>VLOOKUP(B166,[1]DESA!$B$2:$D$601,3,FALSE)</f>
        <v>PERESAK</v>
      </c>
      <c r="D166" s="21" t="str">
        <f>VLOOKUP(B166,[1]DESA!$B$2:$E$601,4,FALSE)</f>
        <v>BATUKLIANG</v>
      </c>
      <c r="E166" s="22"/>
      <c r="F166" s="21">
        <f t="shared" si="8"/>
        <v>0</v>
      </c>
      <c r="G166" s="21">
        <f t="shared" si="9"/>
        <v>0</v>
      </c>
      <c r="H166" s="24"/>
      <c r="I166" s="24"/>
      <c r="J166" s="21" t="s">
        <v>18</v>
      </c>
      <c r="K166" s="21"/>
      <c r="L166" s="21" t="e">
        <f>VLOOKUP(E166,[1]KLASIFIKASI!$I$4:$J$18,2,FALSE)</f>
        <v>#N/A</v>
      </c>
      <c r="M166" s="21" t="e">
        <f t="shared" si="10"/>
        <v>#N/A</v>
      </c>
      <c r="N166" s="21" t="s">
        <v>52</v>
      </c>
    </row>
    <row r="167" spans="1:14" s="3" customFormat="1" x14ac:dyDescent="0.25">
      <c r="A167" s="21">
        <f t="shared" si="11"/>
        <v>166</v>
      </c>
      <c r="B167" s="21" t="s">
        <v>1262</v>
      </c>
      <c r="C167" s="21" t="str">
        <f>VLOOKUP(B167,[1]DESA!$B$2:$D$601,3,FALSE)</f>
        <v>PERESAK</v>
      </c>
      <c r="D167" s="21" t="str">
        <f>VLOOKUP(B167,[1]DESA!$B$2:$E$601,4,FALSE)</f>
        <v>BATUKLIANG</v>
      </c>
      <c r="E167" s="22" t="s">
        <v>24</v>
      </c>
      <c r="F167" s="21">
        <f t="shared" si="8"/>
        <v>0</v>
      </c>
      <c r="G167" s="21">
        <f t="shared" si="9"/>
        <v>0</v>
      </c>
      <c r="H167" s="24"/>
      <c r="I167" s="24"/>
      <c r="J167" s="21" t="s">
        <v>18</v>
      </c>
      <c r="K167" s="21">
        <v>125</v>
      </c>
      <c r="L167" s="21" t="str">
        <f>VLOOKUP(E167,[1]KLASIFIKASI!$I$4:$J$18,2,FALSE)</f>
        <v>PELEPAS GAS</v>
      </c>
      <c r="M167" s="21">
        <f t="shared" si="10"/>
        <v>14</v>
      </c>
      <c r="N167" s="21" t="s">
        <v>19</v>
      </c>
    </row>
    <row r="168" spans="1:14" s="3" customFormat="1" x14ac:dyDescent="0.25">
      <c r="A168" s="21">
        <f t="shared" si="11"/>
        <v>167</v>
      </c>
      <c r="B168" s="21" t="s">
        <v>1262</v>
      </c>
      <c r="C168" s="21" t="str">
        <f>VLOOKUP(B168,[1]DESA!$B$2:$D$601,3,FALSE)</f>
        <v>PERESAK</v>
      </c>
      <c r="D168" s="21" t="str">
        <f>VLOOKUP(B168,[1]DESA!$B$2:$E$601,4,FALSE)</f>
        <v>BATUKLIANG</v>
      </c>
      <c r="E168" s="22"/>
      <c r="F168" s="21">
        <f t="shared" si="8"/>
        <v>0</v>
      </c>
      <c r="G168" s="21">
        <f t="shared" si="9"/>
        <v>0</v>
      </c>
      <c r="H168" s="24"/>
      <c r="I168" s="24"/>
      <c r="J168" s="21" t="s">
        <v>18</v>
      </c>
      <c r="K168" s="21"/>
      <c r="L168" s="21" t="e">
        <f>VLOOKUP(E168,[1]KLASIFIKASI!$I$4:$J$18,2,FALSE)</f>
        <v>#N/A</v>
      </c>
      <c r="M168" s="21" t="e">
        <f t="shared" si="10"/>
        <v>#N/A</v>
      </c>
      <c r="N168" s="21" t="s">
        <v>52</v>
      </c>
    </row>
    <row r="169" spans="1:14" s="3" customFormat="1" x14ac:dyDescent="0.25">
      <c r="A169" s="21">
        <f t="shared" si="11"/>
        <v>168</v>
      </c>
      <c r="B169" s="21" t="s">
        <v>1262</v>
      </c>
      <c r="C169" s="21" t="str">
        <f>VLOOKUP(B169,[1]DESA!$B$2:$D$601,3,FALSE)</f>
        <v>PERESAK</v>
      </c>
      <c r="D169" s="21" t="str">
        <f>VLOOKUP(B169,[1]DESA!$B$2:$E$601,4,FALSE)</f>
        <v>BATUKLIANG</v>
      </c>
      <c r="E169" s="22"/>
      <c r="F169" s="21">
        <f t="shared" si="8"/>
        <v>0</v>
      </c>
      <c r="G169" s="21">
        <f t="shared" si="9"/>
        <v>0</v>
      </c>
      <c r="H169" s="24"/>
      <c r="I169" s="24"/>
      <c r="J169" s="21" t="s">
        <v>18</v>
      </c>
      <c r="K169" s="21"/>
      <c r="L169" s="21" t="e">
        <f>VLOOKUP(E169,[1]KLASIFIKASI!$I$4:$J$18,2,FALSE)</f>
        <v>#N/A</v>
      </c>
      <c r="M169" s="21" t="e">
        <f t="shared" si="10"/>
        <v>#N/A</v>
      </c>
      <c r="N169" s="21" t="s">
        <v>52</v>
      </c>
    </row>
    <row r="170" spans="1:14" s="8" customFormat="1" x14ac:dyDescent="0.25">
      <c r="A170" s="21">
        <f t="shared" si="11"/>
        <v>169</v>
      </c>
      <c r="B170" s="21" t="s">
        <v>1246</v>
      </c>
      <c r="C170" s="21" t="str">
        <f>VLOOKUP(B170,[1]DESA!$B$2:$D$601,3,FALSE)</f>
        <v>SELEBUNG</v>
      </c>
      <c r="D170" s="21" t="str">
        <f>VLOOKUP(B170,[1]DESA!$B$2:$E$601,4,FALSE)</f>
        <v>BATUKLIANG</v>
      </c>
      <c r="E170" s="22" t="s">
        <v>24</v>
      </c>
      <c r="F170" s="21">
        <f t="shared" si="8"/>
        <v>0</v>
      </c>
      <c r="G170" s="21">
        <f t="shared" si="9"/>
        <v>0</v>
      </c>
      <c r="H170" s="24"/>
      <c r="I170" s="24"/>
      <c r="J170" s="21" t="s">
        <v>18</v>
      </c>
      <c r="K170" s="21">
        <v>500</v>
      </c>
      <c r="L170" s="21" t="str">
        <f>VLOOKUP(E170,[1]KLASIFIKASI!$I$4:$J$18,2,FALSE)</f>
        <v>PELEPAS GAS</v>
      </c>
      <c r="M170" s="21">
        <f t="shared" si="10"/>
        <v>15</v>
      </c>
      <c r="N170" s="21" t="s">
        <v>19</v>
      </c>
    </row>
    <row r="171" spans="1:14" s="8" customFormat="1" x14ac:dyDescent="0.25">
      <c r="A171" s="21">
        <f t="shared" si="11"/>
        <v>170</v>
      </c>
      <c r="B171" s="21" t="s">
        <v>1254</v>
      </c>
      <c r="C171" s="21" t="str">
        <f>VLOOKUP(B171,[1]DESA!$B$2:$D$601,3,FALSE)</f>
        <v>TAMPAK SIRING</v>
      </c>
      <c r="D171" s="21" t="str">
        <f>VLOOKUP(B171,[1]DESA!$B$2:$E$601,4,FALSE)</f>
        <v>BATUKLIANG</v>
      </c>
      <c r="E171" s="22" t="s">
        <v>24</v>
      </c>
      <c r="F171" s="21">
        <f t="shared" si="8"/>
        <v>0</v>
      </c>
      <c r="G171" s="21">
        <f t="shared" si="9"/>
        <v>0</v>
      </c>
      <c r="H171" s="24"/>
      <c r="I171" s="24"/>
      <c r="J171" s="21" t="s">
        <v>18</v>
      </c>
      <c r="K171" s="21">
        <v>500</v>
      </c>
      <c r="L171" s="21" t="str">
        <f>VLOOKUP(E171,[1]KLASIFIKASI!$I$4:$J$18,2,FALSE)</f>
        <v>PELEPAS GAS</v>
      </c>
      <c r="M171" s="21">
        <f t="shared" si="10"/>
        <v>15</v>
      </c>
      <c r="N171" s="21" t="s">
        <v>19</v>
      </c>
    </row>
    <row r="172" spans="1:14" s="8" customFormat="1" x14ac:dyDescent="0.25">
      <c r="A172" s="21">
        <f t="shared" si="11"/>
        <v>171</v>
      </c>
      <c r="B172" s="21" t="s">
        <v>1254</v>
      </c>
      <c r="C172" s="21" t="str">
        <f>VLOOKUP(B172,[1]DESA!$B$2:$D$601,3,FALSE)</f>
        <v>TAMPAK SIRING</v>
      </c>
      <c r="D172" s="21" t="str">
        <f>VLOOKUP(B172,[1]DESA!$B$2:$E$601,4,FALSE)</f>
        <v>BATUKLIANG</v>
      </c>
      <c r="E172" s="22" t="s">
        <v>24</v>
      </c>
      <c r="F172" s="21">
        <f t="shared" si="8"/>
        <v>0</v>
      </c>
      <c r="G172" s="21">
        <f t="shared" si="9"/>
        <v>0</v>
      </c>
      <c r="H172" s="24"/>
      <c r="I172" s="24"/>
      <c r="J172" s="21" t="s">
        <v>18</v>
      </c>
      <c r="K172" s="21">
        <v>500</v>
      </c>
      <c r="L172" s="21" t="str">
        <f>VLOOKUP(E172,[1]KLASIFIKASI!$I$4:$J$18,2,FALSE)</f>
        <v>PELEPAS GAS</v>
      </c>
      <c r="M172" s="21">
        <f t="shared" si="10"/>
        <v>15</v>
      </c>
      <c r="N172" s="21" t="s">
        <v>19</v>
      </c>
    </row>
    <row r="173" spans="1:14" s="8" customFormat="1" x14ac:dyDescent="0.25">
      <c r="A173" s="21">
        <f t="shared" si="11"/>
        <v>172</v>
      </c>
      <c r="B173" s="21" t="s">
        <v>1246</v>
      </c>
      <c r="C173" s="21" t="str">
        <f>VLOOKUP(B173,[1]DESA!$B$2:$D$601,3,FALSE)</f>
        <v>SELEBUNG</v>
      </c>
      <c r="D173" s="21" t="str">
        <f>VLOOKUP(B173,[1]DESA!$B$2:$E$601,4,FALSE)</f>
        <v>BATUKLIANG</v>
      </c>
      <c r="E173" s="22" t="s">
        <v>24</v>
      </c>
      <c r="F173" s="21">
        <f t="shared" si="8"/>
        <v>0</v>
      </c>
      <c r="G173" s="21">
        <f t="shared" si="9"/>
        <v>0</v>
      </c>
      <c r="H173" s="24"/>
      <c r="I173" s="24"/>
      <c r="J173" s="21" t="s">
        <v>18</v>
      </c>
      <c r="K173" s="21">
        <v>750</v>
      </c>
      <c r="L173" s="21" t="str">
        <f>VLOOKUP(E173,[1]KLASIFIKASI!$I$4:$J$18,2,FALSE)</f>
        <v>PELEPAS GAS</v>
      </c>
      <c r="M173" s="21">
        <f t="shared" si="10"/>
        <v>15</v>
      </c>
      <c r="N173" s="21" t="s">
        <v>19</v>
      </c>
    </row>
    <row r="174" spans="1:14" s="8" customFormat="1" x14ac:dyDescent="0.25">
      <c r="A174" s="21">
        <f t="shared" si="11"/>
        <v>173</v>
      </c>
      <c r="B174" s="21" t="s">
        <v>1246</v>
      </c>
      <c r="C174" s="21" t="str">
        <f>VLOOKUP(B174,[1]DESA!$B$2:$D$601,3,FALSE)</f>
        <v>SELEBUNG</v>
      </c>
      <c r="D174" s="21" t="str">
        <f>VLOOKUP(B174,[1]DESA!$B$2:$E$601,4,FALSE)</f>
        <v>BATUKLIANG</v>
      </c>
      <c r="E174" s="22" t="s">
        <v>24</v>
      </c>
      <c r="F174" s="21">
        <f t="shared" si="8"/>
        <v>0</v>
      </c>
      <c r="G174" s="21">
        <f t="shared" si="9"/>
        <v>0</v>
      </c>
      <c r="H174" s="24"/>
      <c r="I174" s="24"/>
      <c r="J174" s="21" t="s">
        <v>18</v>
      </c>
      <c r="K174" s="21">
        <v>500</v>
      </c>
      <c r="L174" s="21" t="str">
        <f>VLOOKUP(E174,[1]KLASIFIKASI!$I$4:$J$18,2,FALSE)</f>
        <v>PELEPAS GAS</v>
      </c>
      <c r="M174" s="21">
        <f t="shared" si="10"/>
        <v>15</v>
      </c>
      <c r="N174" s="21" t="s">
        <v>19</v>
      </c>
    </row>
    <row r="175" spans="1:14" s="8" customFormat="1" x14ac:dyDescent="0.25">
      <c r="A175" s="21">
        <f t="shared" si="11"/>
        <v>174</v>
      </c>
      <c r="B175" s="21" t="s">
        <v>1254</v>
      </c>
      <c r="C175" s="21" t="str">
        <f>VLOOKUP(B175,[1]DESA!$B$2:$D$601,3,FALSE)</f>
        <v>TAMPAK SIRING</v>
      </c>
      <c r="D175" s="21" t="str">
        <f>VLOOKUP(B175,[1]DESA!$B$2:$E$601,4,FALSE)</f>
        <v>BATUKLIANG</v>
      </c>
      <c r="E175" s="22" t="s">
        <v>24</v>
      </c>
      <c r="F175" s="21">
        <f t="shared" si="8"/>
        <v>0</v>
      </c>
      <c r="G175" s="21">
        <f t="shared" si="9"/>
        <v>0</v>
      </c>
      <c r="H175" s="24"/>
      <c r="I175" s="24"/>
      <c r="J175" s="21" t="s">
        <v>18</v>
      </c>
      <c r="K175" s="21">
        <v>500</v>
      </c>
      <c r="L175" s="21" t="str">
        <f>VLOOKUP(E175,[1]KLASIFIKASI!$I$4:$J$18,2,FALSE)</f>
        <v>PELEPAS GAS</v>
      </c>
      <c r="M175" s="21">
        <f t="shared" si="10"/>
        <v>15</v>
      </c>
      <c r="N175" s="21" t="s">
        <v>19</v>
      </c>
    </row>
    <row r="176" spans="1:14" s="8" customFormat="1" x14ac:dyDescent="0.25">
      <c r="A176" s="21">
        <f t="shared" si="11"/>
        <v>175</v>
      </c>
      <c r="B176" s="21" t="s">
        <v>1254</v>
      </c>
      <c r="C176" s="21" t="str">
        <f>VLOOKUP(B176,[1]DESA!$B$2:$D$601,3,FALSE)</f>
        <v>TAMPAK SIRING</v>
      </c>
      <c r="D176" s="21" t="str">
        <f>VLOOKUP(B176,[1]DESA!$B$2:$E$601,4,FALSE)</f>
        <v>BATUKLIANG</v>
      </c>
      <c r="E176" s="22" t="s">
        <v>24</v>
      </c>
      <c r="F176" s="21">
        <f t="shared" si="8"/>
        <v>0</v>
      </c>
      <c r="G176" s="21">
        <f t="shared" si="9"/>
        <v>0</v>
      </c>
      <c r="H176" s="24"/>
      <c r="I176" s="24"/>
      <c r="J176" s="21" t="s">
        <v>18</v>
      </c>
      <c r="K176" s="21">
        <v>500</v>
      </c>
      <c r="L176" s="21" t="str">
        <f>VLOOKUP(E176,[1]KLASIFIKASI!$I$4:$J$18,2,FALSE)</f>
        <v>PELEPAS GAS</v>
      </c>
      <c r="M176" s="21">
        <f t="shared" si="10"/>
        <v>15</v>
      </c>
      <c r="N176" s="21" t="s">
        <v>19</v>
      </c>
    </row>
    <row r="177" spans="1:14" s="8" customFormat="1" x14ac:dyDescent="0.25">
      <c r="A177" s="21">
        <f t="shared" si="11"/>
        <v>176</v>
      </c>
      <c r="B177" s="21" t="s">
        <v>1254</v>
      </c>
      <c r="C177" s="21" t="str">
        <f>VLOOKUP(B177,[1]DESA!$B$2:$D$601,3,FALSE)</f>
        <v>TAMPAK SIRING</v>
      </c>
      <c r="D177" s="21" t="str">
        <f>VLOOKUP(B177,[1]DESA!$B$2:$E$601,4,FALSE)</f>
        <v>BATUKLIANG</v>
      </c>
      <c r="E177" s="22" t="s">
        <v>24</v>
      </c>
      <c r="F177" s="21">
        <f t="shared" si="8"/>
        <v>0</v>
      </c>
      <c r="G177" s="21">
        <f t="shared" si="9"/>
        <v>0</v>
      </c>
      <c r="H177" s="24"/>
      <c r="I177" s="24"/>
      <c r="J177" s="21" t="s">
        <v>18</v>
      </c>
      <c r="K177" s="21">
        <v>500</v>
      </c>
      <c r="L177" s="21" t="str">
        <f>VLOOKUP(E177,[1]KLASIFIKASI!$I$4:$J$18,2,FALSE)</f>
        <v>PELEPAS GAS</v>
      </c>
      <c r="M177" s="21">
        <f t="shared" si="10"/>
        <v>15</v>
      </c>
      <c r="N177" s="21" t="s">
        <v>19</v>
      </c>
    </row>
    <row r="178" spans="1:14" s="8" customFormat="1" x14ac:dyDescent="0.25">
      <c r="A178" s="21">
        <f t="shared" si="11"/>
        <v>177</v>
      </c>
      <c r="B178" s="21" t="s">
        <v>1254</v>
      </c>
      <c r="C178" s="21" t="str">
        <f>VLOOKUP(B178,[1]DESA!$B$2:$D$601,3,FALSE)</f>
        <v>TAMPAK SIRING</v>
      </c>
      <c r="D178" s="21" t="str">
        <f>VLOOKUP(B178,[1]DESA!$B$2:$E$601,4,FALSE)</f>
        <v>BATUKLIANG</v>
      </c>
      <c r="E178" s="22"/>
      <c r="F178" s="21">
        <f t="shared" si="8"/>
        <v>0</v>
      </c>
      <c r="G178" s="21">
        <f t="shared" si="9"/>
        <v>0</v>
      </c>
      <c r="H178" s="24"/>
      <c r="I178" s="24"/>
      <c r="J178" s="21" t="s">
        <v>18</v>
      </c>
      <c r="K178" s="21"/>
      <c r="L178" s="21" t="e">
        <f>VLOOKUP(E178,[1]KLASIFIKASI!$I$4:$J$18,2,FALSE)</f>
        <v>#N/A</v>
      </c>
      <c r="M178" s="21" t="e">
        <f t="shared" si="10"/>
        <v>#N/A</v>
      </c>
      <c r="N178" s="21" t="s">
        <v>52</v>
      </c>
    </row>
    <row r="179" spans="1:14" s="8" customFormat="1" x14ac:dyDescent="0.25">
      <c r="A179" s="21">
        <f t="shared" si="11"/>
        <v>178</v>
      </c>
      <c r="B179" s="21" t="s">
        <v>1254</v>
      </c>
      <c r="C179" s="21" t="str">
        <f>VLOOKUP(B179,[1]DESA!$B$2:$D$601,3,FALSE)</f>
        <v>TAMPAK SIRING</v>
      </c>
      <c r="D179" s="21" t="str">
        <f>VLOOKUP(B179,[1]DESA!$B$2:$E$601,4,FALSE)</f>
        <v>BATUKLIANG</v>
      </c>
      <c r="E179" s="22" t="s">
        <v>24</v>
      </c>
      <c r="F179" s="21">
        <f t="shared" si="8"/>
        <v>0</v>
      </c>
      <c r="G179" s="21">
        <f t="shared" si="9"/>
        <v>0</v>
      </c>
      <c r="H179" s="24"/>
      <c r="I179" s="24"/>
      <c r="J179" s="21" t="s">
        <v>18</v>
      </c>
      <c r="K179" s="21">
        <v>500</v>
      </c>
      <c r="L179" s="21" t="str">
        <f>VLOOKUP(E179,[1]KLASIFIKASI!$I$4:$J$18,2,FALSE)</f>
        <v>PELEPAS GAS</v>
      </c>
      <c r="M179" s="21">
        <f t="shared" si="10"/>
        <v>15</v>
      </c>
      <c r="N179" s="21" t="s">
        <v>19</v>
      </c>
    </row>
    <row r="180" spans="1:14" s="8" customFormat="1" x14ac:dyDescent="0.25">
      <c r="A180" s="21">
        <f t="shared" si="11"/>
        <v>179</v>
      </c>
      <c r="B180" s="21" t="s">
        <v>1254</v>
      </c>
      <c r="C180" s="21" t="str">
        <f>VLOOKUP(B180,[1]DESA!$B$2:$D$601,3,FALSE)</f>
        <v>TAMPAK SIRING</v>
      </c>
      <c r="D180" s="21" t="str">
        <f>VLOOKUP(B180,[1]DESA!$B$2:$E$601,4,FALSE)</f>
        <v>BATUKLIANG</v>
      </c>
      <c r="E180" s="22" t="s">
        <v>24</v>
      </c>
      <c r="F180" s="21">
        <f t="shared" si="8"/>
        <v>0</v>
      </c>
      <c r="G180" s="21">
        <f t="shared" si="9"/>
        <v>0</v>
      </c>
      <c r="H180" s="24"/>
      <c r="I180" s="24"/>
      <c r="J180" s="21" t="s">
        <v>18</v>
      </c>
      <c r="K180" s="21">
        <v>125</v>
      </c>
      <c r="L180" s="21" t="str">
        <f>VLOOKUP(E180,[1]KLASIFIKASI!$I$4:$J$18,2,FALSE)</f>
        <v>PELEPAS GAS</v>
      </c>
      <c r="M180" s="21">
        <f t="shared" si="10"/>
        <v>14</v>
      </c>
      <c r="N180" s="21" t="s">
        <v>19</v>
      </c>
    </row>
    <row r="181" spans="1:14" s="15" customFormat="1" x14ac:dyDescent="0.25">
      <c r="A181" s="21">
        <f t="shared" si="11"/>
        <v>180</v>
      </c>
      <c r="B181" s="21" t="s">
        <v>1339</v>
      </c>
      <c r="C181" s="21" t="str">
        <f>VLOOKUP(B181,[1]DESA!$B$2:$D$601,3,FALSE)</f>
        <v>SELEBUNG</v>
      </c>
      <c r="D181" s="21" t="str">
        <f>VLOOKUP(B181,[1]DESA!$B$2:$E$601,4,FALSE)</f>
        <v>BATUKLIANG</v>
      </c>
      <c r="E181" s="22" t="s">
        <v>29</v>
      </c>
      <c r="F181" s="21">
        <f t="shared" si="8"/>
        <v>0</v>
      </c>
      <c r="G181" s="21">
        <f t="shared" si="9"/>
        <v>0</v>
      </c>
      <c r="H181" s="24"/>
      <c r="I181" s="24"/>
      <c r="J181" s="21" t="s">
        <v>18</v>
      </c>
      <c r="K181" s="21">
        <v>500</v>
      </c>
      <c r="L181" s="21" t="str">
        <f>VLOOKUP(E181,[1]KLASIFIKASI!$I$4:$J$18,2,FALSE)</f>
        <v>PELEPAS GAS</v>
      </c>
      <c r="M181" s="21">
        <f t="shared" si="10"/>
        <v>15</v>
      </c>
      <c r="N181" s="21" t="s">
        <v>19</v>
      </c>
    </row>
    <row r="182" spans="1:14" s="15" customFormat="1" x14ac:dyDescent="0.25">
      <c r="A182" s="21">
        <f t="shared" si="11"/>
        <v>181</v>
      </c>
      <c r="B182" s="21" t="s">
        <v>1336</v>
      </c>
      <c r="C182" s="21" t="str">
        <f>VLOOKUP(B182,[1]DESA!$B$2:$D$601,3,FALSE)</f>
        <v>SELEBUNG</v>
      </c>
      <c r="D182" s="21" t="str">
        <f>VLOOKUP(B182,[1]DESA!$B$2:$E$601,4,FALSE)</f>
        <v>BATUKLIANG</v>
      </c>
      <c r="E182" s="22" t="s">
        <v>24</v>
      </c>
      <c r="F182" s="21">
        <f t="shared" si="8"/>
        <v>0</v>
      </c>
      <c r="G182" s="21">
        <f t="shared" si="9"/>
        <v>0</v>
      </c>
      <c r="H182" s="24"/>
      <c r="I182" s="24"/>
      <c r="J182" s="21" t="s">
        <v>18</v>
      </c>
      <c r="K182" s="21">
        <v>250</v>
      </c>
      <c r="L182" s="21" t="str">
        <f>VLOOKUP(E182,[1]KLASIFIKASI!$I$4:$J$18,2,FALSE)</f>
        <v>PELEPAS GAS</v>
      </c>
      <c r="M182" s="21">
        <f t="shared" si="10"/>
        <v>14</v>
      </c>
      <c r="N182" s="21" t="s">
        <v>19</v>
      </c>
    </row>
    <row r="183" spans="1:14" s="15" customFormat="1" x14ac:dyDescent="0.25">
      <c r="A183" s="21">
        <f t="shared" si="11"/>
        <v>182</v>
      </c>
      <c r="B183" s="21" t="s">
        <v>1219</v>
      </c>
      <c r="C183" s="21" t="str">
        <f>VLOOKUP(B183,[1]DESA!$B$2:$D$601,3,FALSE)</f>
        <v>BUJAK</v>
      </c>
      <c r="D183" s="21" t="str">
        <f>VLOOKUP(B183,[1]DESA!$B$2:$E$601,4,FALSE)</f>
        <v>BATUKLIANG</v>
      </c>
      <c r="E183" s="22" t="s">
        <v>15</v>
      </c>
      <c r="F183" s="21">
        <f t="shared" si="8"/>
        <v>0</v>
      </c>
      <c r="G183" s="21">
        <f t="shared" si="9"/>
        <v>0</v>
      </c>
      <c r="H183" s="24"/>
      <c r="I183" s="24"/>
      <c r="J183" s="21" t="s">
        <v>18</v>
      </c>
      <c r="K183" s="21">
        <v>45</v>
      </c>
      <c r="L183" s="21" t="str">
        <f>VLOOKUP(E183,[1]KLASIFIKASI!$I$4:$J$18,2,FALSE)</f>
        <v>PELEPAS GAS</v>
      </c>
      <c r="M183" s="21">
        <f t="shared" si="10"/>
        <v>12</v>
      </c>
      <c r="N183" s="21" t="s">
        <v>19</v>
      </c>
    </row>
    <row r="184" spans="1:14" s="15" customFormat="1" x14ac:dyDescent="0.25">
      <c r="A184" s="21">
        <f t="shared" si="11"/>
        <v>183</v>
      </c>
      <c r="B184" s="21" t="s">
        <v>1336</v>
      </c>
      <c r="C184" s="21" t="str">
        <f>VLOOKUP(B184,[1]DESA!$B$2:$D$601,3,FALSE)</f>
        <v>SELEBUNG</v>
      </c>
      <c r="D184" s="21" t="str">
        <f>VLOOKUP(B184,[1]DESA!$B$2:$E$601,4,FALSE)</f>
        <v>BATUKLIANG</v>
      </c>
      <c r="E184" s="22" t="s">
        <v>29</v>
      </c>
      <c r="F184" s="21">
        <f t="shared" si="8"/>
        <v>0</v>
      </c>
      <c r="G184" s="21">
        <f t="shared" si="9"/>
        <v>0</v>
      </c>
      <c r="H184" s="24" t="s">
        <v>1344</v>
      </c>
      <c r="I184" s="24" t="s">
        <v>1345</v>
      </c>
      <c r="J184" s="21" t="s">
        <v>18</v>
      </c>
      <c r="K184" s="21">
        <v>100</v>
      </c>
      <c r="L184" s="21" t="str">
        <f>VLOOKUP(E184,[1]KLASIFIKASI!$I$4:$J$18,2,FALSE)</f>
        <v>PELEPAS GAS</v>
      </c>
      <c r="M184" s="21">
        <f t="shared" si="10"/>
        <v>13</v>
      </c>
      <c r="N184" s="21" t="s">
        <v>52</v>
      </c>
    </row>
    <row r="185" spans="1:14" s="15" customFormat="1" x14ac:dyDescent="0.25">
      <c r="A185" s="21">
        <f t="shared" si="11"/>
        <v>184</v>
      </c>
      <c r="B185" s="21" t="s">
        <v>1339</v>
      </c>
      <c r="C185" s="21" t="str">
        <f>VLOOKUP(B185,[1]DESA!$B$2:$D$601,3,FALSE)</f>
        <v>SELEBUNG</v>
      </c>
      <c r="D185" s="21" t="str">
        <f>VLOOKUP(B185,[1]DESA!$B$2:$E$601,4,FALSE)</f>
        <v>BATUKLIANG</v>
      </c>
      <c r="E185" s="22" t="s">
        <v>29</v>
      </c>
      <c r="F185" s="21">
        <f t="shared" si="8"/>
        <v>0</v>
      </c>
      <c r="G185" s="21">
        <f t="shared" si="9"/>
        <v>0</v>
      </c>
      <c r="H185" s="24"/>
      <c r="I185" s="24"/>
      <c r="J185" s="21" t="s">
        <v>18</v>
      </c>
      <c r="K185" s="21">
        <v>500</v>
      </c>
      <c r="L185" s="21" t="str">
        <f>VLOOKUP(E185,[1]KLASIFIKASI!$I$4:$J$18,2,FALSE)</f>
        <v>PELEPAS GAS</v>
      </c>
      <c r="M185" s="21">
        <f t="shared" si="10"/>
        <v>15</v>
      </c>
      <c r="N185" s="21" t="s">
        <v>19</v>
      </c>
    </row>
    <row r="186" spans="1:14" s="15" customFormat="1" x14ac:dyDescent="0.25">
      <c r="A186" s="21">
        <f t="shared" si="11"/>
        <v>185</v>
      </c>
      <c r="B186" s="21" t="s">
        <v>1336</v>
      </c>
      <c r="C186" s="21" t="str">
        <f>VLOOKUP(B186,[1]DESA!$B$2:$D$601,3,FALSE)</f>
        <v>SELEBUNG</v>
      </c>
      <c r="D186" s="21" t="str">
        <f>VLOOKUP(B186,[1]DESA!$B$2:$E$601,4,FALSE)</f>
        <v>BATUKLIANG</v>
      </c>
      <c r="E186" s="22" t="s">
        <v>29</v>
      </c>
      <c r="F186" s="21">
        <f t="shared" si="8"/>
        <v>0</v>
      </c>
      <c r="G186" s="21">
        <f t="shared" si="9"/>
        <v>0</v>
      </c>
      <c r="H186" s="24" t="s">
        <v>1346</v>
      </c>
      <c r="I186" s="24" t="s">
        <v>1347</v>
      </c>
      <c r="J186" s="21" t="s">
        <v>18</v>
      </c>
      <c r="K186" s="21">
        <v>500</v>
      </c>
      <c r="L186" s="21" t="str">
        <f>VLOOKUP(E186,[1]KLASIFIKASI!$I$4:$J$18,2,FALSE)</f>
        <v>PELEPAS GAS</v>
      </c>
      <c r="M186" s="21">
        <f t="shared" si="10"/>
        <v>15</v>
      </c>
      <c r="N186" s="21" t="s">
        <v>19</v>
      </c>
    </row>
    <row r="187" spans="1:14" s="15" customFormat="1" x14ac:dyDescent="0.25">
      <c r="A187" s="21">
        <f t="shared" si="11"/>
        <v>186</v>
      </c>
      <c r="B187" s="21" t="s">
        <v>1219</v>
      </c>
      <c r="C187" s="21" t="str">
        <f>VLOOKUP(B187,[1]DESA!$B$2:$D$601,3,FALSE)</f>
        <v>BUJAK</v>
      </c>
      <c r="D187" s="21" t="str">
        <f>VLOOKUP(B187,[1]DESA!$B$2:$E$601,4,FALSE)</f>
        <v>BATUKLIANG</v>
      </c>
      <c r="E187" s="22" t="s">
        <v>24</v>
      </c>
      <c r="F187" s="21">
        <f t="shared" si="8"/>
        <v>0</v>
      </c>
      <c r="G187" s="21">
        <f t="shared" si="9"/>
        <v>0</v>
      </c>
      <c r="H187" s="24"/>
      <c r="I187" s="24"/>
      <c r="J187" s="21" t="s">
        <v>18</v>
      </c>
      <c r="K187" s="21">
        <v>250</v>
      </c>
      <c r="L187" s="21" t="str">
        <f>VLOOKUP(E187,[1]KLASIFIKASI!$I$4:$J$18,2,FALSE)</f>
        <v>PELEPAS GAS</v>
      </c>
      <c r="M187" s="21">
        <f t="shared" si="10"/>
        <v>14</v>
      </c>
      <c r="N187" s="21" t="s">
        <v>19</v>
      </c>
    </row>
    <row r="188" spans="1:14" s="15" customFormat="1" x14ac:dyDescent="0.25">
      <c r="A188" s="21">
        <f t="shared" si="11"/>
        <v>187</v>
      </c>
      <c r="B188" s="21" t="s">
        <v>1336</v>
      </c>
      <c r="C188" s="21" t="str">
        <f>VLOOKUP(B188,[1]DESA!$B$2:$D$601,3,FALSE)</f>
        <v>SELEBUNG</v>
      </c>
      <c r="D188" s="21" t="str">
        <f>VLOOKUP(B188,[1]DESA!$B$2:$E$601,4,FALSE)</f>
        <v>BATUKLIANG</v>
      </c>
      <c r="E188" s="22" t="s">
        <v>24</v>
      </c>
      <c r="F188" s="21">
        <f t="shared" si="8"/>
        <v>0</v>
      </c>
      <c r="G188" s="21">
        <f t="shared" si="9"/>
        <v>0</v>
      </c>
      <c r="H188" s="24"/>
      <c r="I188" s="24"/>
      <c r="J188" s="21" t="s">
        <v>18</v>
      </c>
      <c r="K188" s="21">
        <v>250</v>
      </c>
      <c r="L188" s="21" t="str">
        <f>VLOOKUP(E188,[1]KLASIFIKASI!$I$4:$J$18,2,FALSE)</f>
        <v>PELEPAS GAS</v>
      </c>
      <c r="M188" s="21">
        <f t="shared" si="10"/>
        <v>14</v>
      </c>
      <c r="N188" s="21" t="s">
        <v>19</v>
      </c>
    </row>
    <row r="189" spans="1:14" s="15" customFormat="1" x14ac:dyDescent="0.25">
      <c r="A189" s="21">
        <f t="shared" si="11"/>
        <v>188</v>
      </c>
      <c r="B189" s="21" t="s">
        <v>1336</v>
      </c>
      <c r="C189" s="21" t="str">
        <f>VLOOKUP(B189,[1]DESA!$B$2:$D$601,3,FALSE)</f>
        <v>SELEBUNG</v>
      </c>
      <c r="D189" s="21" t="str">
        <f>VLOOKUP(B189,[1]DESA!$B$2:$E$601,4,FALSE)</f>
        <v>BATUKLIANG</v>
      </c>
      <c r="E189" s="22" t="s">
        <v>29</v>
      </c>
      <c r="F189" s="21">
        <f t="shared" si="8"/>
        <v>0</v>
      </c>
      <c r="G189" s="21">
        <f t="shared" si="9"/>
        <v>0</v>
      </c>
      <c r="H189" s="24"/>
      <c r="I189" s="24"/>
      <c r="J189" s="21" t="s">
        <v>18</v>
      </c>
      <c r="K189" s="21">
        <v>250</v>
      </c>
      <c r="L189" s="21" t="str">
        <f>VLOOKUP(E189,[1]KLASIFIKASI!$I$4:$J$18,2,FALSE)</f>
        <v>PELEPAS GAS</v>
      </c>
      <c r="M189" s="21">
        <f t="shared" si="10"/>
        <v>14</v>
      </c>
      <c r="N189" s="21" t="s">
        <v>19</v>
      </c>
    </row>
    <row r="190" spans="1:14" s="15" customFormat="1" x14ac:dyDescent="0.25">
      <c r="A190" s="21">
        <f t="shared" si="11"/>
        <v>189</v>
      </c>
      <c r="B190" s="21" t="s">
        <v>1336</v>
      </c>
      <c r="C190" s="21" t="str">
        <f>VLOOKUP(B190,[1]DESA!$B$2:$D$601,3,FALSE)</f>
        <v>SELEBUNG</v>
      </c>
      <c r="D190" s="21" t="str">
        <f>VLOOKUP(B190,[1]DESA!$B$2:$E$601,4,FALSE)</f>
        <v>BATUKLIANG</v>
      </c>
      <c r="E190" s="22" t="s">
        <v>29</v>
      </c>
      <c r="F190" s="21">
        <f t="shared" si="8"/>
        <v>0</v>
      </c>
      <c r="G190" s="21">
        <f t="shared" si="9"/>
        <v>0</v>
      </c>
      <c r="H190" s="24" t="s">
        <v>1348</v>
      </c>
      <c r="I190" s="24" t="s">
        <v>1349</v>
      </c>
      <c r="J190" s="21" t="s">
        <v>18</v>
      </c>
      <c r="K190" s="21">
        <v>500</v>
      </c>
      <c r="L190" s="21" t="str">
        <f>VLOOKUP(E190,[1]KLASIFIKASI!$I$4:$J$18,2,FALSE)</f>
        <v>PELEPAS GAS</v>
      </c>
      <c r="M190" s="21">
        <f t="shared" si="10"/>
        <v>15</v>
      </c>
      <c r="N190" s="21" t="s">
        <v>19</v>
      </c>
    </row>
    <row r="191" spans="1:14" s="15" customFormat="1" x14ac:dyDescent="0.25">
      <c r="A191" s="21">
        <f t="shared" si="11"/>
        <v>190</v>
      </c>
      <c r="B191" s="21" t="s">
        <v>1336</v>
      </c>
      <c r="C191" s="21" t="str">
        <f>VLOOKUP(B191,[1]DESA!$B$2:$D$601,3,FALSE)</f>
        <v>SELEBUNG</v>
      </c>
      <c r="D191" s="21" t="str">
        <f>VLOOKUP(B191,[1]DESA!$B$2:$E$601,4,FALSE)</f>
        <v>BATUKLIANG</v>
      </c>
      <c r="E191" s="22" t="s">
        <v>29</v>
      </c>
      <c r="F191" s="21">
        <f t="shared" si="8"/>
        <v>0</v>
      </c>
      <c r="G191" s="21">
        <f t="shared" si="9"/>
        <v>0</v>
      </c>
      <c r="H191" s="24" t="s">
        <v>1348</v>
      </c>
      <c r="I191" s="24" t="s">
        <v>1349</v>
      </c>
      <c r="J191" s="21" t="s">
        <v>18</v>
      </c>
      <c r="K191" s="21">
        <v>1150</v>
      </c>
      <c r="L191" s="21" t="str">
        <f>VLOOKUP(E191,[1]KLASIFIKASI!$I$4:$J$18,2,FALSE)</f>
        <v>PELEPAS GAS</v>
      </c>
      <c r="M191" s="21">
        <f t="shared" si="10"/>
        <v>16</v>
      </c>
      <c r="N191" s="21" t="s">
        <v>52</v>
      </c>
    </row>
    <row r="192" spans="1:14" s="15" customFormat="1" x14ac:dyDescent="0.25">
      <c r="A192" s="21">
        <f t="shared" si="11"/>
        <v>191</v>
      </c>
      <c r="B192" s="21" t="s">
        <v>1336</v>
      </c>
      <c r="C192" s="21" t="str">
        <f>VLOOKUP(B192,[1]DESA!$B$2:$D$601,3,FALSE)</f>
        <v>SELEBUNG</v>
      </c>
      <c r="D192" s="21" t="str">
        <f>VLOOKUP(B192,[1]DESA!$B$2:$E$601,4,FALSE)</f>
        <v>BATUKLIANG</v>
      </c>
      <c r="E192" s="22" t="s">
        <v>29</v>
      </c>
      <c r="F192" s="21">
        <f t="shared" si="8"/>
        <v>0</v>
      </c>
      <c r="G192" s="21">
        <f t="shared" si="9"/>
        <v>0</v>
      </c>
      <c r="H192" s="24"/>
      <c r="I192" s="24"/>
      <c r="J192" s="21" t="s">
        <v>18</v>
      </c>
      <c r="K192" s="21">
        <v>250</v>
      </c>
      <c r="L192" s="21" t="str">
        <f>VLOOKUP(E192,[1]KLASIFIKASI!$I$4:$J$18,2,FALSE)</f>
        <v>PELEPAS GAS</v>
      </c>
      <c r="M192" s="21">
        <f t="shared" si="10"/>
        <v>14</v>
      </c>
      <c r="N192" s="21" t="s">
        <v>19</v>
      </c>
    </row>
    <row r="193" spans="1:14" s="15" customFormat="1" x14ac:dyDescent="0.25">
      <c r="A193" s="21">
        <f t="shared" si="11"/>
        <v>192</v>
      </c>
      <c r="B193" s="21" t="s">
        <v>1350</v>
      </c>
      <c r="C193" s="21" t="str">
        <f>VLOOKUP(B193,[1]DESA!$B$2:$D$601,3,FALSE)</f>
        <v>SELEBUNG</v>
      </c>
      <c r="D193" s="21" t="str">
        <f>VLOOKUP(B193,[1]DESA!$B$2:$E$601,4,FALSE)</f>
        <v>BATUKLIANG</v>
      </c>
      <c r="E193" s="22" t="s">
        <v>24</v>
      </c>
      <c r="F193" s="21">
        <f t="shared" si="8"/>
        <v>0</v>
      </c>
      <c r="G193" s="21">
        <f t="shared" si="9"/>
        <v>0</v>
      </c>
      <c r="H193" s="24"/>
      <c r="I193" s="24"/>
      <c r="J193" s="21" t="s">
        <v>18</v>
      </c>
      <c r="K193" s="21">
        <v>250</v>
      </c>
      <c r="L193" s="21" t="str">
        <f>VLOOKUP(E193,[1]KLASIFIKASI!$I$4:$J$18,2,FALSE)</f>
        <v>PELEPAS GAS</v>
      </c>
      <c r="M193" s="21">
        <f t="shared" si="10"/>
        <v>14</v>
      </c>
      <c r="N193" s="21" t="s">
        <v>19</v>
      </c>
    </row>
    <row r="194" spans="1:14" s="15" customFormat="1" x14ac:dyDescent="0.25">
      <c r="A194" s="21">
        <f t="shared" si="11"/>
        <v>193</v>
      </c>
      <c r="B194" s="21" t="s">
        <v>1216</v>
      </c>
      <c r="C194" s="21" t="str">
        <f>VLOOKUP(B194,[1]DESA!$B$2:$D$601,3,FALSE)</f>
        <v>BUJAK</v>
      </c>
      <c r="D194" s="21" t="str">
        <f>VLOOKUP(B194,[1]DESA!$B$2:$E$601,4,FALSE)</f>
        <v>BATUKLIANG</v>
      </c>
      <c r="E194" s="22" t="s">
        <v>24</v>
      </c>
      <c r="F194" s="21">
        <f t="shared" ref="F194:F257" si="12">IF(ISERROR(VLOOKUP(M194,KELAS,2,FALSE)),0,VLOOKUP(M194,KELAS,2,FALSE))</f>
        <v>0</v>
      </c>
      <c r="G194" s="21">
        <f t="shared" ref="G194:G257" si="13">IF(F194&gt;50,100,F194)</f>
        <v>0</v>
      </c>
      <c r="H194" s="24"/>
      <c r="I194" s="24"/>
      <c r="J194" s="21" t="s">
        <v>18</v>
      </c>
      <c r="K194" s="21">
        <v>125</v>
      </c>
      <c r="L194" s="21" t="str">
        <f>VLOOKUP(E194,[1]KLASIFIKASI!$I$4:$J$18,2,FALSE)</f>
        <v>PELEPAS GAS</v>
      </c>
      <c r="M194" s="21">
        <f t="shared" ref="M194:M257" si="14"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14</v>
      </c>
      <c r="N194" s="21" t="s">
        <v>19</v>
      </c>
    </row>
    <row r="195" spans="1:14" s="15" customFormat="1" x14ac:dyDescent="0.25">
      <c r="A195" s="21">
        <f t="shared" si="11"/>
        <v>194</v>
      </c>
      <c r="B195" s="21" t="s">
        <v>1216</v>
      </c>
      <c r="C195" s="21" t="str">
        <f>VLOOKUP(B195,[1]DESA!$B$2:$D$601,3,FALSE)</f>
        <v>BUJAK</v>
      </c>
      <c r="D195" s="21" t="str">
        <f>VLOOKUP(B195,[1]DESA!$B$2:$E$601,4,FALSE)</f>
        <v>BATUKLIANG</v>
      </c>
      <c r="E195" s="22" t="s">
        <v>24</v>
      </c>
      <c r="F195" s="21">
        <f t="shared" si="12"/>
        <v>0</v>
      </c>
      <c r="G195" s="21">
        <f t="shared" si="13"/>
        <v>0</v>
      </c>
      <c r="H195" s="24"/>
      <c r="I195" s="24"/>
      <c r="J195" s="21" t="s">
        <v>18</v>
      </c>
      <c r="K195" s="21">
        <v>250</v>
      </c>
      <c r="L195" s="21" t="str">
        <f>VLOOKUP(E195,[1]KLASIFIKASI!$I$4:$J$18,2,FALSE)</f>
        <v>PELEPAS GAS</v>
      </c>
      <c r="M195" s="21">
        <f t="shared" si="14"/>
        <v>14</v>
      </c>
      <c r="N195" s="21" t="s">
        <v>19</v>
      </c>
    </row>
    <row r="196" spans="1:14" s="15" customFormat="1" x14ac:dyDescent="0.25">
      <c r="A196" s="21">
        <f t="shared" ref="A196:A259" si="15">1+A195</f>
        <v>195</v>
      </c>
      <c r="B196" s="21" t="s">
        <v>1216</v>
      </c>
      <c r="C196" s="21" t="str">
        <f>VLOOKUP(B196,[1]DESA!$B$2:$D$601,3,FALSE)</f>
        <v>BUJAK</v>
      </c>
      <c r="D196" s="21" t="str">
        <f>VLOOKUP(B196,[1]DESA!$B$2:$E$601,4,FALSE)</f>
        <v>BATUKLIANG</v>
      </c>
      <c r="E196" s="22" t="s">
        <v>24</v>
      </c>
      <c r="F196" s="21">
        <f t="shared" si="12"/>
        <v>0</v>
      </c>
      <c r="G196" s="21">
        <f t="shared" si="13"/>
        <v>0</v>
      </c>
      <c r="H196" s="24"/>
      <c r="I196" s="24"/>
      <c r="J196" s="21" t="s">
        <v>18</v>
      </c>
      <c r="K196" s="21">
        <v>500</v>
      </c>
      <c r="L196" s="21" t="str">
        <f>VLOOKUP(E196,[1]KLASIFIKASI!$I$4:$J$18,2,FALSE)</f>
        <v>PELEPAS GAS</v>
      </c>
      <c r="M196" s="21">
        <f t="shared" si="14"/>
        <v>15</v>
      </c>
      <c r="N196" s="21" t="s">
        <v>19</v>
      </c>
    </row>
    <row r="197" spans="1:14" s="15" customFormat="1" x14ac:dyDescent="0.25">
      <c r="A197" s="21">
        <f t="shared" si="15"/>
        <v>196</v>
      </c>
      <c r="B197" s="21" t="s">
        <v>1225</v>
      </c>
      <c r="C197" s="21" t="str">
        <f>VLOOKUP(B197,[1]DESA!$B$2:$D$601,3,FALSE)</f>
        <v>BARABALI</v>
      </c>
      <c r="D197" s="21" t="str">
        <f>VLOOKUP(B197,[1]DESA!$B$2:$E$601,4,FALSE)</f>
        <v>BATUKLIANG</v>
      </c>
      <c r="E197" s="22" t="s">
        <v>24</v>
      </c>
      <c r="F197" s="21">
        <f t="shared" si="12"/>
        <v>0</v>
      </c>
      <c r="G197" s="21">
        <f t="shared" si="13"/>
        <v>0</v>
      </c>
      <c r="H197" s="24"/>
      <c r="I197" s="24"/>
      <c r="J197" s="21" t="s">
        <v>18</v>
      </c>
      <c r="K197" s="21">
        <v>125</v>
      </c>
      <c r="L197" s="21" t="str">
        <f>VLOOKUP(E197,[1]KLASIFIKASI!$I$4:$J$18,2,FALSE)</f>
        <v>PELEPAS GAS</v>
      </c>
      <c r="M197" s="21">
        <f t="shared" si="14"/>
        <v>14</v>
      </c>
      <c r="N197" s="21" t="s">
        <v>19</v>
      </c>
    </row>
    <row r="198" spans="1:14" s="15" customFormat="1" x14ac:dyDescent="0.25">
      <c r="A198" s="21">
        <f t="shared" si="15"/>
        <v>197</v>
      </c>
      <c r="B198" s="21" t="s">
        <v>1350</v>
      </c>
      <c r="C198" s="21" t="str">
        <f>VLOOKUP(B198,[1]DESA!$B$2:$D$601,3,FALSE)</f>
        <v>SELEBUNG</v>
      </c>
      <c r="D198" s="21" t="str">
        <f>VLOOKUP(B198,[1]DESA!$B$2:$E$601,4,FALSE)</f>
        <v>BATUKLIANG</v>
      </c>
      <c r="E198" s="22" t="s">
        <v>24</v>
      </c>
      <c r="F198" s="21">
        <f t="shared" si="12"/>
        <v>0</v>
      </c>
      <c r="G198" s="21">
        <f t="shared" si="13"/>
        <v>0</v>
      </c>
      <c r="H198" s="24"/>
      <c r="I198" s="24"/>
      <c r="J198" s="21" t="s">
        <v>18</v>
      </c>
      <c r="K198" s="21">
        <v>250</v>
      </c>
      <c r="L198" s="21" t="str">
        <f>VLOOKUP(E198,[1]KLASIFIKASI!$I$4:$J$18,2,FALSE)</f>
        <v>PELEPAS GAS</v>
      </c>
      <c r="M198" s="21">
        <f t="shared" si="14"/>
        <v>14</v>
      </c>
      <c r="N198" s="21" t="s">
        <v>19</v>
      </c>
    </row>
    <row r="199" spans="1:14" s="1" customFormat="1" x14ac:dyDescent="0.25">
      <c r="A199" s="21">
        <f t="shared" si="15"/>
        <v>198</v>
      </c>
      <c r="B199" s="21" t="s">
        <v>1336</v>
      </c>
      <c r="C199" s="21" t="str">
        <f>VLOOKUP(B199,[1]DESA!$B$2:$D$601,3,FALSE)</f>
        <v>SELEBUNG</v>
      </c>
      <c r="D199" s="21" t="str">
        <f>VLOOKUP(B199,[1]DESA!$B$2:$E$601,4,FALSE)</f>
        <v>BATUKLIANG</v>
      </c>
      <c r="E199" s="22" t="s">
        <v>29</v>
      </c>
      <c r="F199" s="21">
        <f t="shared" si="12"/>
        <v>0</v>
      </c>
      <c r="G199" s="21">
        <f t="shared" si="13"/>
        <v>0</v>
      </c>
      <c r="H199" s="24" t="s">
        <v>1337</v>
      </c>
      <c r="I199" s="24" t="s">
        <v>1338</v>
      </c>
      <c r="J199" s="21" t="s">
        <v>18</v>
      </c>
      <c r="K199" s="21">
        <v>500</v>
      </c>
      <c r="L199" s="21" t="str">
        <f>VLOOKUP(E199,[1]KLASIFIKASI!$I$4:$J$18,2,FALSE)</f>
        <v>PELEPAS GAS</v>
      </c>
      <c r="M199" s="21">
        <f t="shared" si="14"/>
        <v>15</v>
      </c>
      <c r="N199" s="21" t="s">
        <v>19</v>
      </c>
    </row>
    <row r="200" spans="1:14" s="1" customFormat="1" x14ac:dyDescent="0.25">
      <c r="A200" s="21">
        <f t="shared" si="15"/>
        <v>199</v>
      </c>
      <c r="B200" s="21" t="s">
        <v>1336</v>
      </c>
      <c r="C200" s="21" t="str">
        <f>VLOOKUP(B200,[1]DESA!$B$2:$D$601,3,FALSE)</f>
        <v>SELEBUNG</v>
      </c>
      <c r="D200" s="21" t="str">
        <f>VLOOKUP(B200,[1]DESA!$B$2:$E$601,4,FALSE)</f>
        <v>BATUKLIANG</v>
      </c>
      <c r="E200" s="22" t="s">
        <v>49</v>
      </c>
      <c r="F200" s="21">
        <f t="shared" si="12"/>
        <v>0</v>
      </c>
      <c r="G200" s="21">
        <f t="shared" si="13"/>
        <v>0</v>
      </c>
      <c r="H200" s="24"/>
      <c r="I200" s="24"/>
      <c r="J200" s="21" t="s">
        <v>18</v>
      </c>
      <c r="K200" s="21"/>
      <c r="L200" s="21" t="e">
        <f>VLOOKUP(E200,[1]KLASIFIKASI!$I$4:$J$18,2,FALSE)</f>
        <v>#N/A</v>
      </c>
      <c r="M200" s="21" t="e">
        <f t="shared" si="14"/>
        <v>#N/A</v>
      </c>
      <c r="N200" s="21" t="s">
        <v>52</v>
      </c>
    </row>
    <row r="201" spans="1:14" s="1" customFormat="1" x14ac:dyDescent="0.25">
      <c r="A201" s="21">
        <f t="shared" si="15"/>
        <v>200</v>
      </c>
      <c r="B201" s="21" t="s">
        <v>1339</v>
      </c>
      <c r="C201" s="21" t="str">
        <f>VLOOKUP(B201,[1]DESA!$B$2:$D$601,3,FALSE)</f>
        <v>SELEBUNG</v>
      </c>
      <c r="D201" s="21" t="str">
        <f>VLOOKUP(B201,[1]DESA!$B$2:$E$601,4,FALSE)</f>
        <v>BATUKLIANG</v>
      </c>
      <c r="E201" s="22" t="s">
        <v>24</v>
      </c>
      <c r="F201" s="21">
        <f t="shared" si="12"/>
        <v>0</v>
      </c>
      <c r="G201" s="21">
        <f t="shared" si="13"/>
        <v>0</v>
      </c>
      <c r="H201" s="24"/>
      <c r="I201" s="24"/>
      <c r="J201" s="21" t="s">
        <v>18</v>
      </c>
      <c r="K201" s="21">
        <v>250</v>
      </c>
      <c r="L201" s="21" t="str">
        <f>VLOOKUP(E201,[1]KLASIFIKASI!$I$4:$J$18,2,FALSE)</f>
        <v>PELEPAS GAS</v>
      </c>
      <c r="M201" s="21">
        <f t="shared" si="14"/>
        <v>14</v>
      </c>
      <c r="N201" s="21" t="s">
        <v>19</v>
      </c>
    </row>
    <row r="202" spans="1:14" s="1" customFormat="1" x14ac:dyDescent="0.25">
      <c r="A202" s="21">
        <f t="shared" si="15"/>
        <v>201</v>
      </c>
      <c r="B202" s="21" t="s">
        <v>1336</v>
      </c>
      <c r="C202" s="21" t="str">
        <f>VLOOKUP(B202,[1]DESA!$B$2:$D$601,3,FALSE)</f>
        <v>SELEBUNG</v>
      </c>
      <c r="D202" s="21" t="str">
        <f>VLOOKUP(B202,[1]DESA!$B$2:$E$601,4,FALSE)</f>
        <v>BATUKLIANG</v>
      </c>
      <c r="E202" s="22" t="s">
        <v>29</v>
      </c>
      <c r="F202" s="21">
        <f t="shared" si="12"/>
        <v>0</v>
      </c>
      <c r="G202" s="21">
        <f t="shared" si="13"/>
        <v>0</v>
      </c>
      <c r="H202" s="24" t="s">
        <v>1340</v>
      </c>
      <c r="I202" s="24" t="s">
        <v>1341</v>
      </c>
      <c r="J202" s="21" t="s">
        <v>18</v>
      </c>
      <c r="K202" s="21">
        <v>500</v>
      </c>
      <c r="L202" s="21" t="str">
        <f>VLOOKUP(E202,[1]KLASIFIKASI!$I$4:$J$18,2,FALSE)</f>
        <v>PELEPAS GAS</v>
      </c>
      <c r="M202" s="21">
        <f t="shared" si="14"/>
        <v>15</v>
      </c>
      <c r="N202" s="21" t="s">
        <v>19</v>
      </c>
    </row>
    <row r="203" spans="1:14" s="1" customFormat="1" x14ac:dyDescent="0.25">
      <c r="A203" s="21">
        <f t="shared" si="15"/>
        <v>202</v>
      </c>
      <c r="B203" s="21" t="s">
        <v>1339</v>
      </c>
      <c r="C203" s="21" t="str">
        <f>VLOOKUP(B203,[1]DESA!$B$2:$D$601,3,FALSE)</f>
        <v>SELEBUNG</v>
      </c>
      <c r="D203" s="21" t="str">
        <f>VLOOKUP(B203,[1]DESA!$B$2:$E$601,4,FALSE)</f>
        <v>BATUKLIANG</v>
      </c>
      <c r="E203" s="22" t="s">
        <v>29</v>
      </c>
      <c r="F203" s="21">
        <f t="shared" si="12"/>
        <v>0</v>
      </c>
      <c r="G203" s="21">
        <f t="shared" si="13"/>
        <v>0</v>
      </c>
      <c r="H203" s="24"/>
      <c r="I203" s="24"/>
      <c r="J203" s="21" t="s">
        <v>18</v>
      </c>
      <c r="K203" s="21">
        <v>500</v>
      </c>
      <c r="L203" s="21" t="str">
        <f>VLOOKUP(E203,[1]KLASIFIKASI!$I$4:$J$18,2,FALSE)</f>
        <v>PELEPAS GAS</v>
      </c>
      <c r="M203" s="21">
        <f t="shared" si="14"/>
        <v>15</v>
      </c>
      <c r="N203" s="21" t="s">
        <v>19</v>
      </c>
    </row>
    <row r="204" spans="1:14" s="20" customFormat="1" x14ac:dyDescent="0.25">
      <c r="A204" s="21">
        <f t="shared" si="15"/>
        <v>203</v>
      </c>
      <c r="B204" s="29" t="s">
        <v>1308</v>
      </c>
      <c r="C204" s="29" t="str">
        <f>VLOOKUP(B204,[1]DESA!$B$2:$D$601,3,FALSE)</f>
        <v>PERESAK</v>
      </c>
      <c r="D204" s="29" t="str">
        <f>VLOOKUP(B204,[1]DESA!$B$2:$E$601,4,FALSE)</f>
        <v>BATUKLIANG</v>
      </c>
      <c r="E204" s="30" t="s">
        <v>24</v>
      </c>
      <c r="F204" s="29">
        <f t="shared" si="12"/>
        <v>0</v>
      </c>
      <c r="G204" s="29">
        <f t="shared" si="13"/>
        <v>0</v>
      </c>
      <c r="H204" s="31"/>
      <c r="I204" s="31"/>
      <c r="J204" s="29" t="s">
        <v>18</v>
      </c>
      <c r="K204" s="29">
        <v>500</v>
      </c>
      <c r="L204" s="29" t="str">
        <f>VLOOKUP(E204,[1]KLASIFIKASI!$I$4:$J$18,2,FALSE)</f>
        <v>PELEPAS GAS</v>
      </c>
      <c r="M204" s="29">
        <f t="shared" si="14"/>
        <v>15</v>
      </c>
      <c r="N204" s="29" t="s">
        <v>19</v>
      </c>
    </row>
    <row r="205" spans="1:14" s="20" customFormat="1" x14ac:dyDescent="0.25">
      <c r="A205" s="21">
        <f t="shared" si="15"/>
        <v>204</v>
      </c>
      <c r="B205" s="29" t="s">
        <v>1308</v>
      </c>
      <c r="C205" s="29" t="str">
        <f>VLOOKUP(B205,[1]DESA!$B$2:$D$601,3,FALSE)</f>
        <v>PERESAK</v>
      </c>
      <c r="D205" s="29" t="str">
        <f>VLOOKUP(B205,[1]DESA!$B$2:$E$601,4,FALSE)</f>
        <v>BATUKLIANG</v>
      </c>
      <c r="E205" s="30" t="s">
        <v>49</v>
      </c>
      <c r="F205" s="29">
        <f t="shared" si="12"/>
        <v>0</v>
      </c>
      <c r="G205" s="29">
        <f t="shared" si="13"/>
        <v>0</v>
      </c>
      <c r="H205" s="31" t="s">
        <v>1322</v>
      </c>
      <c r="I205" s="31" t="s">
        <v>1323</v>
      </c>
      <c r="J205" s="29" t="s">
        <v>18</v>
      </c>
      <c r="K205" s="29"/>
      <c r="L205" s="29" t="e">
        <f>VLOOKUP(E205,[1]KLASIFIKASI!$I$4:$J$18,2,FALSE)</f>
        <v>#N/A</v>
      </c>
      <c r="M205" s="29" t="e">
        <f t="shared" si="14"/>
        <v>#N/A</v>
      </c>
      <c r="N205" s="29" t="s">
        <v>52</v>
      </c>
    </row>
    <row r="206" spans="1:14" s="20" customFormat="1" x14ac:dyDescent="0.25">
      <c r="A206" s="21">
        <f t="shared" si="15"/>
        <v>205</v>
      </c>
      <c r="B206" s="29" t="s">
        <v>1324</v>
      </c>
      <c r="C206" s="29" t="str">
        <f>VLOOKUP(B206,[1]DESA!$B$2:$D$601,3,FALSE)</f>
        <v>PERESAK</v>
      </c>
      <c r="D206" s="29" t="str">
        <f>VLOOKUP(B206,[1]DESA!$B$2:$E$601,4,FALSE)</f>
        <v>BATUKLIANG</v>
      </c>
      <c r="E206" s="30" t="s">
        <v>29</v>
      </c>
      <c r="F206" s="29">
        <f t="shared" si="12"/>
        <v>0</v>
      </c>
      <c r="G206" s="29">
        <f t="shared" si="13"/>
        <v>0</v>
      </c>
      <c r="H206" s="31"/>
      <c r="I206" s="31"/>
      <c r="J206" s="29" t="s">
        <v>18</v>
      </c>
      <c r="K206" s="29">
        <v>250</v>
      </c>
      <c r="L206" s="29" t="str">
        <f>VLOOKUP(E206,[1]KLASIFIKASI!$I$4:$J$18,2,FALSE)</f>
        <v>PELEPAS GAS</v>
      </c>
      <c r="M206" s="29">
        <f t="shared" si="14"/>
        <v>14</v>
      </c>
      <c r="N206" s="29" t="s">
        <v>19</v>
      </c>
    </row>
    <row r="207" spans="1:14" s="20" customFormat="1" x14ac:dyDescent="0.25">
      <c r="A207" s="21">
        <f t="shared" si="15"/>
        <v>206</v>
      </c>
      <c r="B207" s="29" t="s">
        <v>1308</v>
      </c>
      <c r="C207" s="29" t="str">
        <f>VLOOKUP(B207,[1]DESA!$B$2:$D$601,3,FALSE)</f>
        <v>PERESAK</v>
      </c>
      <c r="D207" s="29" t="str">
        <f>VLOOKUP(B207,[1]DESA!$B$2:$E$601,4,FALSE)</f>
        <v>BATUKLIANG</v>
      </c>
      <c r="E207" s="30" t="s">
        <v>29</v>
      </c>
      <c r="F207" s="29">
        <f t="shared" si="12"/>
        <v>0</v>
      </c>
      <c r="G207" s="29">
        <f t="shared" si="13"/>
        <v>0</v>
      </c>
      <c r="H207" s="31" t="s">
        <v>1325</v>
      </c>
      <c r="I207" s="31" t="s">
        <v>1326</v>
      </c>
      <c r="J207" s="29" t="s">
        <v>18</v>
      </c>
      <c r="K207" s="29">
        <v>500</v>
      </c>
      <c r="L207" s="29" t="str">
        <f>VLOOKUP(E207,[1]KLASIFIKASI!$I$4:$J$18,2,FALSE)</f>
        <v>PELEPAS GAS</v>
      </c>
      <c r="M207" s="29">
        <f t="shared" si="14"/>
        <v>15</v>
      </c>
      <c r="N207" s="29" t="s">
        <v>19</v>
      </c>
    </row>
    <row r="208" spans="1:14" s="20" customFormat="1" x14ac:dyDescent="0.25">
      <c r="A208" s="21">
        <f t="shared" si="15"/>
        <v>207</v>
      </c>
      <c r="B208" s="29" t="s">
        <v>1327</v>
      </c>
      <c r="C208" s="29" t="str">
        <f>VLOOKUP(B208,[1]DESA!$B$2:$D$601,3,FALSE)</f>
        <v>BUJAK</v>
      </c>
      <c r="D208" s="29" t="str">
        <f>VLOOKUP(B208,[1]DESA!$B$2:$E$601,4,FALSE)</f>
        <v>BATUKLIANG</v>
      </c>
      <c r="E208" s="30" t="s">
        <v>29</v>
      </c>
      <c r="F208" s="29">
        <f t="shared" si="12"/>
        <v>0</v>
      </c>
      <c r="G208" s="29">
        <f t="shared" si="13"/>
        <v>0</v>
      </c>
      <c r="H208" s="31" t="s">
        <v>1328</v>
      </c>
      <c r="I208" s="31" t="s">
        <v>1329</v>
      </c>
      <c r="J208" s="29" t="s">
        <v>18</v>
      </c>
      <c r="K208" s="29">
        <v>500</v>
      </c>
      <c r="L208" s="29" t="str">
        <f>VLOOKUP(E208,[1]KLASIFIKASI!$I$4:$J$18,2,FALSE)</f>
        <v>PELEPAS GAS</v>
      </c>
      <c r="M208" s="29">
        <f t="shared" si="14"/>
        <v>15</v>
      </c>
      <c r="N208" s="29" t="s">
        <v>19</v>
      </c>
    </row>
    <row r="209" spans="1:14" s="20" customFormat="1" x14ac:dyDescent="0.25">
      <c r="A209" s="21">
        <f t="shared" si="15"/>
        <v>208</v>
      </c>
      <c r="B209" s="29" t="s">
        <v>1327</v>
      </c>
      <c r="C209" s="29" t="str">
        <f>VLOOKUP(B209,[1]DESA!$B$2:$D$601,3,FALSE)</f>
        <v>BUJAK</v>
      </c>
      <c r="D209" s="29" t="str">
        <f>VLOOKUP(B209,[1]DESA!$B$2:$E$601,4,FALSE)</f>
        <v>BATUKLIANG</v>
      </c>
      <c r="E209" s="30" t="s">
        <v>49</v>
      </c>
      <c r="F209" s="29">
        <f t="shared" si="12"/>
        <v>0</v>
      </c>
      <c r="G209" s="29">
        <f t="shared" si="13"/>
        <v>0</v>
      </c>
      <c r="H209" s="31"/>
      <c r="I209" s="31"/>
      <c r="J209" s="29" t="s">
        <v>18</v>
      </c>
      <c r="K209" s="29"/>
      <c r="L209" s="29" t="e">
        <f>VLOOKUP(E209,[1]KLASIFIKASI!$I$4:$J$18,2,FALSE)</f>
        <v>#N/A</v>
      </c>
      <c r="M209" s="29" t="e">
        <f t="shared" si="14"/>
        <v>#N/A</v>
      </c>
      <c r="N209" s="29" t="s">
        <v>52</v>
      </c>
    </row>
    <row r="210" spans="1:14" s="20" customFormat="1" x14ac:dyDescent="0.25">
      <c r="A210" s="21">
        <f t="shared" si="15"/>
        <v>209</v>
      </c>
      <c r="B210" s="29" t="s">
        <v>1219</v>
      </c>
      <c r="C210" s="29" t="str">
        <f>VLOOKUP(B210,[1]DESA!$B$2:$D$601,3,FALSE)</f>
        <v>BUJAK</v>
      </c>
      <c r="D210" s="29" t="str">
        <f>VLOOKUP(B210,[1]DESA!$B$2:$E$601,4,FALSE)</f>
        <v>BATUKLIANG</v>
      </c>
      <c r="E210" s="30" t="s">
        <v>24</v>
      </c>
      <c r="F210" s="29">
        <f t="shared" si="12"/>
        <v>0</v>
      </c>
      <c r="G210" s="29">
        <f t="shared" si="13"/>
        <v>0</v>
      </c>
      <c r="H210" s="31"/>
      <c r="I210" s="31"/>
      <c r="J210" s="29" t="s">
        <v>18</v>
      </c>
      <c r="K210" s="29">
        <v>45</v>
      </c>
      <c r="L210" s="29" t="str">
        <f>VLOOKUP(E210,[1]KLASIFIKASI!$I$4:$J$18,2,FALSE)</f>
        <v>PELEPAS GAS</v>
      </c>
      <c r="M210" s="29">
        <f t="shared" si="14"/>
        <v>12</v>
      </c>
      <c r="N210" s="29" t="s">
        <v>19</v>
      </c>
    </row>
    <row r="211" spans="1:14" s="20" customFormat="1" x14ac:dyDescent="0.25">
      <c r="A211" s="21">
        <f t="shared" si="15"/>
        <v>210</v>
      </c>
      <c r="B211" s="29" t="s">
        <v>1330</v>
      </c>
      <c r="C211" s="29" t="str">
        <f>VLOOKUP(B211,[1]DESA!$B$2:$D$601,3,FALSE)</f>
        <v>BUJAK</v>
      </c>
      <c r="D211" s="29" t="str">
        <f>VLOOKUP(B211,[1]DESA!$B$2:$E$601,4,FALSE)</f>
        <v>BATUKLIANG</v>
      </c>
      <c r="E211" s="30" t="s">
        <v>29</v>
      </c>
      <c r="F211" s="29">
        <f t="shared" si="12"/>
        <v>0</v>
      </c>
      <c r="G211" s="29">
        <f t="shared" si="13"/>
        <v>0</v>
      </c>
      <c r="H211" s="31" t="s">
        <v>1331</v>
      </c>
      <c r="I211" s="31" t="s">
        <v>1332</v>
      </c>
      <c r="J211" s="29" t="s">
        <v>18</v>
      </c>
      <c r="K211" s="29">
        <v>500</v>
      </c>
      <c r="L211" s="29" t="str">
        <f>VLOOKUP(E211,[1]KLASIFIKASI!$I$4:$J$18,2,FALSE)</f>
        <v>PELEPAS GAS</v>
      </c>
      <c r="M211" s="29">
        <f t="shared" si="14"/>
        <v>15</v>
      </c>
      <c r="N211" s="29" t="s">
        <v>19</v>
      </c>
    </row>
    <row r="212" spans="1:14" s="20" customFormat="1" x14ac:dyDescent="0.25">
      <c r="A212" s="21">
        <f t="shared" si="15"/>
        <v>211</v>
      </c>
      <c r="B212" s="29" t="s">
        <v>1333</v>
      </c>
      <c r="C212" s="29" t="str">
        <f>VLOOKUP(B212,[1]DESA!$B$2:$D$601,3,FALSE)</f>
        <v>TANAK BEAK</v>
      </c>
      <c r="D212" s="29" t="str">
        <f>VLOOKUP(B212,[1]DESA!$B$2:$E$601,4,FALSE)</f>
        <v>BATUKLIANG UTARA</v>
      </c>
      <c r="E212" s="30" t="s">
        <v>24</v>
      </c>
      <c r="F212" s="29">
        <f t="shared" si="12"/>
        <v>0</v>
      </c>
      <c r="G212" s="29">
        <f t="shared" si="13"/>
        <v>0</v>
      </c>
      <c r="H212" s="31"/>
      <c r="I212" s="31"/>
      <c r="J212" s="29" t="s">
        <v>18</v>
      </c>
      <c r="K212" s="29">
        <v>250</v>
      </c>
      <c r="L212" s="29" t="str">
        <f>VLOOKUP(E212,[1]KLASIFIKASI!$I$4:$J$18,2,FALSE)</f>
        <v>PELEPAS GAS</v>
      </c>
      <c r="M212" s="29">
        <f t="shared" si="14"/>
        <v>14</v>
      </c>
      <c r="N212" s="29" t="s">
        <v>19</v>
      </c>
    </row>
    <row r="213" spans="1:14" s="6" customFormat="1" x14ac:dyDescent="0.25">
      <c r="A213" s="21">
        <f t="shared" si="15"/>
        <v>212</v>
      </c>
      <c r="B213" s="21" t="s">
        <v>1216</v>
      </c>
      <c r="C213" s="21" t="str">
        <f>VLOOKUP(B213,[1]DESA!$B$2:$D$601,3,FALSE)</f>
        <v>BUJAK</v>
      </c>
      <c r="D213" s="21" t="str">
        <f>VLOOKUP(B213,[1]DESA!$B$2:$E$601,4,FALSE)</f>
        <v>BATUKLIANG</v>
      </c>
      <c r="E213" s="22" t="s">
        <v>24</v>
      </c>
      <c r="F213" s="21">
        <f t="shared" si="12"/>
        <v>0</v>
      </c>
      <c r="G213" s="21">
        <f t="shared" si="13"/>
        <v>0</v>
      </c>
      <c r="H213" s="24"/>
      <c r="I213" s="24"/>
      <c r="J213" s="21" t="s">
        <v>18</v>
      </c>
      <c r="K213" s="21">
        <v>500</v>
      </c>
      <c r="L213" s="21" t="str">
        <f>VLOOKUP(E213,[1]KLASIFIKASI!$I$4:$J$18,2,FALSE)</f>
        <v>PELEPAS GAS</v>
      </c>
      <c r="M213" s="21">
        <f t="shared" si="14"/>
        <v>15</v>
      </c>
      <c r="N213" s="21" t="s">
        <v>19</v>
      </c>
    </row>
    <row r="214" spans="1:14" s="6" customFormat="1" x14ac:dyDescent="0.25">
      <c r="A214" s="21">
        <f t="shared" si="15"/>
        <v>213</v>
      </c>
      <c r="B214" s="21" t="s">
        <v>1303</v>
      </c>
      <c r="C214" s="21" t="str">
        <f>VLOOKUP(B214,[1]DESA!$B$2:$D$601,3,FALSE)</f>
        <v>BUJAK</v>
      </c>
      <c r="D214" s="21" t="str">
        <f>VLOOKUP(B214,[1]DESA!$B$2:$E$601,4,FALSE)</f>
        <v>BATUKLIANG</v>
      </c>
      <c r="E214" s="22" t="s">
        <v>29</v>
      </c>
      <c r="F214" s="21">
        <f t="shared" si="12"/>
        <v>0</v>
      </c>
      <c r="G214" s="21">
        <f t="shared" si="13"/>
        <v>0</v>
      </c>
      <c r="H214" s="24" t="s">
        <v>1304</v>
      </c>
      <c r="I214" s="24" t="s">
        <v>1305</v>
      </c>
      <c r="J214" s="21" t="s">
        <v>18</v>
      </c>
      <c r="K214" s="21">
        <v>250</v>
      </c>
      <c r="L214" s="21" t="str">
        <f>VLOOKUP(E214,[1]KLASIFIKASI!$I$4:$J$18,2,FALSE)</f>
        <v>PELEPAS GAS</v>
      </c>
      <c r="M214" s="21">
        <f t="shared" si="14"/>
        <v>14</v>
      </c>
      <c r="N214" s="21" t="s">
        <v>19</v>
      </c>
    </row>
    <row r="215" spans="1:14" s="6" customFormat="1" x14ac:dyDescent="0.25">
      <c r="A215" s="21">
        <f t="shared" si="15"/>
        <v>214</v>
      </c>
      <c r="B215" s="21" t="s">
        <v>1216</v>
      </c>
      <c r="C215" s="21" t="str">
        <f>VLOOKUP(B215,[1]DESA!$B$2:$D$601,3,FALSE)</f>
        <v>BUJAK</v>
      </c>
      <c r="D215" s="21" t="str">
        <f>VLOOKUP(B215,[1]DESA!$B$2:$E$601,4,FALSE)</f>
        <v>BATUKLIANG</v>
      </c>
      <c r="E215" s="22" t="s">
        <v>24</v>
      </c>
      <c r="F215" s="21">
        <f t="shared" si="12"/>
        <v>0</v>
      </c>
      <c r="G215" s="21">
        <f t="shared" si="13"/>
        <v>0</v>
      </c>
      <c r="H215" s="24"/>
      <c r="I215" s="24"/>
      <c r="J215" s="21" t="s">
        <v>18</v>
      </c>
      <c r="K215" s="21">
        <v>500</v>
      </c>
      <c r="L215" s="21" t="str">
        <f>VLOOKUP(E215,[1]KLASIFIKASI!$I$4:$J$18,2,FALSE)</f>
        <v>PELEPAS GAS</v>
      </c>
      <c r="M215" s="21">
        <f t="shared" si="14"/>
        <v>15</v>
      </c>
      <c r="N215" s="21" t="s">
        <v>19</v>
      </c>
    </row>
    <row r="216" spans="1:14" s="6" customFormat="1" x14ac:dyDescent="0.25">
      <c r="A216" s="21">
        <f t="shared" si="15"/>
        <v>215</v>
      </c>
      <c r="B216" s="21" t="s">
        <v>1303</v>
      </c>
      <c r="C216" s="21" t="str">
        <f>VLOOKUP(B216,[1]DESA!$B$2:$D$601,3,FALSE)</f>
        <v>BUJAK</v>
      </c>
      <c r="D216" s="21" t="str">
        <f>VLOOKUP(B216,[1]DESA!$B$2:$E$601,4,FALSE)</f>
        <v>BATUKLIANG</v>
      </c>
      <c r="E216" s="22" t="s">
        <v>15</v>
      </c>
      <c r="F216" s="21">
        <f t="shared" si="12"/>
        <v>0</v>
      </c>
      <c r="G216" s="21">
        <f t="shared" si="13"/>
        <v>0</v>
      </c>
      <c r="H216" s="24"/>
      <c r="I216" s="24"/>
      <c r="J216" s="21" t="s">
        <v>18</v>
      </c>
      <c r="K216" s="21">
        <v>42</v>
      </c>
      <c r="L216" s="21" t="str">
        <f>VLOOKUP(E216,[1]KLASIFIKASI!$I$4:$J$18,2,FALSE)</f>
        <v>PELEPAS GAS</v>
      </c>
      <c r="M216" s="21">
        <f t="shared" si="14"/>
        <v>12</v>
      </c>
      <c r="N216" s="21" t="s">
        <v>19</v>
      </c>
    </row>
    <row r="217" spans="1:14" s="6" customFormat="1" x14ac:dyDescent="0.25">
      <c r="A217" s="21">
        <f t="shared" si="15"/>
        <v>216</v>
      </c>
      <c r="B217" s="21" t="s">
        <v>1216</v>
      </c>
      <c r="C217" s="21" t="str">
        <f>VLOOKUP(B217,[1]DESA!$B$2:$D$601,3,FALSE)</f>
        <v>BUJAK</v>
      </c>
      <c r="D217" s="21" t="str">
        <f>VLOOKUP(B217,[1]DESA!$B$2:$E$601,4,FALSE)</f>
        <v>BATUKLIANG</v>
      </c>
      <c r="E217" s="22" t="s">
        <v>24</v>
      </c>
      <c r="F217" s="21">
        <f t="shared" si="12"/>
        <v>0</v>
      </c>
      <c r="G217" s="21">
        <f t="shared" si="13"/>
        <v>0</v>
      </c>
      <c r="H217" s="24"/>
      <c r="I217" s="24"/>
      <c r="J217" s="21" t="s">
        <v>18</v>
      </c>
      <c r="K217" s="21">
        <v>500</v>
      </c>
      <c r="L217" s="21" t="str">
        <f>VLOOKUP(E217,[1]KLASIFIKASI!$I$4:$J$18,2,FALSE)</f>
        <v>PELEPAS GAS</v>
      </c>
      <c r="M217" s="21">
        <f t="shared" si="14"/>
        <v>15</v>
      </c>
      <c r="N217" s="21" t="s">
        <v>19</v>
      </c>
    </row>
    <row r="218" spans="1:14" s="6" customFormat="1" x14ac:dyDescent="0.25">
      <c r="A218" s="21">
        <f t="shared" si="15"/>
        <v>217</v>
      </c>
      <c r="B218" s="21" t="s">
        <v>1303</v>
      </c>
      <c r="C218" s="21" t="str">
        <f>VLOOKUP(B218,[1]DESA!$B$2:$D$601,3,FALSE)</f>
        <v>BUJAK</v>
      </c>
      <c r="D218" s="21" t="str">
        <f>VLOOKUP(B218,[1]DESA!$B$2:$E$601,4,FALSE)</f>
        <v>BATUKLIANG</v>
      </c>
      <c r="E218" s="22" t="s">
        <v>29</v>
      </c>
      <c r="F218" s="21">
        <f t="shared" si="12"/>
        <v>0</v>
      </c>
      <c r="G218" s="21">
        <f t="shared" si="13"/>
        <v>0</v>
      </c>
      <c r="H218" s="24" t="s">
        <v>1306</v>
      </c>
      <c r="I218" s="24" t="s">
        <v>1307</v>
      </c>
      <c r="J218" s="21" t="s">
        <v>18</v>
      </c>
      <c r="K218" s="21">
        <v>250</v>
      </c>
      <c r="L218" s="21" t="str">
        <f>VLOOKUP(E218,[1]KLASIFIKASI!$I$4:$J$18,2,FALSE)</f>
        <v>PELEPAS GAS</v>
      </c>
      <c r="M218" s="21">
        <f t="shared" si="14"/>
        <v>14</v>
      </c>
      <c r="N218" s="21" t="s">
        <v>19</v>
      </c>
    </row>
    <row r="219" spans="1:14" s="6" customFormat="1" x14ac:dyDescent="0.25">
      <c r="A219" s="21">
        <f t="shared" si="15"/>
        <v>218</v>
      </c>
      <c r="B219" s="21" t="s">
        <v>1213</v>
      </c>
      <c r="C219" s="21" t="str">
        <f>VLOOKUP(B219,[1]DESA!$B$2:$D$601,3,FALSE)</f>
        <v>TAMPAK SIRING</v>
      </c>
      <c r="D219" s="21" t="str">
        <f>VLOOKUP(B219,[1]DESA!$B$2:$E$601,4,FALSE)</f>
        <v>BATUKLIANG</v>
      </c>
      <c r="E219" s="22" t="s">
        <v>24</v>
      </c>
      <c r="F219" s="21">
        <f t="shared" si="12"/>
        <v>0</v>
      </c>
      <c r="G219" s="21">
        <f t="shared" si="13"/>
        <v>0</v>
      </c>
      <c r="H219" s="24"/>
      <c r="I219" s="24"/>
      <c r="J219" s="21" t="s">
        <v>18</v>
      </c>
      <c r="K219" s="21">
        <v>500</v>
      </c>
      <c r="L219" s="21" t="str">
        <f>VLOOKUP(E219,[1]KLASIFIKASI!$I$4:$J$18,2,FALSE)</f>
        <v>PELEPAS GAS</v>
      </c>
      <c r="M219" s="21">
        <f t="shared" si="14"/>
        <v>15</v>
      </c>
      <c r="N219" s="21" t="s">
        <v>19</v>
      </c>
    </row>
    <row r="220" spans="1:14" s="6" customFormat="1" x14ac:dyDescent="0.25">
      <c r="A220" s="21">
        <f t="shared" si="15"/>
        <v>219</v>
      </c>
      <c r="B220" s="21" t="s">
        <v>1308</v>
      </c>
      <c r="C220" s="21" t="str">
        <f>VLOOKUP(B220,[1]DESA!$B$2:$D$601,3,FALSE)</f>
        <v>PERESAK</v>
      </c>
      <c r="D220" s="21" t="str">
        <f>VLOOKUP(B220,[1]DESA!$B$2:$E$601,4,FALSE)</f>
        <v>BATUKLIANG</v>
      </c>
      <c r="E220" s="22" t="s">
        <v>24</v>
      </c>
      <c r="F220" s="21">
        <f t="shared" si="12"/>
        <v>0</v>
      </c>
      <c r="G220" s="21">
        <f t="shared" si="13"/>
        <v>0</v>
      </c>
      <c r="H220" s="24"/>
      <c r="I220" s="24"/>
      <c r="J220" s="21" t="s">
        <v>18</v>
      </c>
      <c r="K220" s="21">
        <v>500</v>
      </c>
      <c r="L220" s="21" t="str">
        <f>VLOOKUP(E220,[1]KLASIFIKASI!$I$4:$J$18,2,FALSE)</f>
        <v>PELEPAS GAS</v>
      </c>
      <c r="M220" s="21">
        <f t="shared" si="14"/>
        <v>15</v>
      </c>
      <c r="N220" s="21" t="s">
        <v>19</v>
      </c>
    </row>
    <row r="221" spans="1:14" s="6" customFormat="1" x14ac:dyDescent="0.25">
      <c r="A221" s="21">
        <f t="shared" si="15"/>
        <v>220</v>
      </c>
      <c r="B221" s="21" t="s">
        <v>1308</v>
      </c>
      <c r="C221" s="21" t="str">
        <f>VLOOKUP(B221,[1]DESA!$B$2:$D$601,3,FALSE)</f>
        <v>PERESAK</v>
      </c>
      <c r="D221" s="21" t="str">
        <f>VLOOKUP(B221,[1]DESA!$B$2:$E$601,4,FALSE)</f>
        <v>BATUKLIANG</v>
      </c>
      <c r="E221" s="22" t="s">
        <v>29</v>
      </c>
      <c r="F221" s="21">
        <f t="shared" si="12"/>
        <v>0</v>
      </c>
      <c r="G221" s="21">
        <f t="shared" si="13"/>
        <v>0</v>
      </c>
      <c r="H221" s="24" t="s">
        <v>1309</v>
      </c>
      <c r="I221" s="24" t="s">
        <v>1310</v>
      </c>
      <c r="J221" s="21" t="s">
        <v>18</v>
      </c>
      <c r="K221" s="21">
        <v>250</v>
      </c>
      <c r="L221" s="21" t="str">
        <f>VLOOKUP(E221,[1]KLASIFIKASI!$I$4:$J$18,2,FALSE)</f>
        <v>PELEPAS GAS</v>
      </c>
      <c r="M221" s="21">
        <f t="shared" si="14"/>
        <v>14</v>
      </c>
      <c r="N221" s="21" t="s">
        <v>19</v>
      </c>
    </row>
    <row r="222" spans="1:14" s="6" customFormat="1" x14ac:dyDescent="0.25">
      <c r="A222" s="21">
        <f t="shared" si="15"/>
        <v>221</v>
      </c>
      <c r="B222" s="21" t="s">
        <v>1308</v>
      </c>
      <c r="C222" s="21" t="str">
        <f>VLOOKUP(B222,[1]DESA!$B$2:$D$601,3,FALSE)</f>
        <v>PERESAK</v>
      </c>
      <c r="D222" s="21" t="str">
        <f>VLOOKUP(B222,[1]DESA!$B$2:$E$601,4,FALSE)</f>
        <v>BATUKLIANG</v>
      </c>
      <c r="E222" s="22" t="s">
        <v>29</v>
      </c>
      <c r="F222" s="21">
        <f t="shared" si="12"/>
        <v>0</v>
      </c>
      <c r="G222" s="21">
        <f t="shared" si="13"/>
        <v>0</v>
      </c>
      <c r="H222" s="24"/>
      <c r="I222" s="24"/>
      <c r="J222" s="21" t="s">
        <v>18</v>
      </c>
      <c r="K222" s="21">
        <v>125</v>
      </c>
      <c r="L222" s="21" t="str">
        <f>VLOOKUP(E222,[1]KLASIFIKASI!$I$4:$J$18,2,FALSE)</f>
        <v>PELEPAS GAS</v>
      </c>
      <c r="M222" s="21">
        <f t="shared" si="14"/>
        <v>14</v>
      </c>
      <c r="N222" s="21" t="s">
        <v>19</v>
      </c>
    </row>
    <row r="223" spans="1:14" s="6" customFormat="1" x14ac:dyDescent="0.25">
      <c r="A223" s="21">
        <f t="shared" si="15"/>
        <v>222</v>
      </c>
      <c r="B223" s="21" t="s">
        <v>1308</v>
      </c>
      <c r="C223" s="21" t="str">
        <f>VLOOKUP(B223,[1]DESA!$B$2:$D$601,3,FALSE)</f>
        <v>PERESAK</v>
      </c>
      <c r="D223" s="21" t="str">
        <f>VLOOKUP(B223,[1]DESA!$B$2:$E$601,4,FALSE)</f>
        <v>BATUKLIANG</v>
      </c>
      <c r="E223" s="22" t="s">
        <v>15</v>
      </c>
      <c r="F223" s="21">
        <f t="shared" si="12"/>
        <v>0</v>
      </c>
      <c r="G223" s="21">
        <f t="shared" si="13"/>
        <v>0</v>
      </c>
      <c r="H223" s="24" t="s">
        <v>1311</v>
      </c>
      <c r="I223" s="24" t="s">
        <v>1312</v>
      </c>
      <c r="J223" s="21" t="s">
        <v>18</v>
      </c>
      <c r="K223" s="21">
        <v>42</v>
      </c>
      <c r="L223" s="21" t="str">
        <f>VLOOKUP(E223,[1]KLASIFIKASI!$I$4:$J$18,2,FALSE)</f>
        <v>PELEPAS GAS</v>
      </c>
      <c r="M223" s="21">
        <f t="shared" si="14"/>
        <v>12</v>
      </c>
      <c r="N223" s="21" t="s">
        <v>19</v>
      </c>
    </row>
    <row r="224" spans="1:14" s="6" customFormat="1" x14ac:dyDescent="0.25">
      <c r="A224" s="21">
        <f t="shared" si="15"/>
        <v>223</v>
      </c>
      <c r="B224" s="21" t="s">
        <v>1308</v>
      </c>
      <c r="C224" s="21" t="str">
        <f>VLOOKUP(B224,[1]DESA!$B$2:$D$601,3,FALSE)</f>
        <v>PERESAK</v>
      </c>
      <c r="D224" s="21" t="str">
        <f>VLOOKUP(B224,[1]DESA!$B$2:$E$601,4,FALSE)</f>
        <v>BATUKLIANG</v>
      </c>
      <c r="E224" s="22" t="s">
        <v>49</v>
      </c>
      <c r="F224" s="21">
        <f t="shared" si="12"/>
        <v>0</v>
      </c>
      <c r="G224" s="21">
        <f t="shared" si="13"/>
        <v>0</v>
      </c>
      <c r="H224" s="24"/>
      <c r="I224" s="24"/>
      <c r="J224" s="21" t="s">
        <v>18</v>
      </c>
      <c r="K224" s="21"/>
      <c r="L224" s="21" t="e">
        <f>VLOOKUP(E224,[1]KLASIFIKASI!$I$4:$J$18,2,FALSE)</f>
        <v>#N/A</v>
      </c>
      <c r="M224" s="21" t="e">
        <f t="shared" si="14"/>
        <v>#N/A</v>
      </c>
      <c r="N224" s="21" t="s">
        <v>52</v>
      </c>
    </row>
    <row r="225" spans="1:14" s="6" customFormat="1" x14ac:dyDescent="0.25">
      <c r="A225" s="21">
        <f t="shared" si="15"/>
        <v>224</v>
      </c>
      <c r="B225" s="21" t="s">
        <v>1308</v>
      </c>
      <c r="C225" s="21" t="str">
        <f>VLOOKUP(B225,[1]DESA!$B$2:$D$601,3,FALSE)</f>
        <v>PERESAK</v>
      </c>
      <c r="D225" s="21" t="str">
        <f>VLOOKUP(B225,[1]DESA!$B$2:$E$601,4,FALSE)</f>
        <v>BATUKLIANG</v>
      </c>
      <c r="E225" s="22" t="s">
        <v>15</v>
      </c>
      <c r="F225" s="21">
        <f t="shared" si="12"/>
        <v>0</v>
      </c>
      <c r="G225" s="21">
        <f t="shared" si="13"/>
        <v>0</v>
      </c>
      <c r="H225" s="24" t="s">
        <v>1313</v>
      </c>
      <c r="I225" s="24" t="s">
        <v>1314</v>
      </c>
      <c r="J225" s="21" t="s">
        <v>18</v>
      </c>
      <c r="K225" s="21">
        <v>42</v>
      </c>
      <c r="L225" s="21" t="str">
        <f>VLOOKUP(E225,[1]KLASIFIKASI!$I$4:$J$18,2,FALSE)</f>
        <v>PELEPAS GAS</v>
      </c>
      <c r="M225" s="21">
        <f t="shared" si="14"/>
        <v>12</v>
      </c>
      <c r="N225" s="21" t="s">
        <v>19</v>
      </c>
    </row>
    <row r="226" spans="1:14" s="6" customFormat="1" x14ac:dyDescent="0.25">
      <c r="A226" s="21">
        <f t="shared" si="15"/>
        <v>225</v>
      </c>
      <c r="B226" s="21" t="s">
        <v>1308</v>
      </c>
      <c r="C226" s="21" t="str">
        <f>VLOOKUP(B226,[1]DESA!$B$2:$D$601,3,FALSE)</f>
        <v>PERESAK</v>
      </c>
      <c r="D226" s="21" t="str">
        <f>VLOOKUP(B226,[1]DESA!$B$2:$E$601,4,FALSE)</f>
        <v>BATUKLIANG</v>
      </c>
      <c r="E226" s="22" t="s">
        <v>24</v>
      </c>
      <c r="F226" s="21">
        <f t="shared" si="12"/>
        <v>0</v>
      </c>
      <c r="G226" s="21">
        <f t="shared" si="13"/>
        <v>0</v>
      </c>
      <c r="H226" s="24"/>
      <c r="I226" s="24"/>
      <c r="J226" s="21" t="s">
        <v>18</v>
      </c>
      <c r="K226" s="21">
        <v>150</v>
      </c>
      <c r="L226" s="21" t="str">
        <f>VLOOKUP(E226,[1]KLASIFIKASI!$I$4:$J$18,2,FALSE)</f>
        <v>PELEPAS GAS</v>
      </c>
      <c r="M226" s="21">
        <f t="shared" si="14"/>
        <v>14</v>
      </c>
      <c r="N226" s="21" t="s">
        <v>19</v>
      </c>
    </row>
    <row r="227" spans="1:14" s="6" customFormat="1" x14ac:dyDescent="0.25">
      <c r="A227" s="21">
        <f t="shared" si="15"/>
        <v>226</v>
      </c>
      <c r="B227" s="21" t="s">
        <v>1219</v>
      </c>
      <c r="C227" s="21" t="str">
        <f>VLOOKUP(B227,[1]DESA!$B$2:$D$601,3,FALSE)</f>
        <v>BUJAK</v>
      </c>
      <c r="D227" s="21" t="str">
        <f>VLOOKUP(B227,[1]DESA!$B$2:$E$601,4,FALSE)</f>
        <v>BATUKLIANG</v>
      </c>
      <c r="E227" s="22" t="s">
        <v>24</v>
      </c>
      <c r="F227" s="21">
        <f t="shared" si="12"/>
        <v>0</v>
      </c>
      <c r="G227" s="21">
        <f t="shared" si="13"/>
        <v>0</v>
      </c>
      <c r="H227" s="24"/>
      <c r="I227" s="24"/>
      <c r="J227" s="21" t="s">
        <v>18</v>
      </c>
      <c r="K227" s="21">
        <v>500</v>
      </c>
      <c r="L227" s="21" t="str">
        <f>VLOOKUP(E227,[1]KLASIFIKASI!$I$4:$J$18,2,FALSE)</f>
        <v>PELEPAS GAS</v>
      </c>
      <c r="M227" s="21">
        <f t="shared" si="14"/>
        <v>15</v>
      </c>
      <c r="N227" s="21" t="s">
        <v>19</v>
      </c>
    </row>
    <row r="228" spans="1:14" s="6" customFormat="1" x14ac:dyDescent="0.25">
      <c r="A228" s="21">
        <f t="shared" si="15"/>
        <v>227</v>
      </c>
      <c r="B228" s="21" t="s">
        <v>1219</v>
      </c>
      <c r="C228" s="21" t="str">
        <f>VLOOKUP(B228,[1]DESA!$B$2:$D$601,3,FALSE)</f>
        <v>BUJAK</v>
      </c>
      <c r="D228" s="21" t="str">
        <f>VLOOKUP(B228,[1]DESA!$B$2:$E$601,4,FALSE)</f>
        <v>BATUKLIANG</v>
      </c>
      <c r="E228" s="22" t="s">
        <v>24</v>
      </c>
      <c r="F228" s="21">
        <f t="shared" si="12"/>
        <v>0</v>
      </c>
      <c r="G228" s="21">
        <f t="shared" si="13"/>
        <v>0</v>
      </c>
      <c r="H228" s="24"/>
      <c r="I228" s="24"/>
      <c r="J228" s="21" t="s">
        <v>18</v>
      </c>
      <c r="K228" s="21">
        <v>75</v>
      </c>
      <c r="L228" s="21" t="str">
        <f>VLOOKUP(E228,[1]KLASIFIKASI!$I$4:$J$18,2,FALSE)</f>
        <v>PELEPAS GAS</v>
      </c>
      <c r="M228" s="21">
        <f t="shared" si="14"/>
        <v>13</v>
      </c>
      <c r="N228" s="21" t="s">
        <v>52</v>
      </c>
    </row>
    <row r="229" spans="1:14" s="6" customFormat="1" x14ac:dyDescent="0.25">
      <c r="A229" s="21">
        <f t="shared" si="15"/>
        <v>228</v>
      </c>
      <c r="B229" s="21" t="s">
        <v>1308</v>
      </c>
      <c r="C229" s="21" t="str">
        <f>VLOOKUP(B229,[1]DESA!$B$2:$D$601,3,FALSE)</f>
        <v>PERESAK</v>
      </c>
      <c r="D229" s="21" t="str">
        <f>VLOOKUP(B229,[1]DESA!$B$2:$E$601,4,FALSE)</f>
        <v>BATUKLIANG</v>
      </c>
      <c r="E229" s="22" t="s">
        <v>24</v>
      </c>
      <c r="F229" s="21">
        <f t="shared" si="12"/>
        <v>0</v>
      </c>
      <c r="G229" s="21">
        <f t="shared" si="13"/>
        <v>0</v>
      </c>
      <c r="H229" s="24"/>
      <c r="I229" s="24"/>
      <c r="J229" s="21" t="s">
        <v>18</v>
      </c>
      <c r="K229" s="21">
        <v>250</v>
      </c>
      <c r="L229" s="21" t="str">
        <f>VLOOKUP(E229,[1]KLASIFIKASI!$I$4:$J$18,2,FALSE)</f>
        <v>PELEPAS GAS</v>
      </c>
      <c r="M229" s="21">
        <f t="shared" si="14"/>
        <v>14</v>
      </c>
      <c r="N229" s="21" t="s">
        <v>19</v>
      </c>
    </row>
    <row r="230" spans="1:14" s="6" customFormat="1" x14ac:dyDescent="0.25">
      <c r="A230" s="21">
        <f t="shared" si="15"/>
        <v>229</v>
      </c>
      <c r="B230" s="21" t="s">
        <v>1308</v>
      </c>
      <c r="C230" s="21" t="str">
        <f>VLOOKUP(B230,[1]DESA!$B$2:$D$601,3,FALSE)</f>
        <v>PERESAK</v>
      </c>
      <c r="D230" s="21" t="str">
        <f>VLOOKUP(B230,[1]DESA!$B$2:$E$601,4,FALSE)</f>
        <v>BATUKLIANG</v>
      </c>
      <c r="E230" s="22" t="s">
        <v>15</v>
      </c>
      <c r="F230" s="21">
        <f t="shared" si="12"/>
        <v>0</v>
      </c>
      <c r="G230" s="21">
        <f t="shared" si="13"/>
        <v>0</v>
      </c>
      <c r="H230" s="24"/>
      <c r="I230" s="24"/>
      <c r="J230" s="21" t="s">
        <v>18</v>
      </c>
      <c r="K230" s="21">
        <v>15</v>
      </c>
      <c r="L230" s="21" t="str">
        <f>VLOOKUP(E230,[1]KLASIFIKASI!$I$4:$J$18,2,FALSE)</f>
        <v>PELEPAS GAS</v>
      </c>
      <c r="M230" s="21">
        <f t="shared" si="14"/>
        <v>12</v>
      </c>
      <c r="N230" s="21" t="s">
        <v>19</v>
      </c>
    </row>
    <row r="231" spans="1:14" s="6" customFormat="1" x14ac:dyDescent="0.25">
      <c r="A231" s="21">
        <f t="shared" si="15"/>
        <v>230</v>
      </c>
      <c r="B231" s="21" t="s">
        <v>1308</v>
      </c>
      <c r="C231" s="21" t="str">
        <f>VLOOKUP(B231,[1]DESA!$B$2:$D$601,3,FALSE)</f>
        <v>PERESAK</v>
      </c>
      <c r="D231" s="21" t="str">
        <f>VLOOKUP(B231,[1]DESA!$B$2:$E$601,4,FALSE)</f>
        <v>BATUKLIANG</v>
      </c>
      <c r="E231" s="22" t="s">
        <v>29</v>
      </c>
      <c r="F231" s="21">
        <f t="shared" si="12"/>
        <v>0</v>
      </c>
      <c r="G231" s="21">
        <f t="shared" si="13"/>
        <v>0</v>
      </c>
      <c r="H231" s="24" t="s">
        <v>1315</v>
      </c>
      <c r="I231" s="24" t="s">
        <v>1316</v>
      </c>
      <c r="J231" s="21" t="s">
        <v>18</v>
      </c>
      <c r="K231" s="21">
        <v>500</v>
      </c>
      <c r="L231" s="21" t="str">
        <f>VLOOKUP(E231,[1]KLASIFIKASI!$I$4:$J$18,2,FALSE)</f>
        <v>PELEPAS GAS</v>
      </c>
      <c r="M231" s="21">
        <f t="shared" si="14"/>
        <v>15</v>
      </c>
      <c r="N231" s="21" t="s">
        <v>19</v>
      </c>
    </row>
    <row r="232" spans="1:14" s="6" customFormat="1" x14ac:dyDescent="0.25">
      <c r="A232" s="21">
        <f t="shared" si="15"/>
        <v>231</v>
      </c>
      <c r="B232" s="21" t="s">
        <v>1308</v>
      </c>
      <c r="C232" s="21" t="str">
        <f>VLOOKUP(B232,[1]DESA!$B$2:$D$601,3,FALSE)</f>
        <v>PERESAK</v>
      </c>
      <c r="D232" s="21" t="str">
        <f>VLOOKUP(B232,[1]DESA!$B$2:$E$601,4,FALSE)</f>
        <v>BATUKLIANG</v>
      </c>
      <c r="E232" s="22" t="s">
        <v>24</v>
      </c>
      <c r="F232" s="21">
        <f t="shared" si="12"/>
        <v>0</v>
      </c>
      <c r="G232" s="21">
        <f t="shared" si="13"/>
        <v>0</v>
      </c>
      <c r="H232" s="24"/>
      <c r="I232" s="24"/>
      <c r="J232" s="21" t="s">
        <v>18</v>
      </c>
      <c r="K232" s="21">
        <v>250</v>
      </c>
      <c r="L232" s="21" t="str">
        <f>VLOOKUP(E232,[1]KLASIFIKASI!$I$4:$J$18,2,FALSE)</f>
        <v>PELEPAS GAS</v>
      </c>
      <c r="M232" s="21">
        <f t="shared" si="14"/>
        <v>14</v>
      </c>
      <c r="N232" s="21" t="s">
        <v>19</v>
      </c>
    </row>
    <row r="233" spans="1:14" s="6" customFormat="1" x14ac:dyDescent="0.25">
      <c r="A233" s="21">
        <f t="shared" si="15"/>
        <v>232</v>
      </c>
      <c r="B233" s="21" t="s">
        <v>1308</v>
      </c>
      <c r="C233" s="21" t="str">
        <f>VLOOKUP(B233,[1]DESA!$B$2:$D$601,3,FALSE)</f>
        <v>PERESAK</v>
      </c>
      <c r="D233" s="21" t="str">
        <f>VLOOKUP(B233,[1]DESA!$B$2:$E$601,4,FALSE)</f>
        <v>BATUKLIANG</v>
      </c>
      <c r="E233" s="22" t="s">
        <v>408</v>
      </c>
      <c r="F233" s="21">
        <f t="shared" si="12"/>
        <v>0</v>
      </c>
      <c r="G233" s="21">
        <f t="shared" si="13"/>
        <v>0</v>
      </c>
      <c r="H233" s="24"/>
      <c r="I233" s="24"/>
      <c r="J233" s="21" t="s">
        <v>18</v>
      </c>
      <c r="K233" s="21">
        <v>100</v>
      </c>
      <c r="L233" s="21" t="str">
        <f>VLOOKUP(E233,[1]KLASIFIKASI!$I$4:$J$18,2,FALSE)</f>
        <v>PIJAR</v>
      </c>
      <c r="M233" s="21">
        <f t="shared" si="14"/>
        <v>2</v>
      </c>
      <c r="N233" s="21" t="s">
        <v>19</v>
      </c>
    </row>
    <row r="234" spans="1:14" s="6" customFormat="1" x14ac:dyDescent="0.25">
      <c r="A234" s="21">
        <f t="shared" si="15"/>
        <v>233</v>
      </c>
      <c r="B234" s="21" t="s">
        <v>1308</v>
      </c>
      <c r="C234" s="21" t="str">
        <f>VLOOKUP(B234,[1]DESA!$B$2:$D$601,3,FALSE)</f>
        <v>PERESAK</v>
      </c>
      <c r="D234" s="21" t="str">
        <f>VLOOKUP(B234,[1]DESA!$B$2:$E$601,4,FALSE)</f>
        <v>BATUKLIANG</v>
      </c>
      <c r="E234" s="22" t="s">
        <v>24</v>
      </c>
      <c r="F234" s="21">
        <f t="shared" si="12"/>
        <v>0</v>
      </c>
      <c r="G234" s="21">
        <f t="shared" si="13"/>
        <v>0</v>
      </c>
      <c r="H234" s="24"/>
      <c r="I234" s="24"/>
      <c r="J234" s="21" t="s">
        <v>18</v>
      </c>
      <c r="K234" s="21">
        <v>250</v>
      </c>
      <c r="L234" s="21" t="str">
        <f>VLOOKUP(E234,[1]KLASIFIKASI!$I$4:$J$18,2,FALSE)</f>
        <v>PELEPAS GAS</v>
      </c>
      <c r="M234" s="21">
        <f t="shared" si="14"/>
        <v>14</v>
      </c>
      <c r="N234" s="21" t="s">
        <v>19</v>
      </c>
    </row>
    <row r="235" spans="1:14" s="6" customFormat="1" x14ac:dyDescent="0.25">
      <c r="A235" s="21">
        <f t="shared" si="15"/>
        <v>234</v>
      </c>
      <c r="B235" s="21" t="s">
        <v>1219</v>
      </c>
      <c r="C235" s="21" t="str">
        <f>VLOOKUP(B235,[1]DESA!$B$2:$D$601,3,FALSE)</f>
        <v>BUJAK</v>
      </c>
      <c r="D235" s="21" t="str">
        <f>VLOOKUP(B235,[1]DESA!$B$2:$E$601,4,FALSE)</f>
        <v>BATUKLIANG</v>
      </c>
      <c r="E235" s="22" t="s">
        <v>24</v>
      </c>
      <c r="F235" s="21">
        <f t="shared" si="12"/>
        <v>0</v>
      </c>
      <c r="G235" s="21">
        <f t="shared" si="13"/>
        <v>0</v>
      </c>
      <c r="H235" s="24"/>
      <c r="I235" s="24"/>
      <c r="J235" s="21" t="s">
        <v>18</v>
      </c>
      <c r="K235" s="21">
        <v>45</v>
      </c>
      <c r="L235" s="21" t="str">
        <f>VLOOKUP(E235,[1]KLASIFIKASI!$I$4:$J$18,2,FALSE)</f>
        <v>PELEPAS GAS</v>
      </c>
      <c r="M235" s="21">
        <f t="shared" si="14"/>
        <v>12</v>
      </c>
      <c r="N235" s="21" t="s">
        <v>19</v>
      </c>
    </row>
    <row r="236" spans="1:14" s="6" customFormat="1" x14ac:dyDescent="0.25">
      <c r="A236" s="21">
        <f t="shared" si="15"/>
        <v>235</v>
      </c>
      <c r="B236" s="21" t="s">
        <v>1308</v>
      </c>
      <c r="C236" s="21" t="str">
        <f>VLOOKUP(B236,[1]DESA!$B$2:$D$601,3,FALSE)</f>
        <v>PERESAK</v>
      </c>
      <c r="D236" s="21" t="str">
        <f>VLOOKUP(B236,[1]DESA!$B$2:$E$601,4,FALSE)</f>
        <v>BATUKLIANG</v>
      </c>
      <c r="E236" s="22" t="s">
        <v>29</v>
      </c>
      <c r="F236" s="21">
        <f t="shared" si="12"/>
        <v>0</v>
      </c>
      <c r="G236" s="21">
        <f t="shared" si="13"/>
        <v>0</v>
      </c>
      <c r="H236" s="24" t="s">
        <v>1317</v>
      </c>
      <c r="I236" s="24" t="s">
        <v>1318</v>
      </c>
      <c r="J236" s="21" t="s">
        <v>18</v>
      </c>
      <c r="K236" s="21">
        <v>250</v>
      </c>
      <c r="L236" s="21" t="str">
        <f>VLOOKUP(E236,[1]KLASIFIKASI!$I$4:$J$18,2,FALSE)</f>
        <v>PELEPAS GAS</v>
      </c>
      <c r="M236" s="21">
        <f t="shared" si="14"/>
        <v>14</v>
      </c>
      <c r="N236" s="21" t="s">
        <v>19</v>
      </c>
    </row>
    <row r="237" spans="1:14" s="6" customFormat="1" x14ac:dyDescent="0.25">
      <c r="A237" s="21">
        <f t="shared" si="15"/>
        <v>236</v>
      </c>
      <c r="B237" s="21" t="s">
        <v>1308</v>
      </c>
      <c r="C237" s="21" t="str">
        <f>VLOOKUP(B237,[1]DESA!$B$2:$D$601,3,FALSE)</f>
        <v>PERESAK</v>
      </c>
      <c r="D237" s="21" t="str">
        <f>VLOOKUP(B237,[1]DESA!$B$2:$E$601,4,FALSE)</f>
        <v>BATUKLIANG</v>
      </c>
      <c r="E237" s="22" t="s">
        <v>24</v>
      </c>
      <c r="F237" s="21">
        <f t="shared" si="12"/>
        <v>0</v>
      </c>
      <c r="G237" s="21">
        <f t="shared" si="13"/>
        <v>0</v>
      </c>
      <c r="H237" s="24"/>
      <c r="I237" s="24"/>
      <c r="J237" s="21" t="s">
        <v>18</v>
      </c>
      <c r="K237" s="21">
        <v>500</v>
      </c>
      <c r="L237" s="21" t="str">
        <f>VLOOKUP(E237,[1]KLASIFIKASI!$I$4:$J$18,2,FALSE)</f>
        <v>PELEPAS GAS</v>
      </c>
      <c r="M237" s="21">
        <f t="shared" si="14"/>
        <v>15</v>
      </c>
      <c r="N237" s="21" t="s">
        <v>19</v>
      </c>
    </row>
    <row r="238" spans="1:14" x14ac:dyDescent="0.25">
      <c r="A238" s="21">
        <f t="shared" si="15"/>
        <v>237</v>
      </c>
      <c r="B238" s="21" t="s">
        <v>1262</v>
      </c>
      <c r="C238" s="21" t="str">
        <f>VLOOKUP(B238,[1]DESA!$B$2:$D$601,3,FALSE)</f>
        <v>PERESAK</v>
      </c>
      <c r="D238" s="21" t="str">
        <f>VLOOKUP(B238,[1]DESA!$B$2:$E$601,4,FALSE)</f>
        <v>BATUKLIANG</v>
      </c>
      <c r="E238" s="22" t="s">
        <v>29</v>
      </c>
      <c r="F238" s="21">
        <f t="shared" si="12"/>
        <v>0</v>
      </c>
      <c r="G238" s="21">
        <f t="shared" si="13"/>
        <v>0</v>
      </c>
      <c r="H238" s="24" t="s">
        <v>1263</v>
      </c>
      <c r="I238" s="24" t="s">
        <v>1264</v>
      </c>
      <c r="J238" s="21" t="s">
        <v>18</v>
      </c>
      <c r="K238" s="21">
        <v>500</v>
      </c>
      <c r="L238" s="21" t="str">
        <f>VLOOKUP(E238,[1]KLASIFIKASI!$I$4:$J$18,2,FALSE)</f>
        <v>PELEPAS GAS</v>
      </c>
      <c r="M238" s="21">
        <f t="shared" si="14"/>
        <v>15</v>
      </c>
      <c r="N238" s="21" t="s">
        <v>19</v>
      </c>
    </row>
    <row r="239" spans="1:14" x14ac:dyDescent="0.25">
      <c r="A239" s="21">
        <f t="shared" si="15"/>
        <v>238</v>
      </c>
      <c r="B239" s="21" t="s">
        <v>1262</v>
      </c>
      <c r="C239" s="21" t="str">
        <f>VLOOKUP(B239,[1]DESA!$B$2:$D$601,3,FALSE)</f>
        <v>PERESAK</v>
      </c>
      <c r="D239" s="21" t="str">
        <f>VLOOKUP(B239,[1]DESA!$B$2:$E$601,4,FALSE)</f>
        <v>BATUKLIANG</v>
      </c>
      <c r="E239" s="22" t="s">
        <v>15</v>
      </c>
      <c r="F239" s="21">
        <f t="shared" si="12"/>
        <v>0</v>
      </c>
      <c r="G239" s="21">
        <f t="shared" si="13"/>
        <v>0</v>
      </c>
      <c r="H239" s="24" t="s">
        <v>1265</v>
      </c>
      <c r="I239" s="24" t="s">
        <v>1266</v>
      </c>
      <c r="J239" s="21" t="s">
        <v>18</v>
      </c>
      <c r="K239" s="21">
        <v>18</v>
      </c>
      <c r="L239" s="21" t="str">
        <f>VLOOKUP(E239,[1]KLASIFIKASI!$I$4:$J$18,2,FALSE)</f>
        <v>PELEPAS GAS</v>
      </c>
      <c r="M239" s="21">
        <f t="shared" si="14"/>
        <v>12</v>
      </c>
      <c r="N239" s="21" t="s">
        <v>19</v>
      </c>
    </row>
    <row r="240" spans="1:14" x14ac:dyDescent="0.25">
      <c r="A240" s="21">
        <f t="shared" si="15"/>
        <v>239</v>
      </c>
      <c r="B240" s="21" t="s">
        <v>1262</v>
      </c>
      <c r="C240" s="21" t="str">
        <f>VLOOKUP(B240,[1]DESA!$B$2:$D$601,3,FALSE)</f>
        <v>PERESAK</v>
      </c>
      <c r="D240" s="21" t="str">
        <f>VLOOKUP(B240,[1]DESA!$B$2:$E$601,4,FALSE)</f>
        <v>BATUKLIANG</v>
      </c>
      <c r="E240" s="22" t="s">
        <v>29</v>
      </c>
      <c r="F240" s="21">
        <f t="shared" si="12"/>
        <v>0</v>
      </c>
      <c r="G240" s="21">
        <f t="shared" si="13"/>
        <v>0</v>
      </c>
      <c r="H240" s="24"/>
      <c r="I240" s="24"/>
      <c r="J240" s="21" t="s">
        <v>18</v>
      </c>
      <c r="K240" s="21">
        <v>125</v>
      </c>
      <c r="L240" s="21" t="str">
        <f>VLOOKUP(E240,[1]KLASIFIKASI!$I$4:$J$18,2,FALSE)</f>
        <v>PELEPAS GAS</v>
      </c>
      <c r="M240" s="21">
        <f t="shared" si="14"/>
        <v>14</v>
      </c>
      <c r="N240" s="21" t="s">
        <v>19</v>
      </c>
    </row>
    <row r="241" spans="1:14" x14ac:dyDescent="0.25">
      <c r="A241" s="21">
        <f t="shared" si="15"/>
        <v>240</v>
      </c>
      <c r="B241" s="21" t="s">
        <v>1262</v>
      </c>
      <c r="C241" s="21" t="str">
        <f>VLOOKUP(B241,[1]DESA!$B$2:$D$601,3,FALSE)</f>
        <v>PERESAK</v>
      </c>
      <c r="D241" s="21" t="str">
        <f>VLOOKUP(B241,[1]DESA!$B$2:$E$601,4,FALSE)</f>
        <v>BATUKLIANG</v>
      </c>
      <c r="E241" s="22" t="s">
        <v>15</v>
      </c>
      <c r="F241" s="21">
        <f t="shared" si="12"/>
        <v>0</v>
      </c>
      <c r="G241" s="21">
        <f t="shared" si="13"/>
        <v>0</v>
      </c>
      <c r="H241" s="24" t="s">
        <v>1267</v>
      </c>
      <c r="I241" s="24" t="s">
        <v>1268</v>
      </c>
      <c r="J241" s="21" t="s">
        <v>18</v>
      </c>
      <c r="K241" s="21">
        <v>18</v>
      </c>
      <c r="L241" s="21" t="str">
        <f>VLOOKUP(E241,[1]KLASIFIKASI!$I$4:$J$18,2,FALSE)</f>
        <v>PELEPAS GAS</v>
      </c>
      <c r="M241" s="21">
        <f t="shared" si="14"/>
        <v>12</v>
      </c>
      <c r="N241" s="21" t="s">
        <v>19</v>
      </c>
    </row>
    <row r="242" spans="1:14" x14ac:dyDescent="0.25">
      <c r="A242" s="21">
        <f t="shared" si="15"/>
        <v>241</v>
      </c>
      <c r="B242" s="21" t="s">
        <v>1262</v>
      </c>
      <c r="C242" s="21" t="str">
        <f>VLOOKUP(B242,[1]DESA!$B$2:$D$601,3,FALSE)</f>
        <v>PERESAK</v>
      </c>
      <c r="D242" s="21" t="str">
        <f>VLOOKUP(B242,[1]DESA!$B$2:$E$601,4,FALSE)</f>
        <v>BATUKLIANG</v>
      </c>
      <c r="E242" s="22" t="s">
        <v>29</v>
      </c>
      <c r="F242" s="21">
        <f t="shared" si="12"/>
        <v>0</v>
      </c>
      <c r="G242" s="21">
        <f t="shared" si="13"/>
        <v>0</v>
      </c>
      <c r="H242" s="24" t="s">
        <v>1269</v>
      </c>
      <c r="I242" s="24" t="s">
        <v>1270</v>
      </c>
      <c r="J242" s="21" t="s">
        <v>18</v>
      </c>
      <c r="K242" s="21">
        <v>150</v>
      </c>
      <c r="L242" s="21" t="str">
        <f>VLOOKUP(E242,[1]KLASIFIKASI!$I$4:$J$18,2,FALSE)</f>
        <v>PELEPAS GAS</v>
      </c>
      <c r="M242" s="21">
        <f t="shared" si="14"/>
        <v>14</v>
      </c>
      <c r="N242" s="21" t="s">
        <v>19</v>
      </c>
    </row>
    <row r="243" spans="1:14" x14ac:dyDescent="0.25">
      <c r="A243" s="21">
        <f t="shared" si="15"/>
        <v>242</v>
      </c>
      <c r="B243" s="21" t="s">
        <v>1271</v>
      </c>
      <c r="C243" s="21" t="str">
        <f>VLOOKUP(B243,[1]DESA!$B$2:$D$601,3,FALSE)</f>
        <v>PERESAK</v>
      </c>
      <c r="D243" s="21" t="str">
        <f>VLOOKUP(B243,[1]DESA!$B$2:$E$601,4,FALSE)</f>
        <v>BATUKLIANG</v>
      </c>
      <c r="E243" s="22" t="s">
        <v>49</v>
      </c>
      <c r="F243" s="21">
        <f t="shared" si="12"/>
        <v>0</v>
      </c>
      <c r="G243" s="21">
        <f t="shared" si="13"/>
        <v>0</v>
      </c>
      <c r="H243" s="24"/>
      <c r="I243" s="24"/>
      <c r="J243" s="21" t="s">
        <v>18</v>
      </c>
      <c r="K243" s="21"/>
      <c r="L243" s="21" t="e">
        <f>VLOOKUP(E243,[1]KLASIFIKASI!$I$4:$J$18,2,FALSE)</f>
        <v>#N/A</v>
      </c>
      <c r="M243" s="21" t="e">
        <f t="shared" si="14"/>
        <v>#N/A</v>
      </c>
      <c r="N243" s="21" t="s">
        <v>52</v>
      </c>
    </row>
    <row r="244" spans="1:14" x14ac:dyDescent="0.25">
      <c r="A244" s="21">
        <f t="shared" si="15"/>
        <v>243</v>
      </c>
      <c r="B244" s="21" t="s">
        <v>1262</v>
      </c>
      <c r="C244" s="21" t="str">
        <f>VLOOKUP(B244,[1]DESA!$B$2:$D$601,3,FALSE)</f>
        <v>PERESAK</v>
      </c>
      <c r="D244" s="21" t="str">
        <f>VLOOKUP(B244,[1]DESA!$B$2:$E$601,4,FALSE)</f>
        <v>BATUKLIANG</v>
      </c>
      <c r="E244" s="22" t="s">
        <v>15</v>
      </c>
      <c r="F244" s="21">
        <f t="shared" si="12"/>
        <v>0</v>
      </c>
      <c r="G244" s="21">
        <f t="shared" si="13"/>
        <v>0</v>
      </c>
      <c r="H244" s="24" t="s">
        <v>1272</v>
      </c>
      <c r="I244" s="24" t="s">
        <v>1273</v>
      </c>
      <c r="J244" s="21" t="s">
        <v>18</v>
      </c>
      <c r="K244" s="21">
        <v>18</v>
      </c>
      <c r="L244" s="21" t="str">
        <f>VLOOKUP(E244,[1]KLASIFIKASI!$I$4:$J$18,2,FALSE)</f>
        <v>PELEPAS GAS</v>
      </c>
      <c r="M244" s="21">
        <f t="shared" si="14"/>
        <v>12</v>
      </c>
      <c r="N244" s="21" t="s">
        <v>19</v>
      </c>
    </row>
    <row r="245" spans="1:14" x14ac:dyDescent="0.25">
      <c r="A245" s="21">
        <f t="shared" si="15"/>
        <v>244</v>
      </c>
      <c r="B245" s="21" t="s">
        <v>1262</v>
      </c>
      <c r="C245" s="21" t="str">
        <f>VLOOKUP(B245,[1]DESA!$B$2:$D$601,3,FALSE)</f>
        <v>PERESAK</v>
      </c>
      <c r="D245" s="21" t="str">
        <f>VLOOKUP(B245,[1]DESA!$B$2:$E$601,4,FALSE)</f>
        <v>BATUKLIANG</v>
      </c>
      <c r="E245" s="22" t="s">
        <v>29</v>
      </c>
      <c r="F245" s="21">
        <f t="shared" si="12"/>
        <v>0</v>
      </c>
      <c r="G245" s="21">
        <f t="shared" si="13"/>
        <v>0</v>
      </c>
      <c r="H245" s="24" t="s">
        <v>1274</v>
      </c>
      <c r="I245" s="24" t="s">
        <v>1275</v>
      </c>
      <c r="J245" s="21" t="s">
        <v>18</v>
      </c>
      <c r="K245" s="21">
        <v>150</v>
      </c>
      <c r="L245" s="21" t="str">
        <f>VLOOKUP(E245,[1]KLASIFIKASI!$I$4:$J$18,2,FALSE)</f>
        <v>PELEPAS GAS</v>
      </c>
      <c r="M245" s="21">
        <f t="shared" si="14"/>
        <v>14</v>
      </c>
      <c r="N245" s="21" t="s">
        <v>19</v>
      </c>
    </row>
    <row r="246" spans="1:14" x14ac:dyDescent="0.25">
      <c r="A246" s="21">
        <f t="shared" si="15"/>
        <v>245</v>
      </c>
      <c r="B246" s="21" t="s">
        <v>1262</v>
      </c>
      <c r="C246" s="21" t="str">
        <f>VLOOKUP(B246,[1]DESA!$B$2:$D$601,3,FALSE)</f>
        <v>PERESAK</v>
      </c>
      <c r="D246" s="21" t="str">
        <f>VLOOKUP(B246,[1]DESA!$B$2:$E$601,4,FALSE)</f>
        <v>BATUKLIANG</v>
      </c>
      <c r="E246" s="22" t="s">
        <v>15</v>
      </c>
      <c r="F246" s="21">
        <f t="shared" si="12"/>
        <v>0</v>
      </c>
      <c r="G246" s="21">
        <f t="shared" si="13"/>
        <v>0</v>
      </c>
      <c r="H246" s="24"/>
      <c r="I246" s="24"/>
      <c r="J246" s="21" t="s">
        <v>18</v>
      </c>
      <c r="K246" s="21">
        <v>25</v>
      </c>
      <c r="L246" s="21" t="str">
        <f>VLOOKUP(E246,[1]KLASIFIKASI!$I$4:$J$18,2,FALSE)</f>
        <v>PELEPAS GAS</v>
      </c>
      <c r="M246" s="21">
        <f t="shared" si="14"/>
        <v>12</v>
      </c>
      <c r="N246" s="21" t="s">
        <v>19</v>
      </c>
    </row>
    <row r="247" spans="1:14" x14ac:dyDescent="0.25">
      <c r="A247" s="21">
        <f t="shared" si="15"/>
        <v>246</v>
      </c>
      <c r="B247" s="21" t="s">
        <v>1262</v>
      </c>
      <c r="C247" s="21" t="str">
        <f>VLOOKUP(B247,[1]DESA!$B$2:$D$601,3,FALSE)</f>
        <v>PERESAK</v>
      </c>
      <c r="D247" s="21" t="str">
        <f>VLOOKUP(B247,[1]DESA!$B$2:$E$601,4,FALSE)</f>
        <v>BATUKLIANG</v>
      </c>
      <c r="E247" s="22" t="s">
        <v>49</v>
      </c>
      <c r="F247" s="21">
        <f t="shared" si="12"/>
        <v>0</v>
      </c>
      <c r="G247" s="21">
        <f t="shared" si="13"/>
        <v>0</v>
      </c>
      <c r="H247" s="24"/>
      <c r="I247" s="24"/>
      <c r="J247" s="21" t="s">
        <v>18</v>
      </c>
      <c r="K247" s="21"/>
      <c r="L247" s="21" t="e">
        <f>VLOOKUP(E247,[1]KLASIFIKASI!$I$4:$J$18,2,FALSE)</f>
        <v>#N/A</v>
      </c>
      <c r="M247" s="21" t="e">
        <f t="shared" si="14"/>
        <v>#N/A</v>
      </c>
      <c r="N247" s="21" t="s">
        <v>52</v>
      </c>
    </row>
    <row r="248" spans="1:14" x14ac:dyDescent="0.25">
      <c r="A248" s="21">
        <f t="shared" si="15"/>
        <v>247</v>
      </c>
      <c r="B248" s="21" t="s">
        <v>1271</v>
      </c>
      <c r="C248" s="21" t="str">
        <f>VLOOKUP(B248,[1]DESA!$B$2:$D$601,3,FALSE)</f>
        <v>PERESAK</v>
      </c>
      <c r="D248" s="21" t="str">
        <f>VLOOKUP(B248,[1]DESA!$B$2:$E$601,4,FALSE)</f>
        <v>BATUKLIANG</v>
      </c>
      <c r="E248" s="22" t="s">
        <v>49</v>
      </c>
      <c r="F248" s="21">
        <f t="shared" si="12"/>
        <v>0</v>
      </c>
      <c r="G248" s="21">
        <f t="shared" si="13"/>
        <v>0</v>
      </c>
      <c r="H248" s="24"/>
      <c r="I248" s="24"/>
      <c r="J248" s="21" t="s">
        <v>18</v>
      </c>
      <c r="K248" s="21"/>
      <c r="L248" s="21" t="e">
        <f>VLOOKUP(E248,[1]KLASIFIKASI!$I$4:$J$18,2,FALSE)</f>
        <v>#N/A</v>
      </c>
      <c r="M248" s="21" t="e">
        <f t="shared" si="14"/>
        <v>#N/A</v>
      </c>
      <c r="N248" s="21" t="s">
        <v>52</v>
      </c>
    </row>
    <row r="249" spans="1:14" x14ac:dyDescent="0.25">
      <c r="A249" s="21">
        <f t="shared" si="15"/>
        <v>248</v>
      </c>
      <c r="B249" s="21" t="s">
        <v>1262</v>
      </c>
      <c r="C249" s="21" t="str">
        <f>VLOOKUP(B249,[1]DESA!$B$2:$D$601,3,FALSE)</f>
        <v>PERESAK</v>
      </c>
      <c r="D249" s="21" t="str">
        <f>VLOOKUP(B249,[1]DESA!$B$2:$E$601,4,FALSE)</f>
        <v>BATUKLIANG</v>
      </c>
      <c r="E249" s="22" t="s">
        <v>15</v>
      </c>
      <c r="F249" s="21">
        <f t="shared" si="12"/>
        <v>0</v>
      </c>
      <c r="G249" s="21">
        <f t="shared" si="13"/>
        <v>0</v>
      </c>
      <c r="H249" s="24"/>
      <c r="I249" s="24"/>
      <c r="J249" s="21" t="s">
        <v>18</v>
      </c>
      <c r="K249" s="21">
        <v>18</v>
      </c>
      <c r="L249" s="21" t="str">
        <f>VLOOKUP(E249,[1]KLASIFIKASI!$I$4:$J$18,2,FALSE)</f>
        <v>PELEPAS GAS</v>
      </c>
      <c r="M249" s="21">
        <f t="shared" si="14"/>
        <v>12</v>
      </c>
      <c r="N249" s="21" t="s">
        <v>19</v>
      </c>
    </row>
    <row r="250" spans="1:14" x14ac:dyDescent="0.25">
      <c r="A250" s="21">
        <f t="shared" si="15"/>
        <v>249</v>
      </c>
      <c r="B250" s="21" t="s">
        <v>1271</v>
      </c>
      <c r="C250" s="21" t="str">
        <f>VLOOKUP(B250,[1]DESA!$B$2:$D$601,3,FALSE)</f>
        <v>PERESAK</v>
      </c>
      <c r="D250" s="21" t="str">
        <f>VLOOKUP(B250,[1]DESA!$B$2:$E$601,4,FALSE)</f>
        <v>BATUKLIANG</v>
      </c>
      <c r="E250" s="22" t="s">
        <v>29</v>
      </c>
      <c r="F250" s="21">
        <f t="shared" si="12"/>
        <v>0</v>
      </c>
      <c r="G250" s="21">
        <f t="shared" si="13"/>
        <v>0</v>
      </c>
      <c r="H250" s="24"/>
      <c r="I250" s="24"/>
      <c r="J250" s="21" t="s">
        <v>18</v>
      </c>
      <c r="K250" s="21">
        <v>500</v>
      </c>
      <c r="L250" s="21" t="str">
        <f>VLOOKUP(E250,[1]KLASIFIKASI!$I$4:$J$18,2,FALSE)</f>
        <v>PELEPAS GAS</v>
      </c>
      <c r="M250" s="21">
        <f t="shared" si="14"/>
        <v>15</v>
      </c>
      <c r="N250" s="21" t="s">
        <v>19</v>
      </c>
    </row>
    <row r="251" spans="1:14" x14ac:dyDescent="0.25">
      <c r="A251" s="21">
        <f t="shared" si="15"/>
        <v>250</v>
      </c>
      <c r="B251" s="21" t="s">
        <v>1262</v>
      </c>
      <c r="C251" s="21" t="str">
        <f>VLOOKUP(B251,[1]DESA!$B$2:$D$601,3,FALSE)</f>
        <v>PERESAK</v>
      </c>
      <c r="D251" s="21" t="str">
        <f>VLOOKUP(B251,[1]DESA!$B$2:$E$601,4,FALSE)</f>
        <v>BATUKLIANG</v>
      </c>
      <c r="E251" s="22" t="s">
        <v>15</v>
      </c>
      <c r="F251" s="21">
        <f t="shared" si="12"/>
        <v>0</v>
      </c>
      <c r="G251" s="21">
        <f t="shared" si="13"/>
        <v>0</v>
      </c>
      <c r="H251" s="24"/>
      <c r="I251" s="24"/>
      <c r="J251" s="21" t="s">
        <v>18</v>
      </c>
      <c r="K251" s="21">
        <v>42</v>
      </c>
      <c r="L251" s="21" t="str">
        <f>VLOOKUP(E251,[1]KLASIFIKASI!$I$4:$J$18,2,FALSE)</f>
        <v>PELEPAS GAS</v>
      </c>
      <c r="M251" s="21">
        <f t="shared" si="14"/>
        <v>12</v>
      </c>
      <c r="N251" s="21" t="s">
        <v>19</v>
      </c>
    </row>
    <row r="252" spans="1:14" x14ac:dyDescent="0.25">
      <c r="A252" s="21">
        <f t="shared" si="15"/>
        <v>251</v>
      </c>
      <c r="B252" s="21" t="s">
        <v>1262</v>
      </c>
      <c r="C252" s="21" t="str">
        <f>VLOOKUP(B252,[1]DESA!$B$2:$D$601,3,FALSE)</f>
        <v>PERESAK</v>
      </c>
      <c r="D252" s="21" t="str">
        <f>VLOOKUP(B252,[1]DESA!$B$2:$E$601,4,FALSE)</f>
        <v>BATUKLIANG</v>
      </c>
      <c r="E252" s="22" t="s">
        <v>15</v>
      </c>
      <c r="F252" s="21">
        <f t="shared" si="12"/>
        <v>0</v>
      </c>
      <c r="G252" s="21">
        <f t="shared" si="13"/>
        <v>0</v>
      </c>
      <c r="H252" s="24" t="s">
        <v>1276</v>
      </c>
      <c r="I252" s="24" t="s">
        <v>1277</v>
      </c>
      <c r="J252" s="21" t="s">
        <v>18</v>
      </c>
      <c r="K252" s="21">
        <v>42</v>
      </c>
      <c r="L252" s="21" t="str">
        <f>VLOOKUP(E252,[1]KLASIFIKASI!$I$4:$J$18,2,FALSE)</f>
        <v>PELEPAS GAS</v>
      </c>
      <c r="M252" s="21">
        <f t="shared" si="14"/>
        <v>12</v>
      </c>
      <c r="N252" s="21" t="s">
        <v>19</v>
      </c>
    </row>
    <row r="253" spans="1:14" x14ac:dyDescent="0.25">
      <c r="A253" s="21">
        <f t="shared" si="15"/>
        <v>252</v>
      </c>
      <c r="B253" s="21" t="s">
        <v>1262</v>
      </c>
      <c r="C253" s="21" t="str">
        <f>VLOOKUP(B253,[1]DESA!$B$2:$D$601,3,FALSE)</f>
        <v>PERESAK</v>
      </c>
      <c r="D253" s="21" t="str">
        <f>VLOOKUP(B253,[1]DESA!$B$2:$E$601,4,FALSE)</f>
        <v>BATUKLIANG</v>
      </c>
      <c r="E253" s="22" t="s">
        <v>15</v>
      </c>
      <c r="F253" s="21">
        <f t="shared" si="12"/>
        <v>0</v>
      </c>
      <c r="G253" s="21">
        <f t="shared" si="13"/>
        <v>0</v>
      </c>
      <c r="H253" s="24" t="s">
        <v>1278</v>
      </c>
      <c r="I253" s="24" t="s">
        <v>1279</v>
      </c>
      <c r="J253" s="21" t="s">
        <v>18</v>
      </c>
      <c r="K253" s="21">
        <v>18</v>
      </c>
      <c r="L253" s="21" t="str">
        <f>VLOOKUP(E253,[1]KLASIFIKASI!$I$4:$J$18,2,FALSE)</f>
        <v>PELEPAS GAS</v>
      </c>
      <c r="M253" s="21">
        <f t="shared" si="14"/>
        <v>12</v>
      </c>
      <c r="N253" s="21" t="s">
        <v>19</v>
      </c>
    </row>
    <row r="254" spans="1:14" x14ac:dyDescent="0.25">
      <c r="A254" s="21">
        <f t="shared" si="15"/>
        <v>253</v>
      </c>
      <c r="B254" s="21" t="s">
        <v>1262</v>
      </c>
      <c r="C254" s="21" t="str">
        <f>VLOOKUP(B254,[1]DESA!$B$2:$D$601,3,FALSE)</f>
        <v>PERESAK</v>
      </c>
      <c r="D254" s="21" t="str">
        <f>VLOOKUP(B254,[1]DESA!$B$2:$E$601,4,FALSE)</f>
        <v>BATUKLIANG</v>
      </c>
      <c r="E254" s="22" t="s">
        <v>29</v>
      </c>
      <c r="F254" s="21">
        <f t="shared" si="12"/>
        <v>0</v>
      </c>
      <c r="G254" s="21">
        <f t="shared" si="13"/>
        <v>0</v>
      </c>
      <c r="H254" s="24" t="s">
        <v>1280</v>
      </c>
      <c r="I254" s="24" t="s">
        <v>1281</v>
      </c>
      <c r="J254" s="21" t="s">
        <v>18</v>
      </c>
      <c r="K254" s="21">
        <v>250</v>
      </c>
      <c r="L254" s="21" t="str">
        <f>VLOOKUP(E254,[1]KLASIFIKASI!$I$4:$J$18,2,FALSE)</f>
        <v>PELEPAS GAS</v>
      </c>
      <c r="M254" s="21">
        <f t="shared" si="14"/>
        <v>14</v>
      </c>
      <c r="N254" s="21" t="s">
        <v>19</v>
      </c>
    </row>
    <row r="255" spans="1:14" x14ac:dyDescent="0.25">
      <c r="A255" s="21">
        <f t="shared" si="15"/>
        <v>254</v>
      </c>
      <c r="B255" s="21" t="s">
        <v>1262</v>
      </c>
      <c r="C255" s="21" t="str">
        <f>VLOOKUP(B255,[1]DESA!$B$2:$D$601,3,FALSE)</f>
        <v>PERESAK</v>
      </c>
      <c r="D255" s="21" t="str">
        <f>VLOOKUP(B255,[1]DESA!$B$2:$E$601,4,FALSE)</f>
        <v>BATUKLIANG</v>
      </c>
      <c r="E255" s="22" t="s">
        <v>29</v>
      </c>
      <c r="F255" s="21">
        <f t="shared" si="12"/>
        <v>0</v>
      </c>
      <c r="G255" s="21">
        <f t="shared" si="13"/>
        <v>0</v>
      </c>
      <c r="H255" s="24" t="s">
        <v>1282</v>
      </c>
      <c r="I255" s="24" t="s">
        <v>1283</v>
      </c>
      <c r="J255" s="21" t="s">
        <v>18</v>
      </c>
      <c r="K255" s="21">
        <v>500</v>
      </c>
      <c r="L255" s="21" t="str">
        <f>VLOOKUP(E255,[1]KLASIFIKASI!$I$4:$J$18,2,FALSE)</f>
        <v>PELEPAS GAS</v>
      </c>
      <c r="M255" s="21">
        <f t="shared" si="14"/>
        <v>15</v>
      </c>
      <c r="N255" s="21" t="s">
        <v>19</v>
      </c>
    </row>
    <row r="256" spans="1:14" x14ac:dyDescent="0.25">
      <c r="A256" s="21">
        <f t="shared" si="15"/>
        <v>255</v>
      </c>
      <c r="B256" s="21" t="s">
        <v>1262</v>
      </c>
      <c r="C256" s="21" t="str">
        <f>VLOOKUP(B256,[1]DESA!$B$2:$D$601,3,FALSE)</f>
        <v>PERESAK</v>
      </c>
      <c r="D256" s="21" t="str">
        <f>VLOOKUP(B256,[1]DESA!$B$2:$E$601,4,FALSE)</f>
        <v>BATUKLIANG</v>
      </c>
      <c r="E256" s="22" t="s">
        <v>29</v>
      </c>
      <c r="F256" s="21">
        <f t="shared" si="12"/>
        <v>0</v>
      </c>
      <c r="G256" s="21">
        <f t="shared" si="13"/>
        <v>0</v>
      </c>
      <c r="H256" s="24"/>
      <c r="I256" s="24"/>
      <c r="J256" s="21" t="s">
        <v>18</v>
      </c>
      <c r="K256" s="21">
        <v>500</v>
      </c>
      <c r="L256" s="21" t="str">
        <f>VLOOKUP(E256,[1]KLASIFIKASI!$I$4:$J$18,2,FALSE)</f>
        <v>PELEPAS GAS</v>
      </c>
      <c r="M256" s="21">
        <f t="shared" si="14"/>
        <v>15</v>
      </c>
      <c r="N256" s="21" t="s">
        <v>19</v>
      </c>
    </row>
    <row r="257" spans="1:14" x14ac:dyDescent="0.25">
      <c r="A257" s="21">
        <f t="shared" si="15"/>
        <v>256</v>
      </c>
      <c r="B257" s="21" t="s">
        <v>1284</v>
      </c>
      <c r="C257" s="21" t="str">
        <f>VLOOKUP(B257,[1]DESA!$B$2:$D$601,3,FALSE)</f>
        <v>BATUJAI</v>
      </c>
      <c r="D257" s="21" t="str">
        <f>VLOOKUP(B257,[1]DESA!$B$2:$E$601,4,FALSE)</f>
        <v>PRAYA BARAT</v>
      </c>
      <c r="E257" s="22" t="s">
        <v>29</v>
      </c>
      <c r="F257" s="21">
        <f t="shared" si="12"/>
        <v>0</v>
      </c>
      <c r="G257" s="21">
        <f t="shared" si="13"/>
        <v>0</v>
      </c>
      <c r="H257" s="24"/>
      <c r="I257" s="24"/>
      <c r="J257" s="21" t="s">
        <v>18</v>
      </c>
      <c r="K257" s="21">
        <v>500</v>
      </c>
      <c r="L257" s="21" t="str">
        <f>VLOOKUP(E257,[1]KLASIFIKASI!$I$4:$J$18,2,FALSE)</f>
        <v>PELEPAS GAS</v>
      </c>
      <c r="M257" s="21">
        <f t="shared" si="14"/>
        <v>15</v>
      </c>
      <c r="N257" s="21" t="s">
        <v>19</v>
      </c>
    </row>
    <row r="258" spans="1:14" x14ac:dyDescent="0.25">
      <c r="A258" s="21">
        <f t="shared" si="15"/>
        <v>257</v>
      </c>
      <c r="B258" s="21" t="s">
        <v>1262</v>
      </c>
      <c r="C258" s="21" t="str">
        <f>VLOOKUP(B258,[1]DESA!$B$2:$D$601,3,FALSE)</f>
        <v>PERESAK</v>
      </c>
      <c r="D258" s="21" t="str">
        <f>VLOOKUP(B258,[1]DESA!$B$2:$E$601,4,FALSE)</f>
        <v>BATUKLIANG</v>
      </c>
      <c r="E258" s="22" t="s">
        <v>29</v>
      </c>
      <c r="F258" s="21">
        <f t="shared" ref="F258:F321" si="16">IF(ISERROR(VLOOKUP(M258,KELAS,2,FALSE)),0,VLOOKUP(M258,KELAS,2,FALSE))</f>
        <v>0</v>
      </c>
      <c r="G258" s="21">
        <f t="shared" ref="G258:G321" si="17">IF(F258&gt;50,100,F258)</f>
        <v>0</v>
      </c>
      <c r="H258" s="24"/>
      <c r="I258" s="24"/>
      <c r="J258" s="21" t="s">
        <v>18</v>
      </c>
      <c r="K258" s="21">
        <v>500</v>
      </c>
      <c r="L258" s="21" t="str">
        <f>VLOOKUP(E258,[1]KLASIFIKASI!$I$4:$J$18,2,FALSE)</f>
        <v>PELEPAS GAS</v>
      </c>
      <c r="M258" s="21">
        <f t="shared" ref="M258:M321" si="18">IF(AND(L258="PIJAR",K258&gt;=25,K258&lt;=50),1,IF(AND(L258="PIJAR",K258&gt;=51,K258&lt;=100),2,IF(AND(L258="PIJAR",K258&gt;=101,K258&lt;=200),3,IF(AND(L258="PIJAR",K258&gt;=201,K258&lt;=300),4,IF(AND(L258="PIJAR",K258&gt;=301,K258&lt;=400),5,IF(AND(L258="PIJAR",K258&gt;=401,K258&lt;=500),6,IF(AND(L258="PIJAR",K258&gt;=510,K258&lt;=600),7,IF(AND(L258="PIJAR",K258&gt;=601,K258&lt;=700),8,IF(AND(L258="PIJAR",K258&gt;=701,K258&lt;=800),9,IF(AND(L258="PIJAR",K258&gt;=801,K258&lt;=900),10,IF(AND(L258="PIJAR",K258&gt;=901,K258&lt;=1000),11,IF(AND(L258="PELEPAS GAS",K258&gt;=10,K258&lt;=50),12,IF(AND(L258="PELEPAS GAS",K258&gt;=51,K258&lt;=100),13,IF(AND(L258="PELEPAS GAS",K258&gt;=101,K258&lt;=250),14,IF(AND(L258="PELEPAS GAS",K258&gt;=251,K258&lt;1000),15,IF(AND(L258="PELEPAS GAS",K258&gt;=501,K258&lt;2000),16,"SALAH"))))))))))))))))</f>
        <v>15</v>
      </c>
      <c r="N258" s="21" t="s">
        <v>19</v>
      </c>
    </row>
    <row r="259" spans="1:14" x14ac:dyDescent="0.25">
      <c r="A259" s="21">
        <f t="shared" si="15"/>
        <v>258</v>
      </c>
      <c r="B259" s="21" t="s">
        <v>1262</v>
      </c>
      <c r="C259" s="21" t="str">
        <f>VLOOKUP(B259,[1]DESA!$B$2:$D$601,3,FALSE)</f>
        <v>PERESAK</v>
      </c>
      <c r="D259" s="21" t="str">
        <f>VLOOKUP(B259,[1]DESA!$B$2:$E$601,4,FALSE)</f>
        <v>BATUKLIANG</v>
      </c>
      <c r="E259" s="22" t="s">
        <v>29</v>
      </c>
      <c r="F259" s="21">
        <f t="shared" si="16"/>
        <v>0</v>
      </c>
      <c r="G259" s="21">
        <f t="shared" si="17"/>
        <v>0</v>
      </c>
      <c r="H259" s="24"/>
      <c r="I259" s="24"/>
      <c r="J259" s="21" t="s">
        <v>18</v>
      </c>
      <c r="K259" s="21">
        <v>500</v>
      </c>
      <c r="L259" s="21" t="str">
        <f>VLOOKUP(E259,[1]KLASIFIKASI!$I$4:$J$18,2,FALSE)</f>
        <v>PELEPAS GAS</v>
      </c>
      <c r="M259" s="21">
        <f t="shared" si="18"/>
        <v>15</v>
      </c>
      <c r="N259" s="21" t="s">
        <v>19</v>
      </c>
    </row>
    <row r="260" spans="1:14" x14ac:dyDescent="0.25">
      <c r="A260" s="21">
        <f t="shared" ref="A260:A323" si="19">1+A259</f>
        <v>259</v>
      </c>
      <c r="B260" s="21" t="s">
        <v>1213</v>
      </c>
      <c r="C260" s="21" t="str">
        <f>VLOOKUP(B260,[1]DESA!$B$2:$D$601,3,FALSE)</f>
        <v>TAMPAK SIRING</v>
      </c>
      <c r="D260" s="21" t="str">
        <f>VLOOKUP(B260,[1]DESA!$B$2:$E$601,4,FALSE)</f>
        <v>BATUKLIANG</v>
      </c>
      <c r="E260" s="22" t="s">
        <v>24</v>
      </c>
      <c r="F260" s="21">
        <f t="shared" si="16"/>
        <v>0</v>
      </c>
      <c r="G260" s="21">
        <f t="shared" si="17"/>
        <v>0</v>
      </c>
      <c r="H260" s="24"/>
      <c r="I260" s="24"/>
      <c r="J260" s="21" t="s">
        <v>18</v>
      </c>
      <c r="K260" s="21">
        <v>500</v>
      </c>
      <c r="L260" s="21" t="str">
        <f>VLOOKUP(E260,[1]KLASIFIKASI!$I$4:$J$18,2,FALSE)</f>
        <v>PELEPAS GAS</v>
      </c>
      <c r="M260" s="21">
        <f t="shared" si="18"/>
        <v>15</v>
      </c>
      <c r="N260" s="21" t="s">
        <v>19</v>
      </c>
    </row>
    <row r="261" spans="1:14" x14ac:dyDescent="0.25">
      <c r="A261" s="21">
        <f t="shared" si="19"/>
        <v>260</v>
      </c>
      <c r="B261" s="21" t="s">
        <v>1213</v>
      </c>
      <c r="C261" s="21" t="str">
        <f>VLOOKUP(B261,[1]DESA!$B$2:$D$601,3,FALSE)</f>
        <v>TAMPAK SIRING</v>
      </c>
      <c r="D261" s="21" t="str">
        <f>VLOOKUP(B261,[1]DESA!$B$2:$E$601,4,FALSE)</f>
        <v>BATUKLIANG</v>
      </c>
      <c r="E261" s="22" t="s">
        <v>24</v>
      </c>
      <c r="F261" s="21">
        <f t="shared" si="16"/>
        <v>0</v>
      </c>
      <c r="G261" s="21">
        <f t="shared" si="17"/>
        <v>0</v>
      </c>
      <c r="H261" s="24"/>
      <c r="I261" s="24"/>
      <c r="J261" s="21" t="s">
        <v>18</v>
      </c>
      <c r="K261" s="21">
        <v>500</v>
      </c>
      <c r="L261" s="21" t="str">
        <f>VLOOKUP(E261,[1]KLASIFIKASI!$I$4:$J$18,2,FALSE)</f>
        <v>PELEPAS GAS</v>
      </c>
      <c r="M261" s="21">
        <f t="shared" si="18"/>
        <v>15</v>
      </c>
      <c r="N261" s="21" t="s">
        <v>19</v>
      </c>
    </row>
    <row r="262" spans="1:14" x14ac:dyDescent="0.25">
      <c r="A262" s="21">
        <f t="shared" si="19"/>
        <v>261</v>
      </c>
      <c r="B262" s="21" t="s">
        <v>1213</v>
      </c>
      <c r="C262" s="21" t="str">
        <f>VLOOKUP(B262,[1]DESA!$B$2:$D$601,3,FALSE)</f>
        <v>TAMPAK SIRING</v>
      </c>
      <c r="D262" s="21" t="str">
        <f>VLOOKUP(B262,[1]DESA!$B$2:$E$601,4,FALSE)</f>
        <v>BATUKLIANG</v>
      </c>
      <c r="E262" s="22" t="s">
        <v>24</v>
      </c>
      <c r="F262" s="21">
        <f t="shared" si="16"/>
        <v>0</v>
      </c>
      <c r="G262" s="21">
        <f t="shared" si="17"/>
        <v>0</v>
      </c>
      <c r="H262" s="24"/>
      <c r="I262" s="24"/>
      <c r="J262" s="21" t="s">
        <v>18</v>
      </c>
      <c r="K262" s="21">
        <v>500</v>
      </c>
      <c r="L262" s="21" t="str">
        <f>VLOOKUP(E262,[1]KLASIFIKASI!$I$4:$J$18,2,FALSE)</f>
        <v>PELEPAS GAS</v>
      </c>
      <c r="M262" s="21">
        <f t="shared" si="18"/>
        <v>15</v>
      </c>
      <c r="N262" s="21" t="s">
        <v>19</v>
      </c>
    </row>
    <row r="263" spans="1:14" x14ac:dyDescent="0.25">
      <c r="A263" s="21">
        <f t="shared" si="19"/>
        <v>262</v>
      </c>
      <c r="B263" s="21" t="s">
        <v>1213</v>
      </c>
      <c r="C263" s="21" t="str">
        <f>VLOOKUP(B263,[1]DESA!$B$2:$D$601,3,FALSE)</f>
        <v>TAMPAK SIRING</v>
      </c>
      <c r="D263" s="21" t="str">
        <f>VLOOKUP(B263,[1]DESA!$B$2:$E$601,4,FALSE)</f>
        <v>BATUKLIANG</v>
      </c>
      <c r="E263" s="22" t="s">
        <v>24</v>
      </c>
      <c r="F263" s="21">
        <f t="shared" si="16"/>
        <v>0</v>
      </c>
      <c r="G263" s="21">
        <f t="shared" si="17"/>
        <v>0</v>
      </c>
      <c r="H263" s="24"/>
      <c r="I263" s="24"/>
      <c r="J263" s="21" t="s">
        <v>18</v>
      </c>
      <c r="K263" s="21">
        <v>500</v>
      </c>
      <c r="L263" s="21" t="str">
        <f>VLOOKUP(E263,[1]KLASIFIKASI!$I$4:$J$18,2,FALSE)</f>
        <v>PELEPAS GAS</v>
      </c>
      <c r="M263" s="21">
        <f t="shared" si="18"/>
        <v>15</v>
      </c>
      <c r="N263" s="21" t="s">
        <v>19</v>
      </c>
    </row>
    <row r="264" spans="1:14" x14ac:dyDescent="0.25">
      <c r="A264" s="21">
        <f t="shared" si="19"/>
        <v>263</v>
      </c>
      <c r="B264" s="21" t="s">
        <v>1213</v>
      </c>
      <c r="C264" s="21" t="str">
        <f>VLOOKUP(B264,[1]DESA!$B$2:$D$601,3,FALSE)</f>
        <v>TAMPAK SIRING</v>
      </c>
      <c r="D264" s="21" t="str">
        <f>VLOOKUP(B264,[1]DESA!$B$2:$E$601,4,FALSE)</f>
        <v>BATUKLIANG</v>
      </c>
      <c r="E264" s="22" t="s">
        <v>24</v>
      </c>
      <c r="F264" s="21">
        <f t="shared" si="16"/>
        <v>0</v>
      </c>
      <c r="G264" s="21">
        <f t="shared" si="17"/>
        <v>0</v>
      </c>
      <c r="H264" s="24"/>
      <c r="I264" s="24"/>
      <c r="J264" s="21" t="s">
        <v>18</v>
      </c>
      <c r="K264" s="21">
        <v>500</v>
      </c>
      <c r="L264" s="21" t="str">
        <f>VLOOKUP(E264,[1]KLASIFIKASI!$I$4:$J$18,2,FALSE)</f>
        <v>PELEPAS GAS</v>
      </c>
      <c r="M264" s="21">
        <f t="shared" si="18"/>
        <v>15</v>
      </c>
      <c r="N264" s="21" t="s">
        <v>19</v>
      </c>
    </row>
    <row r="265" spans="1:14" x14ac:dyDescent="0.25">
      <c r="A265" s="21">
        <f t="shared" si="19"/>
        <v>264</v>
      </c>
      <c r="B265" s="21" t="s">
        <v>1262</v>
      </c>
      <c r="C265" s="21" t="str">
        <f>VLOOKUP(B265,[1]DESA!$B$2:$D$601,3,FALSE)</f>
        <v>PERESAK</v>
      </c>
      <c r="D265" s="21" t="str">
        <f>VLOOKUP(B265,[1]DESA!$B$2:$E$601,4,FALSE)</f>
        <v>BATUKLIANG</v>
      </c>
      <c r="E265" s="22" t="s">
        <v>24</v>
      </c>
      <c r="F265" s="21">
        <f t="shared" si="16"/>
        <v>0</v>
      </c>
      <c r="G265" s="21">
        <f t="shared" si="17"/>
        <v>0</v>
      </c>
      <c r="H265" s="24" t="s">
        <v>1285</v>
      </c>
      <c r="I265" s="24" t="s">
        <v>1286</v>
      </c>
      <c r="J265" s="21" t="s">
        <v>18</v>
      </c>
      <c r="K265" s="21">
        <v>500</v>
      </c>
      <c r="L265" s="21" t="str">
        <f>VLOOKUP(E265,[1]KLASIFIKASI!$I$4:$J$18,2,FALSE)</f>
        <v>PELEPAS GAS</v>
      </c>
      <c r="M265" s="21">
        <f t="shared" si="18"/>
        <v>15</v>
      </c>
      <c r="N265" s="21" t="s">
        <v>19</v>
      </c>
    </row>
    <row r="266" spans="1:14" x14ac:dyDescent="0.25">
      <c r="A266" s="21">
        <f t="shared" si="19"/>
        <v>265</v>
      </c>
      <c r="B266" s="21" t="s">
        <v>1205</v>
      </c>
      <c r="C266" s="21" t="str">
        <f>VLOOKUP(B266,[1]DESA!$B$2:$D$601,3,FALSE)</f>
        <v>SELEBUNG</v>
      </c>
      <c r="D266" s="21" t="str">
        <f>VLOOKUP(B266,[1]DESA!$B$2:$E$601,4,FALSE)</f>
        <v>BATUKLIANG</v>
      </c>
      <c r="E266" s="22" t="s">
        <v>15</v>
      </c>
      <c r="F266" s="21">
        <f t="shared" si="16"/>
        <v>0</v>
      </c>
      <c r="G266" s="21">
        <f t="shared" si="17"/>
        <v>0</v>
      </c>
      <c r="H266" s="24"/>
      <c r="I266" s="24"/>
      <c r="J266" s="21" t="s">
        <v>18</v>
      </c>
      <c r="K266" s="21">
        <v>15</v>
      </c>
      <c r="L266" s="21" t="str">
        <f>VLOOKUP(E266,[1]KLASIFIKASI!$I$4:$J$18,2,FALSE)</f>
        <v>PELEPAS GAS</v>
      </c>
      <c r="M266" s="21">
        <f t="shared" si="18"/>
        <v>12</v>
      </c>
      <c r="N266" s="21" t="s">
        <v>19</v>
      </c>
    </row>
    <row r="267" spans="1:14" x14ac:dyDescent="0.25">
      <c r="A267" s="21">
        <f t="shared" si="19"/>
        <v>266</v>
      </c>
      <c r="B267" s="21" t="s">
        <v>1213</v>
      </c>
      <c r="C267" s="21" t="str">
        <f>VLOOKUP(B267,[1]DESA!$B$2:$D$601,3,FALSE)</f>
        <v>TAMPAK SIRING</v>
      </c>
      <c r="D267" s="21" t="str">
        <f>VLOOKUP(B267,[1]DESA!$B$2:$E$601,4,FALSE)</f>
        <v>BATUKLIANG</v>
      </c>
      <c r="E267" s="22" t="s">
        <v>24</v>
      </c>
      <c r="F267" s="21">
        <f t="shared" si="16"/>
        <v>0</v>
      </c>
      <c r="G267" s="21">
        <f t="shared" si="17"/>
        <v>0</v>
      </c>
      <c r="H267" s="24"/>
      <c r="I267" s="24"/>
      <c r="J267" s="21" t="s">
        <v>18</v>
      </c>
      <c r="K267" s="21">
        <v>500</v>
      </c>
      <c r="L267" s="21" t="str">
        <f>VLOOKUP(E267,[1]KLASIFIKASI!$I$4:$J$18,2,FALSE)</f>
        <v>PELEPAS GAS</v>
      </c>
      <c r="M267" s="21">
        <f t="shared" si="18"/>
        <v>15</v>
      </c>
      <c r="N267" s="21" t="s">
        <v>19</v>
      </c>
    </row>
    <row r="268" spans="1:14" x14ac:dyDescent="0.25">
      <c r="A268" s="21">
        <f t="shared" si="19"/>
        <v>267</v>
      </c>
      <c r="B268" s="21" t="s">
        <v>1213</v>
      </c>
      <c r="C268" s="21" t="str">
        <f>VLOOKUP(B268,[1]DESA!$B$2:$D$601,3,FALSE)</f>
        <v>TAMPAK SIRING</v>
      </c>
      <c r="D268" s="21" t="str">
        <f>VLOOKUP(B268,[1]DESA!$B$2:$E$601,4,FALSE)</f>
        <v>BATUKLIANG</v>
      </c>
      <c r="E268" s="22" t="s">
        <v>15</v>
      </c>
      <c r="F268" s="21">
        <f t="shared" si="16"/>
        <v>0</v>
      </c>
      <c r="G268" s="21">
        <f t="shared" si="17"/>
        <v>0</v>
      </c>
      <c r="H268" s="24"/>
      <c r="I268" s="24"/>
      <c r="J268" s="21" t="s">
        <v>18</v>
      </c>
      <c r="K268" s="21">
        <v>42</v>
      </c>
      <c r="L268" s="21" t="str">
        <f>VLOOKUP(E268,[1]KLASIFIKASI!$I$4:$J$18,2,FALSE)</f>
        <v>PELEPAS GAS</v>
      </c>
      <c r="M268" s="21">
        <f t="shared" si="18"/>
        <v>12</v>
      </c>
      <c r="N268" s="21" t="s">
        <v>19</v>
      </c>
    </row>
    <row r="269" spans="1:14" x14ac:dyDescent="0.25">
      <c r="A269" s="21">
        <f t="shared" si="19"/>
        <v>268</v>
      </c>
      <c r="B269" s="21" t="s">
        <v>1213</v>
      </c>
      <c r="C269" s="21" t="str">
        <f>VLOOKUP(B269,[1]DESA!$B$2:$D$601,3,FALSE)</f>
        <v>TAMPAK SIRING</v>
      </c>
      <c r="D269" s="21" t="str">
        <f>VLOOKUP(B269,[1]DESA!$B$2:$E$601,4,FALSE)</f>
        <v>BATUKLIANG</v>
      </c>
      <c r="E269" s="22" t="s">
        <v>29</v>
      </c>
      <c r="F269" s="21">
        <f t="shared" si="16"/>
        <v>0</v>
      </c>
      <c r="G269" s="21">
        <f t="shared" si="17"/>
        <v>0</v>
      </c>
      <c r="H269" s="24" t="s">
        <v>1214</v>
      </c>
      <c r="I269" s="24" t="s">
        <v>1215</v>
      </c>
      <c r="J269" s="21" t="s">
        <v>18</v>
      </c>
      <c r="K269" s="21">
        <v>250</v>
      </c>
      <c r="L269" s="21" t="str">
        <f>VLOOKUP(E269,[1]KLASIFIKASI!$I$4:$J$18,2,FALSE)</f>
        <v>PELEPAS GAS</v>
      </c>
      <c r="M269" s="21">
        <f t="shared" si="18"/>
        <v>14</v>
      </c>
      <c r="N269" s="21" t="s">
        <v>19</v>
      </c>
    </row>
    <row r="270" spans="1:14" x14ac:dyDescent="0.25">
      <c r="A270" s="21">
        <f t="shared" si="19"/>
        <v>269</v>
      </c>
      <c r="B270" s="21" t="s">
        <v>1213</v>
      </c>
      <c r="C270" s="21" t="str">
        <f>VLOOKUP(B270,[1]DESA!$B$2:$D$601,3,FALSE)</f>
        <v>TAMPAK SIRING</v>
      </c>
      <c r="D270" s="21" t="str">
        <f>VLOOKUP(B270,[1]DESA!$B$2:$E$601,4,FALSE)</f>
        <v>BATUKLIANG</v>
      </c>
      <c r="E270" s="22" t="s">
        <v>15</v>
      </c>
      <c r="F270" s="21">
        <f t="shared" si="16"/>
        <v>0</v>
      </c>
      <c r="G270" s="21">
        <f t="shared" si="17"/>
        <v>0</v>
      </c>
      <c r="H270" s="24"/>
      <c r="I270" s="24"/>
      <c r="J270" s="21" t="s">
        <v>18</v>
      </c>
      <c r="K270" s="21">
        <v>42</v>
      </c>
      <c r="L270" s="21" t="str">
        <f>VLOOKUP(E270,[1]KLASIFIKASI!$I$4:$J$18,2,FALSE)</f>
        <v>PELEPAS GAS</v>
      </c>
      <c r="M270" s="21">
        <f t="shared" si="18"/>
        <v>12</v>
      </c>
      <c r="N270" s="21" t="s">
        <v>19</v>
      </c>
    </row>
    <row r="271" spans="1:14" x14ac:dyDescent="0.25">
      <c r="A271" s="21">
        <f t="shared" si="19"/>
        <v>270</v>
      </c>
      <c r="B271" s="21" t="s">
        <v>1213</v>
      </c>
      <c r="C271" s="21" t="str">
        <f>VLOOKUP(B271,[1]DESA!$B$2:$D$601,3,FALSE)</f>
        <v>TAMPAK SIRING</v>
      </c>
      <c r="D271" s="21" t="str">
        <f>VLOOKUP(B271,[1]DESA!$B$2:$E$601,4,FALSE)</f>
        <v>BATUKLIANG</v>
      </c>
      <c r="E271" s="22" t="s">
        <v>15</v>
      </c>
      <c r="F271" s="21">
        <f t="shared" si="16"/>
        <v>0</v>
      </c>
      <c r="G271" s="21">
        <f t="shared" si="17"/>
        <v>0</v>
      </c>
      <c r="H271" s="24"/>
      <c r="I271" s="24"/>
      <c r="J271" s="21" t="s">
        <v>18</v>
      </c>
      <c r="K271" s="21">
        <v>32</v>
      </c>
      <c r="L271" s="21" t="str">
        <f>VLOOKUP(E271,[1]KLASIFIKASI!$I$4:$J$18,2,FALSE)</f>
        <v>PELEPAS GAS</v>
      </c>
      <c r="M271" s="21">
        <f t="shared" si="18"/>
        <v>12</v>
      </c>
      <c r="N271" s="21" t="s">
        <v>19</v>
      </c>
    </row>
    <row r="272" spans="1:14" x14ac:dyDescent="0.25">
      <c r="A272" s="21">
        <f t="shared" si="19"/>
        <v>271</v>
      </c>
      <c r="B272" s="21" t="s">
        <v>1213</v>
      </c>
      <c r="C272" s="21" t="str">
        <f>VLOOKUP(B272,[1]DESA!$B$2:$D$601,3,FALSE)</f>
        <v>TAMPAK SIRING</v>
      </c>
      <c r="D272" s="21" t="str">
        <f>VLOOKUP(B272,[1]DESA!$B$2:$E$601,4,FALSE)</f>
        <v>BATUKLIANG</v>
      </c>
      <c r="E272" s="22" t="s">
        <v>24</v>
      </c>
      <c r="F272" s="21">
        <f t="shared" si="16"/>
        <v>0</v>
      </c>
      <c r="G272" s="21">
        <f t="shared" si="17"/>
        <v>0</v>
      </c>
      <c r="H272" s="24"/>
      <c r="I272" s="24"/>
      <c r="J272" s="21" t="s">
        <v>18</v>
      </c>
      <c r="K272" s="21">
        <v>400</v>
      </c>
      <c r="L272" s="21" t="str">
        <f>VLOOKUP(E272,[1]KLASIFIKASI!$I$4:$J$18,2,FALSE)</f>
        <v>PELEPAS GAS</v>
      </c>
      <c r="M272" s="21">
        <f t="shared" si="18"/>
        <v>15</v>
      </c>
      <c r="N272" s="21" t="s">
        <v>19</v>
      </c>
    </row>
    <row r="273" spans="1:14" x14ac:dyDescent="0.25">
      <c r="A273" s="21">
        <f t="shared" si="19"/>
        <v>272</v>
      </c>
      <c r="B273" s="21" t="s">
        <v>1213</v>
      </c>
      <c r="C273" s="21" t="str">
        <f>VLOOKUP(B273,[1]DESA!$B$2:$D$601,3,FALSE)</f>
        <v>TAMPAK SIRING</v>
      </c>
      <c r="D273" s="21" t="str">
        <f>VLOOKUP(B273,[1]DESA!$B$2:$E$601,4,FALSE)</f>
        <v>BATUKLIANG</v>
      </c>
      <c r="E273" s="22" t="s">
        <v>24</v>
      </c>
      <c r="F273" s="21">
        <f t="shared" si="16"/>
        <v>0</v>
      </c>
      <c r="G273" s="21">
        <f t="shared" si="17"/>
        <v>0</v>
      </c>
      <c r="H273" s="24"/>
      <c r="I273" s="24"/>
      <c r="J273" s="21" t="s">
        <v>18</v>
      </c>
      <c r="K273" s="21">
        <v>500</v>
      </c>
      <c r="L273" s="21" t="str">
        <f>VLOOKUP(E273,[1]KLASIFIKASI!$I$4:$J$18,2,FALSE)</f>
        <v>PELEPAS GAS</v>
      </c>
      <c r="M273" s="21">
        <f t="shared" si="18"/>
        <v>15</v>
      </c>
      <c r="N273" s="21" t="s">
        <v>19</v>
      </c>
    </row>
    <row r="274" spans="1:14" x14ac:dyDescent="0.25">
      <c r="A274" s="21">
        <f t="shared" si="19"/>
        <v>273</v>
      </c>
      <c r="B274" s="21" t="s">
        <v>1216</v>
      </c>
      <c r="C274" s="21" t="str">
        <f>VLOOKUP(B274,[1]DESA!$B$2:$D$601,3,FALSE)</f>
        <v>BUJAK</v>
      </c>
      <c r="D274" s="21" t="str">
        <f>VLOOKUP(B274,[1]DESA!$B$2:$E$601,4,FALSE)</f>
        <v>BATUKLIANG</v>
      </c>
      <c r="E274" s="22" t="s">
        <v>24</v>
      </c>
      <c r="F274" s="21">
        <f t="shared" si="16"/>
        <v>0</v>
      </c>
      <c r="G274" s="21">
        <f t="shared" si="17"/>
        <v>0</v>
      </c>
      <c r="H274" s="24"/>
      <c r="I274" s="24"/>
      <c r="J274" s="21" t="s">
        <v>18</v>
      </c>
      <c r="K274" s="21">
        <v>250</v>
      </c>
      <c r="L274" s="21" t="str">
        <f>VLOOKUP(E274,[1]KLASIFIKASI!$I$4:$J$18,2,FALSE)</f>
        <v>PELEPAS GAS</v>
      </c>
      <c r="M274" s="21">
        <f t="shared" si="18"/>
        <v>14</v>
      </c>
      <c r="N274" s="21" t="s">
        <v>19</v>
      </c>
    </row>
    <row r="275" spans="1:14" x14ac:dyDescent="0.25">
      <c r="A275" s="21">
        <f t="shared" si="19"/>
        <v>274</v>
      </c>
      <c r="B275" s="21" t="s">
        <v>1205</v>
      </c>
      <c r="C275" s="21" t="str">
        <f>VLOOKUP(B275,[1]DESA!$B$2:$D$601,3,FALSE)</f>
        <v>SELEBUNG</v>
      </c>
      <c r="D275" s="21" t="str">
        <f>VLOOKUP(B275,[1]DESA!$B$2:$E$601,4,FALSE)</f>
        <v>BATUKLIANG</v>
      </c>
      <c r="E275" s="22" t="s">
        <v>24</v>
      </c>
      <c r="F275" s="21">
        <f t="shared" si="16"/>
        <v>0</v>
      </c>
      <c r="G275" s="21">
        <f t="shared" si="17"/>
        <v>0</v>
      </c>
      <c r="H275" s="24"/>
      <c r="I275" s="24"/>
      <c r="J275" s="21" t="s">
        <v>18</v>
      </c>
      <c r="K275" s="21">
        <v>500</v>
      </c>
      <c r="L275" s="21" t="str">
        <f>VLOOKUP(E275,[1]KLASIFIKASI!$I$4:$J$18,2,FALSE)</f>
        <v>PELEPAS GAS</v>
      </c>
      <c r="M275" s="21">
        <f t="shared" si="18"/>
        <v>15</v>
      </c>
      <c r="N275" s="21" t="s">
        <v>19</v>
      </c>
    </row>
    <row r="276" spans="1:14" x14ac:dyDescent="0.25">
      <c r="A276" s="21">
        <f t="shared" si="19"/>
        <v>275</v>
      </c>
      <c r="B276" s="21" t="s">
        <v>1205</v>
      </c>
      <c r="C276" s="21" t="str">
        <f>VLOOKUP(B276,[1]DESA!$B$2:$D$601,3,FALSE)</f>
        <v>SELEBUNG</v>
      </c>
      <c r="D276" s="21" t="str">
        <f>VLOOKUP(B276,[1]DESA!$B$2:$E$601,4,FALSE)</f>
        <v>BATUKLIANG</v>
      </c>
      <c r="E276" s="22" t="s">
        <v>24</v>
      </c>
      <c r="F276" s="21">
        <f t="shared" si="16"/>
        <v>0</v>
      </c>
      <c r="G276" s="21">
        <f t="shared" si="17"/>
        <v>0</v>
      </c>
      <c r="H276" s="24"/>
      <c r="I276" s="24"/>
      <c r="J276" s="21" t="s">
        <v>18</v>
      </c>
      <c r="K276" s="21">
        <v>250</v>
      </c>
      <c r="L276" s="21" t="str">
        <f>VLOOKUP(E276,[1]KLASIFIKASI!$I$4:$J$18,2,FALSE)</f>
        <v>PELEPAS GAS</v>
      </c>
      <c r="M276" s="21">
        <f t="shared" si="18"/>
        <v>14</v>
      </c>
      <c r="N276" s="21" t="s">
        <v>19</v>
      </c>
    </row>
    <row r="277" spans="1:14" x14ac:dyDescent="0.25">
      <c r="A277" s="21">
        <f t="shared" si="19"/>
        <v>276</v>
      </c>
      <c r="B277" s="21" t="s">
        <v>1213</v>
      </c>
      <c r="C277" s="21" t="str">
        <f>VLOOKUP(B277,[1]DESA!$B$2:$D$601,3,FALSE)</f>
        <v>TAMPAK SIRING</v>
      </c>
      <c r="D277" s="21" t="str">
        <f>VLOOKUP(B277,[1]DESA!$B$2:$E$601,4,FALSE)</f>
        <v>BATUKLIANG</v>
      </c>
      <c r="E277" s="22" t="s">
        <v>29</v>
      </c>
      <c r="F277" s="21">
        <f t="shared" si="16"/>
        <v>0</v>
      </c>
      <c r="G277" s="21">
        <f t="shared" si="17"/>
        <v>0</v>
      </c>
      <c r="H277" s="24" t="s">
        <v>1217</v>
      </c>
      <c r="I277" s="24" t="s">
        <v>1218</v>
      </c>
      <c r="J277" s="21" t="s">
        <v>18</v>
      </c>
      <c r="K277" s="21">
        <v>250</v>
      </c>
      <c r="L277" s="21" t="str">
        <f>VLOOKUP(E277,[1]KLASIFIKASI!$I$4:$J$18,2,FALSE)</f>
        <v>PELEPAS GAS</v>
      </c>
      <c r="M277" s="21">
        <f t="shared" si="18"/>
        <v>14</v>
      </c>
      <c r="N277" s="21" t="s">
        <v>19</v>
      </c>
    </row>
    <row r="278" spans="1:14" x14ac:dyDescent="0.25">
      <c r="A278" s="21">
        <f t="shared" si="19"/>
        <v>277</v>
      </c>
      <c r="B278" s="21" t="s">
        <v>1219</v>
      </c>
      <c r="C278" s="21" t="str">
        <f>VLOOKUP(B278,[1]DESA!$B$2:$D$601,3,FALSE)</f>
        <v>BUJAK</v>
      </c>
      <c r="D278" s="21" t="str">
        <f>VLOOKUP(B278,[1]DESA!$B$2:$E$601,4,FALSE)</f>
        <v>BATUKLIANG</v>
      </c>
      <c r="E278" s="22" t="s">
        <v>24</v>
      </c>
      <c r="F278" s="21">
        <f t="shared" si="16"/>
        <v>0</v>
      </c>
      <c r="G278" s="21">
        <f t="shared" si="17"/>
        <v>0</v>
      </c>
      <c r="H278" s="24"/>
      <c r="I278" s="24"/>
      <c r="J278" s="21" t="s">
        <v>18</v>
      </c>
      <c r="K278" s="21">
        <v>500</v>
      </c>
      <c r="L278" s="21" t="str">
        <f>VLOOKUP(E278,[1]KLASIFIKASI!$I$4:$J$18,2,FALSE)</f>
        <v>PELEPAS GAS</v>
      </c>
      <c r="M278" s="21">
        <f t="shared" si="18"/>
        <v>15</v>
      </c>
      <c r="N278" s="21" t="s">
        <v>19</v>
      </c>
    </row>
    <row r="279" spans="1:14" x14ac:dyDescent="0.25">
      <c r="A279" s="21">
        <f t="shared" si="19"/>
        <v>278</v>
      </c>
      <c r="B279" s="21" t="s">
        <v>1205</v>
      </c>
      <c r="C279" s="21" t="str">
        <f>VLOOKUP(B279,[1]DESA!$B$2:$D$601,3,FALSE)</f>
        <v>SELEBUNG</v>
      </c>
      <c r="D279" s="21" t="str">
        <f>VLOOKUP(B279,[1]DESA!$B$2:$E$601,4,FALSE)</f>
        <v>BATUKLIANG</v>
      </c>
      <c r="E279" s="22" t="s">
        <v>24</v>
      </c>
      <c r="F279" s="21">
        <f t="shared" si="16"/>
        <v>0</v>
      </c>
      <c r="G279" s="21">
        <f t="shared" si="17"/>
        <v>0</v>
      </c>
      <c r="H279" s="24"/>
      <c r="I279" s="24"/>
      <c r="J279" s="21" t="s">
        <v>18</v>
      </c>
      <c r="K279" s="21">
        <v>500</v>
      </c>
      <c r="L279" s="21" t="str">
        <f>VLOOKUP(E279,[1]KLASIFIKASI!$I$4:$J$18,2,FALSE)</f>
        <v>PELEPAS GAS</v>
      </c>
      <c r="M279" s="21">
        <f t="shared" si="18"/>
        <v>15</v>
      </c>
      <c r="N279" s="21" t="s">
        <v>19</v>
      </c>
    </row>
    <row r="280" spans="1:14" x14ac:dyDescent="0.25">
      <c r="A280" s="21">
        <f t="shared" si="19"/>
        <v>279</v>
      </c>
      <c r="B280" s="21" t="s">
        <v>1219</v>
      </c>
      <c r="C280" s="21" t="str">
        <f>VLOOKUP(B280,[1]DESA!$B$2:$D$601,3,FALSE)</f>
        <v>BUJAK</v>
      </c>
      <c r="D280" s="21" t="str">
        <f>VLOOKUP(B280,[1]DESA!$B$2:$E$601,4,FALSE)</f>
        <v>BATUKLIANG</v>
      </c>
      <c r="E280" s="22" t="s">
        <v>29</v>
      </c>
      <c r="F280" s="21">
        <f t="shared" si="16"/>
        <v>0</v>
      </c>
      <c r="G280" s="21">
        <f t="shared" si="17"/>
        <v>0</v>
      </c>
      <c r="H280" s="24"/>
      <c r="I280" s="24"/>
      <c r="J280" s="21" t="s">
        <v>18</v>
      </c>
      <c r="K280" s="21">
        <v>250</v>
      </c>
      <c r="L280" s="21" t="str">
        <f>VLOOKUP(E280,[1]KLASIFIKASI!$I$4:$J$18,2,FALSE)</f>
        <v>PELEPAS GAS</v>
      </c>
      <c r="M280" s="21">
        <f t="shared" si="18"/>
        <v>14</v>
      </c>
      <c r="N280" s="21" t="s">
        <v>19</v>
      </c>
    </row>
    <row r="281" spans="1:14" x14ac:dyDescent="0.25">
      <c r="A281" s="21">
        <f t="shared" si="19"/>
        <v>280</v>
      </c>
      <c r="B281" s="21" t="s">
        <v>1219</v>
      </c>
      <c r="C281" s="21" t="str">
        <f>VLOOKUP(B281,[1]DESA!$B$2:$D$601,3,FALSE)</f>
        <v>BUJAK</v>
      </c>
      <c r="D281" s="21" t="str">
        <f>VLOOKUP(B281,[1]DESA!$B$2:$E$601,4,FALSE)</f>
        <v>BATUKLIANG</v>
      </c>
      <c r="E281" s="22" t="s">
        <v>29</v>
      </c>
      <c r="F281" s="21">
        <f t="shared" si="16"/>
        <v>0</v>
      </c>
      <c r="G281" s="21">
        <f t="shared" si="17"/>
        <v>0</v>
      </c>
      <c r="H281" s="24" t="s">
        <v>1220</v>
      </c>
      <c r="I281" s="24" t="s">
        <v>1221</v>
      </c>
      <c r="J281" s="21" t="s">
        <v>18</v>
      </c>
      <c r="K281" s="21">
        <v>250</v>
      </c>
      <c r="L281" s="21" t="str">
        <f>VLOOKUP(E281,[1]KLASIFIKASI!$I$4:$J$18,2,FALSE)</f>
        <v>PELEPAS GAS</v>
      </c>
      <c r="M281" s="21">
        <f t="shared" si="18"/>
        <v>14</v>
      </c>
      <c r="N281" s="21" t="s">
        <v>19</v>
      </c>
    </row>
    <row r="282" spans="1:14" x14ac:dyDescent="0.25">
      <c r="A282" s="21">
        <f t="shared" si="19"/>
        <v>281</v>
      </c>
      <c r="B282" s="21" t="s">
        <v>1219</v>
      </c>
      <c r="C282" s="21" t="str">
        <f>VLOOKUP(B282,[1]DESA!$B$2:$D$601,3,FALSE)</f>
        <v>BUJAK</v>
      </c>
      <c r="D282" s="21" t="str">
        <f>VLOOKUP(B282,[1]DESA!$B$2:$E$601,4,FALSE)</f>
        <v>BATUKLIANG</v>
      </c>
      <c r="E282" s="22"/>
      <c r="F282" s="21">
        <f t="shared" si="16"/>
        <v>0</v>
      </c>
      <c r="G282" s="21">
        <f t="shared" si="17"/>
        <v>0</v>
      </c>
      <c r="H282" s="24"/>
      <c r="I282" s="24"/>
      <c r="J282" s="21" t="s">
        <v>18</v>
      </c>
      <c r="K282" s="21"/>
      <c r="L282" s="21" t="e">
        <f>VLOOKUP(E282,[1]KLASIFIKASI!$I$4:$J$18,2,FALSE)</f>
        <v>#N/A</v>
      </c>
      <c r="M282" s="21" t="e">
        <f t="shared" si="18"/>
        <v>#N/A</v>
      </c>
      <c r="N282" s="21" t="s">
        <v>52</v>
      </c>
    </row>
    <row r="283" spans="1:14" x14ac:dyDescent="0.25">
      <c r="A283" s="21">
        <f t="shared" si="19"/>
        <v>282</v>
      </c>
      <c r="B283" s="21" t="s">
        <v>1222</v>
      </c>
      <c r="C283" s="21" t="str">
        <f>VLOOKUP(B283,[1]DESA!$B$2:$D$601,3,FALSE)</f>
        <v>BUJAK</v>
      </c>
      <c r="D283" s="21" t="str">
        <f>VLOOKUP(B283,[1]DESA!$B$2:$E$601,4,FALSE)</f>
        <v>BATUKLIANG</v>
      </c>
      <c r="E283" s="22"/>
      <c r="F283" s="21">
        <f t="shared" si="16"/>
        <v>0</v>
      </c>
      <c r="G283" s="21">
        <f t="shared" si="17"/>
        <v>0</v>
      </c>
      <c r="H283" s="24"/>
      <c r="I283" s="24"/>
      <c r="J283" s="21" t="s">
        <v>18</v>
      </c>
      <c r="K283" s="21"/>
      <c r="L283" s="21" t="e">
        <f>VLOOKUP(E283,[1]KLASIFIKASI!$I$4:$J$18,2,FALSE)</f>
        <v>#N/A</v>
      </c>
      <c r="M283" s="21" t="e">
        <f t="shared" si="18"/>
        <v>#N/A</v>
      </c>
      <c r="N283" s="21" t="s">
        <v>52</v>
      </c>
    </row>
    <row r="284" spans="1:14" x14ac:dyDescent="0.25">
      <c r="A284" s="21">
        <f t="shared" si="19"/>
        <v>283</v>
      </c>
      <c r="B284" s="21" t="s">
        <v>1216</v>
      </c>
      <c r="C284" s="21" t="str">
        <f>VLOOKUP(B284,[1]DESA!$B$2:$D$601,3,FALSE)</f>
        <v>BUJAK</v>
      </c>
      <c r="D284" s="21" t="str">
        <f>VLOOKUP(B284,[1]DESA!$B$2:$E$601,4,FALSE)</f>
        <v>BATUKLIANG</v>
      </c>
      <c r="E284" s="22" t="s">
        <v>29</v>
      </c>
      <c r="F284" s="21">
        <f t="shared" si="16"/>
        <v>0</v>
      </c>
      <c r="G284" s="21">
        <f t="shared" si="17"/>
        <v>0</v>
      </c>
      <c r="H284" s="24"/>
      <c r="I284" s="24"/>
      <c r="J284" s="21" t="s">
        <v>18</v>
      </c>
      <c r="K284" s="21">
        <v>650</v>
      </c>
      <c r="L284" s="21" t="str">
        <f>VLOOKUP(E284,[1]KLASIFIKASI!$I$4:$J$18,2,FALSE)</f>
        <v>PELEPAS GAS</v>
      </c>
      <c r="M284" s="21">
        <f t="shared" si="18"/>
        <v>15</v>
      </c>
      <c r="N284" s="21" t="s">
        <v>19</v>
      </c>
    </row>
    <row r="285" spans="1:14" x14ac:dyDescent="0.25">
      <c r="A285" s="21">
        <f t="shared" si="19"/>
        <v>284</v>
      </c>
      <c r="B285" s="21" t="s">
        <v>1205</v>
      </c>
      <c r="C285" s="21" t="str">
        <f>VLOOKUP(B285,[1]DESA!$B$2:$D$601,3,FALSE)</f>
        <v>SELEBUNG</v>
      </c>
      <c r="D285" s="21" t="str">
        <f>VLOOKUP(B285,[1]DESA!$B$2:$E$601,4,FALSE)</f>
        <v>BATUKLIANG</v>
      </c>
      <c r="E285" s="22" t="s">
        <v>24</v>
      </c>
      <c r="F285" s="21">
        <f t="shared" si="16"/>
        <v>0</v>
      </c>
      <c r="G285" s="21">
        <f t="shared" si="17"/>
        <v>0</v>
      </c>
      <c r="H285" s="24"/>
      <c r="I285" s="24"/>
      <c r="J285" s="21" t="s">
        <v>18</v>
      </c>
      <c r="K285" s="21">
        <v>250</v>
      </c>
      <c r="L285" s="21" t="str">
        <f>VLOOKUP(E285,[1]KLASIFIKASI!$I$4:$J$18,2,FALSE)</f>
        <v>PELEPAS GAS</v>
      </c>
      <c r="M285" s="21">
        <f t="shared" si="18"/>
        <v>14</v>
      </c>
      <c r="N285" s="21" t="s">
        <v>19</v>
      </c>
    </row>
    <row r="286" spans="1:14" x14ac:dyDescent="0.25">
      <c r="A286" s="21">
        <f t="shared" si="19"/>
        <v>285</v>
      </c>
      <c r="B286" s="21" t="s">
        <v>1216</v>
      </c>
      <c r="C286" s="21" t="str">
        <f>VLOOKUP(B286,[1]DESA!$B$2:$D$601,3,FALSE)</f>
        <v>BUJAK</v>
      </c>
      <c r="D286" s="21" t="str">
        <f>VLOOKUP(B286,[1]DESA!$B$2:$E$601,4,FALSE)</f>
        <v>BATUKLIANG</v>
      </c>
      <c r="E286" s="22" t="s">
        <v>29</v>
      </c>
      <c r="F286" s="21">
        <f t="shared" si="16"/>
        <v>0</v>
      </c>
      <c r="G286" s="21">
        <f t="shared" si="17"/>
        <v>0</v>
      </c>
      <c r="H286" s="24" t="s">
        <v>1223</v>
      </c>
      <c r="I286" s="24" t="s">
        <v>1224</v>
      </c>
      <c r="J286" s="21" t="s">
        <v>18</v>
      </c>
      <c r="K286" s="21">
        <v>100</v>
      </c>
      <c r="L286" s="21" t="str">
        <f>VLOOKUP(E286,[1]KLASIFIKASI!$I$4:$J$18,2,FALSE)</f>
        <v>PELEPAS GAS</v>
      </c>
      <c r="M286" s="21">
        <f t="shared" si="18"/>
        <v>13</v>
      </c>
      <c r="N286" s="21" t="s">
        <v>52</v>
      </c>
    </row>
    <row r="287" spans="1:14" x14ac:dyDescent="0.25">
      <c r="A287" s="21">
        <f t="shared" si="19"/>
        <v>286</v>
      </c>
      <c r="B287" s="21" t="s">
        <v>1205</v>
      </c>
      <c r="C287" s="21" t="str">
        <f>VLOOKUP(B287,[1]DESA!$B$2:$D$601,3,FALSE)</f>
        <v>SELEBUNG</v>
      </c>
      <c r="D287" s="21" t="str">
        <f>VLOOKUP(B287,[1]DESA!$B$2:$E$601,4,FALSE)</f>
        <v>BATUKLIANG</v>
      </c>
      <c r="E287" s="22" t="s">
        <v>24</v>
      </c>
      <c r="F287" s="21">
        <f t="shared" si="16"/>
        <v>0</v>
      </c>
      <c r="G287" s="21">
        <f t="shared" si="17"/>
        <v>0</v>
      </c>
      <c r="H287" s="24"/>
      <c r="I287" s="24"/>
      <c r="J287" s="21" t="s">
        <v>18</v>
      </c>
      <c r="K287" s="21">
        <v>45</v>
      </c>
      <c r="L287" s="21" t="str">
        <f>VLOOKUP(E287,[1]KLASIFIKASI!$I$4:$J$18,2,FALSE)</f>
        <v>PELEPAS GAS</v>
      </c>
      <c r="M287" s="21">
        <f t="shared" si="18"/>
        <v>12</v>
      </c>
      <c r="N287" s="21" t="s">
        <v>19</v>
      </c>
    </row>
    <row r="288" spans="1:14" x14ac:dyDescent="0.25">
      <c r="A288" s="21">
        <f t="shared" si="19"/>
        <v>287</v>
      </c>
      <c r="B288" s="21" t="s">
        <v>1225</v>
      </c>
      <c r="C288" s="21" t="str">
        <f>VLOOKUP(B288,[1]DESA!$B$2:$D$601,3,FALSE)</f>
        <v>BARABALI</v>
      </c>
      <c r="D288" s="21" t="str">
        <f>VLOOKUP(B288,[1]DESA!$B$2:$E$601,4,FALSE)</f>
        <v>BATUKLIANG</v>
      </c>
      <c r="E288" s="22" t="s">
        <v>15</v>
      </c>
      <c r="F288" s="21">
        <f t="shared" si="16"/>
        <v>0</v>
      </c>
      <c r="G288" s="21">
        <f t="shared" si="17"/>
        <v>0</v>
      </c>
      <c r="H288" s="24"/>
      <c r="I288" s="24"/>
      <c r="J288" s="21" t="s">
        <v>18</v>
      </c>
      <c r="K288" s="21">
        <v>250</v>
      </c>
      <c r="L288" s="21" t="str">
        <f>VLOOKUP(E288,[1]KLASIFIKASI!$I$4:$J$18,2,FALSE)</f>
        <v>PELEPAS GAS</v>
      </c>
      <c r="M288" s="21">
        <f t="shared" si="18"/>
        <v>14</v>
      </c>
      <c r="N288" s="21" t="s">
        <v>19</v>
      </c>
    </row>
    <row r="289" spans="1:14" x14ac:dyDescent="0.25">
      <c r="A289" s="21">
        <f t="shared" si="19"/>
        <v>288</v>
      </c>
      <c r="B289" s="21" t="s">
        <v>1216</v>
      </c>
      <c r="C289" s="21" t="str">
        <f>VLOOKUP(B289,[1]DESA!$B$2:$D$601,3,FALSE)</f>
        <v>BUJAK</v>
      </c>
      <c r="D289" s="21" t="str">
        <f>VLOOKUP(B289,[1]DESA!$B$2:$E$601,4,FALSE)</f>
        <v>BATUKLIANG</v>
      </c>
      <c r="E289" s="22" t="s">
        <v>29</v>
      </c>
      <c r="F289" s="21">
        <f t="shared" si="16"/>
        <v>0</v>
      </c>
      <c r="G289" s="21">
        <f t="shared" si="17"/>
        <v>0</v>
      </c>
      <c r="H289" s="24" t="s">
        <v>1226</v>
      </c>
      <c r="I289" s="24" t="s">
        <v>1227</v>
      </c>
      <c r="J289" s="21" t="s">
        <v>18</v>
      </c>
      <c r="K289" s="21">
        <v>250</v>
      </c>
      <c r="L289" s="21" t="str">
        <f>VLOOKUP(E289,[1]KLASIFIKASI!$I$4:$J$18,2,FALSE)</f>
        <v>PELEPAS GAS</v>
      </c>
      <c r="M289" s="21">
        <f t="shared" si="18"/>
        <v>14</v>
      </c>
      <c r="N289" s="21" t="s">
        <v>19</v>
      </c>
    </row>
    <row r="290" spans="1:14" x14ac:dyDescent="0.25">
      <c r="A290" s="21">
        <f t="shared" si="19"/>
        <v>289</v>
      </c>
      <c r="B290" s="21" t="s">
        <v>1216</v>
      </c>
      <c r="C290" s="21" t="str">
        <f>VLOOKUP(B290,[1]DESA!$B$2:$D$601,3,FALSE)</f>
        <v>BUJAK</v>
      </c>
      <c r="D290" s="21" t="str">
        <f>VLOOKUP(B290,[1]DESA!$B$2:$E$601,4,FALSE)</f>
        <v>BATUKLIANG</v>
      </c>
      <c r="E290" s="22" t="s">
        <v>29</v>
      </c>
      <c r="F290" s="21">
        <f t="shared" si="16"/>
        <v>0</v>
      </c>
      <c r="G290" s="21">
        <f t="shared" si="17"/>
        <v>0</v>
      </c>
      <c r="H290" s="24" t="s">
        <v>1228</v>
      </c>
      <c r="I290" s="24" t="s">
        <v>1229</v>
      </c>
      <c r="J290" s="21" t="s">
        <v>18</v>
      </c>
      <c r="K290" s="21">
        <v>250</v>
      </c>
      <c r="L290" s="21" t="str">
        <f>VLOOKUP(E290,[1]KLASIFIKASI!$I$4:$J$18,2,FALSE)</f>
        <v>PELEPAS GAS</v>
      </c>
      <c r="M290" s="21">
        <f t="shared" si="18"/>
        <v>14</v>
      </c>
      <c r="N290" s="21" t="s">
        <v>19</v>
      </c>
    </row>
    <row r="291" spans="1:14" x14ac:dyDescent="0.25">
      <c r="A291" s="21">
        <f t="shared" si="19"/>
        <v>290</v>
      </c>
      <c r="B291" s="21" t="s">
        <v>1230</v>
      </c>
      <c r="C291" s="21" t="str">
        <f>VLOOKUP(B291,[1]DESA!$B$2:$D$601,3,FALSE)</f>
        <v>BARABALI</v>
      </c>
      <c r="D291" s="21" t="str">
        <f>VLOOKUP(B291,[1]DESA!$B$2:$E$601,4,FALSE)</f>
        <v>BATUKLIANG</v>
      </c>
      <c r="E291" s="22" t="s">
        <v>29</v>
      </c>
      <c r="F291" s="21">
        <f t="shared" si="16"/>
        <v>0</v>
      </c>
      <c r="G291" s="21">
        <f t="shared" si="17"/>
        <v>0</v>
      </c>
      <c r="H291" s="24" t="s">
        <v>1231</v>
      </c>
      <c r="I291" s="24" t="s">
        <v>1232</v>
      </c>
      <c r="J291" s="21" t="s">
        <v>18</v>
      </c>
      <c r="K291" s="21">
        <v>250</v>
      </c>
      <c r="L291" s="21" t="str">
        <f>VLOOKUP(E291,[1]KLASIFIKASI!$I$4:$J$18,2,FALSE)</f>
        <v>PELEPAS GAS</v>
      </c>
      <c r="M291" s="21">
        <f t="shared" si="18"/>
        <v>14</v>
      </c>
      <c r="N291" s="21" t="s">
        <v>19</v>
      </c>
    </row>
    <row r="292" spans="1:14" x14ac:dyDescent="0.25">
      <c r="A292" s="21">
        <f t="shared" si="19"/>
        <v>291</v>
      </c>
      <c r="B292" s="21" t="s">
        <v>1230</v>
      </c>
      <c r="C292" s="21" t="str">
        <f>VLOOKUP(B292,[1]DESA!$B$2:$D$601,3,FALSE)</f>
        <v>BARABALI</v>
      </c>
      <c r="D292" s="21" t="str">
        <f>VLOOKUP(B292,[1]DESA!$B$2:$E$601,4,FALSE)</f>
        <v>BATUKLIANG</v>
      </c>
      <c r="E292" s="22" t="s">
        <v>49</v>
      </c>
      <c r="F292" s="21">
        <f t="shared" si="16"/>
        <v>0</v>
      </c>
      <c r="G292" s="21">
        <f t="shared" si="17"/>
        <v>0</v>
      </c>
      <c r="H292" s="24"/>
      <c r="I292" s="24"/>
      <c r="J292" s="21" t="s">
        <v>18</v>
      </c>
      <c r="K292" s="21"/>
      <c r="L292" s="21" t="e">
        <f>VLOOKUP(E292,[1]KLASIFIKASI!$I$4:$J$18,2,FALSE)</f>
        <v>#N/A</v>
      </c>
      <c r="M292" s="21" t="e">
        <f t="shared" si="18"/>
        <v>#N/A</v>
      </c>
      <c r="N292" s="21" t="s">
        <v>52</v>
      </c>
    </row>
    <row r="293" spans="1:14" x14ac:dyDescent="0.25">
      <c r="A293" s="21">
        <f t="shared" si="19"/>
        <v>292</v>
      </c>
      <c r="B293" s="21" t="s">
        <v>1230</v>
      </c>
      <c r="C293" s="21" t="str">
        <f>VLOOKUP(B293,[1]DESA!$B$2:$D$601,3,FALSE)</f>
        <v>BARABALI</v>
      </c>
      <c r="D293" s="21" t="str">
        <f>VLOOKUP(B293,[1]DESA!$B$2:$E$601,4,FALSE)</f>
        <v>BATUKLIANG</v>
      </c>
      <c r="E293" s="22" t="s">
        <v>29</v>
      </c>
      <c r="F293" s="21">
        <f t="shared" si="16"/>
        <v>0</v>
      </c>
      <c r="G293" s="21">
        <f t="shared" si="17"/>
        <v>0</v>
      </c>
      <c r="H293" s="24" t="s">
        <v>1233</v>
      </c>
      <c r="I293" s="24" t="s">
        <v>1234</v>
      </c>
      <c r="J293" s="21" t="s">
        <v>18</v>
      </c>
      <c r="K293" s="21">
        <v>500</v>
      </c>
      <c r="L293" s="21" t="str">
        <f>VLOOKUP(E293,[1]KLASIFIKASI!$I$4:$J$18,2,FALSE)</f>
        <v>PELEPAS GAS</v>
      </c>
      <c r="M293" s="21">
        <f t="shared" si="18"/>
        <v>15</v>
      </c>
      <c r="N293" s="21" t="s">
        <v>19</v>
      </c>
    </row>
    <row r="294" spans="1:14" x14ac:dyDescent="0.25">
      <c r="A294" s="21">
        <f t="shared" si="19"/>
        <v>293</v>
      </c>
      <c r="B294" s="21" t="s">
        <v>1230</v>
      </c>
      <c r="C294" s="21" t="str">
        <f>VLOOKUP(B294,[1]DESA!$B$2:$D$601,3,FALSE)</f>
        <v>BARABALI</v>
      </c>
      <c r="D294" s="21" t="str">
        <f>VLOOKUP(B294,[1]DESA!$B$2:$E$601,4,FALSE)</f>
        <v>BATUKLIANG</v>
      </c>
      <c r="E294" s="22" t="s">
        <v>29</v>
      </c>
      <c r="F294" s="21">
        <f t="shared" si="16"/>
        <v>0</v>
      </c>
      <c r="G294" s="21">
        <f t="shared" si="17"/>
        <v>0</v>
      </c>
      <c r="H294" s="24"/>
      <c r="I294" s="24"/>
      <c r="J294" s="21" t="s">
        <v>18</v>
      </c>
      <c r="K294" s="21">
        <v>125</v>
      </c>
      <c r="L294" s="21" t="str">
        <f>VLOOKUP(E294,[1]KLASIFIKASI!$I$4:$J$18,2,FALSE)</f>
        <v>PELEPAS GAS</v>
      </c>
      <c r="M294" s="21">
        <f t="shared" si="18"/>
        <v>14</v>
      </c>
      <c r="N294" s="21" t="s">
        <v>19</v>
      </c>
    </row>
    <row r="295" spans="1:14" x14ac:dyDescent="0.25">
      <c r="A295" s="21">
        <f t="shared" si="19"/>
        <v>294</v>
      </c>
      <c r="B295" s="21" t="s">
        <v>1205</v>
      </c>
      <c r="C295" s="21" t="str">
        <f>VLOOKUP(B295,[1]DESA!$B$2:$D$601,3,FALSE)</f>
        <v>SELEBUNG</v>
      </c>
      <c r="D295" s="21" t="str">
        <f>VLOOKUP(B295,[1]DESA!$B$2:$E$601,4,FALSE)</f>
        <v>BATUKLIANG</v>
      </c>
      <c r="E295" s="22" t="s">
        <v>24</v>
      </c>
      <c r="F295" s="21">
        <f t="shared" si="16"/>
        <v>0</v>
      </c>
      <c r="G295" s="21">
        <f t="shared" si="17"/>
        <v>0</v>
      </c>
      <c r="H295" s="24"/>
      <c r="I295" s="24"/>
      <c r="J295" s="21" t="s">
        <v>18</v>
      </c>
      <c r="K295" s="21">
        <v>125</v>
      </c>
      <c r="L295" s="21" t="str">
        <f>VLOOKUP(E295,[1]KLASIFIKASI!$I$4:$J$18,2,FALSE)</f>
        <v>PELEPAS GAS</v>
      </c>
      <c r="M295" s="21">
        <f t="shared" si="18"/>
        <v>14</v>
      </c>
      <c r="N295" s="21" t="s">
        <v>19</v>
      </c>
    </row>
    <row r="296" spans="1:14" x14ac:dyDescent="0.25">
      <c r="A296" s="21">
        <f t="shared" si="19"/>
        <v>295</v>
      </c>
      <c r="B296" s="21" t="s">
        <v>1230</v>
      </c>
      <c r="C296" s="21" t="str">
        <f>VLOOKUP(B296,[1]DESA!$B$2:$D$601,3,FALSE)</f>
        <v>BARABALI</v>
      </c>
      <c r="D296" s="21" t="str">
        <f>VLOOKUP(B296,[1]DESA!$B$2:$E$601,4,FALSE)</f>
        <v>BATUKLIANG</v>
      </c>
      <c r="E296" s="22" t="s">
        <v>24</v>
      </c>
      <c r="F296" s="21">
        <f t="shared" si="16"/>
        <v>0</v>
      </c>
      <c r="G296" s="21">
        <f t="shared" si="17"/>
        <v>0</v>
      </c>
      <c r="H296" s="24"/>
      <c r="I296" s="24"/>
      <c r="J296" s="21" t="s">
        <v>18</v>
      </c>
      <c r="K296" s="21">
        <v>250</v>
      </c>
      <c r="L296" s="21" t="str">
        <f>VLOOKUP(E296,[1]KLASIFIKASI!$I$4:$J$18,2,FALSE)</f>
        <v>PELEPAS GAS</v>
      </c>
      <c r="M296" s="21">
        <f t="shared" si="18"/>
        <v>14</v>
      </c>
      <c r="N296" s="21" t="s">
        <v>19</v>
      </c>
    </row>
    <row r="297" spans="1:14" x14ac:dyDescent="0.25">
      <c r="A297" s="21">
        <f t="shared" si="19"/>
        <v>296</v>
      </c>
      <c r="B297" s="21" t="s">
        <v>1230</v>
      </c>
      <c r="C297" s="21" t="str">
        <f>VLOOKUP(B297,[1]DESA!$B$2:$D$601,3,FALSE)</f>
        <v>BARABALI</v>
      </c>
      <c r="D297" s="21" t="str">
        <f>VLOOKUP(B297,[1]DESA!$B$2:$E$601,4,FALSE)</f>
        <v>BATUKLIANG</v>
      </c>
      <c r="E297" s="22" t="s">
        <v>29</v>
      </c>
      <c r="F297" s="21">
        <f t="shared" si="16"/>
        <v>0</v>
      </c>
      <c r="G297" s="21">
        <f t="shared" si="17"/>
        <v>0</v>
      </c>
      <c r="H297" s="24" t="s">
        <v>1235</v>
      </c>
      <c r="I297" s="24" t="s">
        <v>1236</v>
      </c>
      <c r="J297" s="21" t="s">
        <v>18</v>
      </c>
      <c r="K297" s="21">
        <v>500</v>
      </c>
      <c r="L297" s="21" t="str">
        <f>VLOOKUP(E297,[1]KLASIFIKASI!$I$4:$J$18,2,FALSE)</f>
        <v>PELEPAS GAS</v>
      </c>
      <c r="M297" s="21">
        <f t="shared" si="18"/>
        <v>15</v>
      </c>
      <c r="N297" s="21" t="s">
        <v>19</v>
      </c>
    </row>
    <row r="298" spans="1:14" x14ac:dyDescent="0.25">
      <c r="A298" s="21">
        <f t="shared" si="19"/>
        <v>297</v>
      </c>
      <c r="B298" s="21" t="s">
        <v>1230</v>
      </c>
      <c r="C298" s="21" t="str">
        <f>VLOOKUP(B298,[1]DESA!$B$2:$D$601,3,FALSE)</f>
        <v>BARABALI</v>
      </c>
      <c r="D298" s="21" t="str">
        <f>VLOOKUP(B298,[1]DESA!$B$2:$E$601,4,FALSE)</f>
        <v>BATUKLIANG</v>
      </c>
      <c r="E298" s="22" t="s">
        <v>29</v>
      </c>
      <c r="F298" s="21">
        <f t="shared" si="16"/>
        <v>0</v>
      </c>
      <c r="G298" s="21">
        <f t="shared" si="17"/>
        <v>0</v>
      </c>
      <c r="H298" s="24" t="s">
        <v>1237</v>
      </c>
      <c r="I298" s="24" t="s">
        <v>1238</v>
      </c>
      <c r="J298" s="21" t="s">
        <v>18</v>
      </c>
      <c r="K298" s="21">
        <v>500</v>
      </c>
      <c r="L298" s="21" t="str">
        <f>VLOOKUP(E298,[1]KLASIFIKASI!$I$4:$J$18,2,FALSE)</f>
        <v>PELEPAS GAS</v>
      </c>
      <c r="M298" s="21">
        <f t="shared" si="18"/>
        <v>15</v>
      </c>
      <c r="N298" s="21" t="s">
        <v>19</v>
      </c>
    </row>
    <row r="299" spans="1:14" x14ac:dyDescent="0.25">
      <c r="A299" s="21">
        <f t="shared" si="19"/>
        <v>298</v>
      </c>
      <c r="B299" s="21" t="s">
        <v>1230</v>
      </c>
      <c r="C299" s="21" t="str">
        <f>VLOOKUP(B299,[1]DESA!$B$2:$D$601,3,FALSE)</f>
        <v>BARABALI</v>
      </c>
      <c r="D299" s="21" t="str">
        <f>VLOOKUP(B299,[1]DESA!$B$2:$E$601,4,FALSE)</f>
        <v>BATUKLIANG</v>
      </c>
      <c r="E299" s="22" t="s">
        <v>15</v>
      </c>
      <c r="F299" s="21">
        <f t="shared" si="16"/>
        <v>0</v>
      </c>
      <c r="G299" s="21">
        <f t="shared" si="17"/>
        <v>0</v>
      </c>
      <c r="H299" s="24"/>
      <c r="I299" s="24"/>
      <c r="J299" s="21" t="s">
        <v>18</v>
      </c>
      <c r="K299" s="21">
        <v>42</v>
      </c>
      <c r="L299" s="21" t="str">
        <f>VLOOKUP(E299,[1]KLASIFIKASI!$I$4:$J$18,2,FALSE)</f>
        <v>PELEPAS GAS</v>
      </c>
      <c r="M299" s="21">
        <f t="shared" si="18"/>
        <v>12</v>
      </c>
      <c r="N299" s="21" t="s">
        <v>19</v>
      </c>
    </row>
    <row r="300" spans="1:14" x14ac:dyDescent="0.25">
      <c r="A300" s="21">
        <f t="shared" si="19"/>
        <v>299</v>
      </c>
      <c r="B300" s="21" t="s">
        <v>1230</v>
      </c>
      <c r="C300" s="21" t="str">
        <f>VLOOKUP(B300,[1]DESA!$B$2:$D$601,3,FALSE)</f>
        <v>BARABALI</v>
      </c>
      <c r="D300" s="21" t="str">
        <f>VLOOKUP(B300,[1]DESA!$B$2:$E$601,4,FALSE)</f>
        <v>BATUKLIANG</v>
      </c>
      <c r="E300" s="22" t="s">
        <v>29</v>
      </c>
      <c r="F300" s="21">
        <f t="shared" si="16"/>
        <v>0</v>
      </c>
      <c r="G300" s="21">
        <f t="shared" si="17"/>
        <v>0</v>
      </c>
      <c r="H300" s="24" t="s">
        <v>1239</v>
      </c>
      <c r="I300" s="24" t="s">
        <v>1240</v>
      </c>
      <c r="J300" s="21" t="s">
        <v>18</v>
      </c>
      <c r="K300" s="21">
        <v>500</v>
      </c>
      <c r="L300" s="21" t="str">
        <f>VLOOKUP(E300,[1]KLASIFIKASI!$I$4:$J$18,2,FALSE)</f>
        <v>PELEPAS GAS</v>
      </c>
      <c r="M300" s="21">
        <f t="shared" si="18"/>
        <v>15</v>
      </c>
      <c r="N300" s="21" t="s">
        <v>19</v>
      </c>
    </row>
    <row r="301" spans="1:14" x14ac:dyDescent="0.25">
      <c r="A301" s="21">
        <f t="shared" si="19"/>
        <v>300</v>
      </c>
      <c r="B301" s="21" t="s">
        <v>1205</v>
      </c>
      <c r="C301" s="21" t="str">
        <f>VLOOKUP(B301,[1]DESA!$B$2:$D$601,3,FALSE)</f>
        <v>SELEBUNG</v>
      </c>
      <c r="D301" s="21" t="str">
        <f>VLOOKUP(B301,[1]DESA!$B$2:$E$601,4,FALSE)</f>
        <v>BATUKLIANG</v>
      </c>
      <c r="E301" s="22" t="s">
        <v>24</v>
      </c>
      <c r="F301" s="21">
        <f t="shared" si="16"/>
        <v>0</v>
      </c>
      <c r="G301" s="21">
        <f t="shared" si="17"/>
        <v>0</v>
      </c>
      <c r="H301" s="24"/>
      <c r="I301" s="24"/>
      <c r="J301" s="21" t="s">
        <v>18</v>
      </c>
      <c r="K301" s="21">
        <v>170</v>
      </c>
      <c r="L301" s="21" t="str">
        <f>VLOOKUP(E301,[1]KLASIFIKASI!$I$4:$J$18,2,FALSE)</f>
        <v>PELEPAS GAS</v>
      </c>
      <c r="M301" s="21">
        <f t="shared" si="18"/>
        <v>14</v>
      </c>
      <c r="N301" s="21" t="s">
        <v>19</v>
      </c>
    </row>
    <row r="302" spans="1:14" x14ac:dyDescent="0.25">
      <c r="A302" s="21">
        <f t="shared" si="19"/>
        <v>301</v>
      </c>
      <c r="B302" s="21" t="s">
        <v>1205</v>
      </c>
      <c r="C302" s="21" t="str">
        <f>VLOOKUP(B302,[1]DESA!$B$2:$D$601,3,FALSE)</f>
        <v>SELEBUNG</v>
      </c>
      <c r="D302" s="21" t="str">
        <f>VLOOKUP(B302,[1]DESA!$B$2:$E$601,4,FALSE)</f>
        <v>BATUKLIANG</v>
      </c>
      <c r="E302" s="22" t="s">
        <v>24</v>
      </c>
      <c r="F302" s="21">
        <f t="shared" si="16"/>
        <v>0</v>
      </c>
      <c r="G302" s="21">
        <f t="shared" si="17"/>
        <v>0</v>
      </c>
      <c r="H302" s="24"/>
      <c r="I302" s="24"/>
      <c r="J302" s="21" t="s">
        <v>18</v>
      </c>
      <c r="K302" s="21">
        <v>250</v>
      </c>
      <c r="L302" s="21" t="str">
        <f>VLOOKUP(E302,[1]KLASIFIKASI!$I$4:$J$18,2,FALSE)</f>
        <v>PELEPAS GAS</v>
      </c>
      <c r="M302" s="21">
        <f t="shared" si="18"/>
        <v>14</v>
      </c>
      <c r="N302" s="21" t="s">
        <v>19</v>
      </c>
    </row>
    <row r="303" spans="1:14" x14ac:dyDescent="0.25">
      <c r="A303" s="21">
        <f t="shared" si="19"/>
        <v>302</v>
      </c>
      <c r="B303" s="21" t="s">
        <v>1241</v>
      </c>
      <c r="C303" s="21" t="str">
        <f>VLOOKUP(B303,[1]DESA!$B$2:$D$601,3,FALSE)</f>
        <v>PAGUTAN</v>
      </c>
      <c r="D303" s="21" t="str">
        <f>VLOOKUP(B303,[1]DESA!$B$2:$E$601,4,FALSE)</f>
        <v>BATUKLIANG</v>
      </c>
      <c r="E303" s="22" t="s">
        <v>15</v>
      </c>
      <c r="F303" s="21">
        <f t="shared" si="16"/>
        <v>0</v>
      </c>
      <c r="G303" s="21">
        <f t="shared" si="17"/>
        <v>0</v>
      </c>
      <c r="H303" s="24" t="s">
        <v>1242</v>
      </c>
      <c r="I303" s="24" t="s">
        <v>1243</v>
      </c>
      <c r="J303" s="21" t="s">
        <v>18</v>
      </c>
      <c r="K303" s="21">
        <v>42</v>
      </c>
      <c r="L303" s="21" t="str">
        <f>VLOOKUP(E303,[1]KLASIFIKASI!$I$4:$J$18,2,FALSE)</f>
        <v>PELEPAS GAS</v>
      </c>
      <c r="M303" s="21">
        <f t="shared" si="18"/>
        <v>12</v>
      </c>
      <c r="N303" s="21" t="s">
        <v>19</v>
      </c>
    </row>
    <row r="304" spans="1:14" x14ac:dyDescent="0.25">
      <c r="A304" s="21">
        <f t="shared" si="19"/>
        <v>303</v>
      </c>
      <c r="B304" s="21" t="s">
        <v>1241</v>
      </c>
      <c r="C304" s="21" t="str">
        <f>VLOOKUP(B304,[1]DESA!$B$2:$D$601,3,FALSE)</f>
        <v>PAGUTAN</v>
      </c>
      <c r="D304" s="21" t="str">
        <f>VLOOKUP(B304,[1]DESA!$B$2:$E$601,4,FALSE)</f>
        <v>BATUKLIANG</v>
      </c>
      <c r="E304" s="22" t="s">
        <v>24</v>
      </c>
      <c r="F304" s="21">
        <f t="shared" si="16"/>
        <v>0</v>
      </c>
      <c r="G304" s="21">
        <f t="shared" si="17"/>
        <v>0</v>
      </c>
      <c r="H304" s="24"/>
      <c r="I304" s="24"/>
      <c r="J304" s="21" t="s">
        <v>18</v>
      </c>
      <c r="K304" s="21">
        <v>250</v>
      </c>
      <c r="L304" s="21" t="str">
        <f>VLOOKUP(E304,[1]KLASIFIKASI!$I$4:$J$18,2,FALSE)</f>
        <v>PELEPAS GAS</v>
      </c>
      <c r="M304" s="21">
        <f t="shared" si="18"/>
        <v>14</v>
      </c>
      <c r="N304" s="21" t="s">
        <v>19</v>
      </c>
    </row>
    <row r="305" spans="1:14" x14ac:dyDescent="0.25">
      <c r="A305" s="21">
        <f t="shared" si="19"/>
        <v>304</v>
      </c>
      <c r="B305" s="21" t="s">
        <v>1241</v>
      </c>
      <c r="C305" s="21" t="str">
        <f>VLOOKUP(B305,[1]DESA!$B$2:$D$601,3,FALSE)</f>
        <v>PAGUTAN</v>
      </c>
      <c r="D305" s="21" t="str">
        <f>VLOOKUP(B305,[1]DESA!$B$2:$E$601,4,FALSE)</f>
        <v>BATUKLIANG</v>
      </c>
      <c r="E305" s="22" t="s">
        <v>15</v>
      </c>
      <c r="F305" s="21">
        <f t="shared" si="16"/>
        <v>0</v>
      </c>
      <c r="G305" s="21">
        <f t="shared" si="17"/>
        <v>0</v>
      </c>
      <c r="H305" s="24" t="s">
        <v>1244</v>
      </c>
      <c r="I305" s="24" t="s">
        <v>1245</v>
      </c>
      <c r="J305" s="21" t="s">
        <v>18</v>
      </c>
      <c r="K305" s="21">
        <v>42</v>
      </c>
      <c r="L305" s="21" t="str">
        <f>VLOOKUP(E305,[1]KLASIFIKASI!$I$4:$J$18,2,FALSE)</f>
        <v>PELEPAS GAS</v>
      </c>
      <c r="M305" s="21">
        <f t="shared" si="18"/>
        <v>12</v>
      </c>
      <c r="N305" s="21" t="s">
        <v>19</v>
      </c>
    </row>
    <row r="306" spans="1:14" x14ac:dyDescent="0.25">
      <c r="A306" s="21">
        <f t="shared" si="19"/>
        <v>305</v>
      </c>
      <c r="B306" s="21" t="s">
        <v>1241</v>
      </c>
      <c r="C306" s="21" t="str">
        <f>VLOOKUP(B306,[1]DESA!$B$2:$D$601,3,FALSE)</f>
        <v>PAGUTAN</v>
      </c>
      <c r="D306" s="21" t="str">
        <f>VLOOKUP(B306,[1]DESA!$B$2:$E$601,4,FALSE)</f>
        <v>BATUKLIANG</v>
      </c>
      <c r="E306" s="22" t="s">
        <v>15</v>
      </c>
      <c r="F306" s="21">
        <f t="shared" si="16"/>
        <v>0</v>
      </c>
      <c r="G306" s="21">
        <f t="shared" si="17"/>
        <v>0</v>
      </c>
      <c r="H306" s="24"/>
      <c r="I306" s="24"/>
      <c r="J306" s="21" t="s">
        <v>18</v>
      </c>
      <c r="K306" s="21">
        <v>42</v>
      </c>
      <c r="L306" s="21" t="str">
        <f>VLOOKUP(E306,[1]KLASIFIKASI!$I$4:$J$18,2,FALSE)</f>
        <v>PELEPAS GAS</v>
      </c>
      <c r="M306" s="21">
        <f t="shared" si="18"/>
        <v>12</v>
      </c>
      <c r="N306" s="21" t="s">
        <v>19</v>
      </c>
    </row>
    <row r="307" spans="1:14" x14ac:dyDescent="0.25">
      <c r="A307" s="21">
        <f t="shared" si="19"/>
        <v>306</v>
      </c>
      <c r="B307" s="21" t="s">
        <v>1246</v>
      </c>
      <c r="C307" s="21" t="str">
        <f>VLOOKUP(B307,[1]DESA!$B$2:$D$601,3,FALSE)</f>
        <v>SELEBUNG</v>
      </c>
      <c r="D307" s="21" t="str">
        <f>VLOOKUP(B307,[1]DESA!$B$2:$E$601,4,FALSE)</f>
        <v>BATUKLIANG</v>
      </c>
      <c r="E307" s="22" t="s">
        <v>15</v>
      </c>
      <c r="F307" s="21">
        <f t="shared" si="16"/>
        <v>0</v>
      </c>
      <c r="G307" s="21">
        <f t="shared" si="17"/>
        <v>0</v>
      </c>
      <c r="H307" s="24"/>
      <c r="I307" s="24"/>
      <c r="J307" s="21" t="s">
        <v>18</v>
      </c>
      <c r="K307" s="21">
        <v>32</v>
      </c>
      <c r="L307" s="21" t="str">
        <f>VLOOKUP(E307,[1]KLASIFIKASI!$I$4:$J$18,2,FALSE)</f>
        <v>PELEPAS GAS</v>
      </c>
      <c r="M307" s="21">
        <f t="shared" si="18"/>
        <v>12</v>
      </c>
      <c r="N307" s="21" t="s">
        <v>19</v>
      </c>
    </row>
    <row r="308" spans="1:14" x14ac:dyDescent="0.25">
      <c r="A308" s="21">
        <f t="shared" si="19"/>
        <v>307</v>
      </c>
      <c r="B308" s="21" t="s">
        <v>1205</v>
      </c>
      <c r="C308" s="21" t="str">
        <f>VLOOKUP(B308,[1]DESA!$B$2:$D$601,3,FALSE)</f>
        <v>SELEBUNG</v>
      </c>
      <c r="D308" s="21" t="str">
        <f>VLOOKUP(B308,[1]DESA!$B$2:$E$601,4,FALSE)</f>
        <v>BATUKLIANG</v>
      </c>
      <c r="E308" s="22" t="s">
        <v>24</v>
      </c>
      <c r="F308" s="21">
        <f t="shared" si="16"/>
        <v>0</v>
      </c>
      <c r="G308" s="21">
        <f t="shared" si="17"/>
        <v>0</v>
      </c>
      <c r="H308" s="24"/>
      <c r="I308" s="24"/>
      <c r="J308" s="21" t="s">
        <v>18</v>
      </c>
      <c r="K308" s="21">
        <v>125</v>
      </c>
      <c r="L308" s="21" t="str">
        <f>VLOOKUP(E308,[1]KLASIFIKASI!$I$4:$J$18,2,FALSE)</f>
        <v>PELEPAS GAS</v>
      </c>
      <c r="M308" s="21">
        <f t="shared" si="18"/>
        <v>14</v>
      </c>
      <c r="N308" s="21" t="s">
        <v>19</v>
      </c>
    </row>
    <row r="309" spans="1:14" x14ac:dyDescent="0.25">
      <c r="A309" s="21">
        <f t="shared" si="19"/>
        <v>308</v>
      </c>
      <c r="B309" s="21" t="s">
        <v>1205</v>
      </c>
      <c r="C309" s="21" t="str">
        <f>VLOOKUP(B309,[1]DESA!$B$2:$D$601,3,FALSE)</f>
        <v>SELEBUNG</v>
      </c>
      <c r="D309" s="21" t="str">
        <f>VLOOKUP(B309,[1]DESA!$B$2:$E$601,4,FALSE)</f>
        <v>BATUKLIANG</v>
      </c>
      <c r="E309" s="22" t="s">
        <v>24</v>
      </c>
      <c r="F309" s="21">
        <f t="shared" si="16"/>
        <v>0</v>
      </c>
      <c r="G309" s="21">
        <f t="shared" si="17"/>
        <v>0</v>
      </c>
      <c r="H309" s="24"/>
      <c r="I309" s="24"/>
      <c r="J309" s="21" t="s">
        <v>18</v>
      </c>
      <c r="K309" s="21">
        <v>750</v>
      </c>
      <c r="L309" s="21" t="str">
        <f>VLOOKUP(E309,[1]KLASIFIKASI!$I$4:$J$18,2,FALSE)</f>
        <v>PELEPAS GAS</v>
      </c>
      <c r="M309" s="21">
        <f t="shared" si="18"/>
        <v>15</v>
      </c>
      <c r="N309" s="21" t="s">
        <v>19</v>
      </c>
    </row>
    <row r="310" spans="1:14" x14ac:dyDescent="0.25">
      <c r="A310" s="21">
        <f t="shared" si="19"/>
        <v>309</v>
      </c>
      <c r="B310" s="21" t="s">
        <v>1205</v>
      </c>
      <c r="C310" s="21" t="str">
        <f>VLOOKUP(B310,[1]DESA!$B$2:$D$601,3,FALSE)</f>
        <v>SELEBUNG</v>
      </c>
      <c r="D310" s="21" t="str">
        <f>VLOOKUP(B310,[1]DESA!$B$2:$E$601,4,FALSE)</f>
        <v>BATUKLIANG</v>
      </c>
      <c r="E310" s="22" t="s">
        <v>15</v>
      </c>
      <c r="F310" s="21">
        <f t="shared" si="16"/>
        <v>0</v>
      </c>
      <c r="G310" s="21">
        <f t="shared" si="17"/>
        <v>0</v>
      </c>
      <c r="H310" s="24"/>
      <c r="I310" s="24"/>
      <c r="J310" s="21" t="s">
        <v>18</v>
      </c>
      <c r="K310" s="21">
        <v>125</v>
      </c>
      <c r="L310" s="21" t="str">
        <f>VLOOKUP(E310,[1]KLASIFIKASI!$I$4:$J$18,2,FALSE)</f>
        <v>PELEPAS GAS</v>
      </c>
      <c r="M310" s="21">
        <f t="shared" si="18"/>
        <v>14</v>
      </c>
      <c r="N310" s="21" t="s">
        <v>19</v>
      </c>
    </row>
    <row r="311" spans="1:14" x14ac:dyDescent="0.25">
      <c r="A311" s="21">
        <f t="shared" si="19"/>
        <v>310</v>
      </c>
      <c r="B311" s="21" t="s">
        <v>1205</v>
      </c>
      <c r="C311" s="21" t="str">
        <f>VLOOKUP(B311,[1]DESA!$B$2:$D$601,3,FALSE)</f>
        <v>SELEBUNG</v>
      </c>
      <c r="D311" s="21" t="str">
        <f>VLOOKUP(B311,[1]DESA!$B$2:$E$601,4,FALSE)</f>
        <v>BATUKLIANG</v>
      </c>
      <c r="E311" s="22" t="s">
        <v>24</v>
      </c>
      <c r="F311" s="21">
        <f t="shared" si="16"/>
        <v>0</v>
      </c>
      <c r="G311" s="21">
        <f t="shared" si="17"/>
        <v>0</v>
      </c>
      <c r="H311" s="24"/>
      <c r="I311" s="24"/>
      <c r="J311" s="21" t="s">
        <v>18</v>
      </c>
      <c r="K311" s="21">
        <v>500</v>
      </c>
      <c r="L311" s="21" t="str">
        <f>VLOOKUP(E311,[1]KLASIFIKASI!$I$4:$J$18,2,FALSE)</f>
        <v>PELEPAS GAS</v>
      </c>
      <c r="M311" s="21">
        <f t="shared" si="18"/>
        <v>15</v>
      </c>
      <c r="N311" s="21" t="s">
        <v>19</v>
      </c>
    </row>
    <row r="312" spans="1:14" x14ac:dyDescent="0.25">
      <c r="A312" s="21">
        <f t="shared" si="19"/>
        <v>311</v>
      </c>
      <c r="B312" s="21" t="s">
        <v>1205</v>
      </c>
      <c r="C312" s="21" t="str">
        <f>VLOOKUP(B312,[1]DESA!$B$2:$D$601,3,FALSE)</f>
        <v>SELEBUNG</v>
      </c>
      <c r="D312" s="21" t="str">
        <f>VLOOKUP(B312,[1]DESA!$B$2:$E$601,4,FALSE)</f>
        <v>BATUKLIANG</v>
      </c>
      <c r="E312" s="22" t="s">
        <v>15</v>
      </c>
      <c r="F312" s="21">
        <f t="shared" si="16"/>
        <v>0</v>
      </c>
      <c r="G312" s="21">
        <f t="shared" si="17"/>
        <v>0</v>
      </c>
      <c r="H312" s="24" t="s">
        <v>1206</v>
      </c>
      <c r="I312" s="24" t="s">
        <v>1207</v>
      </c>
      <c r="J312" s="21" t="s">
        <v>18</v>
      </c>
      <c r="K312" s="21">
        <v>18</v>
      </c>
      <c r="L312" s="21" t="str">
        <f>VLOOKUP(E312,[1]KLASIFIKASI!$I$4:$J$18,2,FALSE)</f>
        <v>PELEPAS GAS</v>
      </c>
      <c r="M312" s="21">
        <f t="shared" si="18"/>
        <v>12</v>
      </c>
      <c r="N312" s="21" t="s">
        <v>19</v>
      </c>
    </row>
    <row r="313" spans="1:14" x14ac:dyDescent="0.25">
      <c r="A313" s="21">
        <f t="shared" si="19"/>
        <v>312</v>
      </c>
      <c r="B313" s="21" t="s">
        <v>1208</v>
      </c>
      <c r="C313" s="21" t="str">
        <f>VLOOKUP(B313,[1]DESA!$B$2:$D$601,3,FALSE)</f>
        <v>BUJAK</v>
      </c>
      <c r="D313" s="21" t="str">
        <f>VLOOKUP(B313,[1]DESA!$B$2:$E$601,4,FALSE)</f>
        <v>BATUKLIANG</v>
      </c>
      <c r="E313" s="22" t="s">
        <v>15</v>
      </c>
      <c r="F313" s="21">
        <f t="shared" si="16"/>
        <v>0</v>
      </c>
      <c r="G313" s="21">
        <f t="shared" si="17"/>
        <v>0</v>
      </c>
      <c r="H313" s="24" t="s">
        <v>1209</v>
      </c>
      <c r="I313" s="24" t="s">
        <v>1210</v>
      </c>
      <c r="J313" s="21" t="s">
        <v>18</v>
      </c>
      <c r="K313" s="21">
        <v>42</v>
      </c>
      <c r="L313" s="21" t="str">
        <f>VLOOKUP(E313,[1]KLASIFIKASI!$I$4:$J$18,2,FALSE)</f>
        <v>PELEPAS GAS</v>
      </c>
      <c r="M313" s="21">
        <f t="shared" si="18"/>
        <v>12</v>
      </c>
      <c r="N313" s="21" t="s">
        <v>19</v>
      </c>
    </row>
    <row r="314" spans="1:14" x14ac:dyDescent="0.25">
      <c r="A314" s="21">
        <f t="shared" si="19"/>
        <v>313</v>
      </c>
      <c r="B314" s="21" t="s">
        <v>1205</v>
      </c>
      <c r="C314" s="21" t="str">
        <f>VLOOKUP(B314,[1]DESA!$B$2:$D$601,3,FALSE)</f>
        <v>SELEBUNG</v>
      </c>
      <c r="D314" s="21" t="str">
        <f>VLOOKUP(B314,[1]DESA!$B$2:$E$601,4,FALSE)</f>
        <v>BATUKLIANG</v>
      </c>
      <c r="E314" s="22" t="s">
        <v>24</v>
      </c>
      <c r="F314" s="21">
        <f t="shared" si="16"/>
        <v>0</v>
      </c>
      <c r="G314" s="21">
        <f t="shared" si="17"/>
        <v>0</v>
      </c>
      <c r="H314" s="24"/>
      <c r="I314" s="24"/>
      <c r="J314" s="21" t="s">
        <v>18</v>
      </c>
      <c r="K314" s="21">
        <v>500</v>
      </c>
      <c r="L314" s="21" t="str">
        <f>VLOOKUP(E314,[1]KLASIFIKASI!$I$4:$J$18,2,FALSE)</f>
        <v>PELEPAS GAS</v>
      </c>
      <c r="M314" s="21">
        <f t="shared" si="18"/>
        <v>15</v>
      </c>
      <c r="N314" s="21" t="s">
        <v>19</v>
      </c>
    </row>
    <row r="315" spans="1:14" x14ac:dyDescent="0.25">
      <c r="A315" s="21">
        <f t="shared" si="19"/>
        <v>314</v>
      </c>
      <c r="B315" s="21" t="s">
        <v>1205</v>
      </c>
      <c r="C315" s="21" t="str">
        <f>VLOOKUP(B315,[1]DESA!$B$2:$D$601,3,FALSE)</f>
        <v>SELEBUNG</v>
      </c>
      <c r="D315" s="21" t="str">
        <f>VLOOKUP(B315,[1]DESA!$B$2:$E$601,4,FALSE)</f>
        <v>BATUKLIANG</v>
      </c>
      <c r="E315" s="22" t="s">
        <v>24</v>
      </c>
      <c r="F315" s="21">
        <f t="shared" si="16"/>
        <v>0</v>
      </c>
      <c r="G315" s="21">
        <f t="shared" si="17"/>
        <v>0</v>
      </c>
      <c r="H315" s="24"/>
      <c r="I315" s="24"/>
      <c r="J315" s="21" t="s">
        <v>18</v>
      </c>
      <c r="K315" s="21">
        <v>500</v>
      </c>
      <c r="L315" s="21" t="str">
        <f>VLOOKUP(E315,[1]KLASIFIKASI!$I$4:$J$18,2,FALSE)</f>
        <v>PELEPAS GAS</v>
      </c>
      <c r="M315" s="21">
        <f t="shared" si="18"/>
        <v>15</v>
      </c>
      <c r="N315" s="21" t="s">
        <v>19</v>
      </c>
    </row>
    <row r="316" spans="1:14" x14ac:dyDescent="0.25">
      <c r="A316" s="21">
        <f t="shared" si="19"/>
        <v>315</v>
      </c>
      <c r="B316" s="21" t="s">
        <v>1205</v>
      </c>
      <c r="C316" s="21" t="str">
        <f>VLOOKUP(B316,[1]DESA!$B$2:$D$601,3,FALSE)</f>
        <v>SELEBUNG</v>
      </c>
      <c r="D316" s="21" t="str">
        <f>VLOOKUP(B316,[1]DESA!$B$2:$E$601,4,FALSE)</f>
        <v>BATUKLIANG</v>
      </c>
      <c r="E316" s="22" t="s">
        <v>24</v>
      </c>
      <c r="F316" s="21">
        <f t="shared" si="16"/>
        <v>0</v>
      </c>
      <c r="G316" s="21">
        <f t="shared" si="17"/>
        <v>0</v>
      </c>
      <c r="H316" s="24"/>
      <c r="I316" s="24"/>
      <c r="J316" s="21" t="s">
        <v>18</v>
      </c>
      <c r="K316" s="21">
        <v>500</v>
      </c>
      <c r="L316" s="21" t="str">
        <f>VLOOKUP(E316,[1]KLASIFIKASI!$I$4:$J$18,2,FALSE)</f>
        <v>PELEPAS GAS</v>
      </c>
      <c r="M316" s="21">
        <f t="shared" si="18"/>
        <v>15</v>
      </c>
      <c r="N316" s="21" t="s">
        <v>19</v>
      </c>
    </row>
    <row r="317" spans="1:14" x14ac:dyDescent="0.25">
      <c r="A317" s="21">
        <f t="shared" si="19"/>
        <v>316</v>
      </c>
      <c r="B317" s="21" t="s">
        <v>1205</v>
      </c>
      <c r="C317" s="21" t="str">
        <f>VLOOKUP(B317,[1]DESA!$B$2:$D$601,3,FALSE)</f>
        <v>SELEBUNG</v>
      </c>
      <c r="D317" s="21" t="str">
        <f>VLOOKUP(B317,[1]DESA!$B$2:$E$601,4,FALSE)</f>
        <v>BATUKLIANG</v>
      </c>
      <c r="E317" s="22" t="s">
        <v>24</v>
      </c>
      <c r="F317" s="21">
        <f t="shared" si="16"/>
        <v>0</v>
      </c>
      <c r="G317" s="21">
        <f t="shared" si="17"/>
        <v>0</v>
      </c>
      <c r="H317" s="24"/>
      <c r="I317" s="24"/>
      <c r="J317" s="21" t="s">
        <v>18</v>
      </c>
      <c r="K317" s="21">
        <v>450</v>
      </c>
      <c r="L317" s="21" t="str">
        <f>VLOOKUP(E317,[1]KLASIFIKASI!$I$4:$J$18,2,FALSE)</f>
        <v>PELEPAS GAS</v>
      </c>
      <c r="M317" s="21">
        <f t="shared" si="18"/>
        <v>15</v>
      </c>
      <c r="N317" s="21" t="s">
        <v>19</v>
      </c>
    </row>
    <row r="318" spans="1:14" x14ac:dyDescent="0.25">
      <c r="A318" s="21">
        <f t="shared" si="19"/>
        <v>317</v>
      </c>
      <c r="B318" s="21" t="s">
        <v>1205</v>
      </c>
      <c r="C318" s="21" t="str">
        <f>VLOOKUP(B318,[1]DESA!$B$2:$D$601,3,FALSE)</f>
        <v>SELEBUNG</v>
      </c>
      <c r="D318" s="21" t="str">
        <f>VLOOKUP(B318,[1]DESA!$B$2:$E$601,4,FALSE)</f>
        <v>BATUKLIANG</v>
      </c>
      <c r="E318" s="22" t="s">
        <v>15</v>
      </c>
      <c r="F318" s="21">
        <f t="shared" si="16"/>
        <v>0</v>
      </c>
      <c r="G318" s="21">
        <f t="shared" si="17"/>
        <v>0</v>
      </c>
      <c r="H318" s="24"/>
      <c r="I318" s="24"/>
      <c r="J318" s="21" t="s">
        <v>18</v>
      </c>
      <c r="K318" s="21">
        <v>40</v>
      </c>
      <c r="L318" s="21" t="str">
        <f>VLOOKUP(E318,[1]KLASIFIKASI!$I$4:$J$18,2,FALSE)</f>
        <v>PELEPAS GAS</v>
      </c>
      <c r="M318" s="21">
        <f t="shared" si="18"/>
        <v>12</v>
      </c>
      <c r="N318" s="21" t="s">
        <v>19</v>
      </c>
    </row>
    <row r="319" spans="1:14" x14ac:dyDescent="0.25">
      <c r="A319" s="21">
        <f t="shared" si="19"/>
        <v>318</v>
      </c>
      <c r="B319" s="21" t="s">
        <v>1205</v>
      </c>
      <c r="C319" s="21" t="str">
        <f>VLOOKUP(B319,[1]DESA!$B$2:$D$601,3,FALSE)</f>
        <v>SELEBUNG</v>
      </c>
      <c r="D319" s="21" t="str">
        <f>VLOOKUP(B319,[1]DESA!$B$2:$E$601,4,FALSE)</f>
        <v>BATUKLIANG</v>
      </c>
      <c r="E319" s="22" t="s">
        <v>15</v>
      </c>
      <c r="F319" s="21">
        <f t="shared" si="16"/>
        <v>0</v>
      </c>
      <c r="G319" s="21">
        <f t="shared" si="17"/>
        <v>0</v>
      </c>
      <c r="H319" s="24" t="s">
        <v>1211</v>
      </c>
      <c r="I319" s="24" t="s">
        <v>1212</v>
      </c>
      <c r="J319" s="21" t="s">
        <v>18</v>
      </c>
      <c r="K319" s="21">
        <v>32</v>
      </c>
      <c r="L319" s="21" t="str">
        <f>VLOOKUP(E319,[1]KLASIFIKASI!$I$4:$J$18,2,FALSE)</f>
        <v>PELEPAS GAS</v>
      </c>
      <c r="M319" s="21">
        <f t="shared" si="18"/>
        <v>12</v>
      </c>
      <c r="N319" s="21" t="s">
        <v>19</v>
      </c>
    </row>
    <row r="320" spans="1:14" x14ac:dyDescent="0.25">
      <c r="A320" s="21">
        <f t="shared" si="19"/>
        <v>319</v>
      </c>
      <c r="B320" s="21" t="s">
        <v>1205</v>
      </c>
      <c r="C320" s="21" t="str">
        <f>VLOOKUP(B320,[1]DESA!$B$2:$D$601,3,FALSE)</f>
        <v>SELEBUNG</v>
      </c>
      <c r="D320" s="21" t="str">
        <f>VLOOKUP(B320,[1]DESA!$B$2:$E$601,4,FALSE)</f>
        <v>BATUKLIANG</v>
      </c>
      <c r="E320" s="22" t="s">
        <v>24</v>
      </c>
      <c r="F320" s="21">
        <f t="shared" si="16"/>
        <v>0</v>
      </c>
      <c r="G320" s="21">
        <f t="shared" si="17"/>
        <v>0</v>
      </c>
      <c r="H320" s="24"/>
      <c r="I320" s="24"/>
      <c r="J320" s="21" t="s">
        <v>18</v>
      </c>
      <c r="K320" s="21">
        <v>45</v>
      </c>
      <c r="L320" s="21" t="str">
        <f>VLOOKUP(E320,[1]KLASIFIKASI!$I$4:$J$18,2,FALSE)</f>
        <v>PELEPAS GAS</v>
      </c>
      <c r="M320" s="21">
        <f t="shared" si="18"/>
        <v>12</v>
      </c>
      <c r="N320" s="21" t="s">
        <v>19</v>
      </c>
    </row>
    <row r="321" spans="1:14" x14ac:dyDescent="0.25">
      <c r="A321" s="21">
        <f t="shared" si="19"/>
        <v>320</v>
      </c>
      <c r="B321" s="21" t="s">
        <v>1205</v>
      </c>
      <c r="C321" s="21" t="str">
        <f>VLOOKUP(B321,[1]DESA!$B$2:$D$601,3,FALSE)</f>
        <v>SELEBUNG</v>
      </c>
      <c r="D321" s="21" t="str">
        <f>VLOOKUP(B321,[1]DESA!$B$2:$E$601,4,FALSE)</f>
        <v>BATUKLIANG</v>
      </c>
      <c r="E321" s="22" t="s">
        <v>24</v>
      </c>
      <c r="F321" s="21">
        <f t="shared" si="16"/>
        <v>0</v>
      </c>
      <c r="G321" s="21">
        <f t="shared" si="17"/>
        <v>0</v>
      </c>
      <c r="H321" s="24"/>
      <c r="I321" s="24"/>
      <c r="J321" s="21" t="s">
        <v>18</v>
      </c>
      <c r="K321" s="21">
        <v>500</v>
      </c>
      <c r="L321" s="21" t="str">
        <f>VLOOKUP(E321,[1]KLASIFIKASI!$I$4:$J$18,2,FALSE)</f>
        <v>PELEPAS GAS</v>
      </c>
      <c r="M321" s="21">
        <f t="shared" si="18"/>
        <v>15</v>
      </c>
      <c r="N321" s="21" t="s">
        <v>19</v>
      </c>
    </row>
    <row r="322" spans="1:14" x14ac:dyDescent="0.25">
      <c r="A322" s="21">
        <f t="shared" si="19"/>
        <v>321</v>
      </c>
      <c r="B322" s="21" t="s">
        <v>535</v>
      </c>
      <c r="C322" s="21" t="str">
        <f>VLOOKUP(B322,[1]DESA!$B$2:$D$601,3,FALSE)</f>
        <v>PAGUTAN</v>
      </c>
      <c r="D322" s="21" t="str">
        <f>VLOOKUP(B322,[1]DESA!$B$2:$E$601,4,FALSE)</f>
        <v>BATUKLIANG</v>
      </c>
      <c r="E322" s="22" t="s">
        <v>24</v>
      </c>
      <c r="F322" s="21">
        <f t="shared" ref="F322:F350" si="20">IF(ISERROR(VLOOKUP(M322,KELAS,2,FALSE)),0,VLOOKUP(M322,KELAS,2,FALSE))</f>
        <v>0</v>
      </c>
      <c r="G322" s="21">
        <f t="shared" ref="G322:G350" si="21">IF(F322&gt;50,100,F322)</f>
        <v>0</v>
      </c>
      <c r="H322" s="23"/>
      <c r="I322" s="23"/>
      <c r="J322" s="21" t="s">
        <v>18</v>
      </c>
      <c r="K322" s="21">
        <v>125</v>
      </c>
      <c r="L322" s="21" t="str">
        <f>VLOOKUP(E322,[1]KLASIFIKASI!$I$4:$J$18,2,FALSE)</f>
        <v>PELEPAS GAS</v>
      </c>
      <c r="M322" s="21">
        <f t="shared" ref="M322:M350" si="22">IF(AND(L322="PIJAR",K322&gt;=25,K322&lt;=50),1,IF(AND(L322="PIJAR",K322&gt;=51,K322&lt;=100),2,IF(AND(L322="PIJAR",K322&gt;=101,K322&lt;=200),3,IF(AND(L322="PIJAR",K322&gt;=201,K322&lt;=300),4,IF(AND(L322="PIJAR",K322&gt;=301,K322&lt;=400),5,IF(AND(L322="PIJAR",K322&gt;=401,K322&lt;=500),6,IF(AND(L322="PIJAR",K322&gt;=510,K322&lt;=600),7,IF(AND(L322="PIJAR",K322&gt;=601,K322&lt;=700),8,IF(AND(L322="PIJAR",K322&gt;=701,K322&lt;=800),9,IF(AND(L322="PIJAR",K322&gt;=801,K322&lt;=900),10,IF(AND(L322="PIJAR",K322&gt;=901,K322&lt;=1000),11,IF(AND(L322="PELEPAS GAS",K322&gt;=10,K322&lt;=50),12,IF(AND(L322="PELEPAS GAS",K322&gt;=51,K322&lt;=100),13,IF(AND(L322="PELEPAS GAS",K322&gt;=101,K322&lt;=250),14,IF(AND(L322="PELEPAS GAS",K322&gt;=251,K322&lt;1000),15,IF(AND(L322="PELEPAS GAS",K322&gt;=501,K322&lt;2000),16,"SALAH"))))))))))))))))</f>
        <v>14</v>
      </c>
      <c r="N322" s="21" t="s">
        <v>19</v>
      </c>
    </row>
    <row r="323" spans="1:14" x14ac:dyDescent="0.25">
      <c r="A323" s="21">
        <f t="shared" si="19"/>
        <v>322</v>
      </c>
      <c r="B323" s="21" t="s">
        <v>554</v>
      </c>
      <c r="C323" s="21" t="str">
        <f>VLOOKUP(B323,[1]DESA!$B$2:$D$601,3,FALSE)</f>
        <v>PAGUTAN</v>
      </c>
      <c r="D323" s="21" t="str">
        <f>VLOOKUP(B323,[1]DESA!$B$2:$E$601,4,FALSE)</f>
        <v>BATUKLIANG</v>
      </c>
      <c r="E323" s="22" t="s">
        <v>24</v>
      </c>
      <c r="F323" s="21">
        <f t="shared" si="20"/>
        <v>0</v>
      </c>
      <c r="G323" s="21">
        <f t="shared" si="21"/>
        <v>0</v>
      </c>
      <c r="H323" s="23" t="s">
        <v>557</v>
      </c>
      <c r="I323" s="23" t="s">
        <v>558</v>
      </c>
      <c r="J323" s="21" t="s">
        <v>18</v>
      </c>
      <c r="K323" s="21">
        <v>125</v>
      </c>
      <c r="L323" s="21" t="str">
        <f>VLOOKUP(E323,[1]KLASIFIKASI!$I$4:$J$18,2,FALSE)</f>
        <v>PELEPAS GAS</v>
      </c>
      <c r="M323" s="21">
        <f t="shared" si="22"/>
        <v>14</v>
      </c>
      <c r="N323" s="21" t="s">
        <v>19</v>
      </c>
    </row>
    <row r="324" spans="1:14" x14ac:dyDescent="0.25">
      <c r="A324" s="21">
        <f t="shared" ref="A324:A387" si="23">1+A323</f>
        <v>323</v>
      </c>
      <c r="B324" s="21" t="s">
        <v>554</v>
      </c>
      <c r="C324" s="21" t="str">
        <f>VLOOKUP(B324,[1]DESA!$B$2:$D$601,3,FALSE)</f>
        <v>PAGUTAN</v>
      </c>
      <c r="D324" s="21" t="str">
        <f>VLOOKUP(B324,[1]DESA!$B$2:$E$601,4,FALSE)</f>
        <v>BATUKLIANG</v>
      </c>
      <c r="E324" s="22" t="s">
        <v>24</v>
      </c>
      <c r="F324" s="21">
        <f t="shared" si="20"/>
        <v>0</v>
      </c>
      <c r="G324" s="21">
        <f t="shared" si="21"/>
        <v>0</v>
      </c>
      <c r="H324" s="23" t="s">
        <v>557</v>
      </c>
      <c r="I324" s="23" t="s">
        <v>558</v>
      </c>
      <c r="J324" s="21" t="s">
        <v>18</v>
      </c>
      <c r="K324" s="21">
        <v>250</v>
      </c>
      <c r="L324" s="21" t="str">
        <f>VLOOKUP(E324,[1]KLASIFIKASI!$I$4:$J$18,2,FALSE)</f>
        <v>PELEPAS GAS</v>
      </c>
      <c r="M324" s="21">
        <f t="shared" si="22"/>
        <v>14</v>
      </c>
      <c r="N324" s="21" t="s">
        <v>19</v>
      </c>
    </row>
    <row r="325" spans="1:14" x14ac:dyDescent="0.25">
      <c r="A325" s="21">
        <f t="shared" si="23"/>
        <v>324</v>
      </c>
      <c r="B325" s="21" t="s">
        <v>554</v>
      </c>
      <c r="C325" s="21" t="str">
        <f>VLOOKUP(B325,[1]DESA!$B$2:$D$601,3,FALSE)</f>
        <v>PAGUTAN</v>
      </c>
      <c r="D325" s="21" t="str">
        <f>VLOOKUP(B325,[1]DESA!$B$2:$E$601,4,FALSE)</f>
        <v>BATUKLIANG</v>
      </c>
      <c r="E325" s="22" t="s">
        <v>15</v>
      </c>
      <c r="F325" s="21">
        <f t="shared" si="20"/>
        <v>0</v>
      </c>
      <c r="G325" s="21">
        <f t="shared" si="21"/>
        <v>0</v>
      </c>
      <c r="H325" s="23" t="s">
        <v>557</v>
      </c>
      <c r="I325" s="23" t="s">
        <v>558</v>
      </c>
      <c r="J325" s="21" t="s">
        <v>18</v>
      </c>
      <c r="K325" s="21">
        <v>15</v>
      </c>
      <c r="L325" s="21" t="str">
        <f>VLOOKUP(E325,[1]KLASIFIKASI!$I$4:$J$18,2,FALSE)</f>
        <v>PELEPAS GAS</v>
      </c>
      <c r="M325" s="21">
        <f t="shared" si="22"/>
        <v>12</v>
      </c>
      <c r="N325" s="21" t="s">
        <v>19</v>
      </c>
    </row>
    <row r="326" spans="1:14" x14ac:dyDescent="0.25">
      <c r="A326" s="21">
        <f t="shared" si="23"/>
        <v>325</v>
      </c>
      <c r="B326" s="21" t="s">
        <v>554</v>
      </c>
      <c r="C326" s="21" t="str">
        <f>VLOOKUP(B326,[1]DESA!$B$2:$D$601,3,FALSE)</f>
        <v>PAGUTAN</v>
      </c>
      <c r="D326" s="21" t="str">
        <f>VLOOKUP(B326,[1]DESA!$B$2:$E$601,4,FALSE)</f>
        <v>BATUKLIANG</v>
      </c>
      <c r="E326" s="22" t="s">
        <v>24</v>
      </c>
      <c r="F326" s="21">
        <f t="shared" si="20"/>
        <v>0</v>
      </c>
      <c r="G326" s="21">
        <f t="shared" si="21"/>
        <v>0</v>
      </c>
      <c r="H326" s="23" t="s">
        <v>559</v>
      </c>
      <c r="I326" s="23" t="s">
        <v>560</v>
      </c>
      <c r="J326" s="21" t="s">
        <v>18</v>
      </c>
      <c r="K326" s="21">
        <v>125</v>
      </c>
      <c r="L326" s="21" t="str">
        <f>VLOOKUP(E326,[1]KLASIFIKASI!$I$4:$J$18,2,FALSE)</f>
        <v>PELEPAS GAS</v>
      </c>
      <c r="M326" s="21">
        <f t="shared" si="22"/>
        <v>14</v>
      </c>
      <c r="N326" s="21" t="s">
        <v>19</v>
      </c>
    </row>
    <row r="327" spans="1:14" x14ac:dyDescent="0.25">
      <c r="A327" s="21">
        <f t="shared" si="23"/>
        <v>326</v>
      </c>
      <c r="B327" s="21" t="s">
        <v>554</v>
      </c>
      <c r="C327" s="21" t="str">
        <f>VLOOKUP(B327,[1]DESA!$B$2:$D$601,3,FALSE)</f>
        <v>PAGUTAN</v>
      </c>
      <c r="D327" s="21" t="str">
        <f>VLOOKUP(B327,[1]DESA!$B$2:$E$601,4,FALSE)</f>
        <v>BATUKLIANG</v>
      </c>
      <c r="E327" s="22" t="s">
        <v>15</v>
      </c>
      <c r="F327" s="21">
        <f t="shared" si="20"/>
        <v>0</v>
      </c>
      <c r="G327" s="21">
        <f t="shared" si="21"/>
        <v>0</v>
      </c>
      <c r="H327" s="23" t="s">
        <v>561</v>
      </c>
      <c r="I327" s="23" t="s">
        <v>562</v>
      </c>
      <c r="J327" s="21" t="s">
        <v>18</v>
      </c>
      <c r="K327" s="21">
        <v>15</v>
      </c>
      <c r="L327" s="21" t="str">
        <f>VLOOKUP(E327,[1]KLASIFIKASI!$I$4:$J$18,2,FALSE)</f>
        <v>PELEPAS GAS</v>
      </c>
      <c r="M327" s="21">
        <f t="shared" si="22"/>
        <v>12</v>
      </c>
      <c r="N327" s="21" t="s">
        <v>19</v>
      </c>
    </row>
    <row r="328" spans="1:14" x14ac:dyDescent="0.25">
      <c r="A328" s="21">
        <f t="shared" si="23"/>
        <v>327</v>
      </c>
      <c r="B328" s="21" t="s">
        <v>554</v>
      </c>
      <c r="C328" s="21" t="str">
        <f>VLOOKUP(B328,[1]DESA!$B$2:$D$601,3,FALSE)</f>
        <v>PAGUTAN</v>
      </c>
      <c r="D328" s="21" t="str">
        <f>VLOOKUP(B328,[1]DESA!$B$2:$E$601,4,FALSE)</f>
        <v>BATUKLIANG</v>
      </c>
      <c r="E328" s="22" t="s">
        <v>24</v>
      </c>
      <c r="F328" s="21">
        <f t="shared" si="20"/>
        <v>0</v>
      </c>
      <c r="G328" s="21">
        <f t="shared" si="21"/>
        <v>0</v>
      </c>
      <c r="H328" s="23" t="s">
        <v>563</v>
      </c>
      <c r="I328" s="23" t="s">
        <v>564</v>
      </c>
      <c r="J328" s="21" t="s">
        <v>18</v>
      </c>
      <c r="K328" s="21">
        <v>125</v>
      </c>
      <c r="L328" s="21" t="str">
        <f>VLOOKUP(E328,[1]KLASIFIKASI!$I$4:$J$18,2,FALSE)</f>
        <v>PELEPAS GAS</v>
      </c>
      <c r="M328" s="21">
        <f t="shared" si="22"/>
        <v>14</v>
      </c>
      <c r="N328" s="21" t="s">
        <v>19</v>
      </c>
    </row>
    <row r="329" spans="1:14" x14ac:dyDescent="0.25">
      <c r="A329" s="21">
        <f t="shared" si="23"/>
        <v>328</v>
      </c>
      <c r="B329" s="21" t="s">
        <v>554</v>
      </c>
      <c r="C329" s="21" t="str">
        <f>VLOOKUP(B329,[1]DESA!$B$2:$D$601,3,FALSE)</f>
        <v>PAGUTAN</v>
      </c>
      <c r="D329" s="21" t="str">
        <f>VLOOKUP(B329,[1]DESA!$B$2:$E$601,4,FALSE)</f>
        <v>BATUKLIANG</v>
      </c>
      <c r="E329" s="22" t="s">
        <v>24</v>
      </c>
      <c r="F329" s="21">
        <f t="shared" si="20"/>
        <v>0</v>
      </c>
      <c r="G329" s="21">
        <f t="shared" si="21"/>
        <v>0</v>
      </c>
      <c r="H329" s="23" t="s">
        <v>565</v>
      </c>
      <c r="I329" s="23" t="s">
        <v>566</v>
      </c>
      <c r="J329" s="21" t="s">
        <v>18</v>
      </c>
      <c r="K329" s="21">
        <v>250</v>
      </c>
      <c r="L329" s="21" t="str">
        <f>VLOOKUP(E329,[1]KLASIFIKASI!$I$4:$J$18,2,FALSE)</f>
        <v>PELEPAS GAS</v>
      </c>
      <c r="M329" s="21">
        <f t="shared" si="22"/>
        <v>14</v>
      </c>
      <c r="N329" s="21" t="s">
        <v>19</v>
      </c>
    </row>
    <row r="330" spans="1:14" x14ac:dyDescent="0.25">
      <c r="A330" s="21">
        <f t="shared" si="23"/>
        <v>329</v>
      </c>
      <c r="B330" s="21" t="s">
        <v>554</v>
      </c>
      <c r="C330" s="21" t="str">
        <f>VLOOKUP(B330,[1]DESA!$B$2:$D$601,3,FALSE)</f>
        <v>PAGUTAN</v>
      </c>
      <c r="D330" s="21" t="str">
        <f>VLOOKUP(B330,[1]DESA!$B$2:$E$601,4,FALSE)</f>
        <v>BATUKLIANG</v>
      </c>
      <c r="E330" s="22" t="s">
        <v>24</v>
      </c>
      <c r="F330" s="21">
        <f t="shared" si="20"/>
        <v>0</v>
      </c>
      <c r="G330" s="21">
        <f t="shared" si="21"/>
        <v>0</v>
      </c>
      <c r="H330" s="23" t="s">
        <v>567</v>
      </c>
      <c r="I330" s="23" t="s">
        <v>568</v>
      </c>
      <c r="J330" s="21" t="s">
        <v>18</v>
      </c>
      <c r="K330" s="21">
        <v>250</v>
      </c>
      <c r="L330" s="21" t="str">
        <f>VLOOKUP(E330,[1]KLASIFIKASI!$I$4:$J$18,2,FALSE)</f>
        <v>PELEPAS GAS</v>
      </c>
      <c r="M330" s="21">
        <f t="shared" si="22"/>
        <v>14</v>
      </c>
      <c r="N330" s="21" t="s">
        <v>19</v>
      </c>
    </row>
    <row r="331" spans="1:14" x14ac:dyDescent="0.25">
      <c r="A331" s="21">
        <f t="shared" si="23"/>
        <v>330</v>
      </c>
      <c r="B331" s="21" t="s">
        <v>554</v>
      </c>
      <c r="C331" s="21" t="str">
        <f>VLOOKUP(B331,[1]DESA!$B$2:$D$601,3,FALSE)</f>
        <v>PAGUTAN</v>
      </c>
      <c r="D331" s="21" t="str">
        <f>VLOOKUP(B331,[1]DESA!$B$2:$E$601,4,FALSE)</f>
        <v>BATUKLIANG</v>
      </c>
      <c r="E331" s="22" t="s">
        <v>24</v>
      </c>
      <c r="F331" s="21">
        <f t="shared" si="20"/>
        <v>0</v>
      </c>
      <c r="G331" s="21">
        <f t="shared" si="21"/>
        <v>0</v>
      </c>
      <c r="H331" s="23" t="s">
        <v>567</v>
      </c>
      <c r="I331" s="23" t="s">
        <v>568</v>
      </c>
      <c r="J331" s="21" t="s">
        <v>18</v>
      </c>
      <c r="K331" s="21">
        <v>250</v>
      </c>
      <c r="L331" s="21" t="str">
        <f>VLOOKUP(E331,[1]KLASIFIKASI!$I$4:$J$18,2,FALSE)</f>
        <v>PELEPAS GAS</v>
      </c>
      <c r="M331" s="21">
        <f t="shared" si="22"/>
        <v>14</v>
      </c>
      <c r="N331" s="21" t="s">
        <v>19</v>
      </c>
    </row>
    <row r="332" spans="1:14" x14ac:dyDescent="0.25">
      <c r="A332" s="21">
        <f t="shared" si="23"/>
        <v>331</v>
      </c>
      <c r="B332" s="21" t="s">
        <v>554</v>
      </c>
      <c r="C332" s="21" t="str">
        <f>VLOOKUP(B332,[1]DESA!$B$2:$D$601,3,FALSE)</f>
        <v>PAGUTAN</v>
      </c>
      <c r="D332" s="21" t="str">
        <f>VLOOKUP(B332,[1]DESA!$B$2:$E$601,4,FALSE)</f>
        <v>BATUKLIANG</v>
      </c>
      <c r="E332" s="22" t="s">
        <v>24</v>
      </c>
      <c r="F332" s="21">
        <f t="shared" si="20"/>
        <v>0</v>
      </c>
      <c r="G332" s="21">
        <f t="shared" si="21"/>
        <v>0</v>
      </c>
      <c r="H332" s="23" t="s">
        <v>569</v>
      </c>
      <c r="I332" s="23" t="s">
        <v>570</v>
      </c>
      <c r="J332" s="21" t="s">
        <v>18</v>
      </c>
      <c r="K332" s="21">
        <v>500</v>
      </c>
      <c r="L332" s="21" t="str">
        <f>VLOOKUP(E332,[1]KLASIFIKASI!$I$4:$J$18,2,FALSE)</f>
        <v>PELEPAS GAS</v>
      </c>
      <c r="M332" s="21">
        <f t="shared" si="22"/>
        <v>15</v>
      </c>
      <c r="N332" s="21" t="s">
        <v>19</v>
      </c>
    </row>
    <row r="333" spans="1:14" x14ac:dyDescent="0.25">
      <c r="A333" s="21">
        <f t="shared" si="23"/>
        <v>332</v>
      </c>
      <c r="B333" s="21" t="s">
        <v>554</v>
      </c>
      <c r="C333" s="21" t="str">
        <f>VLOOKUP(B333,[1]DESA!$B$2:$D$601,3,FALSE)</f>
        <v>PAGUTAN</v>
      </c>
      <c r="D333" s="21" t="str">
        <f>VLOOKUP(B333,[1]DESA!$B$2:$E$601,4,FALSE)</f>
        <v>BATUKLIANG</v>
      </c>
      <c r="E333" s="22" t="s">
        <v>24</v>
      </c>
      <c r="F333" s="21">
        <f t="shared" si="20"/>
        <v>0</v>
      </c>
      <c r="G333" s="21">
        <f t="shared" si="21"/>
        <v>0</v>
      </c>
      <c r="H333" s="23" t="s">
        <v>569</v>
      </c>
      <c r="I333" s="23" t="s">
        <v>570</v>
      </c>
      <c r="J333" s="21" t="s">
        <v>18</v>
      </c>
      <c r="K333" s="21">
        <v>250</v>
      </c>
      <c r="L333" s="21" t="str">
        <f>VLOOKUP(E333,[1]KLASIFIKASI!$I$4:$J$18,2,FALSE)</f>
        <v>PELEPAS GAS</v>
      </c>
      <c r="M333" s="21">
        <f t="shared" si="22"/>
        <v>14</v>
      </c>
      <c r="N333" s="21" t="s">
        <v>19</v>
      </c>
    </row>
    <row r="334" spans="1:14" x14ac:dyDescent="0.25">
      <c r="A334" s="21">
        <f t="shared" si="23"/>
        <v>333</v>
      </c>
      <c r="B334" s="21" t="s">
        <v>519</v>
      </c>
      <c r="C334" s="21" t="str">
        <f>VLOOKUP(B334,[1]DESA!$B$2:$D$601,3,FALSE)</f>
        <v>BEBER</v>
      </c>
      <c r="D334" s="21" t="str">
        <f>VLOOKUP(B334,[1]DESA!$B$2:$E$601,4,FALSE)</f>
        <v>BATUKLIANG</v>
      </c>
      <c r="E334" s="22" t="s">
        <v>24</v>
      </c>
      <c r="F334" s="21">
        <f t="shared" si="20"/>
        <v>0</v>
      </c>
      <c r="G334" s="21">
        <f t="shared" si="21"/>
        <v>0</v>
      </c>
      <c r="H334" s="23" t="s">
        <v>520</v>
      </c>
      <c r="I334" s="23" t="s">
        <v>521</v>
      </c>
      <c r="J334" s="21" t="s">
        <v>18</v>
      </c>
      <c r="K334" s="21">
        <v>125</v>
      </c>
      <c r="L334" s="21" t="str">
        <f>VLOOKUP(E334,[1]KLASIFIKASI!$I$4:$J$18,2,FALSE)</f>
        <v>PELEPAS GAS</v>
      </c>
      <c r="M334" s="21">
        <f t="shared" si="22"/>
        <v>14</v>
      </c>
      <c r="N334" s="21" t="s">
        <v>19</v>
      </c>
    </row>
    <row r="335" spans="1:14" x14ac:dyDescent="0.25">
      <c r="A335" s="21">
        <f t="shared" si="23"/>
        <v>334</v>
      </c>
      <c r="B335" s="21" t="s">
        <v>519</v>
      </c>
      <c r="C335" s="21" t="str">
        <f>VLOOKUP(B335,[1]DESA!$B$2:$D$601,3,FALSE)</f>
        <v>BEBER</v>
      </c>
      <c r="D335" s="21" t="str">
        <f>VLOOKUP(B335,[1]DESA!$B$2:$E$601,4,FALSE)</f>
        <v>BATUKLIANG</v>
      </c>
      <c r="E335" s="22" t="s">
        <v>24</v>
      </c>
      <c r="F335" s="21">
        <f t="shared" si="20"/>
        <v>0</v>
      </c>
      <c r="G335" s="21">
        <f t="shared" si="21"/>
        <v>0</v>
      </c>
      <c r="H335" s="23" t="s">
        <v>522</v>
      </c>
      <c r="I335" s="23" t="s">
        <v>523</v>
      </c>
      <c r="J335" s="21" t="s">
        <v>18</v>
      </c>
      <c r="K335" s="21">
        <v>125</v>
      </c>
      <c r="L335" s="21" t="str">
        <f>VLOOKUP(E335,[1]KLASIFIKASI!$I$4:$J$18,2,FALSE)</f>
        <v>PELEPAS GAS</v>
      </c>
      <c r="M335" s="21">
        <f t="shared" si="22"/>
        <v>14</v>
      </c>
      <c r="N335" s="21" t="s">
        <v>19</v>
      </c>
    </row>
    <row r="336" spans="1:14" x14ac:dyDescent="0.25">
      <c r="A336" s="21">
        <f t="shared" si="23"/>
        <v>335</v>
      </c>
      <c r="B336" s="21" t="s">
        <v>519</v>
      </c>
      <c r="C336" s="21" t="str">
        <f>VLOOKUP(B336,[1]DESA!$B$2:$D$601,3,FALSE)</f>
        <v>BEBER</v>
      </c>
      <c r="D336" s="21" t="str">
        <f>VLOOKUP(B336,[1]DESA!$B$2:$E$601,4,FALSE)</f>
        <v>BATUKLIANG</v>
      </c>
      <c r="E336" s="22" t="s">
        <v>24</v>
      </c>
      <c r="F336" s="21">
        <f t="shared" si="20"/>
        <v>0</v>
      </c>
      <c r="G336" s="21">
        <f t="shared" si="21"/>
        <v>0</v>
      </c>
      <c r="H336" s="23" t="s">
        <v>524</v>
      </c>
      <c r="I336" s="23" t="s">
        <v>525</v>
      </c>
      <c r="J336" s="21" t="s">
        <v>18</v>
      </c>
      <c r="K336" s="21">
        <v>500</v>
      </c>
      <c r="L336" s="21" t="str">
        <f>VLOOKUP(E336,[1]KLASIFIKASI!$I$4:$J$18,2,FALSE)</f>
        <v>PELEPAS GAS</v>
      </c>
      <c r="M336" s="21">
        <f t="shared" si="22"/>
        <v>15</v>
      </c>
      <c r="N336" s="21" t="s">
        <v>19</v>
      </c>
    </row>
    <row r="337" spans="1:14" x14ac:dyDescent="0.25">
      <c r="A337" s="21">
        <f t="shared" si="23"/>
        <v>336</v>
      </c>
      <c r="B337" s="21" t="s">
        <v>519</v>
      </c>
      <c r="C337" s="21" t="str">
        <f>VLOOKUP(B337,[1]DESA!$B$2:$D$601,3,FALSE)</f>
        <v>BEBER</v>
      </c>
      <c r="D337" s="21" t="str">
        <f>VLOOKUP(B337,[1]DESA!$B$2:$E$601,4,FALSE)</f>
        <v>BATUKLIANG</v>
      </c>
      <c r="E337" s="22" t="s">
        <v>24</v>
      </c>
      <c r="F337" s="21">
        <f t="shared" si="20"/>
        <v>0</v>
      </c>
      <c r="G337" s="21">
        <f t="shared" si="21"/>
        <v>0</v>
      </c>
      <c r="H337" s="23" t="s">
        <v>526</v>
      </c>
      <c r="I337" s="23" t="s">
        <v>527</v>
      </c>
      <c r="J337" s="21" t="s">
        <v>18</v>
      </c>
      <c r="K337" s="21">
        <v>250</v>
      </c>
      <c r="L337" s="21" t="str">
        <f>VLOOKUP(E337,[1]KLASIFIKASI!$I$4:$J$18,2,FALSE)</f>
        <v>PELEPAS GAS</v>
      </c>
      <c r="M337" s="21">
        <f t="shared" si="22"/>
        <v>14</v>
      </c>
      <c r="N337" s="21" t="s">
        <v>19</v>
      </c>
    </row>
    <row r="338" spans="1:14" x14ac:dyDescent="0.25">
      <c r="A338" s="21">
        <f t="shared" si="23"/>
        <v>337</v>
      </c>
      <c r="B338" s="21" t="s">
        <v>519</v>
      </c>
      <c r="C338" s="21" t="str">
        <f>VLOOKUP(B338,[1]DESA!$B$2:$D$601,3,FALSE)</f>
        <v>BEBER</v>
      </c>
      <c r="D338" s="21" t="str">
        <f>VLOOKUP(B338,[1]DESA!$B$2:$E$601,4,FALSE)</f>
        <v>BATUKLIANG</v>
      </c>
      <c r="E338" s="22" t="s">
        <v>24</v>
      </c>
      <c r="F338" s="21">
        <f t="shared" si="20"/>
        <v>0</v>
      </c>
      <c r="G338" s="21">
        <f t="shared" si="21"/>
        <v>0</v>
      </c>
      <c r="H338" s="23" t="s">
        <v>528</v>
      </c>
      <c r="I338" s="23" t="s">
        <v>529</v>
      </c>
      <c r="J338" s="21" t="s">
        <v>18</v>
      </c>
      <c r="K338" s="21">
        <v>250</v>
      </c>
      <c r="L338" s="21" t="str">
        <f>VLOOKUP(E338,[1]KLASIFIKASI!$I$4:$J$18,2,FALSE)</f>
        <v>PELEPAS GAS</v>
      </c>
      <c r="M338" s="21">
        <f t="shared" si="22"/>
        <v>14</v>
      </c>
      <c r="N338" s="21" t="s">
        <v>19</v>
      </c>
    </row>
    <row r="339" spans="1:14" x14ac:dyDescent="0.25">
      <c r="A339" s="21">
        <f t="shared" si="23"/>
        <v>338</v>
      </c>
      <c r="B339" s="21" t="s">
        <v>519</v>
      </c>
      <c r="C339" s="21" t="str">
        <f>VLOOKUP(B339,[1]DESA!$B$2:$D$601,3,FALSE)</f>
        <v>BEBER</v>
      </c>
      <c r="D339" s="21" t="str">
        <f>VLOOKUP(B339,[1]DESA!$B$2:$E$601,4,FALSE)</f>
        <v>BATUKLIANG</v>
      </c>
      <c r="E339" s="22" t="s">
        <v>24</v>
      </c>
      <c r="F339" s="21">
        <f t="shared" si="20"/>
        <v>0</v>
      </c>
      <c r="G339" s="21">
        <f t="shared" si="21"/>
        <v>0</v>
      </c>
      <c r="H339" s="23" t="s">
        <v>530</v>
      </c>
      <c r="I339" s="23" t="s">
        <v>531</v>
      </c>
      <c r="J339" s="21" t="s">
        <v>18</v>
      </c>
      <c r="K339" s="21">
        <v>250</v>
      </c>
      <c r="L339" s="21" t="str">
        <f>VLOOKUP(E339,[1]KLASIFIKASI!$I$4:$J$18,2,FALSE)</f>
        <v>PELEPAS GAS</v>
      </c>
      <c r="M339" s="21">
        <f t="shared" si="22"/>
        <v>14</v>
      </c>
      <c r="N339" s="21" t="s">
        <v>19</v>
      </c>
    </row>
    <row r="340" spans="1:14" x14ac:dyDescent="0.25">
      <c r="A340" s="21">
        <f t="shared" si="23"/>
        <v>339</v>
      </c>
      <c r="B340" s="21" t="s">
        <v>535</v>
      </c>
      <c r="C340" s="21" t="str">
        <f>VLOOKUP(B340,[1]DESA!$B$2:$D$601,3,FALSE)</f>
        <v>PAGUTAN</v>
      </c>
      <c r="D340" s="21" t="str">
        <f>VLOOKUP(B340,[1]DESA!$B$2:$E$601,4,FALSE)</f>
        <v>BATUKLIANG</v>
      </c>
      <c r="E340" s="22" t="s">
        <v>24</v>
      </c>
      <c r="F340" s="21">
        <f t="shared" si="20"/>
        <v>0</v>
      </c>
      <c r="G340" s="21">
        <f t="shared" si="21"/>
        <v>0</v>
      </c>
      <c r="H340" s="23" t="s">
        <v>542</v>
      </c>
      <c r="I340" s="23" t="s">
        <v>543</v>
      </c>
      <c r="J340" s="21" t="s">
        <v>18</v>
      </c>
      <c r="K340" s="21">
        <v>125</v>
      </c>
      <c r="L340" s="21" t="str">
        <f>VLOOKUP(E340,[1]KLASIFIKASI!$I$4:$J$18,2,FALSE)</f>
        <v>PELEPAS GAS</v>
      </c>
      <c r="M340" s="21">
        <f t="shared" si="22"/>
        <v>14</v>
      </c>
      <c r="N340" s="21" t="s">
        <v>19</v>
      </c>
    </row>
    <row r="341" spans="1:14" x14ac:dyDescent="0.25">
      <c r="A341" s="21">
        <f t="shared" si="23"/>
        <v>340</v>
      </c>
      <c r="B341" s="21" t="s">
        <v>535</v>
      </c>
      <c r="C341" s="21" t="str">
        <f>VLOOKUP(B341,[1]DESA!$B$2:$D$601,3,FALSE)</f>
        <v>PAGUTAN</v>
      </c>
      <c r="D341" s="21" t="str">
        <f>VLOOKUP(B341,[1]DESA!$B$2:$E$601,4,FALSE)</f>
        <v>BATUKLIANG</v>
      </c>
      <c r="E341" s="22" t="s">
        <v>24</v>
      </c>
      <c r="F341" s="21">
        <f t="shared" si="20"/>
        <v>0</v>
      </c>
      <c r="G341" s="21">
        <f t="shared" si="21"/>
        <v>0</v>
      </c>
      <c r="H341" s="23" t="s">
        <v>544</v>
      </c>
      <c r="I341" s="23" t="s">
        <v>545</v>
      </c>
      <c r="J341" s="21" t="s">
        <v>18</v>
      </c>
      <c r="K341" s="21">
        <v>125</v>
      </c>
      <c r="L341" s="21" t="str">
        <f>VLOOKUP(E341,[1]KLASIFIKASI!$I$4:$J$18,2,FALSE)</f>
        <v>PELEPAS GAS</v>
      </c>
      <c r="M341" s="21">
        <f t="shared" si="22"/>
        <v>14</v>
      </c>
      <c r="N341" s="21" t="s">
        <v>19</v>
      </c>
    </row>
    <row r="342" spans="1:14" x14ac:dyDescent="0.25">
      <c r="A342" s="21">
        <f t="shared" si="23"/>
        <v>341</v>
      </c>
      <c r="B342" s="21" t="s">
        <v>535</v>
      </c>
      <c r="C342" s="21" t="str">
        <f>VLOOKUP(B342,[1]DESA!$B$2:$D$601,3,FALSE)</f>
        <v>PAGUTAN</v>
      </c>
      <c r="D342" s="21" t="str">
        <f>VLOOKUP(B342,[1]DESA!$B$2:$E$601,4,FALSE)</f>
        <v>BATUKLIANG</v>
      </c>
      <c r="E342" s="22" t="s">
        <v>24</v>
      </c>
      <c r="F342" s="21">
        <f t="shared" si="20"/>
        <v>0</v>
      </c>
      <c r="G342" s="21">
        <f t="shared" si="21"/>
        <v>0</v>
      </c>
      <c r="H342" s="23" t="s">
        <v>546</v>
      </c>
      <c r="I342" s="23" t="s">
        <v>547</v>
      </c>
      <c r="J342" s="21" t="s">
        <v>18</v>
      </c>
      <c r="K342" s="21">
        <v>125</v>
      </c>
      <c r="L342" s="21" t="str">
        <f>VLOOKUP(E342,[1]KLASIFIKASI!$I$4:$J$18,2,FALSE)</f>
        <v>PELEPAS GAS</v>
      </c>
      <c r="M342" s="21">
        <f t="shared" si="22"/>
        <v>14</v>
      </c>
      <c r="N342" s="21" t="s">
        <v>19</v>
      </c>
    </row>
    <row r="343" spans="1:14" x14ac:dyDescent="0.25">
      <c r="A343" s="21">
        <f t="shared" si="23"/>
        <v>342</v>
      </c>
      <c r="B343" s="21" t="s">
        <v>535</v>
      </c>
      <c r="C343" s="21" t="str">
        <f>VLOOKUP(B343,[1]DESA!$B$2:$D$601,3,FALSE)</f>
        <v>PAGUTAN</v>
      </c>
      <c r="D343" s="21" t="str">
        <f>VLOOKUP(B343,[1]DESA!$B$2:$E$601,4,FALSE)</f>
        <v>BATUKLIANG</v>
      </c>
      <c r="E343" s="22" t="s">
        <v>24</v>
      </c>
      <c r="F343" s="21">
        <f t="shared" si="20"/>
        <v>0</v>
      </c>
      <c r="G343" s="21">
        <f t="shared" si="21"/>
        <v>0</v>
      </c>
      <c r="H343" s="23" t="s">
        <v>546</v>
      </c>
      <c r="I343" s="23" t="s">
        <v>547</v>
      </c>
      <c r="J343" s="21" t="s">
        <v>18</v>
      </c>
      <c r="K343" s="21">
        <v>125</v>
      </c>
      <c r="L343" s="21" t="str">
        <f>VLOOKUP(E343,[1]KLASIFIKASI!$I$4:$J$18,2,FALSE)</f>
        <v>PELEPAS GAS</v>
      </c>
      <c r="M343" s="21">
        <f t="shared" si="22"/>
        <v>14</v>
      </c>
      <c r="N343" s="21" t="s">
        <v>19</v>
      </c>
    </row>
    <row r="344" spans="1:14" x14ac:dyDescent="0.25">
      <c r="A344" s="21">
        <f t="shared" si="23"/>
        <v>343</v>
      </c>
      <c r="B344" s="21" t="s">
        <v>535</v>
      </c>
      <c r="C344" s="21" t="str">
        <f>VLOOKUP(B344,[1]DESA!$B$2:$D$601,3,FALSE)</f>
        <v>PAGUTAN</v>
      </c>
      <c r="D344" s="21" t="str">
        <f>VLOOKUP(B344,[1]DESA!$B$2:$E$601,4,FALSE)</f>
        <v>BATUKLIANG</v>
      </c>
      <c r="E344" s="22" t="s">
        <v>15</v>
      </c>
      <c r="F344" s="21">
        <f t="shared" si="20"/>
        <v>0</v>
      </c>
      <c r="G344" s="21">
        <f t="shared" si="21"/>
        <v>0</v>
      </c>
      <c r="H344" s="23" t="s">
        <v>548</v>
      </c>
      <c r="I344" s="23" t="s">
        <v>549</v>
      </c>
      <c r="J344" s="21" t="s">
        <v>18</v>
      </c>
      <c r="K344" s="21"/>
      <c r="L344" s="21" t="str">
        <f>VLOOKUP(E344,[1]KLASIFIKASI!$I$4:$J$18,2,FALSE)</f>
        <v>PELEPAS GAS</v>
      </c>
      <c r="M344" s="21" t="str">
        <f t="shared" si="22"/>
        <v>SALAH</v>
      </c>
      <c r="N344" s="21" t="s">
        <v>52</v>
      </c>
    </row>
    <row r="345" spans="1:14" x14ac:dyDescent="0.25">
      <c r="A345" s="21">
        <f t="shared" si="23"/>
        <v>344</v>
      </c>
      <c r="B345" s="21" t="s">
        <v>535</v>
      </c>
      <c r="C345" s="21" t="str">
        <f>VLOOKUP(B345,[1]DESA!$B$2:$D$601,3,FALSE)</f>
        <v>PAGUTAN</v>
      </c>
      <c r="D345" s="21" t="str">
        <f>VLOOKUP(B345,[1]DESA!$B$2:$E$601,4,FALSE)</f>
        <v>BATUKLIANG</v>
      </c>
      <c r="E345" s="22" t="s">
        <v>24</v>
      </c>
      <c r="F345" s="21">
        <f t="shared" si="20"/>
        <v>0</v>
      </c>
      <c r="G345" s="21">
        <f t="shared" si="21"/>
        <v>0</v>
      </c>
      <c r="H345" s="23" t="s">
        <v>550</v>
      </c>
      <c r="I345" s="23" t="s">
        <v>551</v>
      </c>
      <c r="J345" s="21" t="s">
        <v>18</v>
      </c>
      <c r="K345" s="21">
        <v>125</v>
      </c>
      <c r="L345" s="21" t="str">
        <f>VLOOKUP(E345,[1]KLASIFIKASI!$I$4:$J$18,2,FALSE)</f>
        <v>PELEPAS GAS</v>
      </c>
      <c r="M345" s="21">
        <f t="shared" si="22"/>
        <v>14</v>
      </c>
      <c r="N345" s="21" t="s">
        <v>19</v>
      </c>
    </row>
    <row r="346" spans="1:14" x14ac:dyDescent="0.25">
      <c r="A346" s="21">
        <f t="shared" si="23"/>
        <v>345</v>
      </c>
      <c r="B346" s="21" t="s">
        <v>535</v>
      </c>
      <c r="C346" s="21" t="str">
        <f>VLOOKUP(B346,[1]DESA!$B$2:$D$601,3,FALSE)</f>
        <v>PAGUTAN</v>
      </c>
      <c r="D346" s="21" t="str">
        <f>VLOOKUP(B346,[1]DESA!$B$2:$E$601,4,FALSE)</f>
        <v>BATUKLIANG</v>
      </c>
      <c r="E346" s="22" t="s">
        <v>24</v>
      </c>
      <c r="F346" s="21">
        <f t="shared" si="20"/>
        <v>0</v>
      </c>
      <c r="G346" s="21">
        <f t="shared" si="21"/>
        <v>0</v>
      </c>
      <c r="H346" s="23" t="s">
        <v>552</v>
      </c>
      <c r="I346" s="23" t="s">
        <v>553</v>
      </c>
      <c r="J346" s="21" t="s">
        <v>18</v>
      </c>
      <c r="K346" s="21">
        <v>125</v>
      </c>
      <c r="L346" s="21" t="str">
        <f>VLOOKUP(E346,[1]KLASIFIKASI!$I$4:$J$18,2,FALSE)</f>
        <v>PELEPAS GAS</v>
      </c>
      <c r="M346" s="21">
        <f t="shared" si="22"/>
        <v>14</v>
      </c>
      <c r="N346" s="21" t="s">
        <v>19</v>
      </c>
    </row>
    <row r="347" spans="1:14" x14ac:dyDescent="0.25">
      <c r="A347" s="21">
        <f t="shared" si="23"/>
        <v>346</v>
      </c>
      <c r="B347" s="21" t="s">
        <v>519</v>
      </c>
      <c r="C347" s="21" t="str">
        <f>VLOOKUP(B347,[1]DESA!$B$2:$D$601,3,FALSE)</f>
        <v>BEBER</v>
      </c>
      <c r="D347" s="21" t="str">
        <f>VLOOKUP(B347,[1]DESA!$B$2:$E$601,4,FALSE)</f>
        <v>BATUKLIANG</v>
      </c>
      <c r="E347" s="22" t="s">
        <v>24</v>
      </c>
      <c r="F347" s="21">
        <f t="shared" si="20"/>
        <v>0</v>
      </c>
      <c r="G347" s="21">
        <f t="shared" si="21"/>
        <v>0</v>
      </c>
      <c r="H347" s="23" t="s">
        <v>533</v>
      </c>
      <c r="I347" s="23" t="s">
        <v>534</v>
      </c>
      <c r="J347" s="21" t="s">
        <v>18</v>
      </c>
      <c r="K347" s="21">
        <v>500</v>
      </c>
      <c r="L347" s="21" t="str">
        <f>VLOOKUP(E347,[1]KLASIFIKASI!$I$4:$J$18,2,FALSE)</f>
        <v>PELEPAS GAS</v>
      </c>
      <c r="M347" s="21">
        <f t="shared" si="22"/>
        <v>15</v>
      </c>
      <c r="N347" s="21" t="s">
        <v>19</v>
      </c>
    </row>
    <row r="348" spans="1:14" x14ac:dyDescent="0.25">
      <c r="A348" s="21">
        <f t="shared" si="23"/>
        <v>347</v>
      </c>
      <c r="B348" s="21" t="s">
        <v>519</v>
      </c>
      <c r="C348" s="21" t="str">
        <f>VLOOKUP(B348,[1]DESA!$B$2:$D$601,3,FALSE)</f>
        <v>BEBER</v>
      </c>
      <c r="D348" s="21" t="str">
        <f>VLOOKUP(B348,[1]DESA!$B$2:$E$601,4,FALSE)</f>
        <v>BATUKLIANG</v>
      </c>
      <c r="E348" s="22" t="s">
        <v>24</v>
      </c>
      <c r="F348" s="21">
        <f t="shared" si="20"/>
        <v>0</v>
      </c>
      <c r="G348" s="21">
        <f t="shared" si="21"/>
        <v>0</v>
      </c>
      <c r="H348" s="23" t="s">
        <v>533</v>
      </c>
      <c r="I348" s="23" t="s">
        <v>534</v>
      </c>
      <c r="J348" s="21" t="s">
        <v>18</v>
      </c>
      <c r="K348" s="21">
        <v>250</v>
      </c>
      <c r="L348" s="21" t="str">
        <f>VLOOKUP(E348,[1]KLASIFIKASI!$I$4:$J$18,2,FALSE)</f>
        <v>PELEPAS GAS</v>
      </c>
      <c r="M348" s="21">
        <f t="shared" si="22"/>
        <v>14</v>
      </c>
      <c r="N348" s="21" t="s">
        <v>19</v>
      </c>
    </row>
    <row r="349" spans="1:14" x14ac:dyDescent="0.25">
      <c r="A349" s="21">
        <f t="shared" si="23"/>
        <v>348</v>
      </c>
      <c r="B349" s="21" t="s">
        <v>519</v>
      </c>
      <c r="C349" s="21" t="str">
        <f>VLOOKUP(B349,[1]DESA!$B$2:$D$601,3,FALSE)</f>
        <v>BEBER</v>
      </c>
      <c r="D349" s="21" t="str">
        <f>VLOOKUP(B349,[1]DESA!$B$2:$E$601,4,FALSE)</f>
        <v>BATUKLIANG</v>
      </c>
      <c r="E349" s="22" t="s">
        <v>24</v>
      </c>
      <c r="F349" s="21">
        <f t="shared" si="20"/>
        <v>0</v>
      </c>
      <c r="G349" s="21">
        <f t="shared" si="21"/>
        <v>0</v>
      </c>
      <c r="H349" s="23" t="s">
        <v>533</v>
      </c>
      <c r="I349" s="23" t="s">
        <v>534</v>
      </c>
      <c r="J349" s="21" t="s">
        <v>18</v>
      </c>
      <c r="K349" s="21">
        <v>500</v>
      </c>
      <c r="L349" s="21" t="str">
        <f>VLOOKUP(E349,[1]KLASIFIKASI!$I$4:$J$18,2,FALSE)</f>
        <v>PELEPAS GAS</v>
      </c>
      <c r="M349" s="21">
        <f t="shared" si="22"/>
        <v>15</v>
      </c>
      <c r="N349" s="21" t="s">
        <v>19</v>
      </c>
    </row>
    <row r="350" spans="1:14" x14ac:dyDescent="0.25">
      <c r="A350" s="21">
        <f t="shared" si="23"/>
        <v>349</v>
      </c>
      <c r="B350" s="21" t="s">
        <v>535</v>
      </c>
      <c r="C350" s="21" t="str">
        <f>VLOOKUP(B350,[1]DESA!$B$2:$D$601,3,FALSE)</f>
        <v>PAGUTAN</v>
      </c>
      <c r="D350" s="21" t="str">
        <f>VLOOKUP(B350,[1]DESA!$B$2:$E$601,4,FALSE)</f>
        <v>BATUKLIANG</v>
      </c>
      <c r="E350" s="22" t="s">
        <v>24</v>
      </c>
      <c r="F350" s="21">
        <f t="shared" si="20"/>
        <v>0</v>
      </c>
      <c r="G350" s="21">
        <f t="shared" si="21"/>
        <v>0</v>
      </c>
      <c r="H350" s="23" t="s">
        <v>536</v>
      </c>
      <c r="I350" s="23" t="s">
        <v>537</v>
      </c>
      <c r="J350" s="21" t="s">
        <v>18</v>
      </c>
      <c r="K350" s="21">
        <v>250</v>
      </c>
      <c r="L350" s="21" t="str">
        <f>VLOOKUP(E350,[1]KLASIFIKASI!$I$4:$J$18,2,FALSE)</f>
        <v>PELEPAS GAS</v>
      </c>
      <c r="M350" s="21">
        <f t="shared" si="22"/>
        <v>14</v>
      </c>
      <c r="N350" s="21" t="s">
        <v>19</v>
      </c>
    </row>
    <row r="351" spans="1:14" x14ac:dyDescent="0.25">
      <c r="A351" s="21">
        <f t="shared" si="23"/>
        <v>350</v>
      </c>
      <c r="B351" s="21" t="s">
        <v>1241</v>
      </c>
      <c r="C351" s="21" t="str">
        <f>VLOOKUP(B351,[1]DESA!$B$2:$D$601,3,FALSE)</f>
        <v>PAGUTAN</v>
      </c>
      <c r="D351" s="21" t="str">
        <f>VLOOKUP(B351,[1]DESA!$B$2:$E$601,4,FALSE)</f>
        <v>BATUKLIANG</v>
      </c>
      <c r="E351" s="22" t="s">
        <v>24</v>
      </c>
      <c r="F351" s="21">
        <f>IF(ISERROR(VLOOKUP(M351,KELAS,2,FALSE)),0,VLOOKUP(M351,KELAS,2,FALSE))</f>
        <v>0</v>
      </c>
      <c r="G351" s="21">
        <f>IF(F351&gt;50,100,F351)</f>
        <v>0</v>
      </c>
      <c r="H351" s="24"/>
      <c r="I351" s="24"/>
      <c r="J351" s="21" t="s">
        <v>18</v>
      </c>
      <c r="K351" s="21">
        <v>125</v>
      </c>
      <c r="L351" s="21" t="str">
        <f>VLOOKUP(E351,[1]KLASIFIKASI!$I$4:$J$18,2,FALSE)</f>
        <v>PELEPAS GAS</v>
      </c>
      <c r="M351" s="21">
        <f>IF(AND(L351="PIJAR",K351&gt;=25,K351&lt;=50),1,IF(AND(L351="PIJAR",K351&gt;=51,K351&lt;=100),2,IF(AND(L351="PIJAR",K351&gt;=101,K351&lt;=200),3,IF(AND(L351="PIJAR",K351&gt;=201,K351&lt;=300),4,IF(AND(L351="PIJAR",K351&gt;=301,K351&lt;=400),5,IF(AND(L351="PIJAR",K351&gt;=401,K351&lt;=500),6,IF(AND(L351="PIJAR",K351&gt;=510,K351&lt;=600),7,IF(AND(L351="PIJAR",K351&gt;=601,K351&lt;=700),8,IF(AND(L351="PIJAR",K351&gt;=701,K351&lt;=800),9,IF(AND(L351="PIJAR",K351&gt;=801,K351&lt;=900),10,IF(AND(L351="PIJAR",K351&gt;=901,K351&lt;=1000),11,IF(AND(L351="PELEPAS GAS",K351&gt;=10,K351&lt;=50),12,IF(AND(L351="PELEPAS GAS",K351&gt;=51,K351&lt;=100),13,IF(AND(L351="PELEPAS GAS",K351&gt;=101,K351&lt;=250),14,IF(AND(L351="PELEPAS GAS",K351&gt;=251,K351&lt;1000),15,IF(AND(L351="PELEPAS GAS",K351&gt;=501,K351&lt;2000),16,"SALAH"))))))))))))))))</f>
        <v>14</v>
      </c>
      <c r="N351" s="21" t="s">
        <v>19</v>
      </c>
    </row>
    <row r="352" spans="1:14" x14ac:dyDescent="0.25">
      <c r="A352" s="21">
        <f t="shared" si="23"/>
        <v>351</v>
      </c>
      <c r="B352" s="21" t="s">
        <v>1246</v>
      </c>
      <c r="C352" s="21" t="str">
        <f>VLOOKUP(B352,[1]DESA!$B$2:$D$601,3,FALSE)</f>
        <v>SELEBUNG</v>
      </c>
      <c r="D352" s="21" t="str">
        <f>VLOOKUP(B352,[1]DESA!$B$2:$E$601,4,FALSE)</f>
        <v>BATUKLIANG</v>
      </c>
      <c r="E352" s="22" t="s">
        <v>24</v>
      </c>
      <c r="F352" s="21">
        <f>IF(ISERROR(VLOOKUP(M352,KELAS,2,FALSE)),0,VLOOKUP(M352,KELAS,2,FALSE))</f>
        <v>0</v>
      </c>
      <c r="G352" s="21">
        <f>IF(F352&gt;50,100,F352)</f>
        <v>0</v>
      </c>
      <c r="H352" s="24"/>
      <c r="I352" s="24"/>
      <c r="J352" s="21" t="s">
        <v>18</v>
      </c>
      <c r="K352" s="21">
        <v>500</v>
      </c>
      <c r="L352" s="21" t="str">
        <f>VLOOKUP(E352,[1]KLASIFIKASI!$I$4:$J$18,2,FALSE)</f>
        <v>PELEPAS GAS</v>
      </c>
      <c r="M352" s="21">
        <f>IF(AND(L352="PIJAR",K352&gt;=25,K352&lt;=50),1,IF(AND(L352="PIJAR",K352&gt;=51,K352&lt;=100),2,IF(AND(L352="PIJAR",K352&gt;=101,K352&lt;=200),3,IF(AND(L352="PIJAR",K352&gt;=201,K352&lt;=300),4,IF(AND(L352="PIJAR",K352&gt;=301,K352&lt;=400),5,IF(AND(L352="PIJAR",K352&gt;=401,K352&lt;=500),6,IF(AND(L352="PIJAR",K352&gt;=510,K352&lt;=600),7,IF(AND(L352="PIJAR",K352&gt;=601,K352&lt;=700),8,IF(AND(L352="PIJAR",K352&gt;=701,K352&lt;=800),9,IF(AND(L352="PIJAR",K352&gt;=801,K352&lt;=900),10,IF(AND(L352="PIJAR",K352&gt;=901,K352&lt;=1000),11,IF(AND(L352="PELEPAS GAS",K352&gt;=10,K352&lt;=50),12,IF(AND(L352="PELEPAS GAS",K352&gt;=51,K352&lt;=100),13,IF(AND(L352="PELEPAS GAS",K352&gt;=101,K352&lt;=250),14,IF(AND(L352="PELEPAS GAS",K352&gt;=251,K352&lt;1000),15,IF(AND(L352="PELEPAS GAS",K352&gt;=501,K352&lt;2000),16,"SALAH"))))))))))))))))</f>
        <v>15</v>
      </c>
      <c r="N352" s="21" t="s">
        <v>19</v>
      </c>
    </row>
    <row r="353" spans="1:14" x14ac:dyDescent="0.25">
      <c r="A353" s="21">
        <f t="shared" si="23"/>
        <v>352</v>
      </c>
      <c r="B353" s="21" t="s">
        <v>1241</v>
      </c>
      <c r="C353" s="21" t="str">
        <f>VLOOKUP(B353,[1]DESA!$B$2:$D$601,3,FALSE)</f>
        <v>PAGUTAN</v>
      </c>
      <c r="D353" s="21" t="str">
        <f>VLOOKUP(B353,[1]DESA!$B$2:$E$601,4,FALSE)</f>
        <v>BATUKLIANG</v>
      </c>
      <c r="E353" s="22" t="s">
        <v>24</v>
      </c>
      <c r="F353" s="21">
        <f>IF(ISERROR(VLOOKUP(M353,KELAS,2,FALSE)),0,VLOOKUP(M353,KELAS,2,FALSE))</f>
        <v>0</v>
      </c>
      <c r="G353" s="21">
        <f>IF(F353&gt;50,100,F353)</f>
        <v>0</v>
      </c>
      <c r="H353" s="24"/>
      <c r="I353" s="24"/>
      <c r="J353" s="21" t="s">
        <v>18</v>
      </c>
      <c r="K353" s="21">
        <v>500</v>
      </c>
      <c r="L353" s="21" t="str">
        <f>VLOOKUP(E353,[1]KLASIFIKASI!$I$4:$J$18,2,FALSE)</f>
        <v>PELEPAS GAS</v>
      </c>
      <c r="M353" s="21">
        <f>IF(AND(L353="PIJAR",K353&gt;=25,K353&lt;=50),1,IF(AND(L353="PIJAR",K353&gt;=51,K353&lt;=100),2,IF(AND(L353="PIJAR",K353&gt;=101,K353&lt;=200),3,IF(AND(L353="PIJAR",K353&gt;=201,K353&lt;=300),4,IF(AND(L353="PIJAR",K353&gt;=301,K353&lt;=400),5,IF(AND(L353="PIJAR",K353&gt;=401,K353&lt;=500),6,IF(AND(L353="PIJAR",K353&gt;=510,K353&lt;=600),7,IF(AND(L353="PIJAR",K353&gt;=601,K353&lt;=700),8,IF(AND(L353="PIJAR",K353&gt;=701,K353&lt;=800),9,IF(AND(L353="PIJAR",K353&gt;=801,K353&lt;=900),10,IF(AND(L353="PIJAR",K353&gt;=901,K353&lt;=1000),11,IF(AND(L353="PELEPAS GAS",K353&gt;=10,K353&lt;=50),12,IF(AND(L353="PELEPAS GAS",K353&gt;=51,K353&lt;=100),13,IF(AND(L353="PELEPAS GAS",K353&gt;=101,K353&lt;=250),14,IF(AND(L353="PELEPAS GAS",K353&gt;=251,K353&lt;1000),15,IF(AND(L353="PELEPAS GAS",K353&gt;=501,K353&lt;2000),16,"SALAH"))))))))))))))))</f>
        <v>15</v>
      </c>
      <c r="N353" s="21" t="s">
        <v>19</v>
      </c>
    </row>
    <row r="354" spans="1:14" x14ac:dyDescent="0.25">
      <c r="A354" s="21">
        <f t="shared" si="23"/>
        <v>353</v>
      </c>
      <c r="B354" s="21" t="s">
        <v>1241</v>
      </c>
      <c r="C354" s="21" t="str">
        <f>VLOOKUP(B354,[1]DESA!$B$2:$D$601,3,FALSE)</f>
        <v>PAGUTAN</v>
      </c>
      <c r="D354" s="21" t="str">
        <f>VLOOKUP(B354,[1]DESA!$B$2:$E$601,4,FALSE)</f>
        <v>BATUKLIANG</v>
      </c>
      <c r="E354" s="22" t="s">
        <v>24</v>
      </c>
      <c r="F354" s="21">
        <f>IF(ISERROR(VLOOKUP(M354,KELAS,2,FALSE)),0,VLOOKUP(M354,KELAS,2,FALSE))</f>
        <v>0</v>
      </c>
      <c r="G354" s="21">
        <f>IF(F354&gt;50,100,F354)</f>
        <v>0</v>
      </c>
      <c r="H354" s="24"/>
      <c r="I354" s="24"/>
      <c r="J354" s="21" t="s">
        <v>18</v>
      </c>
      <c r="K354" s="21">
        <v>250</v>
      </c>
      <c r="L354" s="21" t="str">
        <f>VLOOKUP(E354,[1]KLASIFIKASI!$I$4:$J$18,2,FALSE)</f>
        <v>PELEPAS GAS</v>
      </c>
      <c r="M354" s="21">
        <f>IF(AND(L354="PIJAR",K354&gt;=25,K354&lt;=50),1,IF(AND(L354="PIJAR",K354&gt;=51,K354&lt;=100),2,IF(AND(L354="PIJAR",K354&gt;=101,K354&lt;=200),3,IF(AND(L354="PIJAR",K354&gt;=201,K354&lt;=300),4,IF(AND(L354="PIJAR",K354&gt;=301,K354&lt;=400),5,IF(AND(L354="PIJAR",K354&gt;=401,K354&lt;=500),6,IF(AND(L354="PIJAR",K354&gt;=510,K354&lt;=600),7,IF(AND(L354="PIJAR",K354&gt;=601,K354&lt;=700),8,IF(AND(L354="PIJAR",K354&gt;=701,K354&lt;=800),9,IF(AND(L354="PIJAR",K354&gt;=801,K354&lt;=900),10,IF(AND(L354="PIJAR",K354&gt;=901,K354&lt;=1000),11,IF(AND(L354="PELEPAS GAS",K354&gt;=10,K354&lt;=50),12,IF(AND(L354="PELEPAS GAS",K354&gt;=51,K354&lt;=100),13,IF(AND(L354="PELEPAS GAS",K354&gt;=101,K354&lt;=250),14,IF(AND(L354="PELEPAS GAS",K354&gt;=251,K354&lt;1000),15,IF(AND(L354="PELEPAS GAS",K354&gt;=501,K354&lt;2000),16,"SALAH"))))))))))))))))</f>
        <v>14</v>
      </c>
      <c r="N354" s="21" t="s">
        <v>19</v>
      </c>
    </row>
    <row r="355" spans="1:14" x14ac:dyDescent="0.25">
      <c r="A355" s="21">
        <f t="shared" si="23"/>
        <v>354</v>
      </c>
      <c r="B355" s="21" t="s">
        <v>1241</v>
      </c>
      <c r="C355" s="21" t="str">
        <f>VLOOKUP(B355,[1]DESA!$B$2:$D$601,3,FALSE)</f>
        <v>PAGUTAN</v>
      </c>
      <c r="D355" s="21" t="str">
        <f>VLOOKUP(B355,[1]DESA!$B$2:$E$601,4,FALSE)</f>
        <v>BATUKLIANG</v>
      </c>
      <c r="E355" s="22" t="s">
        <v>24</v>
      </c>
      <c r="F355" s="21">
        <f>IF(ISERROR(VLOOKUP(M355,KELAS,2,FALSE)),0,VLOOKUP(M355,KELAS,2,FALSE))</f>
        <v>0</v>
      </c>
      <c r="G355" s="21">
        <f>IF(F355&gt;50,100,F355)</f>
        <v>0</v>
      </c>
      <c r="H355" s="24"/>
      <c r="I355" s="24"/>
      <c r="J355" s="21" t="s">
        <v>18</v>
      </c>
      <c r="K355" s="21">
        <v>250</v>
      </c>
      <c r="L355" s="21" t="str">
        <f>VLOOKUP(E355,[1]KLASIFIKASI!$I$4:$J$18,2,FALSE)</f>
        <v>PELEPAS GAS</v>
      </c>
      <c r="M355" s="21">
        <f>IF(AND(L355="PIJAR",K355&gt;=25,K355&lt;=50),1,IF(AND(L355="PIJAR",K355&gt;=51,K355&lt;=100),2,IF(AND(L355="PIJAR",K355&gt;=101,K355&lt;=200),3,IF(AND(L355="PIJAR",K355&gt;=201,K355&lt;=300),4,IF(AND(L355="PIJAR",K355&gt;=301,K355&lt;=400),5,IF(AND(L355="PIJAR",K355&gt;=401,K355&lt;=500),6,IF(AND(L355="PIJAR",K355&gt;=510,K355&lt;=600),7,IF(AND(L355="PIJAR",K355&gt;=601,K355&lt;=700),8,IF(AND(L355="PIJAR",K355&gt;=701,K355&lt;=800),9,IF(AND(L355="PIJAR",K355&gt;=801,K355&lt;=900),10,IF(AND(L355="PIJAR",K355&gt;=901,K355&lt;=1000),11,IF(AND(L355="PELEPAS GAS",K355&gt;=10,K355&lt;=50),12,IF(AND(L355="PELEPAS GAS",K355&gt;=51,K355&lt;=100),13,IF(AND(L355="PELEPAS GAS",K355&gt;=101,K355&lt;=250),14,IF(AND(L355="PELEPAS GAS",K355&gt;=251,K355&lt;1000),15,IF(AND(L355="PELEPAS GAS",K355&gt;=501,K355&lt;2000),16,"SALAH"))))))))))))))))</f>
        <v>14</v>
      </c>
      <c r="N355" s="21" t="s">
        <v>19</v>
      </c>
    </row>
    <row r="356" spans="1:14" x14ac:dyDescent="0.25">
      <c r="A356" s="21">
        <f t="shared" si="23"/>
        <v>355</v>
      </c>
      <c r="B356" s="21" t="s">
        <v>1230</v>
      </c>
      <c r="C356" s="21" t="str">
        <f>VLOOKUP(B356,[1]DESA!$B$2:$D$601,3,FALSE)</f>
        <v>BARABALI</v>
      </c>
      <c r="D356" s="21" t="str">
        <f>VLOOKUP(B356,[1]DESA!$B$2:$E$601,4,FALSE)</f>
        <v>BATUKLIANG</v>
      </c>
      <c r="E356" s="22" t="s">
        <v>15</v>
      </c>
      <c r="F356" s="21">
        <f>IF(ISERROR(VLOOKUP(M356,KELAS,2,FALSE)),0,VLOOKUP(M356,KELAS,2,FALSE))</f>
        <v>0</v>
      </c>
      <c r="G356" s="21">
        <f>IF(F356&gt;50,100,F356)</f>
        <v>0</v>
      </c>
      <c r="H356" s="24"/>
      <c r="I356" s="24"/>
      <c r="J356" s="21" t="s">
        <v>18</v>
      </c>
      <c r="K356" s="21">
        <v>47</v>
      </c>
      <c r="L356" s="21" t="str">
        <f>VLOOKUP(E356,[1]KLASIFIKASI!$I$4:$J$18,2,FALSE)</f>
        <v>PELEPAS GAS</v>
      </c>
      <c r="M356" s="21">
        <f>IF(AND(L356="PIJAR",K356&gt;=25,K356&lt;=50),1,IF(AND(L356="PIJAR",K356&gt;=51,K356&lt;=100),2,IF(AND(L356="PIJAR",K356&gt;=101,K356&lt;=200),3,IF(AND(L356="PIJAR",K356&gt;=201,K356&lt;=300),4,IF(AND(L356="PIJAR",K356&gt;=301,K356&lt;=400),5,IF(AND(L356="PIJAR",K356&gt;=401,K356&lt;=500),6,IF(AND(L356="PIJAR",K356&gt;=510,K356&lt;=600),7,IF(AND(L356="PIJAR",K356&gt;=601,K356&lt;=700),8,IF(AND(L356="PIJAR",K356&gt;=701,K356&lt;=800),9,IF(AND(L356="PIJAR",K356&gt;=801,K356&lt;=900),10,IF(AND(L356="PIJAR",K356&gt;=901,K356&lt;=1000),11,IF(AND(L356="PELEPAS GAS",K356&gt;=10,K356&lt;=50),12,IF(AND(L356="PELEPAS GAS",K356&gt;=51,K356&lt;=100),13,IF(AND(L356="PELEPAS GAS",K356&gt;=101,K356&lt;=250),14,IF(AND(L356="PELEPAS GAS",K356&gt;=251,K356&lt;1000),15,IF(AND(L356="PELEPAS GAS",K356&gt;=501,K356&lt;2000),16,"SALAH"))))))))))))))))</f>
        <v>12</v>
      </c>
      <c r="N356" s="21" t="s">
        <v>19</v>
      </c>
    </row>
    <row r="357" spans="1:14" x14ac:dyDescent="0.25">
      <c r="A357" s="21">
        <f t="shared" si="23"/>
        <v>356</v>
      </c>
      <c r="B357" s="21" t="s">
        <v>1355</v>
      </c>
      <c r="C357" s="21">
        <f>VLOOKUP(B357,[1]DESA!$B$2:$D$601,3,FALSE)</f>
        <v>0</v>
      </c>
      <c r="D357" s="21" t="str">
        <f>VLOOKUP(B357,[1]DESA!$B$2:$E$601,4,FALSE)</f>
        <v>BATUKLIANG</v>
      </c>
      <c r="E357" s="22" t="s">
        <v>24</v>
      </c>
      <c r="F357" s="21">
        <f>IF(ISERROR(VLOOKUP(M357,KELAS,2,FALSE)),0,VLOOKUP(M357,KELAS,2,FALSE))</f>
        <v>0</v>
      </c>
      <c r="G357" s="21">
        <f>IF(F357&gt;50,100,F357)</f>
        <v>0</v>
      </c>
      <c r="H357" s="24"/>
      <c r="I357" s="24"/>
      <c r="J357" s="21" t="s">
        <v>18</v>
      </c>
      <c r="K357" s="21">
        <v>500</v>
      </c>
      <c r="L357" s="21" t="str">
        <f>VLOOKUP(E357,[1]KLASIFIKASI!$I$4:$J$18,2,FALSE)</f>
        <v>PELEPAS GAS</v>
      </c>
      <c r="M357" s="21">
        <f>IF(AND(L357="PIJAR",K357&gt;=25,K357&lt;=50),1,IF(AND(L357="PIJAR",K357&gt;=51,K357&lt;=100),2,IF(AND(L357="PIJAR",K357&gt;=101,K357&lt;=200),3,IF(AND(L357="PIJAR",K357&gt;=201,K357&lt;=300),4,IF(AND(L357="PIJAR",K357&gt;=301,K357&lt;=400),5,IF(AND(L357="PIJAR",K357&gt;=401,K357&lt;=500),6,IF(AND(L357="PIJAR",K357&gt;=510,K357&lt;=600),7,IF(AND(L357="PIJAR",K357&gt;=601,K357&lt;=700),8,IF(AND(L357="PIJAR",K357&gt;=701,K357&lt;=800),9,IF(AND(L357="PIJAR",K357&gt;=801,K357&lt;=900),10,IF(AND(L357="PIJAR",K357&gt;=901,K357&lt;=1000),11,IF(AND(L357="PELEPAS GAS",K357&gt;=10,K357&lt;=50),12,IF(AND(L357="PELEPAS GAS",K357&gt;=51,K357&lt;=100),13,IF(AND(L357="PELEPAS GAS",K357&gt;=101,K357&lt;=250),14,IF(AND(L357="PELEPAS GAS",K357&gt;=251,K357&lt;1000),15,IF(AND(L357="PELEPAS GAS",K357&gt;=501,K357&lt;2000),16,"SALAH"))))))))))))))))</f>
        <v>15</v>
      </c>
      <c r="N357" s="21" t="s">
        <v>19</v>
      </c>
    </row>
    <row r="358" spans="1:14" x14ac:dyDescent="0.25">
      <c r="A358" s="21">
        <f t="shared" si="23"/>
        <v>357</v>
      </c>
      <c r="B358" s="21" t="s">
        <v>1230</v>
      </c>
      <c r="C358" s="21" t="str">
        <f>VLOOKUP(B358,[1]DESA!$B$2:$D$601,3,FALSE)</f>
        <v>BARABALI</v>
      </c>
      <c r="D358" s="21" t="str">
        <f>VLOOKUP(B358,[1]DESA!$B$2:$E$601,4,FALSE)</f>
        <v>BATUKLIANG</v>
      </c>
      <c r="E358" s="22" t="s">
        <v>24</v>
      </c>
      <c r="F358" s="21">
        <f>IF(ISERROR(VLOOKUP(M358,KELAS,2,FALSE)),0,VLOOKUP(M358,KELAS,2,FALSE))</f>
        <v>0</v>
      </c>
      <c r="G358" s="21">
        <f>IF(F358&gt;50,100,F358)</f>
        <v>0</v>
      </c>
      <c r="H358" s="24"/>
      <c r="I358" s="24"/>
      <c r="J358" s="21" t="s">
        <v>18</v>
      </c>
      <c r="K358" s="21">
        <v>250</v>
      </c>
      <c r="L358" s="21" t="str">
        <f>VLOOKUP(E358,[1]KLASIFIKASI!$I$4:$J$18,2,FALSE)</f>
        <v>PELEPAS GAS</v>
      </c>
      <c r="M358" s="21">
        <f>IF(AND(L358="PIJAR",K358&gt;=25,K358&lt;=50),1,IF(AND(L358="PIJAR",K358&gt;=51,K358&lt;=100),2,IF(AND(L358="PIJAR",K358&gt;=101,K358&lt;=200),3,IF(AND(L358="PIJAR",K358&gt;=201,K358&lt;=300),4,IF(AND(L358="PIJAR",K358&gt;=301,K358&lt;=400),5,IF(AND(L358="PIJAR",K358&gt;=401,K358&lt;=500),6,IF(AND(L358="PIJAR",K358&gt;=510,K358&lt;=600),7,IF(AND(L358="PIJAR",K358&gt;=601,K358&lt;=700),8,IF(AND(L358="PIJAR",K358&gt;=701,K358&lt;=800),9,IF(AND(L358="PIJAR",K358&gt;=801,K358&lt;=900),10,IF(AND(L358="PIJAR",K358&gt;=901,K358&lt;=1000),11,IF(AND(L358="PELEPAS GAS",K358&gt;=10,K358&lt;=50),12,IF(AND(L358="PELEPAS GAS",K358&gt;=51,K358&lt;=100),13,IF(AND(L358="PELEPAS GAS",K358&gt;=101,K358&lt;=250),14,IF(AND(L358="PELEPAS GAS",K358&gt;=251,K358&lt;1000),15,IF(AND(L358="PELEPAS GAS",K358&gt;=501,K358&lt;2000),16,"SALAH"))))))))))))))))</f>
        <v>14</v>
      </c>
      <c r="N358" s="21" t="s">
        <v>19</v>
      </c>
    </row>
    <row r="359" spans="1:14" x14ac:dyDescent="0.25">
      <c r="A359" s="21">
        <f t="shared" si="23"/>
        <v>358</v>
      </c>
      <c r="B359" s="21" t="s">
        <v>1356</v>
      </c>
      <c r="C359" s="21" t="str">
        <f>VLOOKUP(B359,[1]DESA!$B$2:$D$601,3,FALSE)</f>
        <v>MANTANG</v>
      </c>
      <c r="D359" s="21" t="str">
        <f>VLOOKUP(B359,[1]DESA!$B$2:$E$601,4,FALSE)</f>
        <v>BATUKLIANG</v>
      </c>
      <c r="E359" s="22" t="s">
        <v>24</v>
      </c>
      <c r="F359" s="21">
        <f>IF(ISERROR(VLOOKUP(M359,KELAS,2,FALSE)),0,VLOOKUP(M359,KELAS,2,FALSE))</f>
        <v>0</v>
      </c>
      <c r="G359" s="21">
        <f>IF(F359&gt;50,100,F359)</f>
        <v>0</v>
      </c>
      <c r="H359" s="24"/>
      <c r="I359" s="24"/>
      <c r="J359" s="21" t="s">
        <v>18</v>
      </c>
      <c r="K359" s="21">
        <v>250</v>
      </c>
      <c r="L359" s="21" t="str">
        <f>VLOOKUP(E359,[1]KLASIFIKASI!$I$4:$J$18,2,FALSE)</f>
        <v>PELEPAS GAS</v>
      </c>
      <c r="M359" s="21">
        <f>IF(AND(L359="PIJAR",K359&gt;=25,K359&lt;=50),1,IF(AND(L359="PIJAR",K359&gt;=51,K359&lt;=100),2,IF(AND(L359="PIJAR",K359&gt;=101,K359&lt;=200),3,IF(AND(L359="PIJAR",K359&gt;=201,K359&lt;=300),4,IF(AND(L359="PIJAR",K359&gt;=301,K359&lt;=400),5,IF(AND(L359="PIJAR",K359&gt;=401,K359&lt;=500),6,IF(AND(L359="PIJAR",K359&gt;=510,K359&lt;=600),7,IF(AND(L359="PIJAR",K359&gt;=601,K359&lt;=700),8,IF(AND(L359="PIJAR",K359&gt;=701,K359&lt;=800),9,IF(AND(L359="PIJAR",K359&gt;=801,K359&lt;=900),10,IF(AND(L359="PIJAR",K359&gt;=901,K359&lt;=1000),11,IF(AND(L359="PELEPAS GAS",K359&gt;=10,K359&lt;=50),12,IF(AND(L359="PELEPAS GAS",K359&gt;=51,K359&lt;=100),13,IF(AND(L359="PELEPAS GAS",K359&gt;=101,K359&lt;=250),14,IF(AND(L359="PELEPAS GAS",K359&gt;=251,K359&lt;1000),15,IF(AND(L359="PELEPAS GAS",K359&gt;=501,K359&lt;2000),16,"SALAH"))))))))))))))))</f>
        <v>14</v>
      </c>
      <c r="N359" s="21" t="s">
        <v>19</v>
      </c>
    </row>
    <row r="360" spans="1:14" x14ac:dyDescent="0.25">
      <c r="A360" s="21">
        <f t="shared" si="23"/>
        <v>359</v>
      </c>
      <c r="B360" s="21" t="s">
        <v>1230</v>
      </c>
      <c r="C360" s="21" t="str">
        <f>VLOOKUP(B360,[1]DESA!$B$2:$D$601,3,FALSE)</f>
        <v>BARABALI</v>
      </c>
      <c r="D360" s="21" t="str">
        <f>VLOOKUP(B360,[1]DESA!$B$2:$E$601,4,FALSE)</f>
        <v>BATUKLIANG</v>
      </c>
      <c r="E360" s="22" t="s">
        <v>24</v>
      </c>
      <c r="F360" s="21">
        <f>IF(ISERROR(VLOOKUP(M360,KELAS,2,FALSE)),0,VLOOKUP(M360,KELAS,2,FALSE))</f>
        <v>0</v>
      </c>
      <c r="G360" s="21">
        <f>IF(F360&gt;50,100,F360)</f>
        <v>0</v>
      </c>
      <c r="H360" s="24"/>
      <c r="I360" s="24"/>
      <c r="J360" s="21" t="s">
        <v>18</v>
      </c>
      <c r="K360" s="21">
        <v>125</v>
      </c>
      <c r="L360" s="21" t="str">
        <f>VLOOKUP(E360,[1]KLASIFIKASI!$I$4:$J$18,2,FALSE)</f>
        <v>PELEPAS GAS</v>
      </c>
      <c r="M360" s="21">
        <f>IF(AND(L360="PIJAR",K360&gt;=25,K360&lt;=50),1,IF(AND(L360="PIJAR",K360&gt;=51,K360&lt;=100),2,IF(AND(L360="PIJAR",K360&gt;=101,K360&lt;=200),3,IF(AND(L360="PIJAR",K360&gt;=201,K360&lt;=300),4,IF(AND(L360="PIJAR",K360&gt;=301,K360&lt;=400),5,IF(AND(L360="PIJAR",K360&gt;=401,K360&lt;=500),6,IF(AND(L360="PIJAR",K360&gt;=510,K360&lt;=600),7,IF(AND(L360="PIJAR",K360&gt;=601,K360&lt;=700),8,IF(AND(L360="PIJAR",K360&gt;=701,K360&lt;=800),9,IF(AND(L360="PIJAR",K360&gt;=801,K360&lt;=900),10,IF(AND(L360="PIJAR",K360&gt;=901,K360&lt;=1000),11,IF(AND(L360="PELEPAS GAS",K360&gt;=10,K360&lt;=50),12,IF(AND(L360="PELEPAS GAS",K360&gt;=51,K360&lt;=100),13,IF(AND(L360="PELEPAS GAS",K360&gt;=101,K360&lt;=250),14,IF(AND(L360="PELEPAS GAS",K360&gt;=251,K360&lt;1000),15,IF(AND(L360="PELEPAS GAS",K360&gt;=501,K360&lt;2000),16,"SALAH"))))))))))))))))</f>
        <v>14</v>
      </c>
      <c r="N360" s="21" t="s">
        <v>19</v>
      </c>
    </row>
    <row r="361" spans="1:14" x14ac:dyDescent="0.25">
      <c r="A361" s="21">
        <f t="shared" si="23"/>
        <v>360</v>
      </c>
      <c r="B361" s="21" t="s">
        <v>1356</v>
      </c>
      <c r="C361" s="21" t="str">
        <f>VLOOKUP(B361,[1]DESA!$B$2:$D$601,3,FALSE)</f>
        <v>MANTANG</v>
      </c>
      <c r="D361" s="21" t="str">
        <f>VLOOKUP(B361,[1]DESA!$B$2:$E$601,4,FALSE)</f>
        <v>BATUKLIANG</v>
      </c>
      <c r="E361" s="22" t="s">
        <v>29</v>
      </c>
      <c r="F361" s="21">
        <f>IF(ISERROR(VLOOKUP(M361,KELAS,2,FALSE)),0,VLOOKUP(M361,KELAS,2,FALSE))</f>
        <v>0</v>
      </c>
      <c r="G361" s="21">
        <f>IF(F361&gt;50,100,F361)</f>
        <v>0</v>
      </c>
      <c r="H361" s="24" t="s">
        <v>1357</v>
      </c>
      <c r="I361" s="24" t="s">
        <v>1358</v>
      </c>
      <c r="J361" s="21" t="s">
        <v>18</v>
      </c>
      <c r="K361" s="21">
        <v>250</v>
      </c>
      <c r="L361" s="21" t="str">
        <f>VLOOKUP(E361,[1]KLASIFIKASI!$I$4:$J$18,2,FALSE)</f>
        <v>PELEPAS GAS</v>
      </c>
      <c r="M361" s="21">
        <f>IF(AND(L361="PIJAR",K361&gt;=25,K361&lt;=50),1,IF(AND(L361="PIJAR",K361&gt;=51,K361&lt;=100),2,IF(AND(L361="PIJAR",K361&gt;=101,K361&lt;=200),3,IF(AND(L361="PIJAR",K361&gt;=201,K361&lt;=300),4,IF(AND(L361="PIJAR",K361&gt;=301,K361&lt;=400),5,IF(AND(L361="PIJAR",K361&gt;=401,K361&lt;=500),6,IF(AND(L361="PIJAR",K361&gt;=510,K361&lt;=600),7,IF(AND(L361="PIJAR",K361&gt;=601,K361&lt;=700),8,IF(AND(L361="PIJAR",K361&gt;=701,K361&lt;=800),9,IF(AND(L361="PIJAR",K361&gt;=801,K361&lt;=900),10,IF(AND(L361="PIJAR",K361&gt;=901,K361&lt;=1000),11,IF(AND(L361="PELEPAS GAS",K361&gt;=10,K361&lt;=50),12,IF(AND(L361="PELEPAS GAS",K361&gt;=51,K361&lt;=100),13,IF(AND(L361="PELEPAS GAS",K361&gt;=101,K361&lt;=250),14,IF(AND(L361="PELEPAS GAS",K361&gt;=251,K361&lt;1000),15,IF(AND(L361="PELEPAS GAS",K361&gt;=501,K361&lt;2000),16,"SALAH"))))))))))))))))</f>
        <v>14</v>
      </c>
      <c r="N361" s="21" t="s">
        <v>19</v>
      </c>
    </row>
    <row r="362" spans="1:14" x14ac:dyDescent="0.25">
      <c r="A362" s="21">
        <f t="shared" si="23"/>
        <v>361</v>
      </c>
      <c r="B362" s="21" t="s">
        <v>1230</v>
      </c>
      <c r="C362" s="21" t="str">
        <f>VLOOKUP(B362,[1]DESA!$B$2:$D$601,3,FALSE)</f>
        <v>BARABALI</v>
      </c>
      <c r="D362" s="21" t="str">
        <f>VLOOKUP(B362,[1]DESA!$B$2:$E$601,4,FALSE)</f>
        <v>BATUKLIANG</v>
      </c>
      <c r="E362" s="22" t="s">
        <v>24</v>
      </c>
      <c r="F362" s="21">
        <f>IF(ISERROR(VLOOKUP(M362,KELAS,2,FALSE)),0,VLOOKUP(M362,KELAS,2,FALSE))</f>
        <v>0</v>
      </c>
      <c r="G362" s="21">
        <f>IF(F362&gt;50,100,F362)</f>
        <v>0</v>
      </c>
      <c r="H362" s="24"/>
      <c r="I362" s="24"/>
      <c r="J362" s="21" t="s">
        <v>18</v>
      </c>
      <c r="K362" s="21">
        <v>500</v>
      </c>
      <c r="L362" s="21" t="str">
        <f>VLOOKUP(E362,[1]KLASIFIKASI!$I$4:$J$18,2,FALSE)</f>
        <v>PELEPAS GAS</v>
      </c>
      <c r="M362" s="21">
        <f>IF(AND(L362="PIJAR",K362&gt;=25,K362&lt;=50),1,IF(AND(L362="PIJAR",K362&gt;=51,K362&lt;=100),2,IF(AND(L362="PIJAR",K362&gt;=101,K362&lt;=200),3,IF(AND(L362="PIJAR",K362&gt;=201,K362&lt;=300),4,IF(AND(L362="PIJAR",K362&gt;=301,K362&lt;=400),5,IF(AND(L362="PIJAR",K362&gt;=401,K362&lt;=500),6,IF(AND(L362="PIJAR",K362&gt;=510,K362&lt;=600),7,IF(AND(L362="PIJAR",K362&gt;=601,K362&lt;=700),8,IF(AND(L362="PIJAR",K362&gt;=701,K362&lt;=800),9,IF(AND(L362="PIJAR",K362&gt;=801,K362&lt;=900),10,IF(AND(L362="PIJAR",K362&gt;=901,K362&lt;=1000),11,IF(AND(L362="PELEPAS GAS",K362&gt;=10,K362&lt;=50),12,IF(AND(L362="PELEPAS GAS",K362&gt;=51,K362&lt;=100),13,IF(AND(L362="PELEPAS GAS",K362&gt;=101,K362&lt;=250),14,IF(AND(L362="PELEPAS GAS",K362&gt;=251,K362&lt;1000),15,IF(AND(L362="PELEPAS GAS",K362&gt;=501,K362&lt;2000),16,"SALAH"))))))))))))))))</f>
        <v>15</v>
      </c>
      <c r="N362" s="21" t="s">
        <v>19</v>
      </c>
    </row>
    <row r="363" spans="1:14" x14ac:dyDescent="0.25">
      <c r="A363" s="21">
        <f t="shared" si="23"/>
        <v>362</v>
      </c>
      <c r="B363" s="21" t="s">
        <v>1354</v>
      </c>
      <c r="C363" s="21">
        <f>VLOOKUP(B363,[1]DESA!$B$2:$D$601,3,FALSE)</f>
        <v>0</v>
      </c>
      <c r="D363" s="21" t="str">
        <f>VLOOKUP(B363,[1]DESA!$B$2:$E$601,4,FALSE)</f>
        <v>BATUKLIANG</v>
      </c>
      <c r="E363" s="22" t="s">
        <v>24</v>
      </c>
      <c r="F363" s="21">
        <f>IF(ISERROR(VLOOKUP(M363,KELAS,2,FALSE)),0,VLOOKUP(M363,KELAS,2,FALSE))</f>
        <v>0</v>
      </c>
      <c r="G363" s="21">
        <f>IF(F363&gt;50,100,F363)</f>
        <v>0</v>
      </c>
      <c r="H363" s="24"/>
      <c r="I363" s="24"/>
      <c r="J363" s="21" t="s">
        <v>18</v>
      </c>
      <c r="K363" s="21">
        <v>500</v>
      </c>
      <c r="L363" s="21" t="str">
        <f>VLOOKUP(E363,[1]KLASIFIKASI!$I$4:$J$18,2,FALSE)</f>
        <v>PELEPAS GAS</v>
      </c>
      <c r="M363" s="21">
        <f>IF(AND(L363="PIJAR",K363&gt;=25,K363&lt;=50),1,IF(AND(L363="PIJAR",K363&gt;=51,K363&lt;=100),2,IF(AND(L363="PIJAR",K363&gt;=101,K363&lt;=200),3,IF(AND(L363="PIJAR",K363&gt;=201,K363&lt;=300),4,IF(AND(L363="PIJAR",K363&gt;=301,K363&lt;=400),5,IF(AND(L363="PIJAR",K363&gt;=401,K363&lt;=500),6,IF(AND(L363="PIJAR",K363&gt;=510,K363&lt;=600),7,IF(AND(L363="PIJAR",K363&gt;=601,K363&lt;=700),8,IF(AND(L363="PIJAR",K363&gt;=701,K363&lt;=800),9,IF(AND(L363="PIJAR",K363&gt;=801,K363&lt;=900),10,IF(AND(L363="PIJAR",K363&gt;=901,K363&lt;=1000),11,IF(AND(L363="PELEPAS GAS",K363&gt;=10,K363&lt;=50),12,IF(AND(L363="PELEPAS GAS",K363&gt;=51,K363&lt;=100),13,IF(AND(L363="PELEPAS GAS",K363&gt;=101,K363&lt;=250),14,IF(AND(L363="PELEPAS GAS",K363&gt;=251,K363&lt;1000),15,IF(AND(L363="PELEPAS GAS",K363&gt;=501,K363&lt;2000),16,"SALAH"))))))))))))))))</f>
        <v>15</v>
      </c>
      <c r="N363" s="21" t="s">
        <v>19</v>
      </c>
    </row>
    <row r="364" spans="1:14" x14ac:dyDescent="0.25">
      <c r="A364" s="21">
        <f t="shared" si="23"/>
        <v>363</v>
      </c>
      <c r="B364" s="21" t="s">
        <v>1230</v>
      </c>
      <c r="C364" s="21" t="str">
        <f>VLOOKUP(B364,[1]DESA!$B$2:$D$601,3,FALSE)</f>
        <v>BARABALI</v>
      </c>
      <c r="D364" s="21" t="str">
        <f>VLOOKUP(B364,[1]DESA!$B$2:$E$601,4,FALSE)</f>
        <v>BATUKLIANG</v>
      </c>
      <c r="E364" s="22" t="s">
        <v>24</v>
      </c>
      <c r="F364" s="21">
        <f>IF(ISERROR(VLOOKUP(M364,KELAS,2,FALSE)),0,VLOOKUP(M364,KELAS,2,FALSE))</f>
        <v>0</v>
      </c>
      <c r="G364" s="21">
        <f>IF(F364&gt;50,100,F364)</f>
        <v>0</v>
      </c>
      <c r="H364" s="24"/>
      <c r="I364" s="24"/>
      <c r="J364" s="21" t="s">
        <v>18</v>
      </c>
      <c r="K364" s="21">
        <v>125</v>
      </c>
      <c r="L364" s="21" t="str">
        <f>VLOOKUP(E364,[1]KLASIFIKASI!$I$4:$J$18,2,FALSE)</f>
        <v>PELEPAS GAS</v>
      </c>
      <c r="M364" s="21">
        <f>IF(AND(L364="PIJAR",K364&gt;=25,K364&lt;=50),1,IF(AND(L364="PIJAR",K364&gt;=51,K364&lt;=100),2,IF(AND(L364="PIJAR",K364&gt;=101,K364&lt;=200),3,IF(AND(L364="PIJAR",K364&gt;=201,K364&lt;=300),4,IF(AND(L364="PIJAR",K364&gt;=301,K364&lt;=400),5,IF(AND(L364="PIJAR",K364&gt;=401,K364&lt;=500),6,IF(AND(L364="PIJAR",K364&gt;=510,K364&lt;=600),7,IF(AND(L364="PIJAR",K364&gt;=601,K364&lt;=700),8,IF(AND(L364="PIJAR",K364&gt;=701,K364&lt;=800),9,IF(AND(L364="PIJAR",K364&gt;=801,K364&lt;=900),10,IF(AND(L364="PIJAR",K364&gt;=901,K364&lt;=1000),11,IF(AND(L364="PELEPAS GAS",K364&gt;=10,K364&lt;=50),12,IF(AND(L364="PELEPAS GAS",K364&gt;=51,K364&lt;=100),13,IF(AND(L364="PELEPAS GAS",K364&gt;=101,K364&lt;=250),14,IF(AND(L364="PELEPAS GAS",K364&gt;=251,K364&lt;1000),15,IF(AND(L364="PELEPAS GAS",K364&gt;=501,K364&lt;2000),16,"SALAH"))))))))))))))))</f>
        <v>14</v>
      </c>
      <c r="N364" s="21" t="s">
        <v>19</v>
      </c>
    </row>
    <row r="365" spans="1:14" x14ac:dyDescent="0.25">
      <c r="A365" s="21">
        <f t="shared" si="23"/>
        <v>364</v>
      </c>
      <c r="B365" s="21" t="s">
        <v>1353</v>
      </c>
      <c r="C365" s="21">
        <f>VLOOKUP(B365,[1]DESA!$B$2:$D$601,3,FALSE)</f>
        <v>0</v>
      </c>
      <c r="D365" s="21" t="str">
        <f>VLOOKUP(B365,[1]DESA!$B$2:$E$601,4,FALSE)</f>
        <v>BATUKLIANG</v>
      </c>
      <c r="E365" s="22" t="s">
        <v>24</v>
      </c>
      <c r="F365" s="21">
        <f>IF(ISERROR(VLOOKUP(M365,KELAS,2,FALSE)),0,VLOOKUP(M365,KELAS,2,FALSE))</f>
        <v>0</v>
      </c>
      <c r="G365" s="21">
        <f>IF(F365&gt;50,100,F365)</f>
        <v>0</v>
      </c>
      <c r="H365" s="24"/>
      <c r="I365" s="24"/>
      <c r="J365" s="21" t="s">
        <v>18</v>
      </c>
      <c r="K365" s="21">
        <v>250</v>
      </c>
      <c r="L365" s="21" t="str">
        <f>VLOOKUP(E365,[1]KLASIFIKASI!$I$4:$J$18,2,FALSE)</f>
        <v>PELEPAS GAS</v>
      </c>
      <c r="M365" s="21">
        <f>IF(AND(L365="PIJAR",K365&gt;=25,K365&lt;=50),1,IF(AND(L365="PIJAR",K365&gt;=51,K365&lt;=100),2,IF(AND(L365="PIJAR",K365&gt;=101,K365&lt;=200),3,IF(AND(L365="PIJAR",K365&gt;=201,K365&lt;=300),4,IF(AND(L365="PIJAR",K365&gt;=301,K365&lt;=400),5,IF(AND(L365="PIJAR",K365&gt;=401,K365&lt;=500),6,IF(AND(L365="PIJAR",K365&gt;=510,K365&lt;=600),7,IF(AND(L365="PIJAR",K365&gt;=601,K365&lt;=700),8,IF(AND(L365="PIJAR",K365&gt;=701,K365&lt;=800),9,IF(AND(L365="PIJAR",K365&gt;=801,K365&lt;=900),10,IF(AND(L365="PIJAR",K365&gt;=901,K365&lt;=1000),11,IF(AND(L365="PELEPAS GAS",K365&gt;=10,K365&lt;=50),12,IF(AND(L365="PELEPAS GAS",K365&gt;=51,K365&lt;=100),13,IF(AND(L365="PELEPAS GAS",K365&gt;=101,K365&lt;=250),14,IF(AND(L365="PELEPAS GAS",K365&gt;=251,K365&lt;1000),15,IF(AND(L365="PELEPAS GAS",K365&gt;=501,K365&lt;2000),16,"SALAH"))))))))))))))))</f>
        <v>14</v>
      </c>
      <c r="N365" s="21" t="s">
        <v>19</v>
      </c>
    </row>
    <row r="366" spans="1:14" x14ac:dyDescent="0.25">
      <c r="A366" s="21">
        <f t="shared" si="23"/>
        <v>365</v>
      </c>
      <c r="B366" s="21" t="s">
        <v>1216</v>
      </c>
      <c r="C366" s="21" t="str">
        <f>VLOOKUP(B366,[1]DESA!$B$2:$D$601,3,FALSE)</f>
        <v>BUJAK</v>
      </c>
      <c r="D366" s="21" t="str">
        <f>VLOOKUP(B366,[1]DESA!$B$2:$E$601,4,FALSE)</f>
        <v>BATUKLIANG</v>
      </c>
      <c r="E366" s="22" t="s">
        <v>24</v>
      </c>
      <c r="F366" s="21">
        <f>IF(ISERROR(VLOOKUP(M366,KELAS,2,FALSE)),0,VLOOKUP(M366,KELAS,2,FALSE))</f>
        <v>0</v>
      </c>
      <c r="G366" s="21">
        <f>IF(F366&gt;50,100,F366)</f>
        <v>0</v>
      </c>
      <c r="H366" s="24"/>
      <c r="I366" s="24"/>
      <c r="J366" s="21" t="s">
        <v>18</v>
      </c>
      <c r="K366" s="21">
        <v>500</v>
      </c>
      <c r="L366" s="21" t="str">
        <f>VLOOKUP(E366,[1]KLASIFIKASI!$I$4:$J$18,2,FALSE)</f>
        <v>PELEPAS GAS</v>
      </c>
      <c r="M366" s="21">
        <f>IF(AND(L366="PIJAR",K366&gt;=25,K366&lt;=50),1,IF(AND(L366="PIJAR",K366&gt;=51,K366&lt;=100),2,IF(AND(L366="PIJAR",K366&gt;=101,K366&lt;=200),3,IF(AND(L366="PIJAR",K366&gt;=201,K366&lt;=300),4,IF(AND(L366="PIJAR",K366&gt;=301,K366&lt;=400),5,IF(AND(L366="PIJAR",K366&gt;=401,K366&lt;=500),6,IF(AND(L366="PIJAR",K366&gt;=510,K366&lt;=600),7,IF(AND(L366="PIJAR",K366&gt;=601,K366&lt;=700),8,IF(AND(L366="PIJAR",K366&gt;=701,K366&lt;=800),9,IF(AND(L366="PIJAR",K366&gt;=801,K366&lt;=900),10,IF(AND(L366="PIJAR",K366&gt;=901,K366&lt;=1000),11,IF(AND(L366="PELEPAS GAS",K366&gt;=10,K366&lt;=50),12,IF(AND(L366="PELEPAS GAS",K366&gt;=51,K366&lt;=100),13,IF(AND(L366="PELEPAS GAS",K366&gt;=101,K366&lt;=250),14,IF(AND(L366="PELEPAS GAS",K366&gt;=251,K366&lt;1000),15,IF(AND(L366="PELEPAS GAS",K366&gt;=501,K366&lt;2000),16,"SALAH"))))))))))))))))</f>
        <v>15</v>
      </c>
      <c r="N366" s="21" t="s">
        <v>19</v>
      </c>
    </row>
    <row r="367" spans="1:14" x14ac:dyDescent="0.25">
      <c r="A367" s="21">
        <f t="shared" si="23"/>
        <v>366</v>
      </c>
      <c r="B367" s="21" t="s">
        <v>1216</v>
      </c>
      <c r="C367" s="21" t="str">
        <f>VLOOKUP(B367,[1]DESA!$B$2:$D$601,3,FALSE)</f>
        <v>BUJAK</v>
      </c>
      <c r="D367" s="21" t="str">
        <f>VLOOKUP(B367,[1]DESA!$B$2:$E$601,4,FALSE)</f>
        <v>BATUKLIANG</v>
      </c>
      <c r="E367" s="22" t="s">
        <v>15</v>
      </c>
      <c r="F367" s="21">
        <f>IF(ISERROR(VLOOKUP(M367,KELAS,2,FALSE)),0,VLOOKUP(M367,KELAS,2,FALSE))</f>
        <v>0</v>
      </c>
      <c r="G367" s="21">
        <f>IF(F367&gt;50,100,F367)</f>
        <v>0</v>
      </c>
      <c r="H367" s="24"/>
      <c r="I367" s="24"/>
      <c r="J367" s="21" t="s">
        <v>18</v>
      </c>
      <c r="K367" s="21">
        <v>25</v>
      </c>
      <c r="L367" s="21" t="str">
        <f>VLOOKUP(E367,[1]KLASIFIKASI!$I$4:$J$18,2,FALSE)</f>
        <v>PELEPAS GAS</v>
      </c>
      <c r="M367" s="21">
        <f>IF(AND(L367="PIJAR",K367&gt;=25,K367&lt;=50),1,IF(AND(L367="PIJAR",K367&gt;=51,K367&lt;=100),2,IF(AND(L367="PIJAR",K367&gt;=101,K367&lt;=200),3,IF(AND(L367="PIJAR",K367&gt;=201,K367&lt;=300),4,IF(AND(L367="PIJAR",K367&gt;=301,K367&lt;=400),5,IF(AND(L367="PIJAR",K367&gt;=401,K367&lt;=500),6,IF(AND(L367="PIJAR",K367&gt;=510,K367&lt;=600),7,IF(AND(L367="PIJAR",K367&gt;=601,K367&lt;=700),8,IF(AND(L367="PIJAR",K367&gt;=701,K367&lt;=800),9,IF(AND(L367="PIJAR",K367&gt;=801,K367&lt;=900),10,IF(AND(L367="PIJAR",K367&gt;=901,K367&lt;=1000),11,IF(AND(L367="PELEPAS GAS",K367&gt;=10,K367&lt;=50),12,IF(AND(L367="PELEPAS GAS",K367&gt;=51,K367&lt;=100),13,IF(AND(L367="PELEPAS GAS",K367&gt;=101,K367&lt;=250),14,IF(AND(L367="PELEPAS GAS",K367&gt;=251,K367&lt;1000),15,IF(AND(L367="PELEPAS GAS",K367&gt;=501,K367&lt;2000),16,"SALAH"))))))))))))))))</f>
        <v>12</v>
      </c>
      <c r="N367" s="21" t="s">
        <v>19</v>
      </c>
    </row>
    <row r="368" spans="1:14" x14ac:dyDescent="0.25">
      <c r="A368" s="21">
        <f t="shared" si="23"/>
        <v>367</v>
      </c>
      <c r="B368" s="21" t="s">
        <v>1225</v>
      </c>
      <c r="C368" s="21" t="str">
        <f>VLOOKUP(B368,[1]DESA!$B$2:$D$601,3,FALSE)</f>
        <v>BARABALI</v>
      </c>
      <c r="D368" s="21" t="str">
        <f>VLOOKUP(B368,[1]DESA!$B$2:$E$601,4,FALSE)</f>
        <v>BATUKLIANG</v>
      </c>
      <c r="E368" s="22" t="s">
        <v>15</v>
      </c>
      <c r="F368" s="21">
        <f>IF(ISERROR(VLOOKUP(M368,KELAS,2,FALSE)),0,VLOOKUP(M368,KELAS,2,FALSE))</f>
        <v>0</v>
      </c>
      <c r="G368" s="21">
        <f>IF(F368&gt;50,100,F368)</f>
        <v>0</v>
      </c>
      <c r="H368" s="24"/>
      <c r="I368" s="24"/>
      <c r="J368" s="21" t="s">
        <v>18</v>
      </c>
      <c r="K368" s="21">
        <v>15</v>
      </c>
      <c r="L368" s="21" t="str">
        <f>VLOOKUP(E368,[1]KLASIFIKASI!$I$4:$J$18,2,FALSE)</f>
        <v>PELEPAS GAS</v>
      </c>
      <c r="M368" s="21">
        <f>IF(AND(L368="PIJAR",K368&gt;=25,K368&lt;=50),1,IF(AND(L368="PIJAR",K368&gt;=51,K368&lt;=100),2,IF(AND(L368="PIJAR",K368&gt;=101,K368&lt;=200),3,IF(AND(L368="PIJAR",K368&gt;=201,K368&lt;=300),4,IF(AND(L368="PIJAR",K368&gt;=301,K368&lt;=400),5,IF(AND(L368="PIJAR",K368&gt;=401,K368&lt;=500),6,IF(AND(L368="PIJAR",K368&gt;=510,K368&lt;=600),7,IF(AND(L368="PIJAR",K368&gt;=601,K368&lt;=700),8,IF(AND(L368="PIJAR",K368&gt;=701,K368&lt;=800),9,IF(AND(L368="PIJAR",K368&gt;=801,K368&lt;=900),10,IF(AND(L368="PIJAR",K368&gt;=901,K368&lt;=1000),11,IF(AND(L368="PELEPAS GAS",K368&gt;=10,K368&lt;=50),12,IF(AND(L368="PELEPAS GAS",K368&gt;=51,K368&lt;=100),13,IF(AND(L368="PELEPAS GAS",K368&gt;=101,K368&lt;=250),14,IF(AND(L368="PELEPAS GAS",K368&gt;=251,K368&lt;1000),15,IF(AND(L368="PELEPAS GAS",K368&gt;=501,K368&lt;2000),16,"SALAH"))))))))))))))))</f>
        <v>12</v>
      </c>
      <c r="N368" s="21" t="s">
        <v>19</v>
      </c>
    </row>
    <row r="369" spans="1:14" x14ac:dyDescent="0.25">
      <c r="A369" s="21">
        <f t="shared" si="23"/>
        <v>368</v>
      </c>
      <c r="B369" s="21" t="s">
        <v>1213</v>
      </c>
      <c r="C369" s="21" t="str">
        <f>VLOOKUP(B369,[1]DESA!$B$2:$D$601,3,FALSE)</f>
        <v>TAMPAK SIRING</v>
      </c>
      <c r="D369" s="21" t="str">
        <f>VLOOKUP(B369,[1]DESA!$B$2:$E$601,4,FALSE)</f>
        <v>BATUKLIANG</v>
      </c>
      <c r="E369" s="22" t="s">
        <v>15</v>
      </c>
      <c r="F369" s="21">
        <f>IF(ISERROR(VLOOKUP(M369,KELAS,2,FALSE)),0,VLOOKUP(M369,KELAS,2,FALSE))</f>
        <v>0</v>
      </c>
      <c r="G369" s="21">
        <f>IF(F369&gt;50,100,F369)</f>
        <v>0</v>
      </c>
      <c r="H369" s="24"/>
      <c r="I369" s="24"/>
      <c r="J369" s="21" t="s">
        <v>18</v>
      </c>
      <c r="K369" s="21">
        <v>45</v>
      </c>
      <c r="L369" s="21" t="str">
        <f>VLOOKUP(E369,[1]KLASIFIKASI!$I$4:$J$18,2,FALSE)</f>
        <v>PELEPAS GAS</v>
      </c>
      <c r="M369" s="21">
        <f>IF(AND(L369="PIJAR",K369&gt;=25,K369&lt;=50),1,IF(AND(L369="PIJAR",K369&gt;=51,K369&lt;=100),2,IF(AND(L369="PIJAR",K369&gt;=101,K369&lt;=200),3,IF(AND(L369="PIJAR",K369&gt;=201,K369&lt;=300),4,IF(AND(L369="PIJAR",K369&gt;=301,K369&lt;=400),5,IF(AND(L369="PIJAR",K369&gt;=401,K369&lt;=500),6,IF(AND(L369="PIJAR",K369&gt;=510,K369&lt;=600),7,IF(AND(L369="PIJAR",K369&gt;=601,K369&lt;=700),8,IF(AND(L369="PIJAR",K369&gt;=701,K369&lt;=800),9,IF(AND(L369="PIJAR",K369&gt;=801,K369&lt;=900),10,IF(AND(L369="PIJAR",K369&gt;=901,K369&lt;=1000),11,IF(AND(L369="PELEPAS GAS",K369&gt;=10,K369&lt;=50),12,IF(AND(L369="PELEPAS GAS",K369&gt;=51,K369&lt;=100),13,IF(AND(L369="PELEPAS GAS",K369&gt;=101,K369&lt;=250),14,IF(AND(L369="PELEPAS GAS",K369&gt;=251,K369&lt;1000),15,IF(AND(L369="PELEPAS GAS",K369&gt;=501,K369&lt;2000),16,"SALAH"))))))))))))))))</f>
        <v>12</v>
      </c>
      <c r="N369" s="21" t="s">
        <v>19</v>
      </c>
    </row>
    <row r="370" spans="1:14" x14ac:dyDescent="0.25">
      <c r="A370" s="21">
        <f t="shared" si="23"/>
        <v>369</v>
      </c>
      <c r="B370" s="21" t="s">
        <v>1213</v>
      </c>
      <c r="C370" s="21" t="str">
        <f>VLOOKUP(B370,[1]DESA!$B$2:$D$601,3,FALSE)</f>
        <v>TAMPAK SIRING</v>
      </c>
      <c r="D370" s="21" t="str">
        <f>VLOOKUP(B370,[1]DESA!$B$2:$E$601,4,FALSE)</f>
        <v>BATUKLIANG</v>
      </c>
      <c r="E370" s="22" t="s">
        <v>24</v>
      </c>
      <c r="F370" s="21">
        <f>IF(ISERROR(VLOOKUP(M370,KELAS,2,FALSE)),0,VLOOKUP(M370,KELAS,2,FALSE))</f>
        <v>0</v>
      </c>
      <c r="G370" s="21">
        <f>IF(F370&gt;50,100,F370)</f>
        <v>0</v>
      </c>
      <c r="H370" s="24"/>
      <c r="I370" s="24"/>
      <c r="J370" s="21" t="s">
        <v>18</v>
      </c>
      <c r="K370" s="21">
        <v>500</v>
      </c>
      <c r="L370" s="21" t="str">
        <f>VLOOKUP(E370,[1]KLASIFIKASI!$I$4:$J$18,2,FALSE)</f>
        <v>PELEPAS GAS</v>
      </c>
      <c r="M370" s="21">
        <f>IF(AND(L370="PIJAR",K370&gt;=25,K370&lt;=50),1,IF(AND(L370="PIJAR",K370&gt;=51,K370&lt;=100),2,IF(AND(L370="PIJAR",K370&gt;=101,K370&lt;=200),3,IF(AND(L370="PIJAR",K370&gt;=201,K370&lt;=300),4,IF(AND(L370="PIJAR",K370&gt;=301,K370&lt;=400),5,IF(AND(L370="PIJAR",K370&gt;=401,K370&lt;=500),6,IF(AND(L370="PIJAR",K370&gt;=510,K370&lt;=600),7,IF(AND(L370="PIJAR",K370&gt;=601,K370&lt;=700),8,IF(AND(L370="PIJAR",K370&gt;=701,K370&lt;=800),9,IF(AND(L370="PIJAR",K370&gt;=801,K370&lt;=900),10,IF(AND(L370="PIJAR",K370&gt;=901,K370&lt;=1000),11,IF(AND(L370="PELEPAS GAS",K370&gt;=10,K370&lt;=50),12,IF(AND(L370="PELEPAS GAS",K370&gt;=51,K370&lt;=100),13,IF(AND(L370="PELEPAS GAS",K370&gt;=101,K370&lt;=250),14,IF(AND(L370="PELEPAS GAS",K370&gt;=251,K370&lt;1000),15,IF(AND(L370="PELEPAS GAS",K370&gt;=501,K370&lt;2000),16,"SALAH"))))))))))))))))</f>
        <v>15</v>
      </c>
      <c r="N370" s="21" t="s">
        <v>19</v>
      </c>
    </row>
    <row r="371" spans="1:14" x14ac:dyDescent="0.25">
      <c r="A371" s="21">
        <f t="shared" si="23"/>
        <v>370</v>
      </c>
      <c r="B371" s="21" t="s">
        <v>1262</v>
      </c>
      <c r="C371" s="21" t="str">
        <f>VLOOKUP(B371,[1]DESA!$B$2:$D$601,3,FALSE)</f>
        <v>PERESAK</v>
      </c>
      <c r="D371" s="21" t="str">
        <f>VLOOKUP(B371,[1]DESA!$B$2:$E$601,4,FALSE)</f>
        <v>BATUKLIANG</v>
      </c>
      <c r="E371" s="22" t="s">
        <v>15</v>
      </c>
      <c r="F371" s="21">
        <f>IF(ISERROR(VLOOKUP(M371,KELAS,2,FALSE)),0,VLOOKUP(M371,KELAS,2,FALSE))</f>
        <v>0</v>
      </c>
      <c r="G371" s="21">
        <f>IF(F371&gt;50,100,F371)</f>
        <v>0</v>
      </c>
      <c r="H371" s="24" t="s">
        <v>1291</v>
      </c>
      <c r="I371" s="24" t="s">
        <v>1292</v>
      </c>
      <c r="J371" s="21" t="s">
        <v>18</v>
      </c>
      <c r="K371" s="21">
        <v>42</v>
      </c>
      <c r="L371" s="21" t="str">
        <f>VLOOKUP(E371,[1]KLASIFIKASI!$I$4:$J$18,2,FALSE)</f>
        <v>PELEPAS GAS</v>
      </c>
      <c r="M371" s="21">
        <f>IF(AND(L371="PIJAR",K371&gt;=25,K371&lt;=50),1,IF(AND(L371="PIJAR",K371&gt;=51,K371&lt;=100),2,IF(AND(L371="PIJAR",K371&gt;=101,K371&lt;=200),3,IF(AND(L371="PIJAR",K371&gt;=201,K371&lt;=300),4,IF(AND(L371="PIJAR",K371&gt;=301,K371&lt;=400),5,IF(AND(L371="PIJAR",K371&gt;=401,K371&lt;=500),6,IF(AND(L371="PIJAR",K371&gt;=510,K371&lt;=600),7,IF(AND(L371="PIJAR",K371&gt;=601,K371&lt;=700),8,IF(AND(L371="PIJAR",K371&gt;=701,K371&lt;=800),9,IF(AND(L371="PIJAR",K371&gt;=801,K371&lt;=900),10,IF(AND(L371="PIJAR",K371&gt;=901,K371&lt;=1000),11,IF(AND(L371="PELEPAS GAS",K371&gt;=10,K371&lt;=50),12,IF(AND(L371="PELEPAS GAS",K371&gt;=51,K371&lt;=100),13,IF(AND(L371="PELEPAS GAS",K371&gt;=101,K371&lt;=250),14,IF(AND(L371="PELEPAS GAS",K371&gt;=251,K371&lt;1000),15,IF(AND(L371="PELEPAS GAS",K371&gt;=501,K371&lt;2000),16,"SALAH"))))))))))))))))</f>
        <v>12</v>
      </c>
      <c r="N371" s="21" t="s">
        <v>19</v>
      </c>
    </row>
    <row r="372" spans="1:14" x14ac:dyDescent="0.25">
      <c r="A372" s="21">
        <f t="shared" si="23"/>
        <v>371</v>
      </c>
      <c r="B372" s="21" t="s">
        <v>1293</v>
      </c>
      <c r="C372" s="21" t="str">
        <f>VLOOKUP(B372,[1]DESA!$B$2:$D$601,3,FALSE)</f>
        <v>BEBER</v>
      </c>
      <c r="D372" s="21" t="str">
        <f>VLOOKUP(B372,[1]DESA!$B$2:$E$601,4,FALSE)</f>
        <v>BATUKLIANG</v>
      </c>
      <c r="E372" s="22" t="s">
        <v>15</v>
      </c>
      <c r="F372" s="21">
        <f>IF(ISERROR(VLOOKUP(M372,KELAS,2,FALSE)),0,VLOOKUP(M372,KELAS,2,FALSE))</f>
        <v>0</v>
      </c>
      <c r="G372" s="21">
        <f>IF(F372&gt;50,100,F372)</f>
        <v>0</v>
      </c>
      <c r="H372" s="24"/>
      <c r="I372" s="24"/>
      <c r="J372" s="21" t="s">
        <v>18</v>
      </c>
      <c r="K372" s="21">
        <v>42</v>
      </c>
      <c r="L372" s="21" t="str">
        <f>VLOOKUP(E372,[1]KLASIFIKASI!$I$4:$J$18,2,FALSE)</f>
        <v>PELEPAS GAS</v>
      </c>
      <c r="M372" s="21">
        <f>IF(AND(L372="PIJAR",K372&gt;=25,K372&lt;=50),1,IF(AND(L372="PIJAR",K372&gt;=51,K372&lt;=100),2,IF(AND(L372="PIJAR",K372&gt;=101,K372&lt;=200),3,IF(AND(L372="PIJAR",K372&gt;=201,K372&lt;=300),4,IF(AND(L372="PIJAR",K372&gt;=301,K372&lt;=400),5,IF(AND(L372="PIJAR",K372&gt;=401,K372&lt;=500),6,IF(AND(L372="PIJAR",K372&gt;=510,K372&lt;=600),7,IF(AND(L372="PIJAR",K372&gt;=601,K372&lt;=700),8,IF(AND(L372="PIJAR",K372&gt;=701,K372&lt;=800),9,IF(AND(L372="PIJAR",K372&gt;=801,K372&lt;=900),10,IF(AND(L372="PIJAR",K372&gt;=901,K372&lt;=1000),11,IF(AND(L372="PELEPAS GAS",K372&gt;=10,K372&lt;=50),12,IF(AND(L372="PELEPAS GAS",K372&gt;=51,K372&lt;=100),13,IF(AND(L372="PELEPAS GAS",K372&gt;=101,K372&lt;=250),14,IF(AND(L372="PELEPAS GAS",K372&gt;=251,K372&lt;1000),15,IF(AND(L372="PELEPAS GAS",K372&gt;=501,K372&lt;2000),16,"SALAH"))))))))))))))))</f>
        <v>12</v>
      </c>
      <c r="N372" s="21" t="s">
        <v>19</v>
      </c>
    </row>
    <row r="373" spans="1:14" x14ac:dyDescent="0.25">
      <c r="A373" s="21">
        <f t="shared" si="23"/>
        <v>372</v>
      </c>
      <c r="B373" s="21" t="s">
        <v>1293</v>
      </c>
      <c r="C373" s="21" t="str">
        <f>VLOOKUP(B373,[1]DESA!$B$2:$D$601,3,FALSE)</f>
        <v>BEBER</v>
      </c>
      <c r="D373" s="21" t="str">
        <f>VLOOKUP(B373,[1]DESA!$B$2:$E$601,4,FALSE)</f>
        <v>BATUKLIANG</v>
      </c>
      <c r="E373" s="22" t="s">
        <v>29</v>
      </c>
      <c r="F373" s="21">
        <f>IF(ISERROR(VLOOKUP(M373,KELAS,2,FALSE)),0,VLOOKUP(M373,KELAS,2,FALSE))</f>
        <v>0</v>
      </c>
      <c r="G373" s="21">
        <f>IF(F373&gt;50,100,F373)</f>
        <v>0</v>
      </c>
      <c r="H373" s="24" t="s">
        <v>1294</v>
      </c>
      <c r="I373" s="24" t="s">
        <v>1295</v>
      </c>
      <c r="J373" s="21" t="s">
        <v>18</v>
      </c>
      <c r="K373" s="21">
        <v>250</v>
      </c>
      <c r="L373" s="21" t="str">
        <f>VLOOKUP(E373,[1]KLASIFIKASI!$I$4:$J$18,2,FALSE)</f>
        <v>PELEPAS GAS</v>
      </c>
      <c r="M373" s="21">
        <f>IF(AND(L373="PIJAR",K373&gt;=25,K373&lt;=50),1,IF(AND(L373="PIJAR",K373&gt;=51,K373&lt;=100),2,IF(AND(L373="PIJAR",K373&gt;=101,K373&lt;=200),3,IF(AND(L373="PIJAR",K373&gt;=201,K373&lt;=300),4,IF(AND(L373="PIJAR",K373&gt;=301,K373&lt;=400),5,IF(AND(L373="PIJAR",K373&gt;=401,K373&lt;=500),6,IF(AND(L373="PIJAR",K373&gt;=510,K373&lt;=600),7,IF(AND(L373="PIJAR",K373&gt;=601,K373&lt;=700),8,IF(AND(L373="PIJAR",K373&gt;=701,K373&lt;=800),9,IF(AND(L373="PIJAR",K373&gt;=801,K373&lt;=900),10,IF(AND(L373="PIJAR",K373&gt;=901,K373&lt;=1000),11,IF(AND(L373="PELEPAS GAS",K373&gt;=10,K373&lt;=50),12,IF(AND(L373="PELEPAS GAS",K373&gt;=51,K373&lt;=100),13,IF(AND(L373="PELEPAS GAS",K373&gt;=101,K373&lt;=250),14,IF(AND(L373="PELEPAS GAS",K373&gt;=251,K373&lt;1000),15,IF(AND(L373="PELEPAS GAS",K373&gt;=501,K373&lt;2000),16,"SALAH"))))))))))))))))</f>
        <v>14</v>
      </c>
      <c r="N373" s="21" t="s">
        <v>19</v>
      </c>
    </row>
    <row r="374" spans="1:14" x14ac:dyDescent="0.25">
      <c r="A374" s="21">
        <f t="shared" si="23"/>
        <v>373</v>
      </c>
      <c r="B374" s="21" t="s">
        <v>1293</v>
      </c>
      <c r="C374" s="21" t="str">
        <f>VLOOKUP(B374,[1]DESA!$B$2:$D$601,3,FALSE)</f>
        <v>BEBER</v>
      </c>
      <c r="D374" s="21" t="str">
        <f>VLOOKUP(B374,[1]DESA!$B$2:$E$601,4,FALSE)</f>
        <v>BATUKLIANG</v>
      </c>
      <c r="E374" s="22" t="s">
        <v>24</v>
      </c>
      <c r="F374" s="21">
        <f>IF(ISERROR(VLOOKUP(M374,KELAS,2,FALSE)),0,VLOOKUP(M374,KELAS,2,FALSE))</f>
        <v>0</v>
      </c>
      <c r="G374" s="21">
        <f>IF(F374&gt;50,100,F374)</f>
        <v>0</v>
      </c>
      <c r="H374" s="24"/>
      <c r="I374" s="24"/>
      <c r="J374" s="21" t="s">
        <v>18</v>
      </c>
      <c r="K374" s="21">
        <v>500</v>
      </c>
      <c r="L374" s="21" t="str">
        <f>VLOOKUP(E374,[1]KLASIFIKASI!$I$4:$J$18,2,FALSE)</f>
        <v>PELEPAS GAS</v>
      </c>
      <c r="M374" s="21">
        <f>IF(AND(L374="PIJAR",K374&gt;=25,K374&lt;=50),1,IF(AND(L374="PIJAR",K374&gt;=51,K374&lt;=100),2,IF(AND(L374="PIJAR",K374&gt;=101,K374&lt;=200),3,IF(AND(L374="PIJAR",K374&gt;=201,K374&lt;=300),4,IF(AND(L374="PIJAR",K374&gt;=301,K374&lt;=400),5,IF(AND(L374="PIJAR",K374&gt;=401,K374&lt;=500),6,IF(AND(L374="PIJAR",K374&gt;=510,K374&lt;=600),7,IF(AND(L374="PIJAR",K374&gt;=601,K374&lt;=700),8,IF(AND(L374="PIJAR",K374&gt;=701,K374&lt;=800),9,IF(AND(L374="PIJAR",K374&gt;=801,K374&lt;=900),10,IF(AND(L374="PIJAR",K374&gt;=901,K374&lt;=1000),11,IF(AND(L374="PELEPAS GAS",K374&gt;=10,K374&lt;=50),12,IF(AND(L374="PELEPAS GAS",K374&gt;=51,K374&lt;=100),13,IF(AND(L374="PELEPAS GAS",K374&gt;=101,K374&lt;=250),14,IF(AND(L374="PELEPAS GAS",K374&gt;=251,K374&lt;1000),15,IF(AND(L374="PELEPAS GAS",K374&gt;=501,K374&lt;2000),16,"SALAH"))))))))))))))))</f>
        <v>15</v>
      </c>
      <c r="N374" s="21" t="s">
        <v>19</v>
      </c>
    </row>
    <row r="375" spans="1:14" x14ac:dyDescent="0.25">
      <c r="A375" s="21">
        <f t="shared" si="23"/>
        <v>374</v>
      </c>
      <c r="B375" s="21" t="s">
        <v>1208</v>
      </c>
      <c r="C375" s="21" t="str">
        <f>VLOOKUP(B375,[1]DESA!$B$2:$D$601,3,FALSE)</f>
        <v>BUJAK</v>
      </c>
      <c r="D375" s="21" t="str">
        <f>VLOOKUP(B375,[1]DESA!$B$2:$E$601,4,FALSE)</f>
        <v>BATUKLIANG</v>
      </c>
      <c r="E375" s="22" t="s">
        <v>15</v>
      </c>
      <c r="F375" s="21">
        <f>IF(ISERROR(VLOOKUP(M375,KELAS,2,FALSE)),0,VLOOKUP(M375,KELAS,2,FALSE))</f>
        <v>0</v>
      </c>
      <c r="G375" s="21">
        <f>IF(F375&gt;50,100,F375)</f>
        <v>0</v>
      </c>
      <c r="H375" s="24" t="s">
        <v>1296</v>
      </c>
      <c r="I375" s="24" t="s">
        <v>1297</v>
      </c>
      <c r="J375" s="21" t="s">
        <v>18</v>
      </c>
      <c r="K375" s="21">
        <v>42</v>
      </c>
      <c r="L375" s="21" t="str">
        <f>VLOOKUP(E375,[1]KLASIFIKASI!$I$4:$J$18,2,FALSE)</f>
        <v>PELEPAS GAS</v>
      </c>
      <c r="M375" s="21">
        <f>IF(AND(L375="PIJAR",K375&gt;=25,K375&lt;=50),1,IF(AND(L375="PIJAR",K375&gt;=51,K375&lt;=100),2,IF(AND(L375="PIJAR",K375&gt;=101,K375&lt;=200),3,IF(AND(L375="PIJAR",K375&gt;=201,K375&lt;=300),4,IF(AND(L375="PIJAR",K375&gt;=301,K375&lt;=400),5,IF(AND(L375="PIJAR",K375&gt;=401,K375&lt;=500),6,IF(AND(L375="PIJAR",K375&gt;=510,K375&lt;=600),7,IF(AND(L375="PIJAR",K375&gt;=601,K375&lt;=700),8,IF(AND(L375="PIJAR",K375&gt;=701,K375&lt;=800),9,IF(AND(L375="PIJAR",K375&gt;=801,K375&lt;=900),10,IF(AND(L375="PIJAR",K375&gt;=901,K375&lt;=1000),11,IF(AND(L375="PELEPAS GAS",K375&gt;=10,K375&lt;=50),12,IF(AND(L375="PELEPAS GAS",K375&gt;=51,K375&lt;=100),13,IF(AND(L375="PELEPAS GAS",K375&gt;=101,K375&lt;=250),14,IF(AND(L375="PELEPAS GAS",K375&gt;=251,K375&lt;1000),15,IF(AND(L375="PELEPAS GAS",K375&gt;=501,K375&lt;2000),16,"SALAH"))))))))))))))))</f>
        <v>12</v>
      </c>
      <c r="N375" s="21" t="s">
        <v>19</v>
      </c>
    </row>
    <row r="376" spans="1:14" x14ac:dyDescent="0.25">
      <c r="A376" s="21">
        <f t="shared" si="23"/>
        <v>375</v>
      </c>
      <c r="B376" s="21" t="s">
        <v>1262</v>
      </c>
      <c r="C376" s="21" t="str">
        <f>VLOOKUP(B376,[1]DESA!$B$2:$D$601,3,FALSE)</f>
        <v>PERESAK</v>
      </c>
      <c r="D376" s="21" t="str">
        <f>VLOOKUP(B376,[1]DESA!$B$2:$E$601,4,FALSE)</f>
        <v>BATUKLIANG</v>
      </c>
      <c r="E376" s="22" t="s">
        <v>24</v>
      </c>
      <c r="F376" s="21">
        <f>IF(ISERROR(VLOOKUP(M376,KELAS,2,FALSE)),0,VLOOKUP(M376,KELAS,2,FALSE))</f>
        <v>0</v>
      </c>
      <c r="G376" s="21">
        <f>IF(F376&gt;50,100,F376)</f>
        <v>0</v>
      </c>
      <c r="H376" s="24"/>
      <c r="I376" s="24"/>
      <c r="J376" s="21" t="s">
        <v>18</v>
      </c>
      <c r="K376" s="21">
        <v>500</v>
      </c>
      <c r="L376" s="21" t="str">
        <f>VLOOKUP(E376,[1]KLASIFIKASI!$I$4:$J$18,2,FALSE)</f>
        <v>PELEPAS GAS</v>
      </c>
      <c r="M376" s="21">
        <f>IF(AND(L376="PIJAR",K376&gt;=25,K376&lt;=50),1,IF(AND(L376="PIJAR",K376&gt;=51,K376&lt;=100),2,IF(AND(L376="PIJAR",K376&gt;=101,K376&lt;=200),3,IF(AND(L376="PIJAR",K376&gt;=201,K376&lt;=300),4,IF(AND(L376="PIJAR",K376&gt;=301,K376&lt;=400),5,IF(AND(L376="PIJAR",K376&gt;=401,K376&lt;=500),6,IF(AND(L376="PIJAR",K376&gt;=510,K376&lt;=600),7,IF(AND(L376="PIJAR",K376&gt;=601,K376&lt;=700),8,IF(AND(L376="PIJAR",K376&gt;=701,K376&lt;=800),9,IF(AND(L376="PIJAR",K376&gt;=801,K376&lt;=900),10,IF(AND(L376="PIJAR",K376&gt;=901,K376&lt;=1000),11,IF(AND(L376="PELEPAS GAS",K376&gt;=10,K376&lt;=50),12,IF(AND(L376="PELEPAS GAS",K376&gt;=51,K376&lt;=100),13,IF(AND(L376="PELEPAS GAS",K376&gt;=101,K376&lt;=250),14,IF(AND(L376="PELEPAS GAS",K376&gt;=251,K376&lt;1000),15,IF(AND(L376="PELEPAS GAS",K376&gt;=501,K376&lt;2000),16,"SALAH"))))))))))))))))</f>
        <v>15</v>
      </c>
      <c r="N376" s="21" t="s">
        <v>19</v>
      </c>
    </row>
    <row r="377" spans="1:14" x14ac:dyDescent="0.25">
      <c r="A377" s="21">
        <f t="shared" si="23"/>
        <v>376</v>
      </c>
      <c r="B377" s="21" t="s">
        <v>1262</v>
      </c>
      <c r="C377" s="21" t="str">
        <f>VLOOKUP(B377,[1]DESA!$B$2:$D$601,3,FALSE)</f>
        <v>PERESAK</v>
      </c>
      <c r="D377" s="21" t="str">
        <f>VLOOKUP(B377,[1]DESA!$B$2:$E$601,4,FALSE)</f>
        <v>BATUKLIANG</v>
      </c>
      <c r="E377" s="22" t="s">
        <v>24</v>
      </c>
      <c r="F377" s="21">
        <f>IF(ISERROR(VLOOKUP(M377,KELAS,2,FALSE)),0,VLOOKUP(M377,KELAS,2,FALSE))</f>
        <v>0</v>
      </c>
      <c r="G377" s="21">
        <f>IF(F377&gt;50,100,F377)</f>
        <v>0</v>
      </c>
      <c r="H377" s="24"/>
      <c r="I377" s="24"/>
      <c r="J377" s="21" t="s">
        <v>18</v>
      </c>
      <c r="K377" s="21">
        <v>250</v>
      </c>
      <c r="L377" s="21" t="str">
        <f>VLOOKUP(E377,[1]KLASIFIKASI!$I$4:$J$18,2,FALSE)</f>
        <v>PELEPAS GAS</v>
      </c>
      <c r="M377" s="21">
        <f>IF(AND(L377="PIJAR",K377&gt;=25,K377&lt;=50),1,IF(AND(L377="PIJAR",K377&gt;=51,K377&lt;=100),2,IF(AND(L377="PIJAR",K377&gt;=101,K377&lt;=200),3,IF(AND(L377="PIJAR",K377&gt;=201,K377&lt;=300),4,IF(AND(L377="PIJAR",K377&gt;=301,K377&lt;=400),5,IF(AND(L377="PIJAR",K377&gt;=401,K377&lt;=500),6,IF(AND(L377="PIJAR",K377&gt;=510,K377&lt;=600),7,IF(AND(L377="PIJAR",K377&gt;=601,K377&lt;=700),8,IF(AND(L377="PIJAR",K377&gt;=701,K377&lt;=800),9,IF(AND(L377="PIJAR",K377&gt;=801,K377&lt;=900),10,IF(AND(L377="PIJAR",K377&gt;=901,K377&lt;=1000),11,IF(AND(L377="PELEPAS GAS",K377&gt;=10,K377&lt;=50),12,IF(AND(L377="PELEPAS GAS",K377&gt;=51,K377&lt;=100),13,IF(AND(L377="PELEPAS GAS",K377&gt;=101,K377&lt;=250),14,IF(AND(L377="PELEPAS GAS",K377&gt;=251,K377&lt;1000),15,IF(AND(L377="PELEPAS GAS",K377&gt;=501,K377&lt;2000),16,"SALAH"))))))))))))))))</f>
        <v>14</v>
      </c>
      <c r="N377" s="21" t="s">
        <v>19</v>
      </c>
    </row>
    <row r="378" spans="1:14" x14ac:dyDescent="0.25">
      <c r="A378" s="21">
        <f t="shared" si="23"/>
        <v>377</v>
      </c>
      <c r="B378" s="21" t="s">
        <v>1254</v>
      </c>
      <c r="C378" s="21" t="str">
        <f>VLOOKUP(B378,[1]DESA!$B$2:$D$601,3,FALSE)</f>
        <v>TAMPAK SIRING</v>
      </c>
      <c r="D378" s="21" t="str">
        <f>VLOOKUP(B378,[1]DESA!$B$2:$E$601,4,FALSE)</f>
        <v>BATUKLIANG</v>
      </c>
      <c r="E378" s="22" t="s">
        <v>29</v>
      </c>
      <c r="F378" s="21">
        <f>IF(ISERROR(VLOOKUP(M378,KELAS,2,FALSE)),0,VLOOKUP(M378,KELAS,2,FALSE))</f>
        <v>0</v>
      </c>
      <c r="G378" s="21">
        <f>IF(F378&gt;50,100,F378)</f>
        <v>0</v>
      </c>
      <c r="H378" s="24"/>
      <c r="I378" s="24"/>
      <c r="J378" s="21" t="s">
        <v>18</v>
      </c>
      <c r="K378" s="21">
        <v>125</v>
      </c>
      <c r="L378" s="21" t="str">
        <f>VLOOKUP(E378,[1]KLASIFIKASI!$I$4:$J$18,2,FALSE)</f>
        <v>PELEPAS GAS</v>
      </c>
      <c r="M378" s="21">
        <f>IF(AND(L378="PIJAR",K378&gt;=25,K378&lt;=50),1,IF(AND(L378="PIJAR",K378&gt;=51,K378&lt;=100),2,IF(AND(L378="PIJAR",K378&gt;=101,K378&lt;=200),3,IF(AND(L378="PIJAR",K378&gt;=201,K378&lt;=300),4,IF(AND(L378="PIJAR",K378&gt;=301,K378&lt;=400),5,IF(AND(L378="PIJAR",K378&gt;=401,K378&lt;=500),6,IF(AND(L378="PIJAR",K378&gt;=510,K378&lt;=600),7,IF(AND(L378="PIJAR",K378&gt;=601,K378&lt;=700),8,IF(AND(L378="PIJAR",K378&gt;=701,K378&lt;=800),9,IF(AND(L378="PIJAR",K378&gt;=801,K378&lt;=900),10,IF(AND(L378="PIJAR",K378&gt;=901,K378&lt;=1000),11,IF(AND(L378="PELEPAS GAS",K378&gt;=10,K378&lt;=50),12,IF(AND(L378="PELEPAS GAS",K378&gt;=51,K378&lt;=100),13,IF(AND(L378="PELEPAS GAS",K378&gt;=101,K378&lt;=250),14,IF(AND(L378="PELEPAS GAS",K378&gt;=251,K378&lt;1000),15,IF(AND(L378="PELEPAS GAS",K378&gt;=501,K378&lt;2000),16,"SALAH"))))))))))))))))</f>
        <v>14</v>
      </c>
      <c r="N378" s="21" t="s">
        <v>19</v>
      </c>
    </row>
    <row r="379" spans="1:14" x14ac:dyDescent="0.25">
      <c r="A379" s="21">
        <f t="shared" si="23"/>
        <v>378</v>
      </c>
      <c r="B379" s="21" t="s">
        <v>1254</v>
      </c>
      <c r="C379" s="21" t="str">
        <f>VLOOKUP(B379,[1]DESA!$B$2:$D$601,3,FALSE)</f>
        <v>TAMPAK SIRING</v>
      </c>
      <c r="D379" s="21" t="str">
        <f>VLOOKUP(B379,[1]DESA!$B$2:$E$601,4,FALSE)</f>
        <v>BATUKLIANG</v>
      </c>
      <c r="E379" s="22" t="s">
        <v>29</v>
      </c>
      <c r="F379" s="21">
        <f>IF(ISERROR(VLOOKUP(M379,KELAS,2,FALSE)),0,VLOOKUP(M379,KELAS,2,FALSE))</f>
        <v>0</v>
      </c>
      <c r="G379" s="21">
        <f>IF(F379&gt;50,100,F379)</f>
        <v>0</v>
      </c>
      <c r="H379" s="24" t="s">
        <v>1255</v>
      </c>
      <c r="I379" s="24" t="s">
        <v>1256</v>
      </c>
      <c r="J379" s="21" t="s">
        <v>18</v>
      </c>
      <c r="K379" s="21">
        <v>1000</v>
      </c>
      <c r="L379" s="21" t="str">
        <f>VLOOKUP(E379,[1]KLASIFIKASI!$I$4:$J$18,2,FALSE)</f>
        <v>PELEPAS GAS</v>
      </c>
      <c r="M379" s="21">
        <f>IF(AND(L379="PIJAR",K379&gt;=25,K379&lt;=50),1,IF(AND(L379="PIJAR",K379&gt;=51,K379&lt;=100),2,IF(AND(L379="PIJAR",K379&gt;=101,K379&lt;=200),3,IF(AND(L379="PIJAR",K379&gt;=201,K379&lt;=300),4,IF(AND(L379="PIJAR",K379&gt;=301,K379&lt;=400),5,IF(AND(L379="PIJAR",K379&gt;=401,K379&lt;=500),6,IF(AND(L379="PIJAR",K379&gt;=510,K379&lt;=600),7,IF(AND(L379="PIJAR",K379&gt;=601,K379&lt;=700),8,IF(AND(L379="PIJAR",K379&gt;=701,K379&lt;=800),9,IF(AND(L379="PIJAR",K379&gt;=801,K379&lt;=900),10,IF(AND(L379="PIJAR",K379&gt;=901,K379&lt;=1000),11,IF(AND(L379="PELEPAS GAS",K379&gt;=10,K379&lt;=50),12,IF(AND(L379="PELEPAS GAS",K379&gt;=51,K379&lt;=100),13,IF(AND(L379="PELEPAS GAS",K379&gt;=101,K379&lt;=250),14,IF(AND(L379="PELEPAS GAS",K379&gt;=251,K379&lt;1000),15,IF(AND(L379="PELEPAS GAS",K379&gt;=501,K379&lt;2000),16,"SALAH"))))))))))))))))</f>
        <v>16</v>
      </c>
      <c r="N379" s="21" t="s">
        <v>52</v>
      </c>
    </row>
    <row r="380" spans="1:14" x14ac:dyDescent="0.25">
      <c r="A380" s="21">
        <f t="shared" si="23"/>
        <v>379</v>
      </c>
      <c r="B380" s="21" t="s">
        <v>1205</v>
      </c>
      <c r="C380" s="21" t="str">
        <f>VLOOKUP(B380,[1]DESA!$B$2:$D$601,3,FALSE)</f>
        <v>SELEBUNG</v>
      </c>
      <c r="D380" s="21" t="str">
        <f>VLOOKUP(B380,[1]DESA!$B$2:$E$601,4,FALSE)</f>
        <v>BATUKLIANG</v>
      </c>
      <c r="E380" s="22" t="s">
        <v>24</v>
      </c>
      <c r="F380" s="21">
        <f>IF(ISERROR(VLOOKUP(M380,KELAS,2,FALSE)),0,VLOOKUP(M380,KELAS,2,FALSE))</f>
        <v>0</v>
      </c>
      <c r="G380" s="21">
        <f>IF(F380&gt;50,100,F380)</f>
        <v>0</v>
      </c>
      <c r="H380" s="24"/>
      <c r="I380" s="24"/>
      <c r="J380" s="21" t="s">
        <v>18</v>
      </c>
      <c r="K380" s="21">
        <v>125</v>
      </c>
      <c r="L380" s="21" t="str">
        <f>VLOOKUP(E380,[1]KLASIFIKASI!$I$4:$J$18,2,FALSE)</f>
        <v>PELEPAS GAS</v>
      </c>
      <c r="M380" s="21">
        <f>IF(AND(L380="PIJAR",K380&gt;=25,K380&lt;=50),1,IF(AND(L380="PIJAR",K380&gt;=51,K380&lt;=100),2,IF(AND(L380="PIJAR",K380&gt;=101,K380&lt;=200),3,IF(AND(L380="PIJAR",K380&gt;=201,K380&lt;=300),4,IF(AND(L380="PIJAR",K380&gt;=301,K380&lt;=400),5,IF(AND(L380="PIJAR",K380&gt;=401,K380&lt;=500),6,IF(AND(L380="PIJAR",K380&gt;=510,K380&lt;=600),7,IF(AND(L380="PIJAR",K380&gt;=601,K380&lt;=700),8,IF(AND(L380="PIJAR",K380&gt;=701,K380&lt;=800),9,IF(AND(L380="PIJAR",K380&gt;=801,K380&lt;=900),10,IF(AND(L380="PIJAR",K380&gt;=901,K380&lt;=1000),11,IF(AND(L380="PELEPAS GAS",K380&gt;=10,K380&lt;=50),12,IF(AND(L380="PELEPAS GAS",K380&gt;=51,K380&lt;=100),13,IF(AND(L380="PELEPAS GAS",K380&gt;=101,K380&lt;=250),14,IF(AND(L380="PELEPAS GAS",K380&gt;=251,K380&lt;1000),15,IF(AND(L380="PELEPAS GAS",K380&gt;=501,K380&lt;2000),16,"SALAH"))))))))))))))))</f>
        <v>14</v>
      </c>
      <c r="N380" s="21" t="s">
        <v>19</v>
      </c>
    </row>
    <row r="381" spans="1:14" x14ac:dyDescent="0.25">
      <c r="A381" s="21">
        <f t="shared" si="23"/>
        <v>380</v>
      </c>
      <c r="B381" s="21" t="s">
        <v>1246</v>
      </c>
      <c r="C381" s="21" t="str">
        <f>VLOOKUP(B381,[1]DESA!$B$2:$D$601,3,FALSE)</f>
        <v>SELEBUNG</v>
      </c>
      <c r="D381" s="21" t="str">
        <f>VLOOKUP(B381,[1]DESA!$B$2:$E$601,4,FALSE)</f>
        <v>BATUKLIANG</v>
      </c>
      <c r="E381" s="22" t="s">
        <v>15</v>
      </c>
      <c r="F381" s="21">
        <f>IF(ISERROR(VLOOKUP(M381,KELAS,2,FALSE)),0,VLOOKUP(M381,KELAS,2,FALSE))</f>
        <v>0</v>
      </c>
      <c r="G381" s="21">
        <f>IF(F381&gt;50,100,F381)</f>
        <v>0</v>
      </c>
      <c r="H381" s="24"/>
      <c r="I381" s="24"/>
      <c r="J381" s="21" t="s">
        <v>18</v>
      </c>
      <c r="K381" s="21">
        <v>32</v>
      </c>
      <c r="L381" s="21" t="str">
        <f>VLOOKUP(E381,[1]KLASIFIKASI!$I$4:$J$18,2,FALSE)</f>
        <v>PELEPAS GAS</v>
      </c>
      <c r="M381" s="21">
        <f>IF(AND(L381="PIJAR",K381&gt;=25,K381&lt;=50),1,IF(AND(L381="PIJAR",K381&gt;=51,K381&lt;=100),2,IF(AND(L381="PIJAR",K381&gt;=101,K381&lt;=200),3,IF(AND(L381="PIJAR",K381&gt;=201,K381&lt;=300),4,IF(AND(L381="PIJAR",K381&gt;=301,K381&lt;=400),5,IF(AND(L381="PIJAR",K381&gt;=401,K381&lt;=500),6,IF(AND(L381="PIJAR",K381&gt;=510,K381&lt;=600),7,IF(AND(L381="PIJAR",K381&gt;=601,K381&lt;=700),8,IF(AND(L381="PIJAR",K381&gt;=701,K381&lt;=800),9,IF(AND(L381="PIJAR",K381&gt;=801,K381&lt;=900),10,IF(AND(L381="PIJAR",K381&gt;=901,K381&lt;=1000),11,IF(AND(L381="PELEPAS GAS",K381&gt;=10,K381&lt;=50),12,IF(AND(L381="PELEPAS GAS",K381&gt;=51,K381&lt;=100),13,IF(AND(L381="PELEPAS GAS",K381&gt;=101,K381&lt;=250),14,IF(AND(L381="PELEPAS GAS",K381&gt;=251,K381&lt;1000),15,IF(AND(L381="PELEPAS GAS",K381&gt;=501,K381&lt;2000),16,"SALAH"))))))))))))))))</f>
        <v>12</v>
      </c>
      <c r="N381" s="21" t="s">
        <v>19</v>
      </c>
    </row>
    <row r="382" spans="1:14" x14ac:dyDescent="0.25">
      <c r="A382" s="21">
        <f t="shared" si="23"/>
        <v>381</v>
      </c>
      <c r="B382" s="21" t="s">
        <v>1246</v>
      </c>
      <c r="C382" s="21" t="str">
        <f>VLOOKUP(B382,[1]DESA!$B$2:$D$601,3,FALSE)</f>
        <v>SELEBUNG</v>
      </c>
      <c r="D382" s="21" t="str">
        <f>VLOOKUP(B382,[1]DESA!$B$2:$E$601,4,FALSE)</f>
        <v>BATUKLIANG</v>
      </c>
      <c r="E382" s="22" t="s">
        <v>15</v>
      </c>
      <c r="F382" s="21">
        <f>IF(ISERROR(VLOOKUP(M382,KELAS,2,FALSE)),0,VLOOKUP(M382,KELAS,2,FALSE))</f>
        <v>0</v>
      </c>
      <c r="G382" s="21">
        <f>IF(F382&gt;50,100,F382)</f>
        <v>0</v>
      </c>
      <c r="H382" s="24" t="s">
        <v>1252</v>
      </c>
      <c r="I382" s="24" t="s">
        <v>1253</v>
      </c>
      <c r="J382" s="21" t="s">
        <v>18</v>
      </c>
      <c r="K382" s="21">
        <v>42</v>
      </c>
      <c r="L382" s="21" t="str">
        <f>VLOOKUP(E382,[1]KLASIFIKASI!$I$4:$J$18,2,FALSE)</f>
        <v>PELEPAS GAS</v>
      </c>
      <c r="M382" s="21">
        <f>IF(AND(L382="PIJAR",K382&gt;=25,K382&lt;=50),1,IF(AND(L382="PIJAR",K382&gt;=51,K382&lt;=100),2,IF(AND(L382="PIJAR",K382&gt;=101,K382&lt;=200),3,IF(AND(L382="PIJAR",K382&gt;=201,K382&lt;=300),4,IF(AND(L382="PIJAR",K382&gt;=301,K382&lt;=400),5,IF(AND(L382="PIJAR",K382&gt;=401,K382&lt;=500),6,IF(AND(L382="PIJAR",K382&gt;=510,K382&lt;=600),7,IF(AND(L382="PIJAR",K382&gt;=601,K382&lt;=700),8,IF(AND(L382="PIJAR",K382&gt;=701,K382&lt;=800),9,IF(AND(L382="PIJAR",K382&gt;=801,K382&lt;=900),10,IF(AND(L382="PIJAR",K382&gt;=901,K382&lt;=1000),11,IF(AND(L382="PELEPAS GAS",K382&gt;=10,K382&lt;=50),12,IF(AND(L382="PELEPAS GAS",K382&gt;=51,K382&lt;=100),13,IF(AND(L382="PELEPAS GAS",K382&gt;=101,K382&lt;=250),14,IF(AND(L382="PELEPAS GAS",K382&gt;=251,K382&lt;1000),15,IF(AND(L382="PELEPAS GAS",K382&gt;=501,K382&lt;2000),16,"SALAH"))))))))))))))))</f>
        <v>12</v>
      </c>
      <c r="N382" s="21" t="s">
        <v>19</v>
      </c>
    </row>
    <row r="383" spans="1:14" x14ac:dyDescent="0.25">
      <c r="A383" s="21">
        <f t="shared" si="23"/>
        <v>382</v>
      </c>
      <c r="B383" s="21" t="s">
        <v>927</v>
      </c>
      <c r="C383" s="21" t="str">
        <f>VLOOKUP(B383,[1]DESA!$B$2:$D$601,3,FALSE)</f>
        <v>SELEBUNG</v>
      </c>
      <c r="D383" s="21" t="str">
        <f>VLOOKUP(B383,[1]DESA!$B$2:$E$601,4,FALSE)</f>
        <v>BATUKLIANG</v>
      </c>
      <c r="E383" s="22" t="s">
        <v>24</v>
      </c>
      <c r="F383" s="21">
        <f>IF(ISERROR(VLOOKUP(M383,KELAS,2,FALSE)),0,VLOOKUP(M383,KELAS,2,FALSE))</f>
        <v>0</v>
      </c>
      <c r="G383" s="21">
        <f>IF(F383&gt;50,100,F383)</f>
        <v>0</v>
      </c>
      <c r="H383" s="24" t="s">
        <v>1102</v>
      </c>
      <c r="I383" s="24" t="s">
        <v>1103</v>
      </c>
      <c r="J383" s="21" t="s">
        <v>18</v>
      </c>
      <c r="K383" s="21">
        <v>500</v>
      </c>
      <c r="L383" s="21" t="str">
        <f>VLOOKUP(E383,[1]KLASIFIKASI!$I$4:$J$18,2,FALSE)</f>
        <v>PELEPAS GAS</v>
      </c>
      <c r="M383" s="21">
        <f>IF(AND(L383="PIJAR",K383&gt;=25,K383&lt;=50),1,IF(AND(L383="PIJAR",K383&gt;=51,K383&lt;=100),2,IF(AND(L383="PIJAR",K383&gt;=101,K383&lt;=200),3,IF(AND(L383="PIJAR",K383&gt;=201,K383&lt;=300),4,IF(AND(L383="PIJAR",K383&gt;=301,K383&lt;=400),5,IF(AND(L383="PIJAR",K383&gt;=401,K383&lt;=500),6,IF(AND(L383="PIJAR",K383&gt;=510,K383&lt;=600),7,IF(AND(L383="PIJAR",K383&gt;=601,K383&lt;=700),8,IF(AND(L383="PIJAR",K383&gt;=701,K383&lt;=800),9,IF(AND(L383="PIJAR",K383&gt;=801,K383&lt;=900),10,IF(AND(L383="PIJAR",K383&gt;=901,K383&lt;=1000),11,IF(AND(L383="PELEPAS GAS",K383&gt;=10,K383&lt;=50),12,IF(AND(L383="PELEPAS GAS",K383&gt;=51,K383&lt;=100),13,IF(AND(L383="PELEPAS GAS",K383&gt;=101,K383&lt;=250),14,IF(AND(L383="PELEPAS GAS",K383&gt;=251,K383&lt;1000),15,IF(AND(L383="PELEPAS GAS",K383&gt;=501,K383&lt;2000),16,"SALAH"))))))))))))))))</f>
        <v>15</v>
      </c>
      <c r="N383" s="21" t="s">
        <v>19</v>
      </c>
    </row>
    <row r="384" spans="1:14" x14ac:dyDescent="0.25">
      <c r="A384" s="21">
        <f t="shared" si="23"/>
        <v>383</v>
      </c>
      <c r="B384" s="21" t="s">
        <v>927</v>
      </c>
      <c r="C384" s="21" t="str">
        <f>VLOOKUP(B384,[1]DESA!$B$2:$D$601,3,FALSE)</f>
        <v>SELEBUNG</v>
      </c>
      <c r="D384" s="21" t="str">
        <f>VLOOKUP(B384,[1]DESA!$B$2:$E$601,4,FALSE)</f>
        <v>BATUKLIANG</v>
      </c>
      <c r="E384" s="22" t="s">
        <v>24</v>
      </c>
      <c r="F384" s="21">
        <f>IF(ISERROR(VLOOKUP(M384,KELAS,2,FALSE)),0,VLOOKUP(M384,KELAS,2,FALSE))</f>
        <v>0</v>
      </c>
      <c r="G384" s="21">
        <f>IF(F384&gt;50,100,F384)</f>
        <v>0</v>
      </c>
      <c r="H384" s="24" t="s">
        <v>1104</v>
      </c>
      <c r="I384" s="24" t="s">
        <v>1105</v>
      </c>
      <c r="J384" s="21" t="s">
        <v>18</v>
      </c>
      <c r="K384" s="21">
        <v>45</v>
      </c>
      <c r="L384" s="21" t="str">
        <f>VLOOKUP(E384,[1]KLASIFIKASI!$I$4:$J$18,2,FALSE)</f>
        <v>PELEPAS GAS</v>
      </c>
      <c r="M384" s="21">
        <f>IF(AND(L384="PIJAR",K384&gt;=25,K384&lt;=50),1,IF(AND(L384="PIJAR",K384&gt;=51,K384&lt;=100),2,IF(AND(L384="PIJAR",K384&gt;=101,K384&lt;=200),3,IF(AND(L384="PIJAR",K384&gt;=201,K384&lt;=300),4,IF(AND(L384="PIJAR",K384&gt;=301,K384&lt;=400),5,IF(AND(L384="PIJAR",K384&gt;=401,K384&lt;=500),6,IF(AND(L384="PIJAR",K384&gt;=510,K384&lt;=600),7,IF(AND(L384="PIJAR",K384&gt;=601,K384&lt;=700),8,IF(AND(L384="PIJAR",K384&gt;=701,K384&lt;=800),9,IF(AND(L384="PIJAR",K384&gt;=801,K384&lt;=900),10,IF(AND(L384="PIJAR",K384&gt;=901,K384&lt;=1000),11,IF(AND(L384="PELEPAS GAS",K384&gt;=10,K384&lt;=50),12,IF(AND(L384="PELEPAS GAS",K384&gt;=51,K384&lt;=100),13,IF(AND(L384="PELEPAS GAS",K384&gt;=101,K384&lt;=250),14,IF(AND(L384="PELEPAS GAS",K384&gt;=251,K384&lt;1000),15,IF(AND(L384="PELEPAS GAS",K384&gt;=501,K384&lt;2000),16,"SALAH"))))))))))))))))</f>
        <v>12</v>
      </c>
      <c r="N384" s="21" t="s">
        <v>19</v>
      </c>
    </row>
    <row r="385" spans="1:14" x14ac:dyDescent="0.25">
      <c r="A385" s="21">
        <f t="shared" si="23"/>
        <v>384</v>
      </c>
      <c r="B385" s="21" t="s">
        <v>927</v>
      </c>
      <c r="C385" s="21" t="str">
        <f>VLOOKUP(B385,[1]DESA!$B$2:$D$601,3,FALSE)</f>
        <v>SELEBUNG</v>
      </c>
      <c r="D385" s="21" t="str">
        <f>VLOOKUP(B385,[1]DESA!$B$2:$E$601,4,FALSE)</f>
        <v>BATUKLIANG</v>
      </c>
      <c r="E385" s="22" t="s">
        <v>24</v>
      </c>
      <c r="F385" s="21">
        <f>IF(ISERROR(VLOOKUP(M385,KELAS,2,FALSE)),0,VLOOKUP(M385,KELAS,2,FALSE))</f>
        <v>0</v>
      </c>
      <c r="G385" s="21">
        <f>IF(F385&gt;50,100,F385)</f>
        <v>0</v>
      </c>
      <c r="H385" s="24"/>
      <c r="I385" s="24"/>
      <c r="J385" s="21" t="s">
        <v>18</v>
      </c>
      <c r="K385" s="21">
        <v>500</v>
      </c>
      <c r="L385" s="21" t="str">
        <f>VLOOKUP(E385,[1]KLASIFIKASI!$I$4:$J$18,2,FALSE)</f>
        <v>PELEPAS GAS</v>
      </c>
      <c r="M385" s="21">
        <f>IF(AND(L385="PIJAR",K385&gt;=25,K385&lt;=50),1,IF(AND(L385="PIJAR",K385&gt;=51,K385&lt;=100),2,IF(AND(L385="PIJAR",K385&gt;=101,K385&lt;=200),3,IF(AND(L385="PIJAR",K385&gt;=201,K385&lt;=300),4,IF(AND(L385="PIJAR",K385&gt;=301,K385&lt;=400),5,IF(AND(L385="PIJAR",K385&gt;=401,K385&lt;=500),6,IF(AND(L385="PIJAR",K385&gt;=510,K385&lt;=600),7,IF(AND(L385="PIJAR",K385&gt;=601,K385&lt;=700),8,IF(AND(L385="PIJAR",K385&gt;=701,K385&lt;=800),9,IF(AND(L385="PIJAR",K385&gt;=801,K385&lt;=900),10,IF(AND(L385="PIJAR",K385&gt;=901,K385&lt;=1000),11,IF(AND(L385="PELEPAS GAS",K385&gt;=10,K385&lt;=50),12,IF(AND(L385="PELEPAS GAS",K385&gt;=51,K385&lt;=100),13,IF(AND(L385="PELEPAS GAS",K385&gt;=101,K385&lt;=250),14,IF(AND(L385="PELEPAS GAS",K385&gt;=251,K385&lt;1000),15,IF(AND(L385="PELEPAS GAS",K385&gt;=501,K385&lt;2000),16,"SALAH"))))))))))))))))</f>
        <v>15</v>
      </c>
      <c r="N385" s="21" t="s">
        <v>19</v>
      </c>
    </row>
    <row r="386" spans="1:14" x14ac:dyDescent="0.25">
      <c r="A386" s="21">
        <f t="shared" si="23"/>
        <v>385</v>
      </c>
      <c r="B386" s="21" t="s">
        <v>927</v>
      </c>
      <c r="C386" s="21" t="str">
        <f>VLOOKUP(B386,[1]DESA!$B$2:$D$601,3,FALSE)</f>
        <v>SELEBUNG</v>
      </c>
      <c r="D386" s="21" t="str">
        <f>VLOOKUP(B386,[1]DESA!$B$2:$E$601,4,FALSE)</f>
        <v>BATUKLIANG</v>
      </c>
      <c r="E386" s="22" t="s">
        <v>24</v>
      </c>
      <c r="F386" s="21">
        <f>IF(ISERROR(VLOOKUP(M386,KELAS,2,FALSE)),0,VLOOKUP(M386,KELAS,2,FALSE))</f>
        <v>0</v>
      </c>
      <c r="G386" s="21">
        <f>IF(F386&gt;50,100,F386)</f>
        <v>0</v>
      </c>
      <c r="H386" s="24"/>
      <c r="I386" s="24"/>
      <c r="J386" s="21" t="s">
        <v>18</v>
      </c>
      <c r="K386" s="21">
        <v>500</v>
      </c>
      <c r="L386" s="21" t="str">
        <f>VLOOKUP(E386,[1]KLASIFIKASI!$I$4:$J$18,2,FALSE)</f>
        <v>PELEPAS GAS</v>
      </c>
      <c r="M386" s="21">
        <f>IF(AND(L386="PIJAR",K386&gt;=25,K386&lt;=50),1,IF(AND(L386="PIJAR",K386&gt;=51,K386&lt;=100),2,IF(AND(L386="PIJAR",K386&gt;=101,K386&lt;=200),3,IF(AND(L386="PIJAR",K386&gt;=201,K386&lt;=300),4,IF(AND(L386="PIJAR",K386&gt;=301,K386&lt;=400),5,IF(AND(L386="PIJAR",K386&gt;=401,K386&lt;=500),6,IF(AND(L386="PIJAR",K386&gt;=510,K386&lt;=600),7,IF(AND(L386="PIJAR",K386&gt;=601,K386&lt;=700),8,IF(AND(L386="PIJAR",K386&gt;=701,K386&lt;=800),9,IF(AND(L386="PIJAR",K386&gt;=801,K386&lt;=900),10,IF(AND(L386="PIJAR",K386&gt;=901,K386&lt;=1000),11,IF(AND(L386="PELEPAS GAS",K386&gt;=10,K386&lt;=50),12,IF(AND(L386="PELEPAS GAS",K386&gt;=51,K386&lt;=100),13,IF(AND(L386="PELEPAS GAS",K386&gt;=101,K386&lt;=250),14,IF(AND(L386="PELEPAS GAS",K386&gt;=251,K386&lt;1000),15,IF(AND(L386="PELEPAS GAS",K386&gt;=501,K386&lt;2000),16,"SALAH"))))))))))))))))</f>
        <v>15</v>
      </c>
      <c r="N386" s="21" t="s">
        <v>19</v>
      </c>
    </row>
    <row r="387" spans="1:14" x14ac:dyDescent="0.25">
      <c r="A387" s="21">
        <f t="shared" si="23"/>
        <v>386</v>
      </c>
      <c r="B387" s="21" t="s">
        <v>927</v>
      </c>
      <c r="C387" s="21" t="str">
        <f>VLOOKUP(B387,[1]DESA!$B$2:$D$601,3,FALSE)</f>
        <v>SELEBUNG</v>
      </c>
      <c r="D387" s="21" t="str">
        <f>VLOOKUP(B387,[1]DESA!$B$2:$E$601,4,FALSE)</f>
        <v>BATUKLIANG</v>
      </c>
      <c r="E387" s="22" t="s">
        <v>24</v>
      </c>
      <c r="F387" s="21">
        <f>IF(ISERROR(VLOOKUP(M387,KELAS,2,FALSE)),0,VLOOKUP(M387,KELAS,2,FALSE))</f>
        <v>0</v>
      </c>
      <c r="G387" s="21">
        <f>IF(F387&gt;50,100,F387)</f>
        <v>0</v>
      </c>
      <c r="H387" s="24"/>
      <c r="I387" s="24"/>
      <c r="J387" s="21" t="s">
        <v>18</v>
      </c>
      <c r="K387" s="21">
        <v>500</v>
      </c>
      <c r="L387" s="21" t="str">
        <f>VLOOKUP(E387,[1]KLASIFIKASI!$I$4:$J$18,2,FALSE)</f>
        <v>PELEPAS GAS</v>
      </c>
      <c r="M387" s="21">
        <f>IF(AND(L387="PIJAR",K387&gt;=25,K387&lt;=50),1,IF(AND(L387="PIJAR",K387&gt;=51,K387&lt;=100),2,IF(AND(L387="PIJAR",K387&gt;=101,K387&lt;=200),3,IF(AND(L387="PIJAR",K387&gt;=201,K387&lt;=300),4,IF(AND(L387="PIJAR",K387&gt;=301,K387&lt;=400),5,IF(AND(L387="PIJAR",K387&gt;=401,K387&lt;=500),6,IF(AND(L387="PIJAR",K387&gt;=510,K387&lt;=600),7,IF(AND(L387="PIJAR",K387&gt;=601,K387&lt;=700),8,IF(AND(L387="PIJAR",K387&gt;=701,K387&lt;=800),9,IF(AND(L387="PIJAR",K387&gt;=801,K387&lt;=900),10,IF(AND(L387="PIJAR",K387&gt;=901,K387&lt;=1000),11,IF(AND(L387="PELEPAS GAS",K387&gt;=10,K387&lt;=50),12,IF(AND(L387="PELEPAS GAS",K387&gt;=51,K387&lt;=100),13,IF(AND(L387="PELEPAS GAS",K387&gt;=101,K387&lt;=250),14,IF(AND(L387="PELEPAS GAS",K387&gt;=251,K387&lt;1000),15,IF(AND(L387="PELEPAS GAS",K387&gt;=501,K387&lt;2000),16,"SALAH"))))))))))))))))</f>
        <v>15</v>
      </c>
      <c r="N387" s="21" t="s">
        <v>19</v>
      </c>
    </row>
    <row r="388" spans="1:14" x14ac:dyDescent="0.25">
      <c r="A388" s="21">
        <f t="shared" ref="A388:A451" si="24">1+A387</f>
        <v>387</v>
      </c>
      <c r="B388" s="21" t="s">
        <v>891</v>
      </c>
      <c r="C388" s="21" t="str">
        <f>VLOOKUP(B388,[1]DESA!$B$2:$D$601,3,FALSE)</f>
        <v>SELEBUNG</v>
      </c>
      <c r="D388" s="21" t="str">
        <f>VLOOKUP(B388,[1]DESA!$B$2:$E$601,4,FALSE)</f>
        <v>BATUKLIANG</v>
      </c>
      <c r="E388" s="22" t="s">
        <v>24</v>
      </c>
      <c r="F388" s="21">
        <f>IF(ISERROR(VLOOKUP(M388,KELAS,2,FALSE)),0,VLOOKUP(M388,KELAS,2,FALSE))</f>
        <v>0</v>
      </c>
      <c r="G388" s="21">
        <f>IF(F388&gt;50,100,F388)</f>
        <v>0</v>
      </c>
      <c r="H388" s="24"/>
      <c r="I388" s="24"/>
      <c r="J388" s="21" t="s">
        <v>18</v>
      </c>
      <c r="K388" s="21">
        <v>75</v>
      </c>
      <c r="L388" s="21" t="str">
        <f>VLOOKUP(E388,[1]KLASIFIKASI!$I$4:$J$18,2,FALSE)</f>
        <v>PELEPAS GAS</v>
      </c>
      <c r="M388" s="21">
        <f>IF(AND(L388="PIJAR",K388&gt;=25,K388&lt;=50),1,IF(AND(L388="PIJAR",K388&gt;=51,K388&lt;=100),2,IF(AND(L388="PIJAR",K388&gt;=101,K388&lt;=200),3,IF(AND(L388="PIJAR",K388&gt;=201,K388&lt;=300),4,IF(AND(L388="PIJAR",K388&gt;=301,K388&lt;=400),5,IF(AND(L388="PIJAR",K388&gt;=401,K388&lt;=500),6,IF(AND(L388="PIJAR",K388&gt;=510,K388&lt;=600),7,IF(AND(L388="PIJAR",K388&gt;=601,K388&lt;=700),8,IF(AND(L388="PIJAR",K388&gt;=701,K388&lt;=800),9,IF(AND(L388="PIJAR",K388&gt;=801,K388&lt;=900),10,IF(AND(L388="PIJAR",K388&gt;=901,K388&lt;=1000),11,IF(AND(L388="PELEPAS GAS",K388&gt;=10,K388&lt;=50),12,IF(AND(L388="PELEPAS GAS",K388&gt;=51,K388&lt;=100),13,IF(AND(L388="PELEPAS GAS",K388&gt;=101,K388&lt;=250),14,IF(AND(L388="PELEPAS GAS",K388&gt;=251,K388&lt;1000),15,IF(AND(L388="PELEPAS GAS",K388&gt;=501,K388&lt;2000),16,"SALAH"))))))))))))))))</f>
        <v>13</v>
      </c>
      <c r="N388" s="21" t="s">
        <v>52</v>
      </c>
    </row>
    <row r="389" spans="1:14" x14ac:dyDescent="0.25">
      <c r="A389" s="21">
        <f t="shared" si="24"/>
        <v>388</v>
      </c>
      <c r="B389" s="21" t="s">
        <v>927</v>
      </c>
      <c r="C389" s="21" t="str">
        <f>VLOOKUP(B389,[1]DESA!$B$2:$D$601,3,FALSE)</f>
        <v>SELEBUNG</v>
      </c>
      <c r="D389" s="21" t="str">
        <f>VLOOKUP(B389,[1]DESA!$B$2:$E$601,4,FALSE)</f>
        <v>BATUKLIANG</v>
      </c>
      <c r="E389" s="22"/>
      <c r="F389" s="21">
        <f>IF(ISERROR(VLOOKUP(M389,KELAS,2,FALSE)),0,VLOOKUP(M389,KELAS,2,FALSE))</f>
        <v>0</v>
      </c>
      <c r="G389" s="21">
        <f>IF(F389&gt;50,100,F389)</f>
        <v>0</v>
      </c>
      <c r="H389" s="24" t="s">
        <v>948</v>
      </c>
      <c r="I389" s="24" t="s">
        <v>949</v>
      </c>
      <c r="J389" s="21" t="s">
        <v>18</v>
      </c>
      <c r="K389" s="21"/>
      <c r="L389" s="21" t="e">
        <f>VLOOKUP(E389,[1]KLASIFIKASI!$I$4:$J$18,2,FALSE)</f>
        <v>#N/A</v>
      </c>
      <c r="M389" s="21" t="e">
        <f>IF(AND(L389="PIJAR",K389&gt;=25,K389&lt;=50),1,IF(AND(L389="PIJAR",K389&gt;=51,K389&lt;=100),2,IF(AND(L389="PIJAR",K389&gt;=101,K389&lt;=200),3,IF(AND(L389="PIJAR",K389&gt;=201,K389&lt;=300),4,IF(AND(L389="PIJAR",K389&gt;=301,K389&lt;=400),5,IF(AND(L389="PIJAR",K389&gt;=401,K389&lt;=500),6,IF(AND(L389="PIJAR",K389&gt;=510,K389&lt;=600),7,IF(AND(L389="PIJAR",K389&gt;=601,K389&lt;=700),8,IF(AND(L389="PIJAR",K389&gt;=701,K389&lt;=800),9,IF(AND(L389="PIJAR",K389&gt;=801,K389&lt;=900),10,IF(AND(L389="PIJAR",K389&gt;=901,K389&lt;=1000),11,IF(AND(L389="PELEPAS GAS",K389&gt;=10,K389&lt;=50),12,IF(AND(L389="PELEPAS GAS",K389&gt;=51,K389&lt;=100),13,IF(AND(L389="PELEPAS GAS",K389&gt;=101,K389&lt;=250),14,IF(AND(L389="PELEPAS GAS",K389&gt;=251,K389&lt;1000),15,IF(AND(L389="PELEPAS GAS",K389&gt;=501,K389&lt;2000),16,"SALAH"))))))))))))))))</f>
        <v>#N/A</v>
      </c>
      <c r="N389" s="21" t="s">
        <v>52</v>
      </c>
    </row>
    <row r="390" spans="1:14" x14ac:dyDescent="0.25">
      <c r="A390" s="21">
        <f t="shared" si="24"/>
        <v>389</v>
      </c>
      <c r="B390" s="21" t="s">
        <v>927</v>
      </c>
      <c r="C390" s="21" t="str">
        <f>VLOOKUP(B390,[1]DESA!$B$2:$D$601,3,FALSE)</f>
        <v>SELEBUNG</v>
      </c>
      <c r="D390" s="21" t="str">
        <f>VLOOKUP(B390,[1]DESA!$B$2:$E$601,4,FALSE)</f>
        <v>BATUKLIANG</v>
      </c>
      <c r="E390" s="22"/>
      <c r="F390" s="21">
        <f>IF(ISERROR(VLOOKUP(M390,KELAS,2,FALSE)),0,VLOOKUP(M390,KELAS,2,FALSE))</f>
        <v>0</v>
      </c>
      <c r="G390" s="21">
        <f>IF(F390&gt;50,100,F390)</f>
        <v>0</v>
      </c>
      <c r="H390" s="24" t="s">
        <v>950</v>
      </c>
      <c r="I390" s="24" t="s">
        <v>951</v>
      </c>
      <c r="J390" s="21" t="s">
        <v>18</v>
      </c>
      <c r="K390" s="21"/>
      <c r="L390" s="21" t="e">
        <f>VLOOKUP(E390,[1]KLASIFIKASI!$I$4:$J$18,2,FALSE)</f>
        <v>#N/A</v>
      </c>
      <c r="M390" s="21" t="e">
        <f>IF(AND(L390="PIJAR",K390&gt;=25,K390&lt;=50),1,IF(AND(L390="PIJAR",K390&gt;=51,K390&lt;=100),2,IF(AND(L390="PIJAR",K390&gt;=101,K390&lt;=200),3,IF(AND(L390="PIJAR",K390&gt;=201,K390&lt;=300),4,IF(AND(L390="PIJAR",K390&gt;=301,K390&lt;=400),5,IF(AND(L390="PIJAR",K390&gt;=401,K390&lt;=500),6,IF(AND(L390="PIJAR",K390&gt;=510,K390&lt;=600),7,IF(AND(L390="PIJAR",K390&gt;=601,K390&lt;=700),8,IF(AND(L390="PIJAR",K390&gt;=701,K390&lt;=800),9,IF(AND(L390="PIJAR",K390&gt;=801,K390&lt;=900),10,IF(AND(L390="PIJAR",K390&gt;=901,K390&lt;=1000),11,IF(AND(L390="PELEPAS GAS",K390&gt;=10,K390&lt;=50),12,IF(AND(L390="PELEPAS GAS",K390&gt;=51,K390&lt;=100),13,IF(AND(L390="PELEPAS GAS",K390&gt;=101,K390&lt;=250),14,IF(AND(L390="PELEPAS GAS",K390&gt;=251,K390&lt;1000),15,IF(AND(L390="PELEPAS GAS",K390&gt;=501,K390&lt;2000),16,"SALAH"))))))))))))))))</f>
        <v>#N/A</v>
      </c>
      <c r="N390" s="21" t="s">
        <v>52</v>
      </c>
    </row>
    <row r="391" spans="1:14" x14ac:dyDescent="0.25">
      <c r="A391" s="21">
        <f t="shared" si="24"/>
        <v>390</v>
      </c>
      <c r="B391" s="21" t="s">
        <v>927</v>
      </c>
      <c r="C391" s="21" t="str">
        <f>VLOOKUP(B391,[1]DESA!$B$2:$D$601,3,FALSE)</f>
        <v>SELEBUNG</v>
      </c>
      <c r="D391" s="21" t="str">
        <f>VLOOKUP(B391,[1]DESA!$B$2:$E$601,4,FALSE)</f>
        <v>BATUKLIANG</v>
      </c>
      <c r="E391" s="22"/>
      <c r="F391" s="21">
        <f>IF(ISERROR(VLOOKUP(M391,KELAS,2,FALSE)),0,VLOOKUP(M391,KELAS,2,FALSE))</f>
        <v>0</v>
      </c>
      <c r="G391" s="21">
        <f>IF(F391&gt;50,100,F391)</f>
        <v>0</v>
      </c>
      <c r="H391" s="24" t="s">
        <v>944</v>
      </c>
      <c r="I391" s="24" t="s">
        <v>945</v>
      </c>
      <c r="J391" s="21" t="s">
        <v>18</v>
      </c>
      <c r="K391" s="21"/>
      <c r="L391" s="21" t="e">
        <f>VLOOKUP(E391,[1]KLASIFIKASI!$I$4:$J$18,2,FALSE)</f>
        <v>#N/A</v>
      </c>
      <c r="M391" s="21" t="e">
        <f>IF(AND(L391="PIJAR",K391&gt;=25,K391&lt;=50),1,IF(AND(L391="PIJAR",K391&gt;=51,K391&lt;=100),2,IF(AND(L391="PIJAR",K391&gt;=101,K391&lt;=200),3,IF(AND(L391="PIJAR",K391&gt;=201,K391&lt;=300),4,IF(AND(L391="PIJAR",K391&gt;=301,K391&lt;=400),5,IF(AND(L391="PIJAR",K391&gt;=401,K391&lt;=500),6,IF(AND(L391="PIJAR",K391&gt;=510,K391&lt;=600),7,IF(AND(L391="PIJAR",K391&gt;=601,K391&lt;=700),8,IF(AND(L391="PIJAR",K391&gt;=701,K391&lt;=800),9,IF(AND(L391="PIJAR",K391&gt;=801,K391&lt;=900),10,IF(AND(L391="PIJAR",K391&gt;=901,K391&lt;=1000),11,IF(AND(L391="PELEPAS GAS",K391&gt;=10,K391&lt;=50),12,IF(AND(L391="PELEPAS GAS",K391&gt;=51,K391&lt;=100),13,IF(AND(L391="PELEPAS GAS",K391&gt;=101,K391&lt;=250),14,IF(AND(L391="PELEPAS GAS",K391&gt;=251,K391&lt;1000),15,IF(AND(L391="PELEPAS GAS",K391&gt;=501,K391&lt;2000),16,"SALAH"))))))))))))))))</f>
        <v>#N/A</v>
      </c>
      <c r="N391" s="21" t="s">
        <v>52</v>
      </c>
    </row>
    <row r="392" spans="1:14" x14ac:dyDescent="0.25">
      <c r="A392" s="21">
        <f t="shared" si="24"/>
        <v>391</v>
      </c>
      <c r="B392" s="21" t="s">
        <v>927</v>
      </c>
      <c r="C392" s="21" t="str">
        <f>VLOOKUP(B392,[1]DESA!$B$2:$D$601,3,FALSE)</f>
        <v>SELEBUNG</v>
      </c>
      <c r="D392" s="21" t="str">
        <f>VLOOKUP(B392,[1]DESA!$B$2:$E$601,4,FALSE)</f>
        <v>BATUKLIANG</v>
      </c>
      <c r="E392" s="22" t="s">
        <v>24</v>
      </c>
      <c r="F392" s="21">
        <f>IF(ISERROR(VLOOKUP(M392,KELAS,2,FALSE)),0,VLOOKUP(M392,KELAS,2,FALSE))</f>
        <v>0</v>
      </c>
      <c r="G392" s="21">
        <f>IF(F392&gt;50,100,F392)</f>
        <v>0</v>
      </c>
      <c r="H392" s="24" t="s">
        <v>940</v>
      </c>
      <c r="I392" s="24" t="s">
        <v>941</v>
      </c>
      <c r="J392" s="21" t="s">
        <v>18</v>
      </c>
      <c r="K392" s="21">
        <v>500</v>
      </c>
      <c r="L392" s="21" t="str">
        <f>VLOOKUP(E392,[1]KLASIFIKASI!$I$4:$J$18,2,FALSE)</f>
        <v>PELEPAS GAS</v>
      </c>
      <c r="M392" s="21">
        <f>IF(AND(L392="PIJAR",K392&gt;=25,K392&lt;=50),1,IF(AND(L392="PIJAR",K392&gt;=51,K392&lt;=100),2,IF(AND(L392="PIJAR",K392&gt;=101,K392&lt;=200),3,IF(AND(L392="PIJAR",K392&gt;=201,K392&lt;=300),4,IF(AND(L392="PIJAR",K392&gt;=301,K392&lt;=400),5,IF(AND(L392="PIJAR",K392&gt;=401,K392&lt;=500),6,IF(AND(L392="PIJAR",K392&gt;=510,K392&lt;=600),7,IF(AND(L392="PIJAR",K392&gt;=601,K392&lt;=700),8,IF(AND(L392="PIJAR",K392&gt;=701,K392&lt;=800),9,IF(AND(L392="PIJAR",K392&gt;=801,K392&lt;=900),10,IF(AND(L392="PIJAR",K392&gt;=901,K392&lt;=1000),11,IF(AND(L392="PELEPAS GAS",K392&gt;=10,K392&lt;=50),12,IF(AND(L392="PELEPAS GAS",K392&gt;=51,K392&lt;=100),13,IF(AND(L392="PELEPAS GAS",K392&gt;=101,K392&lt;=250),14,IF(AND(L392="PELEPAS GAS",K392&gt;=251,K392&lt;1000),15,IF(AND(L392="PELEPAS GAS",K392&gt;=501,K392&lt;2000),16,"SALAH"))))))))))))))))</f>
        <v>15</v>
      </c>
      <c r="N392" s="21" t="s">
        <v>19</v>
      </c>
    </row>
    <row r="393" spans="1:14" x14ac:dyDescent="0.25">
      <c r="A393" s="21">
        <f t="shared" si="24"/>
        <v>392</v>
      </c>
      <c r="B393" s="21" t="s">
        <v>927</v>
      </c>
      <c r="C393" s="21" t="str">
        <f>VLOOKUP(B393,[1]DESA!$B$2:$D$601,3,FALSE)</f>
        <v>SELEBUNG</v>
      </c>
      <c r="D393" s="21" t="str">
        <f>VLOOKUP(B393,[1]DESA!$B$2:$E$601,4,FALSE)</f>
        <v>BATUKLIANG</v>
      </c>
      <c r="E393" s="22" t="s">
        <v>24</v>
      </c>
      <c r="F393" s="21">
        <f>IF(ISERROR(VLOOKUP(M393,KELAS,2,FALSE)),0,VLOOKUP(M393,KELAS,2,FALSE))</f>
        <v>0</v>
      </c>
      <c r="G393" s="21">
        <f>IF(F393&gt;50,100,F393)</f>
        <v>0</v>
      </c>
      <c r="H393" s="24"/>
      <c r="I393" s="24"/>
      <c r="J393" s="21" t="s">
        <v>18</v>
      </c>
      <c r="K393" s="21">
        <v>500</v>
      </c>
      <c r="L393" s="21" t="str">
        <f>VLOOKUP(E393,[1]KLASIFIKASI!$I$4:$J$18,2,FALSE)</f>
        <v>PELEPAS GAS</v>
      </c>
      <c r="M393" s="21">
        <f>IF(AND(L393="PIJAR",K393&gt;=25,K393&lt;=50),1,IF(AND(L393="PIJAR",K393&gt;=51,K393&lt;=100),2,IF(AND(L393="PIJAR",K393&gt;=101,K393&lt;=200),3,IF(AND(L393="PIJAR",K393&gt;=201,K393&lt;=300),4,IF(AND(L393="PIJAR",K393&gt;=301,K393&lt;=400),5,IF(AND(L393="PIJAR",K393&gt;=401,K393&lt;=500),6,IF(AND(L393="PIJAR",K393&gt;=510,K393&lt;=600),7,IF(AND(L393="PIJAR",K393&gt;=601,K393&lt;=700),8,IF(AND(L393="PIJAR",K393&gt;=701,K393&lt;=800),9,IF(AND(L393="PIJAR",K393&gt;=801,K393&lt;=900),10,IF(AND(L393="PIJAR",K393&gt;=901,K393&lt;=1000),11,IF(AND(L393="PELEPAS GAS",K393&gt;=10,K393&lt;=50),12,IF(AND(L393="PELEPAS GAS",K393&gt;=51,K393&lt;=100),13,IF(AND(L393="PELEPAS GAS",K393&gt;=101,K393&lt;=250),14,IF(AND(L393="PELEPAS GAS",K393&gt;=251,K393&lt;1000),15,IF(AND(L393="PELEPAS GAS",K393&gt;=501,K393&lt;2000),16,"SALAH"))))))))))))))))</f>
        <v>15</v>
      </c>
      <c r="N393" s="21" t="s">
        <v>19</v>
      </c>
    </row>
    <row r="394" spans="1:14" x14ac:dyDescent="0.25">
      <c r="A394" s="21">
        <f t="shared" si="24"/>
        <v>393</v>
      </c>
      <c r="B394" s="21" t="s">
        <v>927</v>
      </c>
      <c r="C394" s="21" t="str">
        <f>VLOOKUP(B394,[1]DESA!$B$2:$D$601,3,FALSE)</f>
        <v>SELEBUNG</v>
      </c>
      <c r="D394" s="21" t="str">
        <f>VLOOKUP(B394,[1]DESA!$B$2:$E$601,4,FALSE)</f>
        <v>BATUKLIANG</v>
      </c>
      <c r="E394" s="22" t="s">
        <v>24</v>
      </c>
      <c r="F394" s="21">
        <f>IF(ISERROR(VLOOKUP(M394,KELAS,2,FALSE)),0,VLOOKUP(M394,KELAS,2,FALSE))</f>
        <v>0</v>
      </c>
      <c r="G394" s="21">
        <f>IF(F394&gt;50,100,F394)</f>
        <v>0</v>
      </c>
      <c r="H394" s="24"/>
      <c r="I394" s="24"/>
      <c r="J394" s="21" t="s">
        <v>18</v>
      </c>
      <c r="K394" s="21">
        <v>145</v>
      </c>
      <c r="L394" s="21" t="str">
        <f>VLOOKUP(E394,[1]KLASIFIKASI!$I$4:$J$18,2,FALSE)</f>
        <v>PELEPAS GAS</v>
      </c>
      <c r="M394" s="21">
        <f>IF(AND(L394="PIJAR",K394&gt;=25,K394&lt;=50),1,IF(AND(L394="PIJAR",K394&gt;=51,K394&lt;=100),2,IF(AND(L394="PIJAR",K394&gt;=101,K394&lt;=200),3,IF(AND(L394="PIJAR",K394&gt;=201,K394&lt;=300),4,IF(AND(L394="PIJAR",K394&gt;=301,K394&lt;=400),5,IF(AND(L394="PIJAR",K394&gt;=401,K394&lt;=500),6,IF(AND(L394="PIJAR",K394&gt;=510,K394&lt;=600),7,IF(AND(L394="PIJAR",K394&gt;=601,K394&lt;=700),8,IF(AND(L394="PIJAR",K394&gt;=701,K394&lt;=800),9,IF(AND(L394="PIJAR",K394&gt;=801,K394&lt;=900),10,IF(AND(L394="PIJAR",K394&gt;=901,K394&lt;=1000),11,IF(AND(L394="PELEPAS GAS",K394&gt;=10,K394&lt;=50),12,IF(AND(L394="PELEPAS GAS",K394&gt;=51,K394&lt;=100),13,IF(AND(L394="PELEPAS GAS",K394&gt;=101,K394&lt;=250),14,IF(AND(L394="PELEPAS GAS",K394&gt;=251,K394&lt;1000),15,IF(AND(L394="PELEPAS GAS",K394&gt;=501,K394&lt;2000),16,"SALAH"))))))))))))))))</f>
        <v>14</v>
      </c>
      <c r="N394" s="21" t="s">
        <v>19</v>
      </c>
    </row>
    <row r="395" spans="1:14" x14ac:dyDescent="0.25">
      <c r="A395" s="21">
        <f t="shared" si="24"/>
        <v>394</v>
      </c>
      <c r="B395" s="21" t="s">
        <v>927</v>
      </c>
      <c r="C395" s="21" t="str">
        <f>VLOOKUP(B395,[1]DESA!$B$2:$D$601,3,FALSE)</f>
        <v>SELEBUNG</v>
      </c>
      <c r="D395" s="21" t="str">
        <f>VLOOKUP(B395,[1]DESA!$B$2:$E$601,4,FALSE)</f>
        <v>BATUKLIANG</v>
      </c>
      <c r="E395" s="22" t="s">
        <v>24</v>
      </c>
      <c r="F395" s="21">
        <f>IF(ISERROR(VLOOKUP(M395,KELAS,2,FALSE)),0,VLOOKUP(M395,KELAS,2,FALSE))</f>
        <v>0</v>
      </c>
      <c r="G395" s="21">
        <f>IF(F395&gt;50,100,F395)</f>
        <v>0</v>
      </c>
      <c r="H395" s="24"/>
      <c r="I395" s="24"/>
      <c r="J395" s="21" t="s">
        <v>18</v>
      </c>
      <c r="K395" s="21">
        <v>500</v>
      </c>
      <c r="L395" s="21" t="str">
        <f>VLOOKUP(E395,[1]KLASIFIKASI!$I$4:$J$18,2,FALSE)</f>
        <v>PELEPAS GAS</v>
      </c>
      <c r="M395" s="21">
        <f>IF(AND(L395="PIJAR",K395&gt;=25,K395&lt;=50),1,IF(AND(L395="PIJAR",K395&gt;=51,K395&lt;=100),2,IF(AND(L395="PIJAR",K395&gt;=101,K395&lt;=200),3,IF(AND(L395="PIJAR",K395&gt;=201,K395&lt;=300),4,IF(AND(L395="PIJAR",K395&gt;=301,K395&lt;=400),5,IF(AND(L395="PIJAR",K395&gt;=401,K395&lt;=500),6,IF(AND(L395="PIJAR",K395&gt;=510,K395&lt;=600),7,IF(AND(L395="PIJAR",K395&gt;=601,K395&lt;=700),8,IF(AND(L395="PIJAR",K395&gt;=701,K395&lt;=800),9,IF(AND(L395="PIJAR",K395&gt;=801,K395&lt;=900),10,IF(AND(L395="PIJAR",K395&gt;=901,K395&lt;=1000),11,IF(AND(L395="PELEPAS GAS",K395&gt;=10,K395&lt;=50),12,IF(AND(L395="PELEPAS GAS",K395&gt;=51,K395&lt;=100),13,IF(AND(L395="PELEPAS GAS",K395&gt;=101,K395&lt;=250),14,IF(AND(L395="PELEPAS GAS",K395&gt;=251,K395&lt;1000),15,IF(AND(L395="PELEPAS GAS",K395&gt;=501,K395&lt;2000),16,"SALAH"))))))))))))))))</f>
        <v>15</v>
      </c>
      <c r="N395" s="21" t="s">
        <v>19</v>
      </c>
    </row>
    <row r="396" spans="1:14" x14ac:dyDescent="0.25">
      <c r="A396" s="21">
        <f t="shared" si="24"/>
        <v>395</v>
      </c>
      <c r="B396" s="21" t="s">
        <v>927</v>
      </c>
      <c r="C396" s="21" t="str">
        <f>VLOOKUP(B396,[1]DESA!$B$2:$D$601,3,FALSE)</f>
        <v>SELEBUNG</v>
      </c>
      <c r="D396" s="21" t="str">
        <f>VLOOKUP(B396,[1]DESA!$B$2:$E$601,4,FALSE)</f>
        <v>BATUKLIANG</v>
      </c>
      <c r="E396" s="22" t="s">
        <v>24</v>
      </c>
      <c r="F396" s="21">
        <f>IF(ISERROR(VLOOKUP(M396,KELAS,2,FALSE)),0,VLOOKUP(M396,KELAS,2,FALSE))</f>
        <v>0</v>
      </c>
      <c r="G396" s="21">
        <f>IF(F396&gt;50,100,F396)</f>
        <v>0</v>
      </c>
      <c r="H396" s="24"/>
      <c r="I396" s="24"/>
      <c r="J396" s="21" t="s">
        <v>18</v>
      </c>
      <c r="K396" s="21">
        <v>75</v>
      </c>
      <c r="L396" s="21" t="str">
        <f>VLOOKUP(E396,[1]KLASIFIKASI!$I$4:$J$18,2,FALSE)</f>
        <v>PELEPAS GAS</v>
      </c>
      <c r="M396" s="21">
        <f>IF(AND(L396="PIJAR",K396&gt;=25,K396&lt;=50),1,IF(AND(L396="PIJAR",K396&gt;=51,K396&lt;=100),2,IF(AND(L396="PIJAR",K396&gt;=101,K396&lt;=200),3,IF(AND(L396="PIJAR",K396&gt;=201,K396&lt;=300),4,IF(AND(L396="PIJAR",K396&gt;=301,K396&lt;=400),5,IF(AND(L396="PIJAR",K396&gt;=401,K396&lt;=500),6,IF(AND(L396="PIJAR",K396&gt;=510,K396&lt;=600),7,IF(AND(L396="PIJAR",K396&gt;=601,K396&lt;=700),8,IF(AND(L396="PIJAR",K396&gt;=701,K396&lt;=800),9,IF(AND(L396="PIJAR",K396&gt;=801,K396&lt;=900),10,IF(AND(L396="PIJAR",K396&gt;=901,K396&lt;=1000),11,IF(AND(L396="PELEPAS GAS",K396&gt;=10,K396&lt;=50),12,IF(AND(L396="PELEPAS GAS",K396&gt;=51,K396&lt;=100),13,IF(AND(L396="PELEPAS GAS",K396&gt;=101,K396&lt;=250),14,IF(AND(L396="PELEPAS GAS",K396&gt;=251,K396&lt;1000),15,IF(AND(L396="PELEPAS GAS",K396&gt;=501,K396&lt;2000),16,"SALAH"))))))))))))))))</f>
        <v>13</v>
      </c>
      <c r="N396" s="21" t="s">
        <v>52</v>
      </c>
    </row>
    <row r="397" spans="1:14" x14ac:dyDescent="0.25">
      <c r="A397" s="21">
        <f t="shared" si="24"/>
        <v>396</v>
      </c>
      <c r="B397" s="21" t="s">
        <v>927</v>
      </c>
      <c r="C397" s="21" t="str">
        <f>VLOOKUP(B397,[1]DESA!$B$2:$D$601,3,FALSE)</f>
        <v>SELEBUNG</v>
      </c>
      <c r="D397" s="21" t="str">
        <f>VLOOKUP(B397,[1]DESA!$B$2:$E$601,4,FALSE)</f>
        <v>BATUKLIANG</v>
      </c>
      <c r="E397" s="22" t="s">
        <v>24</v>
      </c>
      <c r="F397" s="21">
        <f>IF(ISERROR(VLOOKUP(M397,KELAS,2,FALSE)),0,VLOOKUP(M397,KELAS,2,FALSE))</f>
        <v>0</v>
      </c>
      <c r="G397" s="21">
        <f>IF(F397&gt;50,100,F397)</f>
        <v>0</v>
      </c>
      <c r="H397" s="24" t="s">
        <v>932</v>
      </c>
      <c r="I397" s="24" t="s">
        <v>933</v>
      </c>
      <c r="J397" s="21" t="s">
        <v>18</v>
      </c>
      <c r="K397" s="21">
        <v>125</v>
      </c>
      <c r="L397" s="21" t="str">
        <f>VLOOKUP(E397,[1]KLASIFIKASI!$I$4:$J$18,2,FALSE)</f>
        <v>PELEPAS GAS</v>
      </c>
      <c r="M397" s="21">
        <f>IF(AND(L397="PIJAR",K397&gt;=25,K397&lt;=50),1,IF(AND(L397="PIJAR",K397&gt;=51,K397&lt;=100),2,IF(AND(L397="PIJAR",K397&gt;=101,K397&lt;=200),3,IF(AND(L397="PIJAR",K397&gt;=201,K397&lt;=300),4,IF(AND(L397="PIJAR",K397&gt;=301,K397&lt;=400),5,IF(AND(L397="PIJAR",K397&gt;=401,K397&lt;=500),6,IF(AND(L397="PIJAR",K397&gt;=510,K397&lt;=600),7,IF(AND(L397="PIJAR",K397&gt;=601,K397&lt;=700),8,IF(AND(L397="PIJAR",K397&gt;=701,K397&lt;=800),9,IF(AND(L397="PIJAR",K397&gt;=801,K397&lt;=900),10,IF(AND(L397="PIJAR",K397&gt;=901,K397&lt;=1000),11,IF(AND(L397="PELEPAS GAS",K397&gt;=10,K397&lt;=50),12,IF(AND(L397="PELEPAS GAS",K397&gt;=51,K397&lt;=100),13,IF(AND(L397="PELEPAS GAS",K397&gt;=101,K397&lt;=250),14,IF(AND(L397="PELEPAS GAS",K397&gt;=251,K397&lt;1000),15,IF(AND(L397="PELEPAS GAS",K397&gt;=501,K397&lt;2000),16,"SALAH"))))))))))))))))</f>
        <v>14</v>
      </c>
      <c r="N397" s="21" t="s">
        <v>19</v>
      </c>
    </row>
    <row r="398" spans="1:14" x14ac:dyDescent="0.25">
      <c r="A398" s="21">
        <f t="shared" si="24"/>
        <v>397</v>
      </c>
      <c r="B398" s="21" t="s">
        <v>927</v>
      </c>
      <c r="C398" s="21" t="str">
        <f>VLOOKUP(B398,[1]DESA!$B$2:$D$601,3,FALSE)</f>
        <v>SELEBUNG</v>
      </c>
      <c r="D398" s="21" t="str">
        <f>VLOOKUP(B398,[1]DESA!$B$2:$E$601,4,FALSE)</f>
        <v>BATUKLIANG</v>
      </c>
      <c r="E398" s="22" t="s">
        <v>24</v>
      </c>
      <c r="F398" s="21">
        <f>IF(ISERROR(VLOOKUP(M398,KELAS,2,FALSE)),0,VLOOKUP(M398,KELAS,2,FALSE))</f>
        <v>0</v>
      </c>
      <c r="G398" s="21">
        <f>IF(F398&gt;50,100,F398)</f>
        <v>0</v>
      </c>
      <c r="H398" s="24" t="s">
        <v>928</v>
      </c>
      <c r="I398" s="24" t="s">
        <v>929</v>
      </c>
      <c r="J398" s="21" t="s">
        <v>18</v>
      </c>
      <c r="K398" s="21">
        <v>500</v>
      </c>
      <c r="L398" s="21" t="str">
        <f>VLOOKUP(E398,[1]KLASIFIKASI!$I$4:$J$18,2,FALSE)</f>
        <v>PELEPAS GAS</v>
      </c>
      <c r="M398" s="21">
        <f>IF(AND(L398="PIJAR",K398&gt;=25,K398&lt;=50),1,IF(AND(L398="PIJAR",K398&gt;=51,K398&lt;=100),2,IF(AND(L398="PIJAR",K398&gt;=101,K398&lt;=200),3,IF(AND(L398="PIJAR",K398&gt;=201,K398&lt;=300),4,IF(AND(L398="PIJAR",K398&gt;=301,K398&lt;=400),5,IF(AND(L398="PIJAR",K398&gt;=401,K398&lt;=500),6,IF(AND(L398="PIJAR",K398&gt;=510,K398&lt;=600),7,IF(AND(L398="PIJAR",K398&gt;=601,K398&lt;=700),8,IF(AND(L398="PIJAR",K398&gt;=701,K398&lt;=800),9,IF(AND(L398="PIJAR",K398&gt;=801,K398&lt;=900),10,IF(AND(L398="PIJAR",K398&gt;=901,K398&lt;=1000),11,IF(AND(L398="PELEPAS GAS",K398&gt;=10,K398&lt;=50),12,IF(AND(L398="PELEPAS GAS",K398&gt;=51,K398&lt;=100),13,IF(AND(L398="PELEPAS GAS",K398&gt;=101,K398&lt;=250),14,IF(AND(L398="PELEPAS GAS",K398&gt;=251,K398&lt;1000),15,IF(AND(L398="PELEPAS GAS",K398&gt;=501,K398&lt;2000),16,"SALAH"))))))))))))))))</f>
        <v>15</v>
      </c>
      <c r="N398" s="21" t="s">
        <v>19</v>
      </c>
    </row>
    <row r="399" spans="1:14" x14ac:dyDescent="0.25">
      <c r="A399" s="21">
        <f t="shared" si="24"/>
        <v>398</v>
      </c>
      <c r="B399" s="21" t="s">
        <v>891</v>
      </c>
      <c r="C399" s="21" t="str">
        <f>VLOOKUP(B399,[1]DESA!$B$2:$D$601,3,FALSE)</f>
        <v>SELEBUNG</v>
      </c>
      <c r="D399" s="21" t="str">
        <f>VLOOKUP(B399,[1]DESA!$B$2:$E$601,4,FALSE)</f>
        <v>BATUKLIANG</v>
      </c>
      <c r="E399" s="22" t="s">
        <v>24</v>
      </c>
      <c r="F399" s="21">
        <f>IF(ISERROR(VLOOKUP(M399,KELAS,2,FALSE)),0,VLOOKUP(M399,KELAS,2,FALSE))</f>
        <v>0</v>
      </c>
      <c r="G399" s="21">
        <f>IF(F399&gt;50,100,F399)</f>
        <v>0</v>
      </c>
      <c r="H399" s="24" t="s">
        <v>923</v>
      </c>
      <c r="I399" s="24" t="s">
        <v>924</v>
      </c>
      <c r="J399" s="21" t="s">
        <v>18</v>
      </c>
      <c r="K399" s="21">
        <v>500</v>
      </c>
      <c r="L399" s="21" t="str">
        <f>VLOOKUP(E399,[1]KLASIFIKASI!$I$4:$J$18,2,FALSE)</f>
        <v>PELEPAS GAS</v>
      </c>
      <c r="M399" s="21">
        <f>IF(AND(L399="PIJAR",K399&gt;=25,K399&lt;=50),1,IF(AND(L399="PIJAR",K399&gt;=51,K399&lt;=100),2,IF(AND(L399="PIJAR",K399&gt;=101,K399&lt;=200),3,IF(AND(L399="PIJAR",K399&gt;=201,K399&lt;=300),4,IF(AND(L399="PIJAR",K399&gt;=301,K399&lt;=400),5,IF(AND(L399="PIJAR",K399&gt;=401,K399&lt;=500),6,IF(AND(L399="PIJAR",K399&gt;=510,K399&lt;=600),7,IF(AND(L399="PIJAR",K399&gt;=601,K399&lt;=700),8,IF(AND(L399="PIJAR",K399&gt;=701,K399&lt;=800),9,IF(AND(L399="PIJAR",K399&gt;=801,K399&lt;=900),10,IF(AND(L399="PIJAR",K399&gt;=901,K399&lt;=1000),11,IF(AND(L399="PELEPAS GAS",K399&gt;=10,K399&lt;=50),12,IF(AND(L399="PELEPAS GAS",K399&gt;=51,K399&lt;=100),13,IF(AND(L399="PELEPAS GAS",K399&gt;=101,K399&lt;=250),14,IF(AND(L399="PELEPAS GAS",K399&gt;=251,K399&lt;1000),15,IF(AND(L399="PELEPAS GAS",K399&gt;=501,K399&lt;2000),16,"SALAH"))))))))))))))))</f>
        <v>15</v>
      </c>
      <c r="N399" s="21" t="s">
        <v>19</v>
      </c>
    </row>
    <row r="400" spans="1:14" x14ac:dyDescent="0.25">
      <c r="A400" s="21">
        <f t="shared" si="24"/>
        <v>399</v>
      </c>
      <c r="B400" s="21" t="s">
        <v>891</v>
      </c>
      <c r="C400" s="21" t="str">
        <f>VLOOKUP(B400,[1]DESA!$B$2:$D$601,3,FALSE)</f>
        <v>SELEBUNG</v>
      </c>
      <c r="D400" s="21" t="str">
        <f>VLOOKUP(B400,[1]DESA!$B$2:$E$601,4,FALSE)</f>
        <v>BATUKLIANG</v>
      </c>
      <c r="E400" s="22" t="s">
        <v>24</v>
      </c>
      <c r="F400" s="21">
        <f>IF(ISERROR(VLOOKUP(M400,KELAS,2,FALSE)),0,VLOOKUP(M400,KELAS,2,FALSE))</f>
        <v>0</v>
      </c>
      <c r="G400" s="21">
        <f>IF(F400&gt;50,100,F400)</f>
        <v>0</v>
      </c>
      <c r="H400" s="24" t="s">
        <v>915</v>
      </c>
      <c r="I400" s="24" t="s">
        <v>916</v>
      </c>
      <c r="J400" s="21" t="s">
        <v>18</v>
      </c>
      <c r="K400" s="21">
        <v>125</v>
      </c>
      <c r="L400" s="21" t="str">
        <f>VLOOKUP(E400,[1]KLASIFIKASI!$I$4:$J$18,2,FALSE)</f>
        <v>PELEPAS GAS</v>
      </c>
      <c r="M400" s="21">
        <f>IF(AND(L400="PIJAR",K400&gt;=25,K400&lt;=50),1,IF(AND(L400="PIJAR",K400&gt;=51,K400&lt;=100),2,IF(AND(L400="PIJAR",K400&gt;=101,K400&lt;=200),3,IF(AND(L400="PIJAR",K400&gt;=201,K400&lt;=300),4,IF(AND(L400="PIJAR",K400&gt;=301,K400&lt;=400),5,IF(AND(L400="PIJAR",K400&gt;=401,K400&lt;=500),6,IF(AND(L400="PIJAR",K400&gt;=510,K400&lt;=600),7,IF(AND(L400="PIJAR",K400&gt;=601,K400&lt;=700),8,IF(AND(L400="PIJAR",K400&gt;=701,K400&lt;=800),9,IF(AND(L400="PIJAR",K400&gt;=801,K400&lt;=900),10,IF(AND(L400="PIJAR",K400&gt;=901,K400&lt;=1000),11,IF(AND(L400="PELEPAS GAS",K400&gt;=10,K400&lt;=50),12,IF(AND(L400="PELEPAS GAS",K400&gt;=51,K400&lt;=100),13,IF(AND(L400="PELEPAS GAS",K400&gt;=101,K400&lt;=250),14,IF(AND(L400="PELEPAS GAS",K400&gt;=251,K400&lt;1000),15,IF(AND(L400="PELEPAS GAS",K400&gt;=501,K400&lt;2000),16,"SALAH"))))))))))))))))</f>
        <v>14</v>
      </c>
      <c r="N400" s="21" t="s">
        <v>19</v>
      </c>
    </row>
    <row r="401" spans="1:14" x14ac:dyDescent="0.25">
      <c r="A401" s="21">
        <f t="shared" si="24"/>
        <v>400</v>
      </c>
      <c r="B401" s="21" t="s">
        <v>891</v>
      </c>
      <c r="C401" s="21" t="str">
        <f>VLOOKUP(B401,[1]DESA!$B$2:$D$601,3,FALSE)</f>
        <v>SELEBUNG</v>
      </c>
      <c r="D401" s="21" t="str">
        <f>VLOOKUP(B401,[1]DESA!$B$2:$E$601,4,FALSE)</f>
        <v>BATUKLIANG</v>
      </c>
      <c r="E401" s="22" t="s">
        <v>24</v>
      </c>
      <c r="F401" s="21">
        <f>IF(ISERROR(VLOOKUP(M401,KELAS,2,FALSE)),0,VLOOKUP(M401,KELAS,2,FALSE))</f>
        <v>0</v>
      </c>
      <c r="G401" s="21">
        <f>IF(F401&gt;50,100,F401)</f>
        <v>0</v>
      </c>
      <c r="H401" s="24" t="s">
        <v>917</v>
      </c>
      <c r="I401" s="24" t="s">
        <v>918</v>
      </c>
      <c r="J401" s="21" t="s">
        <v>18</v>
      </c>
      <c r="K401" s="21">
        <v>500</v>
      </c>
      <c r="L401" s="21" t="str">
        <f>VLOOKUP(E401,[1]KLASIFIKASI!$I$4:$J$18,2,FALSE)</f>
        <v>PELEPAS GAS</v>
      </c>
      <c r="M401" s="21">
        <f>IF(AND(L401="PIJAR",K401&gt;=25,K401&lt;=50),1,IF(AND(L401="PIJAR",K401&gt;=51,K401&lt;=100),2,IF(AND(L401="PIJAR",K401&gt;=101,K401&lt;=200),3,IF(AND(L401="PIJAR",K401&gt;=201,K401&lt;=300),4,IF(AND(L401="PIJAR",K401&gt;=301,K401&lt;=400),5,IF(AND(L401="PIJAR",K401&gt;=401,K401&lt;=500),6,IF(AND(L401="PIJAR",K401&gt;=510,K401&lt;=600),7,IF(AND(L401="PIJAR",K401&gt;=601,K401&lt;=700),8,IF(AND(L401="PIJAR",K401&gt;=701,K401&lt;=800),9,IF(AND(L401="PIJAR",K401&gt;=801,K401&lt;=900),10,IF(AND(L401="PIJAR",K401&gt;=901,K401&lt;=1000),11,IF(AND(L401="PELEPAS GAS",K401&gt;=10,K401&lt;=50),12,IF(AND(L401="PELEPAS GAS",K401&gt;=51,K401&lt;=100),13,IF(AND(L401="PELEPAS GAS",K401&gt;=101,K401&lt;=250),14,IF(AND(L401="PELEPAS GAS",K401&gt;=251,K401&lt;1000),15,IF(AND(L401="PELEPAS GAS",K401&gt;=501,K401&lt;2000),16,"SALAH"))))))))))))))))</f>
        <v>15</v>
      </c>
      <c r="N401" s="21" t="s">
        <v>19</v>
      </c>
    </row>
    <row r="402" spans="1:14" x14ac:dyDescent="0.25">
      <c r="A402" s="21">
        <f t="shared" si="24"/>
        <v>401</v>
      </c>
      <c r="B402" s="21" t="s">
        <v>891</v>
      </c>
      <c r="C402" s="21" t="str">
        <f>VLOOKUP(B402,[1]DESA!$B$2:$D$601,3,FALSE)</f>
        <v>SELEBUNG</v>
      </c>
      <c r="D402" s="21" t="str">
        <f>VLOOKUP(B402,[1]DESA!$B$2:$E$601,4,FALSE)</f>
        <v>BATUKLIANG</v>
      </c>
      <c r="E402" s="22" t="s">
        <v>24</v>
      </c>
      <c r="F402" s="21">
        <f>IF(ISERROR(VLOOKUP(M402,KELAS,2,FALSE)),0,VLOOKUP(M402,KELAS,2,FALSE))</f>
        <v>0</v>
      </c>
      <c r="G402" s="21">
        <f>IF(F402&gt;50,100,F402)</f>
        <v>0</v>
      </c>
      <c r="H402" s="24" t="s">
        <v>905</v>
      </c>
      <c r="I402" s="24" t="s">
        <v>906</v>
      </c>
      <c r="J402" s="21" t="s">
        <v>18</v>
      </c>
      <c r="K402" s="21">
        <v>500</v>
      </c>
      <c r="L402" s="21" t="str">
        <f>VLOOKUP(E402,[1]KLASIFIKASI!$I$4:$J$18,2,FALSE)</f>
        <v>PELEPAS GAS</v>
      </c>
      <c r="M402" s="21">
        <f>IF(AND(L402="PIJAR",K402&gt;=25,K402&lt;=50),1,IF(AND(L402="PIJAR",K402&gt;=51,K402&lt;=100),2,IF(AND(L402="PIJAR",K402&gt;=101,K402&lt;=200),3,IF(AND(L402="PIJAR",K402&gt;=201,K402&lt;=300),4,IF(AND(L402="PIJAR",K402&gt;=301,K402&lt;=400),5,IF(AND(L402="PIJAR",K402&gt;=401,K402&lt;=500),6,IF(AND(L402="PIJAR",K402&gt;=510,K402&lt;=600),7,IF(AND(L402="PIJAR",K402&gt;=601,K402&lt;=700),8,IF(AND(L402="PIJAR",K402&gt;=701,K402&lt;=800),9,IF(AND(L402="PIJAR",K402&gt;=801,K402&lt;=900),10,IF(AND(L402="PIJAR",K402&gt;=901,K402&lt;=1000),11,IF(AND(L402="PELEPAS GAS",K402&gt;=10,K402&lt;=50),12,IF(AND(L402="PELEPAS GAS",K402&gt;=51,K402&lt;=100),13,IF(AND(L402="PELEPAS GAS",K402&gt;=101,K402&lt;=250),14,IF(AND(L402="PELEPAS GAS",K402&gt;=251,K402&lt;1000),15,IF(AND(L402="PELEPAS GAS",K402&gt;=501,K402&lt;2000),16,"SALAH"))))))))))))))))</f>
        <v>15</v>
      </c>
      <c r="N402" s="21" t="s">
        <v>19</v>
      </c>
    </row>
    <row r="403" spans="1:14" x14ac:dyDescent="0.25">
      <c r="A403" s="21">
        <f t="shared" si="24"/>
        <v>402</v>
      </c>
      <c r="B403" s="21" t="s">
        <v>891</v>
      </c>
      <c r="C403" s="21" t="str">
        <f>VLOOKUP(B403,[1]DESA!$B$2:$D$601,3,FALSE)</f>
        <v>SELEBUNG</v>
      </c>
      <c r="D403" s="21" t="str">
        <f>VLOOKUP(B403,[1]DESA!$B$2:$E$601,4,FALSE)</f>
        <v>BATUKLIANG</v>
      </c>
      <c r="E403" s="22"/>
      <c r="F403" s="21">
        <f>IF(ISERROR(VLOOKUP(M403,KELAS,2,FALSE)),0,VLOOKUP(M403,KELAS,2,FALSE))</f>
        <v>0</v>
      </c>
      <c r="G403" s="21">
        <f>IF(F403&gt;50,100,F403)</f>
        <v>0</v>
      </c>
      <c r="H403" s="24" t="s">
        <v>898</v>
      </c>
      <c r="I403" s="24" t="s">
        <v>899</v>
      </c>
      <c r="J403" s="21" t="s">
        <v>18</v>
      </c>
      <c r="K403" s="21"/>
      <c r="L403" s="21" t="e">
        <f>VLOOKUP(E403,[1]KLASIFIKASI!$I$4:$J$18,2,FALSE)</f>
        <v>#N/A</v>
      </c>
      <c r="M403" s="21" t="e">
        <f>IF(AND(L403="PIJAR",K403&gt;=25,K403&lt;=50),1,IF(AND(L403="PIJAR",K403&gt;=51,K403&lt;=100),2,IF(AND(L403="PIJAR",K403&gt;=101,K403&lt;=200),3,IF(AND(L403="PIJAR",K403&gt;=201,K403&lt;=300),4,IF(AND(L403="PIJAR",K403&gt;=301,K403&lt;=400),5,IF(AND(L403="PIJAR",K403&gt;=401,K403&lt;=500),6,IF(AND(L403="PIJAR",K403&gt;=510,K403&lt;=600),7,IF(AND(L403="PIJAR",K403&gt;=601,K403&lt;=700),8,IF(AND(L403="PIJAR",K403&gt;=701,K403&lt;=800),9,IF(AND(L403="PIJAR",K403&gt;=801,K403&lt;=900),10,IF(AND(L403="PIJAR",K403&gt;=901,K403&lt;=1000),11,IF(AND(L403="PELEPAS GAS",K403&gt;=10,K403&lt;=50),12,IF(AND(L403="PELEPAS GAS",K403&gt;=51,K403&lt;=100),13,IF(AND(L403="PELEPAS GAS",K403&gt;=101,K403&lt;=250),14,IF(AND(L403="PELEPAS GAS",K403&gt;=251,K403&lt;1000),15,IF(AND(L403="PELEPAS GAS",K403&gt;=501,K403&lt;2000),16,"SALAH"))))))))))))))))</f>
        <v>#N/A</v>
      </c>
      <c r="N403" s="21" t="s">
        <v>52</v>
      </c>
    </row>
    <row r="404" spans="1:14" x14ac:dyDescent="0.25">
      <c r="A404" s="21">
        <f t="shared" si="24"/>
        <v>403</v>
      </c>
      <c r="B404" s="21" t="s">
        <v>891</v>
      </c>
      <c r="C404" s="21" t="str">
        <f>VLOOKUP(B404,[1]DESA!$B$2:$D$601,3,FALSE)</f>
        <v>SELEBUNG</v>
      </c>
      <c r="D404" s="21" t="str">
        <f>VLOOKUP(B404,[1]DESA!$B$2:$E$601,4,FALSE)</f>
        <v>BATUKLIANG</v>
      </c>
      <c r="E404" s="22" t="s">
        <v>24</v>
      </c>
      <c r="F404" s="21">
        <f>IF(ISERROR(VLOOKUP(M404,KELAS,2,FALSE)),0,VLOOKUP(M404,KELAS,2,FALSE))</f>
        <v>0</v>
      </c>
      <c r="G404" s="21">
        <f>IF(F404&gt;50,100,F404)</f>
        <v>0</v>
      </c>
      <c r="H404" s="24" t="s">
        <v>892</v>
      </c>
      <c r="I404" s="24" t="s">
        <v>893</v>
      </c>
      <c r="J404" s="21" t="s">
        <v>18</v>
      </c>
      <c r="K404" s="21">
        <v>250</v>
      </c>
      <c r="L404" s="21" t="str">
        <f>VLOOKUP(E404,[1]KLASIFIKASI!$I$4:$J$18,2,FALSE)</f>
        <v>PELEPAS GAS</v>
      </c>
      <c r="M404" s="21">
        <f>IF(AND(L404="PIJAR",K404&gt;=25,K404&lt;=50),1,IF(AND(L404="PIJAR",K404&gt;=51,K404&lt;=100),2,IF(AND(L404="PIJAR",K404&gt;=101,K404&lt;=200),3,IF(AND(L404="PIJAR",K404&gt;=201,K404&lt;=300),4,IF(AND(L404="PIJAR",K404&gt;=301,K404&lt;=400),5,IF(AND(L404="PIJAR",K404&gt;=401,K404&lt;=500),6,IF(AND(L404="PIJAR",K404&gt;=510,K404&lt;=600),7,IF(AND(L404="PIJAR",K404&gt;=601,K404&lt;=700),8,IF(AND(L404="PIJAR",K404&gt;=701,K404&lt;=800),9,IF(AND(L404="PIJAR",K404&gt;=801,K404&lt;=900),10,IF(AND(L404="PIJAR",K404&gt;=901,K404&lt;=1000),11,IF(AND(L404="PELEPAS GAS",K404&gt;=10,K404&lt;=50),12,IF(AND(L404="PELEPAS GAS",K404&gt;=51,K404&lt;=100),13,IF(AND(L404="PELEPAS GAS",K404&gt;=101,K404&lt;=250),14,IF(AND(L404="PELEPAS GAS",K404&gt;=251,K404&lt;1000),15,IF(AND(L404="PELEPAS GAS",K404&gt;=501,K404&lt;2000),16,"SALAH"))))))))))))))))</f>
        <v>14</v>
      </c>
      <c r="N404" s="21" t="s">
        <v>19</v>
      </c>
    </row>
    <row r="405" spans="1:14" x14ac:dyDescent="0.25">
      <c r="A405" s="21">
        <f t="shared" si="24"/>
        <v>404</v>
      </c>
      <c r="B405" s="21" t="s">
        <v>850</v>
      </c>
      <c r="C405" s="21" t="str">
        <f>VLOOKUP(B405,[1]DESA!$B$2:$D$601,3,FALSE)</f>
        <v>AIK DAREK</v>
      </c>
      <c r="D405" s="21" t="str">
        <f>VLOOKUP(B405,[1]DESA!$B$2:$E$601,4,FALSE)</f>
        <v>BATUKLIANG</v>
      </c>
      <c r="E405" s="22" t="s">
        <v>24</v>
      </c>
      <c r="F405" s="21">
        <f>IF(ISERROR(VLOOKUP(M405,KELAS,2,FALSE)),0,VLOOKUP(M405,KELAS,2,FALSE))</f>
        <v>0</v>
      </c>
      <c r="G405" s="21">
        <f>IF(F405&gt;50,100,F405)</f>
        <v>0</v>
      </c>
      <c r="H405" s="24" t="s">
        <v>861</v>
      </c>
      <c r="I405" s="24" t="s">
        <v>862</v>
      </c>
      <c r="J405" s="21" t="s">
        <v>18</v>
      </c>
      <c r="K405" s="21">
        <v>125</v>
      </c>
      <c r="L405" s="21" t="str">
        <f>VLOOKUP(E405,[1]KLASIFIKASI!$I$4:$J$18,2,FALSE)</f>
        <v>PELEPAS GAS</v>
      </c>
      <c r="M405" s="21">
        <f>IF(AND(L405="PIJAR",K405&gt;=25,K405&lt;=50),1,IF(AND(L405="PIJAR",K405&gt;=51,K405&lt;=100),2,IF(AND(L405="PIJAR",K405&gt;=101,K405&lt;=200),3,IF(AND(L405="PIJAR",K405&gt;=201,K405&lt;=300),4,IF(AND(L405="PIJAR",K405&gt;=301,K405&lt;=400),5,IF(AND(L405="PIJAR",K405&gt;=401,K405&lt;=500),6,IF(AND(L405="PIJAR",K405&gt;=510,K405&lt;=600),7,IF(AND(L405="PIJAR",K405&gt;=601,K405&lt;=700),8,IF(AND(L405="PIJAR",K405&gt;=701,K405&lt;=800),9,IF(AND(L405="PIJAR",K405&gt;=801,K405&lt;=900),10,IF(AND(L405="PIJAR",K405&gt;=901,K405&lt;=1000),11,IF(AND(L405="PELEPAS GAS",K405&gt;=10,K405&lt;=50),12,IF(AND(L405="PELEPAS GAS",K405&gt;=51,K405&lt;=100),13,IF(AND(L405="PELEPAS GAS",K405&gt;=101,K405&lt;=250),14,IF(AND(L405="PELEPAS GAS",K405&gt;=251,K405&lt;1000),15,IF(AND(L405="PELEPAS GAS",K405&gt;=501,K405&lt;2000),16,"SALAH"))))))))))))))))</f>
        <v>14</v>
      </c>
      <c r="N405" s="21" t="s">
        <v>19</v>
      </c>
    </row>
    <row r="406" spans="1:14" x14ac:dyDescent="0.25">
      <c r="A406" s="21">
        <f t="shared" si="24"/>
        <v>405</v>
      </c>
      <c r="B406" s="21" t="s">
        <v>850</v>
      </c>
      <c r="C406" s="21" t="str">
        <f>VLOOKUP(B406,[1]DESA!$B$2:$D$601,3,FALSE)</f>
        <v>AIK DAREK</v>
      </c>
      <c r="D406" s="21" t="str">
        <f>VLOOKUP(B406,[1]DESA!$B$2:$E$601,4,FALSE)</f>
        <v>BATUKLIANG</v>
      </c>
      <c r="E406" s="22" t="s">
        <v>24</v>
      </c>
      <c r="F406" s="21">
        <f>IF(ISERROR(VLOOKUP(M406,KELAS,2,FALSE)),0,VLOOKUP(M406,KELAS,2,FALSE))</f>
        <v>0</v>
      </c>
      <c r="G406" s="21">
        <f>IF(F406&gt;50,100,F406)</f>
        <v>0</v>
      </c>
      <c r="H406" s="24" t="s">
        <v>863</v>
      </c>
      <c r="I406" s="24" t="s">
        <v>864</v>
      </c>
      <c r="J406" s="21" t="s">
        <v>18</v>
      </c>
      <c r="K406" s="21">
        <v>125</v>
      </c>
      <c r="L406" s="21" t="str">
        <f>VLOOKUP(E406,[1]KLASIFIKASI!$I$4:$J$18,2,FALSE)</f>
        <v>PELEPAS GAS</v>
      </c>
      <c r="M406" s="21">
        <f>IF(AND(L406="PIJAR",K406&gt;=25,K406&lt;=50),1,IF(AND(L406="PIJAR",K406&gt;=51,K406&lt;=100),2,IF(AND(L406="PIJAR",K406&gt;=101,K406&lt;=200),3,IF(AND(L406="PIJAR",K406&gt;=201,K406&lt;=300),4,IF(AND(L406="PIJAR",K406&gt;=301,K406&lt;=400),5,IF(AND(L406="PIJAR",K406&gt;=401,K406&lt;=500),6,IF(AND(L406="PIJAR",K406&gt;=510,K406&lt;=600),7,IF(AND(L406="PIJAR",K406&gt;=601,K406&lt;=700),8,IF(AND(L406="PIJAR",K406&gt;=701,K406&lt;=800),9,IF(AND(L406="PIJAR",K406&gt;=801,K406&lt;=900),10,IF(AND(L406="PIJAR",K406&gt;=901,K406&lt;=1000),11,IF(AND(L406="PELEPAS GAS",K406&gt;=10,K406&lt;=50),12,IF(AND(L406="PELEPAS GAS",K406&gt;=51,K406&lt;=100),13,IF(AND(L406="PELEPAS GAS",K406&gt;=101,K406&lt;=250),14,IF(AND(L406="PELEPAS GAS",K406&gt;=251,K406&lt;1000),15,IF(AND(L406="PELEPAS GAS",K406&gt;=501,K406&lt;2000),16,"SALAH"))))))))))))))))</f>
        <v>14</v>
      </c>
      <c r="N406" s="21" t="s">
        <v>19</v>
      </c>
    </row>
    <row r="407" spans="1:14" x14ac:dyDescent="0.25">
      <c r="A407" s="21">
        <f t="shared" si="24"/>
        <v>406</v>
      </c>
      <c r="B407" s="21" t="s">
        <v>850</v>
      </c>
      <c r="C407" s="21" t="str">
        <f>VLOOKUP(B407,[1]DESA!$B$2:$D$601,3,FALSE)</f>
        <v>AIK DAREK</v>
      </c>
      <c r="D407" s="21" t="str">
        <f>VLOOKUP(B407,[1]DESA!$B$2:$E$601,4,FALSE)</f>
        <v>BATUKLIANG</v>
      </c>
      <c r="E407" s="22" t="s">
        <v>24</v>
      </c>
      <c r="F407" s="21">
        <f>IF(ISERROR(VLOOKUP(M407,KELAS,2,FALSE)),0,VLOOKUP(M407,KELAS,2,FALSE))</f>
        <v>0</v>
      </c>
      <c r="G407" s="21">
        <f>IF(F407&gt;50,100,F407)</f>
        <v>0</v>
      </c>
      <c r="H407" s="24" t="s">
        <v>851</v>
      </c>
      <c r="I407" s="24" t="s">
        <v>852</v>
      </c>
      <c r="J407" s="21" t="s">
        <v>18</v>
      </c>
      <c r="K407" s="21">
        <v>250</v>
      </c>
      <c r="L407" s="21" t="str">
        <f>VLOOKUP(E407,[1]KLASIFIKASI!$I$4:$J$18,2,FALSE)</f>
        <v>PELEPAS GAS</v>
      </c>
      <c r="M407" s="21">
        <f>IF(AND(L407="PIJAR",K407&gt;=25,K407&lt;=50),1,IF(AND(L407="PIJAR",K407&gt;=51,K407&lt;=100),2,IF(AND(L407="PIJAR",K407&gt;=101,K407&lt;=200),3,IF(AND(L407="PIJAR",K407&gt;=201,K407&lt;=300),4,IF(AND(L407="PIJAR",K407&gt;=301,K407&lt;=400),5,IF(AND(L407="PIJAR",K407&gt;=401,K407&lt;=500),6,IF(AND(L407="PIJAR",K407&gt;=510,K407&lt;=600),7,IF(AND(L407="PIJAR",K407&gt;=601,K407&lt;=700),8,IF(AND(L407="PIJAR",K407&gt;=701,K407&lt;=800),9,IF(AND(L407="PIJAR",K407&gt;=801,K407&lt;=900),10,IF(AND(L407="PIJAR",K407&gt;=901,K407&lt;=1000),11,IF(AND(L407="PELEPAS GAS",K407&gt;=10,K407&lt;=50),12,IF(AND(L407="PELEPAS GAS",K407&gt;=51,K407&lt;=100),13,IF(AND(L407="PELEPAS GAS",K407&gt;=101,K407&lt;=250),14,IF(AND(L407="PELEPAS GAS",K407&gt;=251,K407&lt;1000),15,IF(AND(L407="PELEPAS GAS",K407&gt;=501,K407&lt;2000),16,"SALAH"))))))))))))))))</f>
        <v>14</v>
      </c>
      <c r="N407" s="21" t="s">
        <v>19</v>
      </c>
    </row>
    <row r="408" spans="1:14" x14ac:dyDescent="0.25">
      <c r="A408" s="21">
        <f t="shared" si="24"/>
        <v>407</v>
      </c>
      <c r="B408" s="21" t="s">
        <v>780</v>
      </c>
      <c r="C408" s="21" t="str">
        <f>VLOOKUP(B408,[1]DESA!$B$2:$D$601,3,FALSE)</f>
        <v>AIK DAREK</v>
      </c>
      <c r="D408" s="21" t="str">
        <f>VLOOKUP(B408,[1]DESA!$B$2:$E$601,4,FALSE)</f>
        <v>BATUKLIANG</v>
      </c>
      <c r="E408" s="22" t="s">
        <v>24</v>
      </c>
      <c r="F408" s="21">
        <f>IF(ISERROR(VLOOKUP(M408,KELAS,2,FALSE)),0,VLOOKUP(M408,KELAS,2,FALSE))</f>
        <v>0</v>
      </c>
      <c r="G408" s="21">
        <f>IF(F408&gt;50,100,F408)</f>
        <v>0</v>
      </c>
      <c r="H408" s="24"/>
      <c r="I408" s="24"/>
      <c r="J408" s="21" t="s">
        <v>18</v>
      </c>
      <c r="K408" s="21">
        <v>500</v>
      </c>
      <c r="L408" s="21" t="str">
        <f>VLOOKUP(E408,[1]KLASIFIKASI!$I$4:$J$18,2,FALSE)</f>
        <v>PELEPAS GAS</v>
      </c>
      <c r="M408" s="21">
        <f>IF(AND(L408="PIJAR",K408&gt;=25,K408&lt;=50),1,IF(AND(L408="PIJAR",K408&gt;=51,K408&lt;=100),2,IF(AND(L408="PIJAR",K408&gt;=101,K408&lt;=200),3,IF(AND(L408="PIJAR",K408&gt;=201,K408&lt;=300),4,IF(AND(L408="PIJAR",K408&gt;=301,K408&lt;=400),5,IF(AND(L408="PIJAR",K408&gt;=401,K408&lt;=500),6,IF(AND(L408="PIJAR",K408&gt;=510,K408&lt;=600),7,IF(AND(L408="PIJAR",K408&gt;=601,K408&lt;=700),8,IF(AND(L408="PIJAR",K408&gt;=701,K408&lt;=800),9,IF(AND(L408="PIJAR",K408&gt;=801,K408&lt;=900),10,IF(AND(L408="PIJAR",K408&gt;=901,K408&lt;=1000),11,IF(AND(L408="PELEPAS GAS",K408&gt;=10,K408&lt;=50),12,IF(AND(L408="PELEPAS GAS",K408&gt;=51,K408&lt;=100),13,IF(AND(L408="PELEPAS GAS",K408&gt;=101,K408&lt;=250),14,IF(AND(L408="PELEPAS GAS",K408&gt;=251,K408&lt;1000),15,IF(AND(L408="PELEPAS GAS",K408&gt;=501,K408&lt;2000),16,"SALAH"))))))))))))))))</f>
        <v>15</v>
      </c>
      <c r="N408" s="21" t="s">
        <v>19</v>
      </c>
    </row>
    <row r="409" spans="1:14" x14ac:dyDescent="0.25">
      <c r="A409" s="21">
        <f t="shared" si="24"/>
        <v>408</v>
      </c>
      <c r="B409" s="21" t="s">
        <v>780</v>
      </c>
      <c r="C409" s="21" t="str">
        <f>VLOOKUP(B409,[1]DESA!$B$2:$D$601,3,FALSE)</f>
        <v>AIK DAREK</v>
      </c>
      <c r="D409" s="21" t="str">
        <f>VLOOKUP(B409,[1]DESA!$B$2:$E$601,4,FALSE)</f>
        <v>BATUKLIANG</v>
      </c>
      <c r="E409" s="22" t="s">
        <v>24</v>
      </c>
      <c r="F409" s="21">
        <f>IF(ISERROR(VLOOKUP(M409,KELAS,2,FALSE)),0,VLOOKUP(M409,KELAS,2,FALSE))</f>
        <v>0</v>
      </c>
      <c r="G409" s="21">
        <f>IF(F409&gt;50,100,F409)</f>
        <v>0</v>
      </c>
      <c r="H409" s="24"/>
      <c r="I409" s="24"/>
      <c r="J409" s="21" t="s">
        <v>18</v>
      </c>
      <c r="K409" s="21">
        <v>500</v>
      </c>
      <c r="L409" s="21" t="str">
        <f>VLOOKUP(E409,[1]KLASIFIKASI!$I$4:$J$18,2,FALSE)</f>
        <v>PELEPAS GAS</v>
      </c>
      <c r="M409" s="21">
        <f>IF(AND(L409="PIJAR",K409&gt;=25,K409&lt;=50),1,IF(AND(L409="PIJAR",K409&gt;=51,K409&lt;=100),2,IF(AND(L409="PIJAR",K409&gt;=101,K409&lt;=200),3,IF(AND(L409="PIJAR",K409&gt;=201,K409&lt;=300),4,IF(AND(L409="PIJAR",K409&gt;=301,K409&lt;=400),5,IF(AND(L409="PIJAR",K409&gt;=401,K409&lt;=500),6,IF(AND(L409="PIJAR",K409&gt;=510,K409&lt;=600),7,IF(AND(L409="PIJAR",K409&gt;=601,K409&lt;=700),8,IF(AND(L409="PIJAR",K409&gt;=701,K409&lt;=800),9,IF(AND(L409="PIJAR",K409&gt;=801,K409&lt;=900),10,IF(AND(L409="PIJAR",K409&gt;=901,K409&lt;=1000),11,IF(AND(L409="PELEPAS GAS",K409&gt;=10,K409&lt;=50),12,IF(AND(L409="PELEPAS GAS",K409&gt;=51,K409&lt;=100),13,IF(AND(L409="PELEPAS GAS",K409&gt;=101,K409&lt;=250),14,IF(AND(L409="PELEPAS GAS",K409&gt;=251,K409&lt;1000),15,IF(AND(L409="PELEPAS GAS",K409&gt;=501,K409&lt;2000),16,"SALAH"))))))))))))))))</f>
        <v>15</v>
      </c>
      <c r="N409" s="21" t="s">
        <v>19</v>
      </c>
    </row>
    <row r="410" spans="1:14" x14ac:dyDescent="0.25">
      <c r="A410" s="21">
        <f t="shared" si="24"/>
        <v>409</v>
      </c>
      <c r="B410" s="21" t="s">
        <v>780</v>
      </c>
      <c r="C410" s="21" t="str">
        <f>VLOOKUP(B410,[1]DESA!$B$2:$D$601,3,FALSE)</f>
        <v>AIK DAREK</v>
      </c>
      <c r="D410" s="21" t="str">
        <f>VLOOKUP(B410,[1]DESA!$B$2:$E$601,4,FALSE)</f>
        <v>BATUKLIANG</v>
      </c>
      <c r="E410" s="22" t="s">
        <v>24</v>
      </c>
      <c r="F410" s="21">
        <f>IF(ISERROR(VLOOKUP(M410,KELAS,2,FALSE)),0,VLOOKUP(M410,KELAS,2,FALSE))</f>
        <v>0</v>
      </c>
      <c r="G410" s="21">
        <f>IF(F410&gt;50,100,F410)</f>
        <v>0</v>
      </c>
      <c r="H410" s="24" t="s">
        <v>833</v>
      </c>
      <c r="I410" s="24" t="s">
        <v>834</v>
      </c>
      <c r="J410" s="21" t="s">
        <v>18</v>
      </c>
      <c r="K410" s="21">
        <v>500</v>
      </c>
      <c r="L410" s="21" t="str">
        <f>VLOOKUP(E410,[1]KLASIFIKASI!$I$4:$J$18,2,FALSE)</f>
        <v>PELEPAS GAS</v>
      </c>
      <c r="M410" s="21">
        <f>IF(AND(L410="PIJAR",K410&gt;=25,K410&lt;=50),1,IF(AND(L410="PIJAR",K410&gt;=51,K410&lt;=100),2,IF(AND(L410="PIJAR",K410&gt;=101,K410&lt;=200),3,IF(AND(L410="PIJAR",K410&gt;=201,K410&lt;=300),4,IF(AND(L410="PIJAR",K410&gt;=301,K410&lt;=400),5,IF(AND(L410="PIJAR",K410&gt;=401,K410&lt;=500),6,IF(AND(L410="PIJAR",K410&gt;=510,K410&lt;=600),7,IF(AND(L410="PIJAR",K410&gt;=601,K410&lt;=700),8,IF(AND(L410="PIJAR",K410&gt;=701,K410&lt;=800),9,IF(AND(L410="PIJAR",K410&gt;=801,K410&lt;=900),10,IF(AND(L410="PIJAR",K410&gt;=901,K410&lt;=1000),11,IF(AND(L410="PELEPAS GAS",K410&gt;=10,K410&lt;=50),12,IF(AND(L410="PELEPAS GAS",K410&gt;=51,K410&lt;=100),13,IF(AND(L410="PELEPAS GAS",K410&gt;=101,K410&lt;=250),14,IF(AND(L410="PELEPAS GAS",K410&gt;=251,K410&lt;1000),15,IF(AND(L410="PELEPAS GAS",K410&gt;=501,K410&lt;2000),16,"SALAH"))))))))))))))))</f>
        <v>15</v>
      </c>
      <c r="N410" s="21" t="s">
        <v>19</v>
      </c>
    </row>
    <row r="411" spans="1:14" x14ac:dyDescent="0.25">
      <c r="A411" s="21">
        <f t="shared" si="24"/>
        <v>410</v>
      </c>
      <c r="B411" s="21" t="s">
        <v>780</v>
      </c>
      <c r="C411" s="21" t="str">
        <f>VLOOKUP(B411,[1]DESA!$B$2:$D$601,3,FALSE)</f>
        <v>AIK DAREK</v>
      </c>
      <c r="D411" s="21" t="str">
        <f>VLOOKUP(B411,[1]DESA!$B$2:$E$601,4,FALSE)</f>
        <v>BATUKLIANG</v>
      </c>
      <c r="E411" s="22" t="s">
        <v>24</v>
      </c>
      <c r="F411" s="21">
        <f>IF(ISERROR(VLOOKUP(M411,KELAS,2,FALSE)),0,VLOOKUP(M411,KELAS,2,FALSE))</f>
        <v>0</v>
      </c>
      <c r="G411" s="21">
        <f>IF(F411&gt;50,100,F411)</f>
        <v>0</v>
      </c>
      <c r="H411" s="24" t="s">
        <v>804</v>
      </c>
      <c r="I411" s="24" t="s">
        <v>805</v>
      </c>
      <c r="J411" s="21" t="s">
        <v>18</v>
      </c>
      <c r="K411" s="21">
        <v>500</v>
      </c>
      <c r="L411" s="21" t="str">
        <f>VLOOKUP(E411,[1]KLASIFIKASI!$I$4:$J$18,2,FALSE)</f>
        <v>PELEPAS GAS</v>
      </c>
      <c r="M411" s="21">
        <f>IF(AND(L411="PIJAR",K411&gt;=25,K411&lt;=50),1,IF(AND(L411="PIJAR",K411&gt;=51,K411&lt;=100),2,IF(AND(L411="PIJAR",K411&gt;=101,K411&lt;=200),3,IF(AND(L411="PIJAR",K411&gt;=201,K411&lt;=300),4,IF(AND(L411="PIJAR",K411&gt;=301,K411&lt;=400),5,IF(AND(L411="PIJAR",K411&gt;=401,K411&lt;=500),6,IF(AND(L411="PIJAR",K411&gt;=510,K411&lt;=600),7,IF(AND(L411="PIJAR",K411&gt;=601,K411&lt;=700),8,IF(AND(L411="PIJAR",K411&gt;=701,K411&lt;=800),9,IF(AND(L411="PIJAR",K411&gt;=801,K411&lt;=900),10,IF(AND(L411="PIJAR",K411&gt;=901,K411&lt;=1000),11,IF(AND(L411="PELEPAS GAS",K411&gt;=10,K411&lt;=50),12,IF(AND(L411="PELEPAS GAS",K411&gt;=51,K411&lt;=100),13,IF(AND(L411="PELEPAS GAS",K411&gt;=101,K411&lt;=250),14,IF(AND(L411="PELEPAS GAS",K411&gt;=251,K411&lt;1000),15,IF(AND(L411="PELEPAS GAS",K411&gt;=501,K411&lt;2000),16,"SALAH"))))))))))))))))</f>
        <v>15</v>
      </c>
      <c r="N411" s="21" t="s">
        <v>19</v>
      </c>
    </row>
    <row r="412" spans="1:14" x14ac:dyDescent="0.25">
      <c r="A412" s="21">
        <f t="shared" si="24"/>
        <v>411</v>
      </c>
      <c r="B412" s="21" t="s">
        <v>780</v>
      </c>
      <c r="C412" s="21" t="str">
        <f>VLOOKUP(B412,[1]DESA!$B$2:$D$601,3,FALSE)</f>
        <v>AIK DAREK</v>
      </c>
      <c r="D412" s="21" t="str">
        <f>VLOOKUP(B412,[1]DESA!$B$2:$E$601,4,FALSE)</f>
        <v>BATUKLIANG</v>
      </c>
      <c r="E412" s="22" t="s">
        <v>24</v>
      </c>
      <c r="F412" s="21">
        <f>IF(ISERROR(VLOOKUP(M412,KELAS,2,FALSE)),0,VLOOKUP(M412,KELAS,2,FALSE))</f>
        <v>0</v>
      </c>
      <c r="G412" s="21">
        <f>IF(F412&gt;50,100,F412)</f>
        <v>0</v>
      </c>
      <c r="H412" s="24" t="s">
        <v>810</v>
      </c>
      <c r="I412" s="24" t="s">
        <v>811</v>
      </c>
      <c r="J412" s="21" t="s">
        <v>18</v>
      </c>
      <c r="K412" s="21">
        <v>250</v>
      </c>
      <c r="L412" s="21" t="str">
        <f>VLOOKUP(E412,[1]KLASIFIKASI!$I$4:$J$18,2,FALSE)</f>
        <v>PELEPAS GAS</v>
      </c>
      <c r="M412" s="21">
        <f>IF(AND(L412="PIJAR",K412&gt;=25,K412&lt;=50),1,IF(AND(L412="PIJAR",K412&gt;=51,K412&lt;=100),2,IF(AND(L412="PIJAR",K412&gt;=101,K412&lt;=200),3,IF(AND(L412="PIJAR",K412&gt;=201,K412&lt;=300),4,IF(AND(L412="PIJAR",K412&gt;=301,K412&lt;=400),5,IF(AND(L412="PIJAR",K412&gt;=401,K412&lt;=500),6,IF(AND(L412="PIJAR",K412&gt;=510,K412&lt;=600),7,IF(AND(L412="PIJAR",K412&gt;=601,K412&lt;=700),8,IF(AND(L412="PIJAR",K412&gt;=701,K412&lt;=800),9,IF(AND(L412="PIJAR",K412&gt;=801,K412&lt;=900),10,IF(AND(L412="PIJAR",K412&gt;=901,K412&lt;=1000),11,IF(AND(L412="PELEPAS GAS",K412&gt;=10,K412&lt;=50),12,IF(AND(L412="PELEPAS GAS",K412&gt;=51,K412&lt;=100),13,IF(AND(L412="PELEPAS GAS",K412&gt;=101,K412&lt;=250),14,IF(AND(L412="PELEPAS GAS",K412&gt;=251,K412&lt;1000),15,IF(AND(L412="PELEPAS GAS",K412&gt;=501,K412&lt;2000),16,"SALAH"))))))))))))))))</f>
        <v>14</v>
      </c>
      <c r="N412" s="21" t="s">
        <v>19</v>
      </c>
    </row>
    <row r="413" spans="1:14" x14ac:dyDescent="0.25">
      <c r="A413" s="21">
        <f t="shared" si="24"/>
        <v>412</v>
      </c>
      <c r="B413" s="21" t="s">
        <v>780</v>
      </c>
      <c r="C413" s="21" t="str">
        <f>VLOOKUP(B413,[1]DESA!$B$2:$D$601,3,FALSE)</f>
        <v>AIK DAREK</v>
      </c>
      <c r="D413" s="21" t="str">
        <f>VLOOKUP(B413,[1]DESA!$B$2:$E$601,4,FALSE)</f>
        <v>BATUKLIANG</v>
      </c>
      <c r="E413" s="22" t="s">
        <v>49</v>
      </c>
      <c r="F413" s="21">
        <f>IF(ISERROR(VLOOKUP(M413,KELAS,2,FALSE)),0,VLOOKUP(M413,KELAS,2,FALSE))</f>
        <v>0</v>
      </c>
      <c r="G413" s="21">
        <f>IF(F413&gt;50,100,F413)</f>
        <v>0</v>
      </c>
      <c r="H413" s="24" t="s">
        <v>798</v>
      </c>
      <c r="I413" s="24" t="s">
        <v>799</v>
      </c>
      <c r="J413" s="21" t="s">
        <v>18</v>
      </c>
      <c r="K413" s="21"/>
      <c r="L413" s="21" t="e">
        <f>VLOOKUP(E413,[1]KLASIFIKASI!$I$4:$J$18,2,FALSE)</f>
        <v>#N/A</v>
      </c>
      <c r="M413" s="21" t="e">
        <f>IF(AND(L413="PIJAR",K413&gt;=25,K413&lt;=50),1,IF(AND(L413="PIJAR",K413&gt;=51,K413&lt;=100),2,IF(AND(L413="PIJAR",K413&gt;=101,K413&lt;=200),3,IF(AND(L413="PIJAR",K413&gt;=201,K413&lt;=300),4,IF(AND(L413="PIJAR",K413&gt;=301,K413&lt;=400),5,IF(AND(L413="PIJAR",K413&gt;=401,K413&lt;=500),6,IF(AND(L413="PIJAR",K413&gt;=510,K413&lt;=600),7,IF(AND(L413="PIJAR",K413&gt;=601,K413&lt;=700),8,IF(AND(L413="PIJAR",K413&gt;=701,K413&lt;=800),9,IF(AND(L413="PIJAR",K413&gt;=801,K413&lt;=900),10,IF(AND(L413="PIJAR",K413&gt;=901,K413&lt;=1000),11,IF(AND(L413="PELEPAS GAS",K413&gt;=10,K413&lt;=50),12,IF(AND(L413="PELEPAS GAS",K413&gt;=51,K413&lt;=100),13,IF(AND(L413="PELEPAS GAS",K413&gt;=101,K413&lt;=250),14,IF(AND(L413="PELEPAS GAS",K413&gt;=251,K413&lt;1000),15,IF(AND(L413="PELEPAS GAS",K413&gt;=501,K413&lt;2000),16,"SALAH"))))))))))))))))</f>
        <v>#N/A</v>
      </c>
      <c r="N413" s="21" t="s">
        <v>52</v>
      </c>
    </row>
    <row r="414" spans="1:14" x14ac:dyDescent="0.25">
      <c r="A414" s="21">
        <f t="shared" si="24"/>
        <v>413</v>
      </c>
      <c r="B414" s="21" t="s">
        <v>780</v>
      </c>
      <c r="C414" s="21" t="str">
        <f>VLOOKUP(B414,[1]DESA!$B$2:$D$601,3,FALSE)</f>
        <v>AIK DAREK</v>
      </c>
      <c r="D414" s="21" t="str">
        <f>VLOOKUP(B414,[1]DESA!$B$2:$E$601,4,FALSE)</f>
        <v>BATUKLIANG</v>
      </c>
      <c r="E414" s="22" t="s">
        <v>24</v>
      </c>
      <c r="F414" s="21">
        <f>IF(ISERROR(VLOOKUP(M414,KELAS,2,FALSE)),0,VLOOKUP(M414,KELAS,2,FALSE))</f>
        <v>0</v>
      </c>
      <c r="G414" s="21">
        <f>IF(F414&gt;50,100,F414)</f>
        <v>0</v>
      </c>
      <c r="H414" s="24" t="s">
        <v>831</v>
      </c>
      <c r="I414" s="24" t="s">
        <v>832</v>
      </c>
      <c r="J414" s="21" t="s">
        <v>18</v>
      </c>
      <c r="K414" s="21">
        <v>500</v>
      </c>
      <c r="L414" s="21" t="str">
        <f>VLOOKUP(E414,[1]KLASIFIKASI!$I$4:$J$18,2,FALSE)</f>
        <v>PELEPAS GAS</v>
      </c>
      <c r="M414" s="21">
        <f>IF(AND(L414="PIJAR",K414&gt;=25,K414&lt;=50),1,IF(AND(L414="PIJAR",K414&gt;=51,K414&lt;=100),2,IF(AND(L414="PIJAR",K414&gt;=101,K414&lt;=200),3,IF(AND(L414="PIJAR",K414&gt;=201,K414&lt;=300),4,IF(AND(L414="PIJAR",K414&gt;=301,K414&lt;=400),5,IF(AND(L414="PIJAR",K414&gt;=401,K414&lt;=500),6,IF(AND(L414="PIJAR",K414&gt;=510,K414&lt;=600),7,IF(AND(L414="PIJAR",K414&gt;=601,K414&lt;=700),8,IF(AND(L414="PIJAR",K414&gt;=701,K414&lt;=800),9,IF(AND(L414="PIJAR",K414&gt;=801,K414&lt;=900),10,IF(AND(L414="PIJAR",K414&gt;=901,K414&lt;=1000),11,IF(AND(L414="PELEPAS GAS",K414&gt;=10,K414&lt;=50),12,IF(AND(L414="PELEPAS GAS",K414&gt;=51,K414&lt;=100),13,IF(AND(L414="PELEPAS GAS",K414&gt;=101,K414&lt;=250),14,IF(AND(L414="PELEPAS GAS",K414&gt;=251,K414&lt;1000),15,IF(AND(L414="PELEPAS GAS",K414&gt;=501,K414&lt;2000),16,"SALAH"))))))))))))))))</f>
        <v>15</v>
      </c>
      <c r="N414" s="21" t="s">
        <v>19</v>
      </c>
    </row>
    <row r="415" spans="1:14" x14ac:dyDescent="0.25">
      <c r="A415" s="21">
        <f t="shared" si="24"/>
        <v>414</v>
      </c>
      <c r="B415" s="21" t="s">
        <v>780</v>
      </c>
      <c r="C415" s="21" t="str">
        <f>VLOOKUP(B415,[1]DESA!$B$2:$D$601,3,FALSE)</f>
        <v>AIK DAREK</v>
      </c>
      <c r="D415" s="21" t="str">
        <f>VLOOKUP(B415,[1]DESA!$B$2:$E$601,4,FALSE)</f>
        <v>BATUKLIANG</v>
      </c>
      <c r="E415" s="22" t="s">
        <v>49</v>
      </c>
      <c r="F415" s="21">
        <f>IF(ISERROR(VLOOKUP(M415,KELAS,2,FALSE)),0,VLOOKUP(M415,KELAS,2,FALSE))</f>
        <v>0</v>
      </c>
      <c r="G415" s="21">
        <f>IF(F415&gt;50,100,F415)</f>
        <v>0</v>
      </c>
      <c r="H415" s="24" t="s">
        <v>793</v>
      </c>
      <c r="I415" s="24" t="s">
        <v>794</v>
      </c>
      <c r="J415" s="21" t="s">
        <v>18</v>
      </c>
      <c r="K415" s="21"/>
      <c r="L415" s="21" t="e">
        <f>VLOOKUP(E415,[1]KLASIFIKASI!$I$4:$J$18,2,FALSE)</f>
        <v>#N/A</v>
      </c>
      <c r="M415" s="21" t="e">
        <f>IF(AND(L415="PIJAR",K415&gt;=25,K415&lt;=50),1,IF(AND(L415="PIJAR",K415&gt;=51,K415&lt;=100),2,IF(AND(L415="PIJAR",K415&gt;=101,K415&lt;=200),3,IF(AND(L415="PIJAR",K415&gt;=201,K415&lt;=300),4,IF(AND(L415="PIJAR",K415&gt;=301,K415&lt;=400),5,IF(AND(L415="PIJAR",K415&gt;=401,K415&lt;=500),6,IF(AND(L415="PIJAR",K415&gt;=510,K415&lt;=600),7,IF(AND(L415="PIJAR",K415&gt;=601,K415&lt;=700),8,IF(AND(L415="PIJAR",K415&gt;=701,K415&lt;=800),9,IF(AND(L415="PIJAR",K415&gt;=801,K415&lt;=900),10,IF(AND(L415="PIJAR",K415&gt;=901,K415&lt;=1000),11,IF(AND(L415="PELEPAS GAS",K415&gt;=10,K415&lt;=50),12,IF(AND(L415="PELEPAS GAS",K415&gt;=51,K415&lt;=100),13,IF(AND(L415="PELEPAS GAS",K415&gt;=101,K415&lt;=250),14,IF(AND(L415="PELEPAS GAS",K415&gt;=251,K415&lt;1000),15,IF(AND(L415="PELEPAS GAS",K415&gt;=501,K415&lt;2000),16,"SALAH"))))))))))))))))</f>
        <v>#N/A</v>
      </c>
      <c r="N415" s="21" t="s">
        <v>52</v>
      </c>
    </row>
    <row r="416" spans="1:14" x14ac:dyDescent="0.25">
      <c r="A416" s="21">
        <f t="shared" si="24"/>
        <v>415</v>
      </c>
      <c r="B416" s="21" t="s">
        <v>780</v>
      </c>
      <c r="C416" s="21" t="str">
        <f>VLOOKUP(B416,[1]DESA!$B$2:$D$601,3,FALSE)</f>
        <v>AIK DAREK</v>
      </c>
      <c r="D416" s="21" t="str">
        <f>VLOOKUP(B416,[1]DESA!$B$2:$E$601,4,FALSE)</f>
        <v>BATUKLIANG</v>
      </c>
      <c r="E416" s="22" t="s">
        <v>24</v>
      </c>
      <c r="F416" s="21">
        <f>IF(ISERROR(VLOOKUP(M416,KELAS,2,FALSE)),0,VLOOKUP(M416,KELAS,2,FALSE))</f>
        <v>0</v>
      </c>
      <c r="G416" s="21">
        <f>IF(F416&gt;50,100,F416)</f>
        <v>0</v>
      </c>
      <c r="H416" s="24" t="s">
        <v>829</v>
      </c>
      <c r="I416" s="24" t="s">
        <v>830</v>
      </c>
      <c r="J416" s="21" t="s">
        <v>18</v>
      </c>
      <c r="K416" s="21">
        <v>500</v>
      </c>
      <c r="L416" s="21" t="str">
        <f>VLOOKUP(E416,[1]KLASIFIKASI!$I$4:$J$18,2,FALSE)</f>
        <v>PELEPAS GAS</v>
      </c>
      <c r="M416" s="21">
        <f>IF(AND(L416="PIJAR",K416&gt;=25,K416&lt;=50),1,IF(AND(L416="PIJAR",K416&gt;=51,K416&lt;=100),2,IF(AND(L416="PIJAR",K416&gt;=101,K416&lt;=200),3,IF(AND(L416="PIJAR",K416&gt;=201,K416&lt;=300),4,IF(AND(L416="PIJAR",K416&gt;=301,K416&lt;=400),5,IF(AND(L416="PIJAR",K416&gt;=401,K416&lt;=500),6,IF(AND(L416="PIJAR",K416&gt;=510,K416&lt;=600),7,IF(AND(L416="PIJAR",K416&gt;=601,K416&lt;=700),8,IF(AND(L416="PIJAR",K416&gt;=701,K416&lt;=800),9,IF(AND(L416="PIJAR",K416&gt;=801,K416&lt;=900),10,IF(AND(L416="PIJAR",K416&gt;=901,K416&lt;=1000),11,IF(AND(L416="PELEPAS GAS",K416&gt;=10,K416&lt;=50),12,IF(AND(L416="PELEPAS GAS",K416&gt;=51,K416&lt;=100),13,IF(AND(L416="PELEPAS GAS",K416&gt;=101,K416&lt;=250),14,IF(AND(L416="PELEPAS GAS",K416&gt;=251,K416&lt;1000),15,IF(AND(L416="PELEPAS GAS",K416&gt;=501,K416&lt;2000),16,"SALAH"))))))))))))))))</f>
        <v>15</v>
      </c>
      <c r="N416" s="21" t="s">
        <v>19</v>
      </c>
    </row>
    <row r="417" spans="1:14" x14ac:dyDescent="0.25">
      <c r="A417" s="21">
        <f t="shared" si="24"/>
        <v>416</v>
      </c>
      <c r="B417" s="21" t="s">
        <v>780</v>
      </c>
      <c r="C417" s="21" t="str">
        <f>VLOOKUP(B417,[1]DESA!$B$2:$D$601,3,FALSE)</f>
        <v>AIK DAREK</v>
      </c>
      <c r="D417" s="21" t="str">
        <f>VLOOKUP(B417,[1]DESA!$B$2:$E$601,4,FALSE)</f>
        <v>BATUKLIANG</v>
      </c>
      <c r="E417" s="22" t="s">
        <v>24</v>
      </c>
      <c r="F417" s="21">
        <f>IF(ISERROR(VLOOKUP(M417,KELAS,2,FALSE)),0,VLOOKUP(M417,KELAS,2,FALSE))</f>
        <v>0</v>
      </c>
      <c r="G417" s="21">
        <f>IF(F417&gt;50,100,F417)</f>
        <v>0</v>
      </c>
      <c r="H417" s="24" t="s">
        <v>781</v>
      </c>
      <c r="I417" s="24" t="s">
        <v>782</v>
      </c>
      <c r="J417" s="21" t="s">
        <v>18</v>
      </c>
      <c r="K417" s="21">
        <v>500</v>
      </c>
      <c r="L417" s="21" t="str">
        <f>VLOOKUP(E417,[1]KLASIFIKASI!$I$4:$J$18,2,FALSE)</f>
        <v>PELEPAS GAS</v>
      </c>
      <c r="M417" s="21">
        <f>IF(AND(L417="PIJAR",K417&gt;=25,K417&lt;=50),1,IF(AND(L417="PIJAR",K417&gt;=51,K417&lt;=100),2,IF(AND(L417="PIJAR",K417&gt;=101,K417&lt;=200),3,IF(AND(L417="PIJAR",K417&gt;=201,K417&lt;=300),4,IF(AND(L417="PIJAR",K417&gt;=301,K417&lt;=400),5,IF(AND(L417="PIJAR",K417&gt;=401,K417&lt;=500),6,IF(AND(L417="PIJAR",K417&gt;=510,K417&lt;=600),7,IF(AND(L417="PIJAR",K417&gt;=601,K417&lt;=700),8,IF(AND(L417="PIJAR",K417&gt;=701,K417&lt;=800),9,IF(AND(L417="PIJAR",K417&gt;=801,K417&lt;=900),10,IF(AND(L417="PIJAR",K417&gt;=901,K417&lt;=1000),11,IF(AND(L417="PELEPAS GAS",K417&gt;=10,K417&lt;=50),12,IF(AND(L417="PELEPAS GAS",K417&gt;=51,K417&lt;=100),13,IF(AND(L417="PELEPAS GAS",K417&gt;=101,K417&lt;=250),14,IF(AND(L417="PELEPAS GAS",K417&gt;=251,K417&lt;1000),15,IF(AND(L417="PELEPAS GAS",K417&gt;=501,K417&lt;2000),16,"SALAH"))))))))))))))))</f>
        <v>15</v>
      </c>
      <c r="N417" s="21" t="s">
        <v>19</v>
      </c>
    </row>
    <row r="418" spans="1:14" x14ac:dyDescent="0.25">
      <c r="A418" s="21">
        <f t="shared" si="24"/>
        <v>417</v>
      </c>
      <c r="B418" s="21" t="s">
        <v>602</v>
      </c>
      <c r="C418" s="21" t="str">
        <f>VLOOKUP(B418,[1]DESA!$B$2:$D$601,3,FALSE)</f>
        <v>AIK DAREK</v>
      </c>
      <c r="D418" s="21" t="str">
        <f>VLOOKUP(B418,[1]DESA!$B$2:$E$601,4,FALSE)</f>
        <v>BATUKLIANG</v>
      </c>
      <c r="E418" s="22" t="s">
        <v>24</v>
      </c>
      <c r="F418" s="21">
        <f>IF(ISERROR(VLOOKUP(M418,KELAS,2,FALSE)),0,VLOOKUP(M418,KELAS,2,FALSE))</f>
        <v>0</v>
      </c>
      <c r="G418" s="21">
        <f>IF(F418&gt;50,100,F418)</f>
        <v>0</v>
      </c>
      <c r="H418" s="24"/>
      <c r="I418" s="24"/>
      <c r="J418" s="21" t="s">
        <v>18</v>
      </c>
      <c r="K418" s="21">
        <v>250</v>
      </c>
      <c r="L418" s="21" t="str">
        <f>VLOOKUP(E418,[1]KLASIFIKASI!$I$4:$J$18,2,FALSE)</f>
        <v>PELEPAS GAS</v>
      </c>
      <c r="M418" s="21">
        <f>IF(AND(L418="PIJAR",K418&gt;=25,K418&lt;=50),1,IF(AND(L418="PIJAR",K418&gt;=51,K418&lt;=100),2,IF(AND(L418="PIJAR",K418&gt;=101,K418&lt;=200),3,IF(AND(L418="PIJAR",K418&gt;=201,K418&lt;=300),4,IF(AND(L418="PIJAR",K418&gt;=301,K418&lt;=400),5,IF(AND(L418="PIJAR",K418&gt;=401,K418&lt;=500),6,IF(AND(L418="PIJAR",K418&gt;=510,K418&lt;=600),7,IF(AND(L418="PIJAR",K418&gt;=601,K418&lt;=700),8,IF(AND(L418="PIJAR",K418&gt;=701,K418&lt;=800),9,IF(AND(L418="PIJAR",K418&gt;=801,K418&lt;=900),10,IF(AND(L418="PIJAR",K418&gt;=901,K418&lt;=1000),11,IF(AND(L418="PELEPAS GAS",K418&gt;=10,K418&lt;=50),12,IF(AND(L418="PELEPAS GAS",K418&gt;=51,K418&lt;=100),13,IF(AND(L418="PELEPAS GAS",K418&gt;=101,K418&lt;=250),14,IF(AND(L418="PELEPAS GAS",K418&gt;=251,K418&lt;1000),15,IF(AND(L418="PELEPAS GAS",K418&gt;=501,K418&lt;2000),16,"SALAH"))))))))))))))))</f>
        <v>14</v>
      </c>
      <c r="N418" s="21" t="s">
        <v>19</v>
      </c>
    </row>
    <row r="419" spans="1:14" x14ac:dyDescent="0.25">
      <c r="A419" s="21">
        <f t="shared" si="24"/>
        <v>418</v>
      </c>
      <c r="B419" s="21" t="s">
        <v>602</v>
      </c>
      <c r="C419" s="21" t="str">
        <f>VLOOKUP(B419,[1]DESA!$B$2:$D$601,3,FALSE)</f>
        <v>AIK DAREK</v>
      </c>
      <c r="D419" s="21" t="str">
        <f>VLOOKUP(B419,[1]DESA!$B$2:$E$601,4,FALSE)</f>
        <v>BATUKLIANG</v>
      </c>
      <c r="E419" s="22" t="s">
        <v>29</v>
      </c>
      <c r="F419" s="21">
        <f>IF(ISERROR(VLOOKUP(M419,KELAS,2,FALSE)),0,VLOOKUP(M419,KELAS,2,FALSE))</f>
        <v>0</v>
      </c>
      <c r="G419" s="21">
        <f>IF(F419&gt;50,100,F419)</f>
        <v>0</v>
      </c>
      <c r="H419" s="24" t="s">
        <v>827</v>
      </c>
      <c r="I419" s="24" t="s">
        <v>828</v>
      </c>
      <c r="J419" s="21" t="s">
        <v>18</v>
      </c>
      <c r="K419" s="21">
        <v>500</v>
      </c>
      <c r="L419" s="21" t="str">
        <f>VLOOKUP(E419,[1]KLASIFIKASI!$I$4:$J$18,2,FALSE)</f>
        <v>PELEPAS GAS</v>
      </c>
      <c r="M419" s="21">
        <f>IF(AND(L419="PIJAR",K419&gt;=25,K419&lt;=50),1,IF(AND(L419="PIJAR",K419&gt;=51,K419&lt;=100),2,IF(AND(L419="PIJAR",K419&gt;=101,K419&lt;=200),3,IF(AND(L419="PIJAR",K419&gt;=201,K419&lt;=300),4,IF(AND(L419="PIJAR",K419&gt;=301,K419&lt;=400),5,IF(AND(L419="PIJAR",K419&gt;=401,K419&lt;=500),6,IF(AND(L419="PIJAR",K419&gt;=510,K419&lt;=600),7,IF(AND(L419="PIJAR",K419&gt;=601,K419&lt;=700),8,IF(AND(L419="PIJAR",K419&gt;=701,K419&lt;=800),9,IF(AND(L419="PIJAR",K419&gt;=801,K419&lt;=900),10,IF(AND(L419="PIJAR",K419&gt;=901,K419&lt;=1000),11,IF(AND(L419="PELEPAS GAS",K419&gt;=10,K419&lt;=50),12,IF(AND(L419="PELEPAS GAS",K419&gt;=51,K419&lt;=100),13,IF(AND(L419="PELEPAS GAS",K419&gt;=101,K419&lt;=250),14,IF(AND(L419="PELEPAS GAS",K419&gt;=251,K419&lt;1000),15,IF(AND(L419="PELEPAS GAS",K419&gt;=501,K419&lt;2000),16,"SALAH"))))))))))))))))</f>
        <v>15</v>
      </c>
      <c r="N419" s="21" t="s">
        <v>19</v>
      </c>
    </row>
    <row r="420" spans="1:14" x14ac:dyDescent="0.25">
      <c r="A420" s="21">
        <f t="shared" si="24"/>
        <v>419</v>
      </c>
      <c r="B420" s="21" t="s">
        <v>602</v>
      </c>
      <c r="C420" s="21" t="str">
        <f>VLOOKUP(B420,[1]DESA!$B$2:$D$601,3,FALSE)</f>
        <v>AIK DAREK</v>
      </c>
      <c r="D420" s="21" t="str">
        <f>VLOOKUP(B420,[1]DESA!$B$2:$E$601,4,FALSE)</f>
        <v>BATUKLIANG</v>
      </c>
      <c r="E420" s="22" t="s">
        <v>24</v>
      </c>
      <c r="F420" s="21">
        <f>IF(ISERROR(VLOOKUP(M420,KELAS,2,FALSE)),0,VLOOKUP(M420,KELAS,2,FALSE))</f>
        <v>0</v>
      </c>
      <c r="G420" s="21">
        <f>IF(F420&gt;50,100,F420)</f>
        <v>0</v>
      </c>
      <c r="H420" s="24" t="s">
        <v>819</v>
      </c>
      <c r="I420" s="24" t="s">
        <v>820</v>
      </c>
      <c r="J420" s="21" t="s">
        <v>18</v>
      </c>
      <c r="K420" s="21">
        <v>500</v>
      </c>
      <c r="L420" s="21" t="str">
        <f>VLOOKUP(E420,[1]KLASIFIKASI!$I$4:$J$18,2,FALSE)</f>
        <v>PELEPAS GAS</v>
      </c>
      <c r="M420" s="21">
        <f>IF(AND(L420="PIJAR",K420&gt;=25,K420&lt;=50),1,IF(AND(L420="PIJAR",K420&gt;=51,K420&lt;=100),2,IF(AND(L420="PIJAR",K420&gt;=101,K420&lt;=200),3,IF(AND(L420="PIJAR",K420&gt;=201,K420&lt;=300),4,IF(AND(L420="PIJAR",K420&gt;=301,K420&lt;=400),5,IF(AND(L420="PIJAR",K420&gt;=401,K420&lt;=500),6,IF(AND(L420="PIJAR",K420&gt;=510,K420&lt;=600),7,IF(AND(L420="PIJAR",K420&gt;=601,K420&lt;=700),8,IF(AND(L420="PIJAR",K420&gt;=701,K420&lt;=800),9,IF(AND(L420="PIJAR",K420&gt;=801,K420&lt;=900),10,IF(AND(L420="PIJAR",K420&gt;=901,K420&lt;=1000),11,IF(AND(L420="PELEPAS GAS",K420&gt;=10,K420&lt;=50),12,IF(AND(L420="PELEPAS GAS",K420&gt;=51,K420&lt;=100),13,IF(AND(L420="PELEPAS GAS",K420&gt;=101,K420&lt;=250),14,IF(AND(L420="PELEPAS GAS",K420&gt;=251,K420&lt;1000),15,IF(AND(L420="PELEPAS GAS",K420&gt;=501,K420&lt;2000),16,"SALAH"))))))))))))))))</f>
        <v>15</v>
      </c>
      <c r="N420" s="21" t="s">
        <v>19</v>
      </c>
    </row>
    <row r="421" spans="1:14" x14ac:dyDescent="0.25">
      <c r="A421" s="21">
        <f t="shared" si="24"/>
        <v>420</v>
      </c>
      <c r="B421" s="21" t="s">
        <v>602</v>
      </c>
      <c r="C421" s="21" t="str">
        <f>VLOOKUP(B421,[1]DESA!$B$2:$D$601,3,FALSE)</f>
        <v>AIK DAREK</v>
      </c>
      <c r="D421" s="21" t="str">
        <f>VLOOKUP(B421,[1]DESA!$B$2:$E$601,4,FALSE)</f>
        <v>BATUKLIANG</v>
      </c>
      <c r="E421" s="22" t="s">
        <v>24</v>
      </c>
      <c r="F421" s="21">
        <f>IF(ISERROR(VLOOKUP(M421,KELAS,2,FALSE)),0,VLOOKUP(M421,KELAS,2,FALSE))</f>
        <v>0</v>
      </c>
      <c r="G421" s="21">
        <f>IF(F421&gt;50,100,F421)</f>
        <v>0</v>
      </c>
      <c r="H421" s="24" t="s">
        <v>667</v>
      </c>
      <c r="I421" s="24" t="s">
        <v>668</v>
      </c>
      <c r="J421" s="21" t="s">
        <v>18</v>
      </c>
      <c r="K421" s="21">
        <v>125</v>
      </c>
      <c r="L421" s="21" t="str">
        <f>VLOOKUP(E421,[1]KLASIFIKASI!$I$4:$J$18,2,FALSE)</f>
        <v>PELEPAS GAS</v>
      </c>
      <c r="M421" s="21">
        <f>IF(AND(L421="PIJAR",K421&gt;=25,K421&lt;=50),1,IF(AND(L421="PIJAR",K421&gt;=51,K421&lt;=100),2,IF(AND(L421="PIJAR",K421&gt;=101,K421&lt;=200),3,IF(AND(L421="PIJAR",K421&gt;=201,K421&lt;=300),4,IF(AND(L421="PIJAR",K421&gt;=301,K421&lt;=400),5,IF(AND(L421="PIJAR",K421&gt;=401,K421&lt;=500),6,IF(AND(L421="PIJAR",K421&gt;=510,K421&lt;=600),7,IF(AND(L421="PIJAR",K421&gt;=601,K421&lt;=700),8,IF(AND(L421="PIJAR",K421&gt;=701,K421&lt;=800),9,IF(AND(L421="PIJAR",K421&gt;=801,K421&lt;=900),10,IF(AND(L421="PIJAR",K421&gt;=901,K421&lt;=1000),11,IF(AND(L421="PELEPAS GAS",K421&gt;=10,K421&lt;=50),12,IF(AND(L421="PELEPAS GAS",K421&gt;=51,K421&lt;=100),13,IF(AND(L421="PELEPAS GAS",K421&gt;=101,K421&lt;=250),14,IF(AND(L421="PELEPAS GAS",K421&gt;=251,K421&lt;1000),15,IF(AND(L421="PELEPAS GAS",K421&gt;=501,K421&lt;2000),16,"SALAH"))))))))))))))))</f>
        <v>14</v>
      </c>
      <c r="N421" s="21" t="s">
        <v>19</v>
      </c>
    </row>
    <row r="422" spans="1:14" x14ac:dyDescent="0.25">
      <c r="A422" s="21">
        <f t="shared" si="24"/>
        <v>421</v>
      </c>
      <c r="B422" s="21" t="s">
        <v>602</v>
      </c>
      <c r="C422" s="21" t="str">
        <f>VLOOKUP(B422,[1]DESA!$B$2:$D$601,3,FALSE)</f>
        <v>AIK DAREK</v>
      </c>
      <c r="D422" s="21" t="str">
        <f>VLOOKUP(B422,[1]DESA!$B$2:$E$601,4,FALSE)</f>
        <v>BATUKLIANG</v>
      </c>
      <c r="E422" s="22" t="s">
        <v>24</v>
      </c>
      <c r="F422" s="21">
        <f>IF(ISERROR(VLOOKUP(M422,KELAS,2,FALSE)),0,VLOOKUP(M422,KELAS,2,FALSE))</f>
        <v>0</v>
      </c>
      <c r="G422" s="21">
        <f>IF(F422&gt;50,100,F422)</f>
        <v>0</v>
      </c>
      <c r="H422" s="24" t="s">
        <v>667</v>
      </c>
      <c r="I422" s="24" t="s">
        <v>668</v>
      </c>
      <c r="J422" s="21" t="s">
        <v>18</v>
      </c>
      <c r="K422" s="21">
        <v>500</v>
      </c>
      <c r="L422" s="21" t="str">
        <f>VLOOKUP(E422,[1]KLASIFIKASI!$I$4:$J$18,2,FALSE)</f>
        <v>PELEPAS GAS</v>
      </c>
      <c r="M422" s="21">
        <f>IF(AND(L422="PIJAR",K422&gt;=25,K422&lt;=50),1,IF(AND(L422="PIJAR",K422&gt;=51,K422&lt;=100),2,IF(AND(L422="PIJAR",K422&gt;=101,K422&lt;=200),3,IF(AND(L422="PIJAR",K422&gt;=201,K422&lt;=300),4,IF(AND(L422="PIJAR",K422&gt;=301,K422&lt;=400),5,IF(AND(L422="PIJAR",K422&gt;=401,K422&lt;=500),6,IF(AND(L422="PIJAR",K422&gt;=510,K422&lt;=600),7,IF(AND(L422="PIJAR",K422&gt;=601,K422&lt;=700),8,IF(AND(L422="PIJAR",K422&gt;=701,K422&lt;=800),9,IF(AND(L422="PIJAR",K422&gt;=801,K422&lt;=900),10,IF(AND(L422="PIJAR",K422&gt;=901,K422&lt;=1000),11,IF(AND(L422="PELEPAS GAS",K422&gt;=10,K422&lt;=50),12,IF(AND(L422="PELEPAS GAS",K422&gt;=51,K422&lt;=100),13,IF(AND(L422="PELEPAS GAS",K422&gt;=101,K422&lt;=250),14,IF(AND(L422="PELEPAS GAS",K422&gt;=251,K422&lt;1000),15,IF(AND(L422="PELEPAS GAS",K422&gt;=501,K422&lt;2000),16,"SALAH"))))))))))))))))</f>
        <v>15</v>
      </c>
      <c r="N422" s="21" t="s">
        <v>19</v>
      </c>
    </row>
    <row r="423" spans="1:14" x14ac:dyDescent="0.25">
      <c r="A423" s="21">
        <f t="shared" si="24"/>
        <v>422</v>
      </c>
      <c r="B423" s="21" t="s">
        <v>780</v>
      </c>
      <c r="C423" s="21" t="str">
        <f>VLOOKUP(B423,[1]DESA!$B$2:$D$601,3,FALSE)</f>
        <v>AIK DAREK</v>
      </c>
      <c r="D423" s="21" t="str">
        <f>VLOOKUP(B423,[1]DESA!$B$2:$E$601,4,FALSE)</f>
        <v>BATUKLIANG</v>
      </c>
      <c r="E423" s="22" t="s">
        <v>24</v>
      </c>
      <c r="F423" s="21">
        <f>IF(ISERROR(VLOOKUP(M423,KELAS,2,FALSE)),0,VLOOKUP(M423,KELAS,2,FALSE))</f>
        <v>0</v>
      </c>
      <c r="G423" s="21">
        <f>IF(F423&gt;50,100,F423)</f>
        <v>0</v>
      </c>
      <c r="H423" s="24" t="s">
        <v>808</v>
      </c>
      <c r="I423" s="24" t="s">
        <v>809</v>
      </c>
      <c r="J423" s="21" t="s">
        <v>18</v>
      </c>
      <c r="K423" s="21">
        <v>500</v>
      </c>
      <c r="L423" s="21" t="str">
        <f>VLOOKUP(E423,[1]KLASIFIKASI!$I$4:$J$18,2,FALSE)</f>
        <v>PELEPAS GAS</v>
      </c>
      <c r="M423" s="21">
        <f>IF(AND(L423="PIJAR",K423&gt;=25,K423&lt;=50),1,IF(AND(L423="PIJAR",K423&gt;=51,K423&lt;=100),2,IF(AND(L423="PIJAR",K423&gt;=101,K423&lt;=200),3,IF(AND(L423="PIJAR",K423&gt;=201,K423&lt;=300),4,IF(AND(L423="PIJAR",K423&gt;=301,K423&lt;=400),5,IF(AND(L423="PIJAR",K423&gt;=401,K423&lt;=500),6,IF(AND(L423="PIJAR",K423&gt;=510,K423&lt;=600),7,IF(AND(L423="PIJAR",K423&gt;=601,K423&lt;=700),8,IF(AND(L423="PIJAR",K423&gt;=701,K423&lt;=800),9,IF(AND(L423="PIJAR",K423&gt;=801,K423&lt;=900),10,IF(AND(L423="PIJAR",K423&gt;=901,K423&lt;=1000),11,IF(AND(L423="PELEPAS GAS",K423&gt;=10,K423&lt;=50),12,IF(AND(L423="PELEPAS GAS",K423&gt;=51,K423&lt;=100),13,IF(AND(L423="PELEPAS GAS",K423&gt;=101,K423&lt;=250),14,IF(AND(L423="PELEPAS GAS",K423&gt;=251,K423&lt;1000),15,IF(AND(L423="PELEPAS GAS",K423&gt;=501,K423&lt;2000),16,"SALAH"))))))))))))))))</f>
        <v>15</v>
      </c>
      <c r="N423" s="21" t="s">
        <v>19</v>
      </c>
    </row>
    <row r="424" spans="1:14" x14ac:dyDescent="0.25">
      <c r="A424" s="21">
        <f t="shared" si="24"/>
        <v>423</v>
      </c>
      <c r="B424" s="21" t="s">
        <v>780</v>
      </c>
      <c r="C424" s="21" t="str">
        <f>VLOOKUP(B424,[1]DESA!$B$2:$D$601,3,FALSE)</f>
        <v>AIK DAREK</v>
      </c>
      <c r="D424" s="21" t="str">
        <f>VLOOKUP(B424,[1]DESA!$B$2:$E$601,4,FALSE)</f>
        <v>BATUKLIANG</v>
      </c>
      <c r="E424" s="22" t="s">
        <v>24</v>
      </c>
      <c r="F424" s="21">
        <f>IF(ISERROR(VLOOKUP(M424,KELAS,2,FALSE)),0,VLOOKUP(M424,KELAS,2,FALSE))</f>
        <v>0</v>
      </c>
      <c r="G424" s="21">
        <f>IF(F424&gt;50,100,F424)</f>
        <v>0</v>
      </c>
      <c r="H424" s="24" t="s">
        <v>810</v>
      </c>
      <c r="I424" s="24" t="s">
        <v>811</v>
      </c>
      <c r="J424" s="21" t="s">
        <v>18</v>
      </c>
      <c r="K424" s="21">
        <v>250</v>
      </c>
      <c r="L424" s="21" t="str">
        <f>VLOOKUP(E424,[1]KLASIFIKASI!$I$4:$J$18,2,FALSE)</f>
        <v>PELEPAS GAS</v>
      </c>
      <c r="M424" s="21">
        <f>IF(AND(L424="PIJAR",K424&gt;=25,K424&lt;=50),1,IF(AND(L424="PIJAR",K424&gt;=51,K424&lt;=100),2,IF(AND(L424="PIJAR",K424&gt;=101,K424&lt;=200),3,IF(AND(L424="PIJAR",K424&gt;=201,K424&lt;=300),4,IF(AND(L424="PIJAR",K424&gt;=301,K424&lt;=400),5,IF(AND(L424="PIJAR",K424&gt;=401,K424&lt;=500),6,IF(AND(L424="PIJAR",K424&gt;=510,K424&lt;=600),7,IF(AND(L424="PIJAR",K424&gt;=601,K424&lt;=700),8,IF(AND(L424="PIJAR",K424&gt;=701,K424&lt;=800),9,IF(AND(L424="PIJAR",K424&gt;=801,K424&lt;=900),10,IF(AND(L424="PIJAR",K424&gt;=901,K424&lt;=1000),11,IF(AND(L424="PELEPAS GAS",K424&gt;=10,K424&lt;=50),12,IF(AND(L424="PELEPAS GAS",K424&gt;=51,K424&lt;=100),13,IF(AND(L424="PELEPAS GAS",K424&gt;=101,K424&lt;=250),14,IF(AND(L424="PELEPAS GAS",K424&gt;=251,K424&lt;1000),15,IF(AND(L424="PELEPAS GAS",K424&gt;=501,K424&lt;2000),16,"SALAH"))))))))))))))))</f>
        <v>14</v>
      </c>
      <c r="N424" s="21" t="s">
        <v>19</v>
      </c>
    </row>
    <row r="425" spans="1:14" x14ac:dyDescent="0.25">
      <c r="A425" s="21">
        <f t="shared" si="24"/>
        <v>424</v>
      </c>
      <c r="B425" s="21" t="s">
        <v>780</v>
      </c>
      <c r="C425" s="21" t="str">
        <f>VLOOKUP(B425,[1]DESA!$B$2:$D$601,3,FALSE)</f>
        <v>AIK DAREK</v>
      </c>
      <c r="D425" s="21" t="str">
        <f>VLOOKUP(B425,[1]DESA!$B$2:$E$601,4,FALSE)</f>
        <v>BATUKLIANG</v>
      </c>
      <c r="E425" s="22" t="s">
        <v>24</v>
      </c>
      <c r="F425" s="21">
        <f>IF(ISERROR(VLOOKUP(M425,KELAS,2,FALSE)),0,VLOOKUP(M425,KELAS,2,FALSE))</f>
        <v>0</v>
      </c>
      <c r="G425" s="21">
        <f>IF(F425&gt;50,100,F425)</f>
        <v>0</v>
      </c>
      <c r="H425" s="24" t="s">
        <v>804</v>
      </c>
      <c r="I425" s="24" t="s">
        <v>805</v>
      </c>
      <c r="J425" s="21" t="s">
        <v>18</v>
      </c>
      <c r="K425" s="21">
        <v>500</v>
      </c>
      <c r="L425" s="21" t="str">
        <f>VLOOKUP(E425,[1]KLASIFIKASI!$I$4:$J$18,2,FALSE)</f>
        <v>PELEPAS GAS</v>
      </c>
      <c r="M425" s="21">
        <f>IF(AND(L425="PIJAR",K425&gt;=25,K425&lt;=50),1,IF(AND(L425="PIJAR",K425&gt;=51,K425&lt;=100),2,IF(AND(L425="PIJAR",K425&gt;=101,K425&lt;=200),3,IF(AND(L425="PIJAR",K425&gt;=201,K425&lt;=300),4,IF(AND(L425="PIJAR",K425&gt;=301,K425&lt;=400),5,IF(AND(L425="PIJAR",K425&gt;=401,K425&lt;=500),6,IF(AND(L425="PIJAR",K425&gt;=510,K425&lt;=600),7,IF(AND(L425="PIJAR",K425&gt;=601,K425&lt;=700),8,IF(AND(L425="PIJAR",K425&gt;=701,K425&lt;=800),9,IF(AND(L425="PIJAR",K425&gt;=801,K425&lt;=900),10,IF(AND(L425="PIJAR",K425&gt;=901,K425&lt;=1000),11,IF(AND(L425="PELEPAS GAS",K425&gt;=10,K425&lt;=50),12,IF(AND(L425="PELEPAS GAS",K425&gt;=51,K425&lt;=100),13,IF(AND(L425="PELEPAS GAS",K425&gt;=101,K425&lt;=250),14,IF(AND(L425="PELEPAS GAS",K425&gt;=251,K425&lt;1000),15,IF(AND(L425="PELEPAS GAS",K425&gt;=501,K425&lt;2000),16,"SALAH"))))))))))))))))</f>
        <v>15</v>
      </c>
      <c r="N425" s="21" t="s">
        <v>19</v>
      </c>
    </row>
    <row r="426" spans="1:14" x14ac:dyDescent="0.25">
      <c r="A426" s="21">
        <f t="shared" si="24"/>
        <v>425</v>
      </c>
      <c r="B426" s="21" t="s">
        <v>780</v>
      </c>
      <c r="C426" s="21" t="str">
        <f>VLOOKUP(B426,[1]DESA!$B$2:$D$601,3,FALSE)</f>
        <v>AIK DAREK</v>
      </c>
      <c r="D426" s="21" t="str">
        <f>VLOOKUP(B426,[1]DESA!$B$2:$E$601,4,FALSE)</f>
        <v>BATUKLIANG</v>
      </c>
      <c r="E426" s="22" t="s">
        <v>49</v>
      </c>
      <c r="F426" s="21">
        <f>IF(ISERROR(VLOOKUP(M426,KELAS,2,FALSE)),0,VLOOKUP(M426,KELAS,2,FALSE))</f>
        <v>0</v>
      </c>
      <c r="G426" s="21">
        <f>IF(F426&gt;50,100,F426)</f>
        <v>0</v>
      </c>
      <c r="H426" s="24" t="s">
        <v>793</v>
      </c>
      <c r="I426" s="24" t="s">
        <v>794</v>
      </c>
      <c r="J426" s="21" t="s">
        <v>18</v>
      </c>
      <c r="K426" s="21"/>
      <c r="L426" s="21" t="e">
        <f>VLOOKUP(E426,[1]KLASIFIKASI!$I$4:$J$18,2,FALSE)</f>
        <v>#N/A</v>
      </c>
      <c r="M426" s="21" t="e">
        <f>IF(AND(L426="PIJAR",K426&gt;=25,K426&lt;=50),1,IF(AND(L426="PIJAR",K426&gt;=51,K426&lt;=100),2,IF(AND(L426="PIJAR",K426&gt;=101,K426&lt;=200),3,IF(AND(L426="PIJAR",K426&gt;=201,K426&lt;=300),4,IF(AND(L426="PIJAR",K426&gt;=301,K426&lt;=400),5,IF(AND(L426="PIJAR",K426&gt;=401,K426&lt;=500),6,IF(AND(L426="PIJAR",K426&gt;=510,K426&lt;=600),7,IF(AND(L426="PIJAR",K426&gt;=601,K426&lt;=700),8,IF(AND(L426="PIJAR",K426&gt;=701,K426&lt;=800),9,IF(AND(L426="PIJAR",K426&gt;=801,K426&lt;=900),10,IF(AND(L426="PIJAR",K426&gt;=901,K426&lt;=1000),11,IF(AND(L426="PELEPAS GAS",K426&gt;=10,K426&lt;=50),12,IF(AND(L426="PELEPAS GAS",K426&gt;=51,K426&lt;=100),13,IF(AND(L426="PELEPAS GAS",K426&gt;=101,K426&lt;=250),14,IF(AND(L426="PELEPAS GAS",K426&gt;=251,K426&lt;1000),15,IF(AND(L426="PELEPAS GAS",K426&gt;=501,K426&lt;2000),16,"SALAH"))))))))))))))))</f>
        <v>#N/A</v>
      </c>
      <c r="N426" s="21" t="s">
        <v>52</v>
      </c>
    </row>
    <row r="427" spans="1:14" x14ac:dyDescent="0.25">
      <c r="A427" s="21">
        <f t="shared" si="24"/>
        <v>426</v>
      </c>
      <c r="B427" s="21" t="s">
        <v>780</v>
      </c>
      <c r="C427" s="21" t="str">
        <f>VLOOKUP(B427,[1]DESA!$B$2:$D$601,3,FALSE)</f>
        <v>AIK DAREK</v>
      </c>
      <c r="D427" s="21" t="str">
        <f>VLOOKUP(B427,[1]DESA!$B$2:$E$601,4,FALSE)</f>
        <v>BATUKLIANG</v>
      </c>
      <c r="E427" s="22" t="s">
        <v>24</v>
      </c>
      <c r="F427" s="21">
        <f>IF(ISERROR(VLOOKUP(M427,KELAS,2,FALSE)),0,VLOOKUP(M427,KELAS,2,FALSE))</f>
        <v>0</v>
      </c>
      <c r="G427" s="21">
        <f>IF(F427&gt;50,100,F427)</f>
        <v>0</v>
      </c>
      <c r="H427" s="24" t="s">
        <v>793</v>
      </c>
      <c r="I427" s="24" t="s">
        <v>794</v>
      </c>
      <c r="J427" s="21" t="s">
        <v>18</v>
      </c>
      <c r="K427" s="21">
        <v>500</v>
      </c>
      <c r="L427" s="21" t="str">
        <f>VLOOKUP(E427,[1]KLASIFIKASI!$I$4:$J$18,2,FALSE)</f>
        <v>PELEPAS GAS</v>
      </c>
      <c r="M427" s="21">
        <f>IF(AND(L427="PIJAR",K427&gt;=25,K427&lt;=50),1,IF(AND(L427="PIJAR",K427&gt;=51,K427&lt;=100),2,IF(AND(L427="PIJAR",K427&gt;=101,K427&lt;=200),3,IF(AND(L427="PIJAR",K427&gt;=201,K427&lt;=300),4,IF(AND(L427="PIJAR",K427&gt;=301,K427&lt;=400),5,IF(AND(L427="PIJAR",K427&gt;=401,K427&lt;=500),6,IF(AND(L427="PIJAR",K427&gt;=510,K427&lt;=600),7,IF(AND(L427="PIJAR",K427&gt;=601,K427&lt;=700),8,IF(AND(L427="PIJAR",K427&gt;=701,K427&lt;=800),9,IF(AND(L427="PIJAR",K427&gt;=801,K427&lt;=900),10,IF(AND(L427="PIJAR",K427&gt;=901,K427&lt;=1000),11,IF(AND(L427="PELEPAS GAS",K427&gt;=10,K427&lt;=50),12,IF(AND(L427="PELEPAS GAS",K427&gt;=51,K427&lt;=100),13,IF(AND(L427="PELEPAS GAS",K427&gt;=101,K427&lt;=250),14,IF(AND(L427="PELEPAS GAS",K427&gt;=251,K427&lt;1000),15,IF(AND(L427="PELEPAS GAS",K427&gt;=501,K427&lt;2000),16,"SALAH"))))))))))))))))</f>
        <v>15</v>
      </c>
      <c r="N427" s="21" t="s">
        <v>19</v>
      </c>
    </row>
    <row r="428" spans="1:14" x14ac:dyDescent="0.25">
      <c r="A428" s="21">
        <f t="shared" si="24"/>
        <v>427</v>
      </c>
      <c r="B428" s="21" t="s">
        <v>780</v>
      </c>
      <c r="C428" s="21" t="str">
        <f>VLOOKUP(B428,[1]DESA!$B$2:$D$601,3,FALSE)</f>
        <v>AIK DAREK</v>
      </c>
      <c r="D428" s="21" t="str">
        <f>VLOOKUP(B428,[1]DESA!$B$2:$E$601,4,FALSE)</f>
        <v>BATUKLIANG</v>
      </c>
      <c r="E428" s="22" t="s">
        <v>24</v>
      </c>
      <c r="F428" s="21">
        <f>IF(ISERROR(VLOOKUP(M428,KELAS,2,FALSE)),0,VLOOKUP(M428,KELAS,2,FALSE))</f>
        <v>0</v>
      </c>
      <c r="G428" s="21">
        <f>IF(F428&gt;50,100,F428)</f>
        <v>0</v>
      </c>
      <c r="H428" s="24" t="s">
        <v>793</v>
      </c>
      <c r="I428" s="24" t="s">
        <v>794</v>
      </c>
      <c r="J428" s="21" t="s">
        <v>18</v>
      </c>
      <c r="K428" s="21">
        <v>500</v>
      </c>
      <c r="L428" s="21" t="str">
        <f>VLOOKUP(E428,[1]KLASIFIKASI!$I$4:$J$18,2,FALSE)</f>
        <v>PELEPAS GAS</v>
      </c>
      <c r="M428" s="21">
        <f>IF(AND(L428="PIJAR",K428&gt;=25,K428&lt;=50),1,IF(AND(L428="PIJAR",K428&gt;=51,K428&lt;=100),2,IF(AND(L428="PIJAR",K428&gt;=101,K428&lt;=200),3,IF(AND(L428="PIJAR",K428&gt;=201,K428&lt;=300),4,IF(AND(L428="PIJAR",K428&gt;=301,K428&lt;=400),5,IF(AND(L428="PIJAR",K428&gt;=401,K428&lt;=500),6,IF(AND(L428="PIJAR",K428&gt;=510,K428&lt;=600),7,IF(AND(L428="PIJAR",K428&gt;=601,K428&lt;=700),8,IF(AND(L428="PIJAR",K428&gt;=701,K428&lt;=800),9,IF(AND(L428="PIJAR",K428&gt;=801,K428&lt;=900),10,IF(AND(L428="PIJAR",K428&gt;=901,K428&lt;=1000),11,IF(AND(L428="PELEPAS GAS",K428&gt;=10,K428&lt;=50),12,IF(AND(L428="PELEPAS GAS",K428&gt;=51,K428&lt;=100),13,IF(AND(L428="PELEPAS GAS",K428&gt;=101,K428&lt;=250),14,IF(AND(L428="PELEPAS GAS",K428&gt;=251,K428&lt;1000),15,IF(AND(L428="PELEPAS GAS",K428&gt;=501,K428&lt;2000),16,"SALAH"))))))))))))))))</f>
        <v>15</v>
      </c>
      <c r="N428" s="21" t="s">
        <v>19</v>
      </c>
    </row>
    <row r="429" spans="1:14" x14ac:dyDescent="0.25">
      <c r="A429" s="21">
        <f t="shared" si="24"/>
        <v>428</v>
      </c>
      <c r="B429" s="21" t="s">
        <v>780</v>
      </c>
      <c r="C429" s="21" t="str">
        <f>VLOOKUP(B429,[1]DESA!$B$2:$D$601,3,FALSE)</f>
        <v>AIK DAREK</v>
      </c>
      <c r="D429" s="21" t="str">
        <f>VLOOKUP(B429,[1]DESA!$B$2:$E$601,4,FALSE)</f>
        <v>BATUKLIANG</v>
      </c>
      <c r="E429" s="22" t="s">
        <v>24</v>
      </c>
      <c r="F429" s="21">
        <f>IF(ISERROR(VLOOKUP(M429,KELAS,2,FALSE)),0,VLOOKUP(M429,KELAS,2,FALSE))</f>
        <v>0</v>
      </c>
      <c r="G429" s="21">
        <f>IF(F429&gt;50,100,F429)</f>
        <v>0</v>
      </c>
      <c r="H429" s="24" t="s">
        <v>781</v>
      </c>
      <c r="I429" s="24" t="s">
        <v>782</v>
      </c>
      <c r="J429" s="21" t="s">
        <v>18</v>
      </c>
      <c r="K429" s="21">
        <v>500</v>
      </c>
      <c r="L429" s="21" t="str">
        <f>VLOOKUP(E429,[1]KLASIFIKASI!$I$4:$J$18,2,FALSE)</f>
        <v>PELEPAS GAS</v>
      </c>
      <c r="M429" s="21">
        <f>IF(AND(L429="PIJAR",K429&gt;=25,K429&lt;=50),1,IF(AND(L429="PIJAR",K429&gt;=51,K429&lt;=100),2,IF(AND(L429="PIJAR",K429&gt;=101,K429&lt;=200),3,IF(AND(L429="PIJAR",K429&gt;=201,K429&lt;=300),4,IF(AND(L429="PIJAR",K429&gt;=301,K429&lt;=400),5,IF(AND(L429="PIJAR",K429&gt;=401,K429&lt;=500),6,IF(AND(L429="PIJAR",K429&gt;=510,K429&lt;=600),7,IF(AND(L429="PIJAR",K429&gt;=601,K429&lt;=700),8,IF(AND(L429="PIJAR",K429&gt;=701,K429&lt;=800),9,IF(AND(L429="PIJAR",K429&gt;=801,K429&lt;=900),10,IF(AND(L429="PIJAR",K429&gt;=901,K429&lt;=1000),11,IF(AND(L429="PELEPAS GAS",K429&gt;=10,K429&lt;=50),12,IF(AND(L429="PELEPAS GAS",K429&gt;=51,K429&lt;=100),13,IF(AND(L429="PELEPAS GAS",K429&gt;=101,K429&lt;=250),14,IF(AND(L429="PELEPAS GAS",K429&gt;=251,K429&lt;1000),15,IF(AND(L429="PELEPAS GAS",K429&gt;=501,K429&lt;2000),16,"SALAH"))))))))))))))))</f>
        <v>15</v>
      </c>
      <c r="N429" s="21" t="s">
        <v>19</v>
      </c>
    </row>
    <row r="430" spans="1:14" x14ac:dyDescent="0.25">
      <c r="A430" s="21">
        <f t="shared" si="24"/>
        <v>429</v>
      </c>
      <c r="B430" s="21" t="s">
        <v>602</v>
      </c>
      <c r="C430" s="21" t="str">
        <f>VLOOKUP(B430,[1]DESA!$B$2:$D$601,3,FALSE)</f>
        <v>AIK DAREK</v>
      </c>
      <c r="D430" s="21" t="str">
        <f>VLOOKUP(B430,[1]DESA!$B$2:$E$601,4,FALSE)</f>
        <v>BATUKLIANG</v>
      </c>
      <c r="E430" s="22" t="s">
        <v>24</v>
      </c>
      <c r="F430" s="21">
        <f>IF(ISERROR(VLOOKUP(M430,KELAS,2,FALSE)),0,VLOOKUP(M430,KELAS,2,FALSE))</f>
        <v>0</v>
      </c>
      <c r="G430" s="21">
        <f>IF(F430&gt;50,100,F430)</f>
        <v>0</v>
      </c>
      <c r="H430" s="24" t="s">
        <v>667</v>
      </c>
      <c r="I430" s="24" t="s">
        <v>668</v>
      </c>
      <c r="J430" s="21" t="s">
        <v>18</v>
      </c>
      <c r="K430" s="21">
        <v>250</v>
      </c>
      <c r="L430" s="21" t="str">
        <f>VLOOKUP(E430,[1]KLASIFIKASI!$I$4:$J$18,2,FALSE)</f>
        <v>PELEPAS GAS</v>
      </c>
      <c r="M430" s="21">
        <f>IF(AND(L430="PIJAR",K430&gt;=25,K430&lt;=50),1,IF(AND(L430="PIJAR",K430&gt;=51,K430&lt;=100),2,IF(AND(L430="PIJAR",K430&gt;=101,K430&lt;=200),3,IF(AND(L430="PIJAR",K430&gt;=201,K430&lt;=300),4,IF(AND(L430="PIJAR",K430&gt;=301,K430&lt;=400),5,IF(AND(L430="PIJAR",K430&gt;=401,K430&lt;=500),6,IF(AND(L430="PIJAR",K430&gt;=510,K430&lt;=600),7,IF(AND(L430="PIJAR",K430&gt;=601,K430&lt;=700),8,IF(AND(L430="PIJAR",K430&gt;=701,K430&lt;=800),9,IF(AND(L430="PIJAR",K430&gt;=801,K430&lt;=900),10,IF(AND(L430="PIJAR",K430&gt;=901,K430&lt;=1000),11,IF(AND(L430="PELEPAS GAS",K430&gt;=10,K430&lt;=50),12,IF(AND(L430="PELEPAS GAS",K430&gt;=51,K430&lt;=100),13,IF(AND(L430="PELEPAS GAS",K430&gt;=101,K430&lt;=250),14,IF(AND(L430="PELEPAS GAS",K430&gt;=251,K430&lt;1000),15,IF(AND(L430="PELEPAS GAS",K430&gt;=501,K430&lt;2000),16,"SALAH"))))))))))))))))</f>
        <v>14</v>
      </c>
      <c r="N430" s="21" t="s">
        <v>19</v>
      </c>
    </row>
    <row r="431" spans="1:14" x14ac:dyDescent="0.25">
      <c r="A431" s="21">
        <f t="shared" si="24"/>
        <v>430</v>
      </c>
      <c r="B431" s="21" t="s">
        <v>602</v>
      </c>
      <c r="C431" s="21" t="str">
        <f>VLOOKUP(B431,[1]DESA!$B$2:$D$601,3,FALSE)</f>
        <v>AIK DAREK</v>
      </c>
      <c r="D431" s="21" t="str">
        <f>VLOOKUP(B431,[1]DESA!$B$2:$E$601,4,FALSE)</f>
        <v>BATUKLIANG</v>
      </c>
      <c r="E431" s="22" t="s">
        <v>24</v>
      </c>
      <c r="F431" s="21">
        <f>IF(ISERROR(VLOOKUP(M431,KELAS,2,FALSE)),0,VLOOKUP(M431,KELAS,2,FALSE))</f>
        <v>0</v>
      </c>
      <c r="G431" s="21">
        <f>IF(F431&gt;50,100,F431)</f>
        <v>0</v>
      </c>
      <c r="H431" s="23" t="s">
        <v>667</v>
      </c>
      <c r="I431" s="23" t="s">
        <v>668</v>
      </c>
      <c r="J431" s="21" t="s">
        <v>18</v>
      </c>
      <c r="K431" s="21">
        <v>125</v>
      </c>
      <c r="L431" s="21" t="str">
        <f>VLOOKUP(E431,[1]KLASIFIKASI!$I$4:$J$18,2,FALSE)</f>
        <v>PELEPAS GAS</v>
      </c>
      <c r="M431" s="21">
        <f>IF(AND(L431="PIJAR",K431&gt;=25,K431&lt;=50),1,IF(AND(L431="PIJAR",K431&gt;=51,K431&lt;=100),2,IF(AND(L431="PIJAR",K431&gt;=101,K431&lt;=200),3,IF(AND(L431="PIJAR",K431&gt;=201,K431&lt;=300),4,IF(AND(L431="PIJAR",K431&gt;=301,K431&lt;=400),5,IF(AND(L431="PIJAR",K431&gt;=401,K431&lt;=500),6,IF(AND(L431="PIJAR",K431&gt;=510,K431&lt;=600),7,IF(AND(L431="PIJAR",K431&gt;=601,K431&lt;=700),8,IF(AND(L431="PIJAR",K431&gt;=701,K431&lt;=800),9,IF(AND(L431="PIJAR",K431&gt;=801,K431&lt;=900),10,IF(AND(L431="PIJAR",K431&gt;=901,K431&lt;=1000),11,IF(AND(L431="PELEPAS GAS",K431&gt;=10,K431&lt;=50),12,IF(AND(L431="PELEPAS GAS",K431&gt;=51,K431&lt;=100),13,IF(AND(L431="PELEPAS GAS",K431&gt;=101,K431&lt;=250),14,IF(AND(L431="PELEPAS GAS",K431&gt;=251,K431&lt;1000),15,IF(AND(L431="PELEPAS GAS",K431&gt;=501,K431&lt;2000),16,"SALAH"))))))))))))))))</f>
        <v>14</v>
      </c>
      <c r="N431" s="21" t="s">
        <v>19</v>
      </c>
    </row>
    <row r="432" spans="1:14" x14ac:dyDescent="0.25">
      <c r="A432" s="21">
        <f t="shared" si="24"/>
        <v>431</v>
      </c>
      <c r="B432" s="21" t="s">
        <v>602</v>
      </c>
      <c r="C432" s="21" t="str">
        <f>VLOOKUP(B432,[1]DESA!$B$2:$D$601,3,FALSE)</f>
        <v>AIK DAREK</v>
      </c>
      <c r="D432" s="21" t="str">
        <f>VLOOKUP(B432,[1]DESA!$B$2:$E$601,4,FALSE)</f>
        <v>BATUKLIANG</v>
      </c>
      <c r="E432" s="22" t="s">
        <v>15</v>
      </c>
      <c r="F432" s="21">
        <f>IF(ISERROR(VLOOKUP(M432,KELAS,2,FALSE)),0,VLOOKUP(M432,KELAS,2,FALSE))</f>
        <v>0</v>
      </c>
      <c r="G432" s="21">
        <f>IF(F432&gt;50,100,F432)</f>
        <v>0</v>
      </c>
      <c r="H432" s="23" t="s">
        <v>659</v>
      </c>
      <c r="I432" s="23" t="s">
        <v>660</v>
      </c>
      <c r="J432" s="21" t="s">
        <v>18</v>
      </c>
      <c r="K432" s="21">
        <v>125</v>
      </c>
      <c r="L432" s="21" t="str">
        <f>VLOOKUP(E432,[1]KLASIFIKASI!$I$4:$J$18,2,FALSE)</f>
        <v>PELEPAS GAS</v>
      </c>
      <c r="M432" s="21">
        <f>IF(AND(L432="PIJAR",K432&gt;=25,K432&lt;=50),1,IF(AND(L432="PIJAR",K432&gt;=51,K432&lt;=100),2,IF(AND(L432="PIJAR",K432&gt;=101,K432&lt;=200),3,IF(AND(L432="PIJAR",K432&gt;=201,K432&lt;=300),4,IF(AND(L432="PIJAR",K432&gt;=301,K432&lt;=400),5,IF(AND(L432="PIJAR",K432&gt;=401,K432&lt;=500),6,IF(AND(L432="PIJAR",K432&gt;=510,K432&lt;=600),7,IF(AND(L432="PIJAR",K432&gt;=601,K432&lt;=700),8,IF(AND(L432="PIJAR",K432&gt;=701,K432&lt;=800),9,IF(AND(L432="PIJAR",K432&gt;=801,K432&lt;=900),10,IF(AND(L432="PIJAR",K432&gt;=901,K432&lt;=1000),11,IF(AND(L432="PELEPAS GAS",K432&gt;=10,K432&lt;=50),12,IF(AND(L432="PELEPAS GAS",K432&gt;=51,K432&lt;=100),13,IF(AND(L432="PELEPAS GAS",K432&gt;=101,K432&lt;=250),14,IF(AND(L432="PELEPAS GAS",K432&gt;=251,K432&lt;1000),15,IF(AND(L432="PELEPAS GAS",K432&gt;=501,K432&lt;2000),16,"SALAH"))))))))))))))))</f>
        <v>14</v>
      </c>
      <c r="N432" s="21" t="s">
        <v>19</v>
      </c>
    </row>
    <row r="433" spans="1:14" x14ac:dyDescent="0.25">
      <c r="A433" s="21">
        <f t="shared" si="24"/>
        <v>432</v>
      </c>
      <c r="B433" s="21" t="s">
        <v>602</v>
      </c>
      <c r="C433" s="21" t="str">
        <f>VLOOKUP(B433,[1]DESA!$B$2:$D$601,3,FALSE)</f>
        <v>AIK DAREK</v>
      </c>
      <c r="D433" s="21" t="str">
        <f>VLOOKUP(B433,[1]DESA!$B$2:$E$601,4,FALSE)</f>
        <v>BATUKLIANG</v>
      </c>
      <c r="E433" s="22" t="s">
        <v>24</v>
      </c>
      <c r="F433" s="21">
        <f>IF(ISERROR(VLOOKUP(M433,KELAS,2,FALSE)),0,VLOOKUP(M433,KELAS,2,FALSE))</f>
        <v>0</v>
      </c>
      <c r="G433" s="21">
        <f>IF(F433&gt;50,100,F433)</f>
        <v>0</v>
      </c>
      <c r="H433" s="23" t="s">
        <v>661</v>
      </c>
      <c r="I433" s="23" t="s">
        <v>662</v>
      </c>
      <c r="J433" s="21" t="s">
        <v>18</v>
      </c>
      <c r="K433" s="21">
        <v>42</v>
      </c>
      <c r="L433" s="21" t="str">
        <f>VLOOKUP(E433,[1]KLASIFIKASI!$I$4:$J$18,2,FALSE)</f>
        <v>PELEPAS GAS</v>
      </c>
      <c r="M433" s="21">
        <f>IF(AND(L433="PIJAR",K433&gt;=25,K433&lt;=50),1,IF(AND(L433="PIJAR",K433&gt;=51,K433&lt;=100),2,IF(AND(L433="PIJAR",K433&gt;=101,K433&lt;=200),3,IF(AND(L433="PIJAR",K433&gt;=201,K433&lt;=300),4,IF(AND(L433="PIJAR",K433&gt;=301,K433&lt;=400),5,IF(AND(L433="PIJAR",K433&gt;=401,K433&lt;=500),6,IF(AND(L433="PIJAR",K433&gt;=510,K433&lt;=600),7,IF(AND(L433="PIJAR",K433&gt;=601,K433&lt;=700),8,IF(AND(L433="PIJAR",K433&gt;=701,K433&lt;=800),9,IF(AND(L433="PIJAR",K433&gt;=801,K433&lt;=900),10,IF(AND(L433="PIJAR",K433&gt;=901,K433&lt;=1000),11,IF(AND(L433="PELEPAS GAS",K433&gt;=10,K433&lt;=50),12,IF(AND(L433="PELEPAS GAS",K433&gt;=51,K433&lt;=100),13,IF(AND(L433="PELEPAS GAS",K433&gt;=101,K433&lt;=250),14,IF(AND(L433="PELEPAS GAS",K433&gt;=251,K433&lt;1000),15,IF(AND(L433="PELEPAS GAS",K433&gt;=501,K433&lt;2000),16,"SALAH"))))))))))))))))</f>
        <v>12</v>
      </c>
      <c r="N433" s="21" t="s">
        <v>19</v>
      </c>
    </row>
    <row r="434" spans="1:14" x14ac:dyDescent="0.25">
      <c r="A434" s="21">
        <f t="shared" si="24"/>
        <v>433</v>
      </c>
      <c r="B434" s="21" t="s">
        <v>602</v>
      </c>
      <c r="C434" s="21" t="str">
        <f>VLOOKUP(B434,[1]DESA!$B$2:$D$601,3,FALSE)</f>
        <v>AIK DAREK</v>
      </c>
      <c r="D434" s="21" t="str">
        <f>VLOOKUP(B434,[1]DESA!$B$2:$E$601,4,FALSE)</f>
        <v>BATUKLIANG</v>
      </c>
      <c r="E434" s="22" t="s">
        <v>24</v>
      </c>
      <c r="F434" s="21">
        <f>IF(ISERROR(VLOOKUP(M434,KELAS,2,FALSE)),0,VLOOKUP(M434,KELAS,2,FALSE))</f>
        <v>0</v>
      </c>
      <c r="G434" s="21">
        <f>IF(F434&gt;50,100,F434)</f>
        <v>0</v>
      </c>
      <c r="H434" s="23" t="s">
        <v>655</v>
      </c>
      <c r="I434" s="23" t="s">
        <v>656</v>
      </c>
      <c r="J434" s="21" t="s">
        <v>18</v>
      </c>
      <c r="K434" s="21">
        <v>125</v>
      </c>
      <c r="L434" s="21" t="str">
        <f>VLOOKUP(E434,[1]KLASIFIKASI!$I$4:$J$18,2,FALSE)</f>
        <v>PELEPAS GAS</v>
      </c>
      <c r="M434" s="21">
        <f>IF(AND(L434="PIJAR",K434&gt;=25,K434&lt;=50),1,IF(AND(L434="PIJAR",K434&gt;=51,K434&lt;=100),2,IF(AND(L434="PIJAR",K434&gt;=101,K434&lt;=200),3,IF(AND(L434="PIJAR",K434&gt;=201,K434&lt;=300),4,IF(AND(L434="PIJAR",K434&gt;=301,K434&lt;=400),5,IF(AND(L434="PIJAR",K434&gt;=401,K434&lt;=500),6,IF(AND(L434="PIJAR",K434&gt;=510,K434&lt;=600),7,IF(AND(L434="PIJAR",K434&gt;=601,K434&lt;=700),8,IF(AND(L434="PIJAR",K434&gt;=701,K434&lt;=800),9,IF(AND(L434="PIJAR",K434&gt;=801,K434&lt;=900),10,IF(AND(L434="PIJAR",K434&gt;=901,K434&lt;=1000),11,IF(AND(L434="PELEPAS GAS",K434&gt;=10,K434&lt;=50),12,IF(AND(L434="PELEPAS GAS",K434&gt;=51,K434&lt;=100),13,IF(AND(L434="PELEPAS GAS",K434&gt;=101,K434&lt;=250),14,IF(AND(L434="PELEPAS GAS",K434&gt;=251,K434&lt;1000),15,IF(AND(L434="PELEPAS GAS",K434&gt;=501,K434&lt;2000),16,"SALAH"))))))))))))))))</f>
        <v>14</v>
      </c>
      <c r="N434" s="21" t="s">
        <v>19</v>
      </c>
    </row>
    <row r="435" spans="1:14" x14ac:dyDescent="0.25">
      <c r="A435" s="21">
        <f t="shared" si="24"/>
        <v>434</v>
      </c>
      <c r="B435" s="21" t="s">
        <v>602</v>
      </c>
      <c r="C435" s="21" t="str">
        <f>VLOOKUP(B435,[1]DESA!$B$2:$D$601,3,FALSE)</f>
        <v>AIK DAREK</v>
      </c>
      <c r="D435" s="21" t="str">
        <f>VLOOKUP(B435,[1]DESA!$B$2:$E$601,4,FALSE)</f>
        <v>BATUKLIANG</v>
      </c>
      <c r="E435" s="22" t="s">
        <v>24</v>
      </c>
      <c r="F435" s="21">
        <f>IF(ISERROR(VLOOKUP(M435,KELAS,2,FALSE)),0,VLOOKUP(M435,KELAS,2,FALSE))</f>
        <v>0</v>
      </c>
      <c r="G435" s="21">
        <f>IF(F435&gt;50,100,F435)</f>
        <v>0</v>
      </c>
      <c r="H435" s="23" t="s">
        <v>649</v>
      </c>
      <c r="I435" s="23" t="s">
        <v>650</v>
      </c>
      <c r="J435" s="21" t="s">
        <v>18</v>
      </c>
      <c r="K435" s="21">
        <v>500</v>
      </c>
      <c r="L435" s="21" t="str">
        <f>VLOOKUP(E435,[1]KLASIFIKASI!$I$4:$J$18,2,FALSE)</f>
        <v>PELEPAS GAS</v>
      </c>
      <c r="M435" s="21">
        <f>IF(AND(L435="PIJAR",K435&gt;=25,K435&lt;=50),1,IF(AND(L435="PIJAR",K435&gt;=51,K435&lt;=100),2,IF(AND(L435="PIJAR",K435&gt;=101,K435&lt;=200),3,IF(AND(L435="PIJAR",K435&gt;=201,K435&lt;=300),4,IF(AND(L435="PIJAR",K435&gt;=301,K435&lt;=400),5,IF(AND(L435="PIJAR",K435&gt;=401,K435&lt;=500),6,IF(AND(L435="PIJAR",K435&gt;=510,K435&lt;=600),7,IF(AND(L435="PIJAR",K435&gt;=601,K435&lt;=700),8,IF(AND(L435="PIJAR",K435&gt;=701,K435&lt;=800),9,IF(AND(L435="PIJAR",K435&gt;=801,K435&lt;=900),10,IF(AND(L435="PIJAR",K435&gt;=901,K435&lt;=1000),11,IF(AND(L435="PELEPAS GAS",K435&gt;=10,K435&lt;=50),12,IF(AND(L435="PELEPAS GAS",K435&gt;=51,K435&lt;=100),13,IF(AND(L435="PELEPAS GAS",K435&gt;=101,K435&lt;=250),14,IF(AND(L435="PELEPAS GAS",K435&gt;=251,K435&lt;1000),15,IF(AND(L435="PELEPAS GAS",K435&gt;=501,K435&lt;2000),16,"SALAH"))))))))))))))))</f>
        <v>15</v>
      </c>
      <c r="N435" s="21" t="s">
        <v>19</v>
      </c>
    </row>
    <row r="436" spans="1:14" x14ac:dyDescent="0.25">
      <c r="A436" s="21">
        <f t="shared" si="24"/>
        <v>435</v>
      </c>
      <c r="B436" s="21" t="s">
        <v>602</v>
      </c>
      <c r="C436" s="21" t="str">
        <f>VLOOKUP(B436,[1]DESA!$B$2:$D$601,3,FALSE)</f>
        <v>AIK DAREK</v>
      </c>
      <c r="D436" s="21" t="str">
        <f>VLOOKUP(B436,[1]DESA!$B$2:$E$601,4,FALSE)</f>
        <v>BATUKLIANG</v>
      </c>
      <c r="E436" s="22" t="s">
        <v>15</v>
      </c>
      <c r="F436" s="21">
        <f>IF(ISERROR(VLOOKUP(M436,KELAS,2,FALSE)),0,VLOOKUP(M436,KELAS,2,FALSE))</f>
        <v>0</v>
      </c>
      <c r="G436" s="21">
        <f>IF(F436&gt;50,100,F436)</f>
        <v>0</v>
      </c>
      <c r="H436" s="23" t="s">
        <v>655</v>
      </c>
      <c r="I436" s="23" t="s">
        <v>656</v>
      </c>
      <c r="J436" s="21" t="s">
        <v>18</v>
      </c>
      <c r="K436" s="21">
        <v>500</v>
      </c>
      <c r="L436" s="21" t="str">
        <f>VLOOKUP(E436,[1]KLASIFIKASI!$I$4:$J$18,2,FALSE)</f>
        <v>PELEPAS GAS</v>
      </c>
      <c r="M436" s="21">
        <f>IF(AND(L436="PIJAR",K436&gt;=25,K436&lt;=50),1,IF(AND(L436="PIJAR",K436&gt;=51,K436&lt;=100),2,IF(AND(L436="PIJAR",K436&gt;=101,K436&lt;=200),3,IF(AND(L436="PIJAR",K436&gt;=201,K436&lt;=300),4,IF(AND(L436="PIJAR",K436&gt;=301,K436&lt;=400),5,IF(AND(L436="PIJAR",K436&gt;=401,K436&lt;=500),6,IF(AND(L436="PIJAR",K436&gt;=510,K436&lt;=600),7,IF(AND(L436="PIJAR",K436&gt;=601,K436&lt;=700),8,IF(AND(L436="PIJAR",K436&gt;=701,K436&lt;=800),9,IF(AND(L436="PIJAR",K436&gt;=801,K436&lt;=900),10,IF(AND(L436="PIJAR",K436&gt;=901,K436&lt;=1000),11,IF(AND(L436="PELEPAS GAS",K436&gt;=10,K436&lt;=50),12,IF(AND(L436="PELEPAS GAS",K436&gt;=51,K436&lt;=100),13,IF(AND(L436="PELEPAS GAS",K436&gt;=101,K436&lt;=250),14,IF(AND(L436="PELEPAS GAS",K436&gt;=251,K436&lt;1000),15,IF(AND(L436="PELEPAS GAS",K436&gt;=501,K436&lt;2000),16,"SALAH"))))))))))))))))</f>
        <v>15</v>
      </c>
      <c r="N436" s="21" t="s">
        <v>19</v>
      </c>
    </row>
    <row r="437" spans="1:14" x14ac:dyDescent="0.25">
      <c r="A437" s="21">
        <f t="shared" si="24"/>
        <v>436</v>
      </c>
      <c r="B437" s="21" t="s">
        <v>602</v>
      </c>
      <c r="C437" s="21" t="str">
        <f>VLOOKUP(B437,[1]DESA!$B$2:$D$601,3,FALSE)</f>
        <v>AIK DAREK</v>
      </c>
      <c r="D437" s="21" t="str">
        <f>VLOOKUP(B437,[1]DESA!$B$2:$E$601,4,FALSE)</f>
        <v>BATUKLIANG</v>
      </c>
      <c r="E437" s="22" t="s">
        <v>24</v>
      </c>
      <c r="F437" s="21">
        <f>IF(ISERROR(VLOOKUP(M437,KELAS,2,FALSE)),0,VLOOKUP(M437,KELAS,2,FALSE))</f>
        <v>0</v>
      </c>
      <c r="G437" s="21">
        <f>IF(F437&gt;50,100,F437)</f>
        <v>0</v>
      </c>
      <c r="H437" s="23" t="s">
        <v>647</v>
      </c>
      <c r="I437" s="23" t="s">
        <v>648</v>
      </c>
      <c r="J437" s="21" t="s">
        <v>18</v>
      </c>
      <c r="K437" s="21">
        <v>250</v>
      </c>
      <c r="L437" s="21" t="str">
        <f>VLOOKUP(E437,[1]KLASIFIKASI!$I$4:$J$18,2,FALSE)</f>
        <v>PELEPAS GAS</v>
      </c>
      <c r="M437" s="21">
        <f>IF(AND(L437="PIJAR",K437&gt;=25,K437&lt;=50),1,IF(AND(L437="PIJAR",K437&gt;=51,K437&lt;=100),2,IF(AND(L437="PIJAR",K437&gt;=101,K437&lt;=200),3,IF(AND(L437="PIJAR",K437&gt;=201,K437&lt;=300),4,IF(AND(L437="PIJAR",K437&gt;=301,K437&lt;=400),5,IF(AND(L437="PIJAR",K437&gt;=401,K437&lt;=500),6,IF(AND(L437="PIJAR",K437&gt;=510,K437&lt;=600),7,IF(AND(L437="PIJAR",K437&gt;=601,K437&lt;=700),8,IF(AND(L437="PIJAR",K437&gt;=701,K437&lt;=800),9,IF(AND(L437="PIJAR",K437&gt;=801,K437&lt;=900),10,IF(AND(L437="PIJAR",K437&gt;=901,K437&lt;=1000),11,IF(AND(L437="PELEPAS GAS",K437&gt;=10,K437&lt;=50),12,IF(AND(L437="PELEPAS GAS",K437&gt;=51,K437&lt;=100),13,IF(AND(L437="PELEPAS GAS",K437&gt;=101,K437&lt;=250),14,IF(AND(L437="PELEPAS GAS",K437&gt;=251,K437&lt;1000),15,IF(AND(L437="PELEPAS GAS",K437&gt;=501,K437&lt;2000),16,"SALAH"))))))))))))))))</f>
        <v>14</v>
      </c>
      <c r="N437" s="21" t="s">
        <v>19</v>
      </c>
    </row>
    <row r="438" spans="1:14" x14ac:dyDescent="0.25">
      <c r="A438" s="21">
        <f t="shared" si="24"/>
        <v>437</v>
      </c>
      <c r="B438" s="21" t="s">
        <v>602</v>
      </c>
      <c r="C438" s="21" t="str">
        <f>VLOOKUP(B438,[1]DESA!$B$2:$D$601,3,FALSE)</f>
        <v>AIK DAREK</v>
      </c>
      <c r="D438" s="21" t="str">
        <f>VLOOKUP(B438,[1]DESA!$B$2:$E$601,4,FALSE)</f>
        <v>BATUKLIANG</v>
      </c>
      <c r="E438" s="22" t="s">
        <v>24</v>
      </c>
      <c r="F438" s="21">
        <f>IF(ISERROR(VLOOKUP(M438,KELAS,2,FALSE)),0,VLOOKUP(M438,KELAS,2,FALSE))</f>
        <v>0</v>
      </c>
      <c r="G438" s="21">
        <f>IF(F438&gt;50,100,F438)</f>
        <v>0</v>
      </c>
      <c r="H438" s="23" t="s">
        <v>649</v>
      </c>
      <c r="I438" s="23" t="s">
        <v>650</v>
      </c>
      <c r="J438" s="21" t="s">
        <v>18</v>
      </c>
      <c r="K438" s="21">
        <v>150</v>
      </c>
      <c r="L438" s="21" t="str">
        <f>VLOOKUP(E438,[1]KLASIFIKASI!$I$4:$J$18,2,FALSE)</f>
        <v>PELEPAS GAS</v>
      </c>
      <c r="M438" s="21">
        <f>IF(AND(L438="PIJAR",K438&gt;=25,K438&lt;=50),1,IF(AND(L438="PIJAR",K438&gt;=51,K438&lt;=100),2,IF(AND(L438="PIJAR",K438&gt;=101,K438&lt;=200),3,IF(AND(L438="PIJAR",K438&gt;=201,K438&lt;=300),4,IF(AND(L438="PIJAR",K438&gt;=301,K438&lt;=400),5,IF(AND(L438="PIJAR",K438&gt;=401,K438&lt;=500),6,IF(AND(L438="PIJAR",K438&gt;=510,K438&lt;=600),7,IF(AND(L438="PIJAR",K438&gt;=601,K438&lt;=700),8,IF(AND(L438="PIJAR",K438&gt;=701,K438&lt;=800),9,IF(AND(L438="PIJAR",K438&gt;=801,K438&lt;=900),10,IF(AND(L438="PIJAR",K438&gt;=901,K438&lt;=1000),11,IF(AND(L438="PELEPAS GAS",K438&gt;=10,K438&lt;=50),12,IF(AND(L438="PELEPAS GAS",K438&gt;=51,K438&lt;=100),13,IF(AND(L438="PELEPAS GAS",K438&gt;=101,K438&lt;=250),14,IF(AND(L438="PELEPAS GAS",K438&gt;=251,K438&lt;1000),15,IF(AND(L438="PELEPAS GAS",K438&gt;=501,K438&lt;2000),16,"SALAH"))))))))))))))))</f>
        <v>14</v>
      </c>
      <c r="N438" s="21" t="s">
        <v>19</v>
      </c>
    </row>
    <row r="439" spans="1:14" x14ac:dyDescent="0.25">
      <c r="A439" s="21">
        <f t="shared" si="24"/>
        <v>438</v>
      </c>
      <c r="B439" s="21" t="s">
        <v>602</v>
      </c>
      <c r="C439" s="21" t="str">
        <f>VLOOKUP(B439,[1]DESA!$B$2:$D$601,3,FALSE)</f>
        <v>AIK DAREK</v>
      </c>
      <c r="D439" s="21" t="str">
        <f>VLOOKUP(B439,[1]DESA!$B$2:$E$601,4,FALSE)</f>
        <v>BATUKLIANG</v>
      </c>
      <c r="E439" s="22" t="s">
        <v>24</v>
      </c>
      <c r="F439" s="21">
        <f>IF(ISERROR(VLOOKUP(M439,KELAS,2,FALSE)),0,VLOOKUP(M439,KELAS,2,FALSE))</f>
        <v>0</v>
      </c>
      <c r="G439" s="21">
        <f>IF(F439&gt;50,100,F439)</f>
        <v>0</v>
      </c>
      <c r="H439" s="23" t="s">
        <v>633</v>
      </c>
      <c r="I439" s="23" t="s">
        <v>634</v>
      </c>
      <c r="J439" s="21" t="s">
        <v>18</v>
      </c>
      <c r="K439" s="21">
        <v>500</v>
      </c>
      <c r="L439" s="21" t="str">
        <f>VLOOKUP(E439,[1]KLASIFIKASI!$I$4:$J$18,2,FALSE)</f>
        <v>PELEPAS GAS</v>
      </c>
      <c r="M439" s="21">
        <f>IF(AND(L439="PIJAR",K439&gt;=25,K439&lt;=50),1,IF(AND(L439="PIJAR",K439&gt;=51,K439&lt;=100),2,IF(AND(L439="PIJAR",K439&gt;=101,K439&lt;=200),3,IF(AND(L439="PIJAR",K439&gt;=201,K439&lt;=300),4,IF(AND(L439="PIJAR",K439&gt;=301,K439&lt;=400),5,IF(AND(L439="PIJAR",K439&gt;=401,K439&lt;=500),6,IF(AND(L439="PIJAR",K439&gt;=510,K439&lt;=600),7,IF(AND(L439="PIJAR",K439&gt;=601,K439&lt;=700),8,IF(AND(L439="PIJAR",K439&gt;=701,K439&lt;=800),9,IF(AND(L439="PIJAR",K439&gt;=801,K439&lt;=900),10,IF(AND(L439="PIJAR",K439&gt;=901,K439&lt;=1000),11,IF(AND(L439="PELEPAS GAS",K439&gt;=10,K439&lt;=50),12,IF(AND(L439="PELEPAS GAS",K439&gt;=51,K439&lt;=100),13,IF(AND(L439="PELEPAS GAS",K439&gt;=101,K439&lt;=250),14,IF(AND(L439="PELEPAS GAS",K439&gt;=251,K439&lt;1000),15,IF(AND(L439="PELEPAS GAS",K439&gt;=501,K439&lt;2000),16,"SALAH"))))))))))))))))</f>
        <v>15</v>
      </c>
      <c r="N439" s="21" t="s">
        <v>19</v>
      </c>
    </row>
    <row r="440" spans="1:14" x14ac:dyDescent="0.25">
      <c r="A440" s="21">
        <f t="shared" si="24"/>
        <v>439</v>
      </c>
      <c r="B440" s="21" t="s">
        <v>602</v>
      </c>
      <c r="C440" s="21" t="str">
        <f>VLOOKUP(B440,[1]DESA!$B$2:$D$601,3,FALSE)</f>
        <v>AIK DAREK</v>
      </c>
      <c r="D440" s="21" t="str">
        <f>VLOOKUP(B440,[1]DESA!$B$2:$E$601,4,FALSE)</f>
        <v>BATUKLIANG</v>
      </c>
      <c r="E440" s="22" t="s">
        <v>24</v>
      </c>
      <c r="F440" s="21">
        <f>IF(ISERROR(VLOOKUP(M440,KELAS,2,FALSE)),0,VLOOKUP(M440,KELAS,2,FALSE))</f>
        <v>0</v>
      </c>
      <c r="G440" s="21">
        <f>IF(F440&gt;50,100,F440)</f>
        <v>0</v>
      </c>
      <c r="H440" s="23" t="s">
        <v>633</v>
      </c>
      <c r="I440" s="23" t="s">
        <v>634</v>
      </c>
      <c r="J440" s="21" t="s">
        <v>18</v>
      </c>
      <c r="K440" s="21">
        <v>45</v>
      </c>
      <c r="L440" s="21" t="str">
        <f>VLOOKUP(E440,[1]KLASIFIKASI!$I$4:$J$18,2,FALSE)</f>
        <v>PELEPAS GAS</v>
      </c>
      <c r="M440" s="21">
        <f>IF(AND(L440="PIJAR",K440&gt;=25,K440&lt;=50),1,IF(AND(L440="PIJAR",K440&gt;=51,K440&lt;=100),2,IF(AND(L440="PIJAR",K440&gt;=101,K440&lt;=200),3,IF(AND(L440="PIJAR",K440&gt;=201,K440&lt;=300),4,IF(AND(L440="PIJAR",K440&gt;=301,K440&lt;=400),5,IF(AND(L440="PIJAR",K440&gt;=401,K440&lt;=500),6,IF(AND(L440="PIJAR",K440&gt;=510,K440&lt;=600),7,IF(AND(L440="PIJAR",K440&gt;=601,K440&lt;=700),8,IF(AND(L440="PIJAR",K440&gt;=701,K440&lt;=800),9,IF(AND(L440="PIJAR",K440&gt;=801,K440&lt;=900),10,IF(AND(L440="PIJAR",K440&gt;=901,K440&lt;=1000),11,IF(AND(L440="PELEPAS GAS",K440&gt;=10,K440&lt;=50),12,IF(AND(L440="PELEPAS GAS",K440&gt;=51,K440&lt;=100),13,IF(AND(L440="PELEPAS GAS",K440&gt;=101,K440&lt;=250),14,IF(AND(L440="PELEPAS GAS",K440&gt;=251,K440&lt;1000),15,IF(AND(L440="PELEPAS GAS",K440&gt;=501,K440&lt;2000),16,"SALAH"))))))))))))))))</f>
        <v>12</v>
      </c>
      <c r="N440" s="21" t="s">
        <v>19</v>
      </c>
    </row>
    <row r="441" spans="1:14" x14ac:dyDescent="0.25">
      <c r="A441" s="21">
        <f t="shared" si="24"/>
        <v>440</v>
      </c>
      <c r="B441" s="21" t="s">
        <v>602</v>
      </c>
      <c r="C441" s="21" t="str">
        <f>VLOOKUP(B441,[1]DESA!$B$2:$D$601,3,FALSE)</f>
        <v>AIK DAREK</v>
      </c>
      <c r="D441" s="21" t="str">
        <f>VLOOKUP(B441,[1]DESA!$B$2:$E$601,4,FALSE)</f>
        <v>BATUKLIANG</v>
      </c>
      <c r="E441" s="22" t="s">
        <v>24</v>
      </c>
      <c r="F441" s="21">
        <f>IF(ISERROR(VLOOKUP(M441,KELAS,2,FALSE)),0,VLOOKUP(M441,KELAS,2,FALSE))</f>
        <v>0</v>
      </c>
      <c r="G441" s="21">
        <f>IF(F441&gt;50,100,F441)</f>
        <v>0</v>
      </c>
      <c r="H441" s="23" t="s">
        <v>635</v>
      </c>
      <c r="I441" s="23" t="s">
        <v>636</v>
      </c>
      <c r="J441" s="21" t="s">
        <v>18</v>
      </c>
      <c r="K441" s="21">
        <v>250</v>
      </c>
      <c r="L441" s="21" t="str">
        <f>VLOOKUP(E441,[1]KLASIFIKASI!$I$4:$J$18,2,FALSE)</f>
        <v>PELEPAS GAS</v>
      </c>
      <c r="M441" s="21">
        <f>IF(AND(L441="PIJAR",K441&gt;=25,K441&lt;=50),1,IF(AND(L441="PIJAR",K441&gt;=51,K441&lt;=100),2,IF(AND(L441="PIJAR",K441&gt;=101,K441&lt;=200),3,IF(AND(L441="PIJAR",K441&gt;=201,K441&lt;=300),4,IF(AND(L441="PIJAR",K441&gt;=301,K441&lt;=400),5,IF(AND(L441="PIJAR",K441&gt;=401,K441&lt;=500),6,IF(AND(L441="PIJAR",K441&gt;=510,K441&lt;=600),7,IF(AND(L441="PIJAR",K441&gt;=601,K441&lt;=700),8,IF(AND(L441="PIJAR",K441&gt;=701,K441&lt;=800),9,IF(AND(L441="PIJAR",K441&gt;=801,K441&lt;=900),10,IF(AND(L441="PIJAR",K441&gt;=901,K441&lt;=1000),11,IF(AND(L441="PELEPAS GAS",K441&gt;=10,K441&lt;=50),12,IF(AND(L441="PELEPAS GAS",K441&gt;=51,K441&lt;=100),13,IF(AND(L441="PELEPAS GAS",K441&gt;=101,K441&lt;=250),14,IF(AND(L441="PELEPAS GAS",K441&gt;=251,K441&lt;1000),15,IF(AND(L441="PELEPAS GAS",K441&gt;=501,K441&lt;2000),16,"SALAH"))))))))))))))))</f>
        <v>14</v>
      </c>
      <c r="N441" s="21" t="s">
        <v>19</v>
      </c>
    </row>
    <row r="442" spans="1:14" x14ac:dyDescent="0.25">
      <c r="A442" s="21">
        <f t="shared" si="24"/>
        <v>441</v>
      </c>
      <c r="B442" s="21" t="s">
        <v>602</v>
      </c>
      <c r="C442" s="21" t="str">
        <f>VLOOKUP(B442,[1]DESA!$B$2:$D$601,3,FALSE)</f>
        <v>AIK DAREK</v>
      </c>
      <c r="D442" s="21" t="str">
        <f>VLOOKUP(B442,[1]DESA!$B$2:$E$601,4,FALSE)</f>
        <v>BATUKLIANG</v>
      </c>
      <c r="E442" s="22" t="s">
        <v>24</v>
      </c>
      <c r="F442" s="21">
        <f>IF(ISERROR(VLOOKUP(M442,KELAS,2,FALSE)),0,VLOOKUP(M442,KELAS,2,FALSE))</f>
        <v>0</v>
      </c>
      <c r="G442" s="21">
        <f>IF(F442&gt;50,100,F442)</f>
        <v>0</v>
      </c>
      <c r="H442" s="23" t="s">
        <v>637</v>
      </c>
      <c r="I442" s="23" t="s">
        <v>638</v>
      </c>
      <c r="J442" s="21" t="s">
        <v>18</v>
      </c>
      <c r="K442" s="21">
        <v>125</v>
      </c>
      <c r="L442" s="21" t="str">
        <f>VLOOKUP(E442,[1]KLASIFIKASI!$I$4:$J$18,2,FALSE)</f>
        <v>PELEPAS GAS</v>
      </c>
      <c r="M442" s="21">
        <f>IF(AND(L442="PIJAR",K442&gt;=25,K442&lt;=50),1,IF(AND(L442="PIJAR",K442&gt;=51,K442&lt;=100),2,IF(AND(L442="PIJAR",K442&gt;=101,K442&lt;=200),3,IF(AND(L442="PIJAR",K442&gt;=201,K442&lt;=300),4,IF(AND(L442="PIJAR",K442&gt;=301,K442&lt;=400),5,IF(AND(L442="PIJAR",K442&gt;=401,K442&lt;=500),6,IF(AND(L442="PIJAR",K442&gt;=510,K442&lt;=600),7,IF(AND(L442="PIJAR",K442&gt;=601,K442&lt;=700),8,IF(AND(L442="PIJAR",K442&gt;=701,K442&lt;=800),9,IF(AND(L442="PIJAR",K442&gt;=801,K442&lt;=900),10,IF(AND(L442="PIJAR",K442&gt;=901,K442&lt;=1000),11,IF(AND(L442="PELEPAS GAS",K442&gt;=10,K442&lt;=50),12,IF(AND(L442="PELEPAS GAS",K442&gt;=51,K442&lt;=100),13,IF(AND(L442="PELEPAS GAS",K442&gt;=101,K442&lt;=250),14,IF(AND(L442="PELEPAS GAS",K442&gt;=251,K442&lt;1000),15,IF(AND(L442="PELEPAS GAS",K442&gt;=501,K442&lt;2000),16,"SALAH"))))))))))))))))</f>
        <v>14</v>
      </c>
      <c r="N442" s="21" t="s">
        <v>19</v>
      </c>
    </row>
    <row r="443" spans="1:14" x14ac:dyDescent="0.25">
      <c r="A443" s="21">
        <f t="shared" si="24"/>
        <v>442</v>
      </c>
      <c r="B443" s="21" t="s">
        <v>602</v>
      </c>
      <c r="C443" s="21" t="str">
        <f>VLOOKUP(B443,[1]DESA!$B$2:$D$601,3,FALSE)</f>
        <v>AIK DAREK</v>
      </c>
      <c r="D443" s="21" t="str">
        <f>VLOOKUP(B443,[1]DESA!$B$2:$E$601,4,FALSE)</f>
        <v>BATUKLIANG</v>
      </c>
      <c r="E443" s="22" t="s">
        <v>24</v>
      </c>
      <c r="F443" s="21">
        <f>IF(ISERROR(VLOOKUP(M443,KELAS,2,FALSE)),0,VLOOKUP(M443,KELAS,2,FALSE))</f>
        <v>0</v>
      </c>
      <c r="G443" s="21">
        <f>IF(F443&gt;50,100,F443)</f>
        <v>0</v>
      </c>
      <c r="H443" s="23" t="s">
        <v>639</v>
      </c>
      <c r="I443" s="23" t="s">
        <v>640</v>
      </c>
      <c r="J443" s="21" t="s">
        <v>18</v>
      </c>
      <c r="K443" s="21">
        <v>100</v>
      </c>
      <c r="L443" s="21" t="str">
        <f>VLOOKUP(E443,[1]KLASIFIKASI!$I$4:$J$18,2,FALSE)</f>
        <v>PELEPAS GAS</v>
      </c>
      <c r="M443" s="21">
        <f>IF(AND(L443="PIJAR",K443&gt;=25,K443&lt;=50),1,IF(AND(L443="PIJAR",K443&gt;=51,K443&lt;=100),2,IF(AND(L443="PIJAR",K443&gt;=101,K443&lt;=200),3,IF(AND(L443="PIJAR",K443&gt;=201,K443&lt;=300),4,IF(AND(L443="PIJAR",K443&gt;=301,K443&lt;=400),5,IF(AND(L443="PIJAR",K443&gt;=401,K443&lt;=500),6,IF(AND(L443="PIJAR",K443&gt;=510,K443&lt;=600),7,IF(AND(L443="PIJAR",K443&gt;=601,K443&lt;=700),8,IF(AND(L443="PIJAR",K443&gt;=701,K443&lt;=800),9,IF(AND(L443="PIJAR",K443&gt;=801,K443&lt;=900),10,IF(AND(L443="PIJAR",K443&gt;=901,K443&lt;=1000),11,IF(AND(L443="PELEPAS GAS",K443&gt;=10,K443&lt;=50),12,IF(AND(L443="PELEPAS GAS",K443&gt;=51,K443&lt;=100),13,IF(AND(L443="PELEPAS GAS",K443&gt;=101,K443&lt;=250),14,IF(AND(L443="PELEPAS GAS",K443&gt;=251,K443&lt;1000),15,IF(AND(L443="PELEPAS GAS",K443&gt;=501,K443&lt;2000),16,"SALAH"))))))))))))))))</f>
        <v>13</v>
      </c>
      <c r="N443" s="21" t="s">
        <v>52</v>
      </c>
    </row>
    <row r="444" spans="1:14" x14ac:dyDescent="0.25">
      <c r="A444" s="21">
        <f t="shared" si="24"/>
        <v>443</v>
      </c>
      <c r="B444" s="21" t="s">
        <v>602</v>
      </c>
      <c r="C444" s="21" t="str">
        <f>VLOOKUP(B444,[1]DESA!$B$2:$D$601,3,FALSE)</f>
        <v>AIK DAREK</v>
      </c>
      <c r="D444" s="21" t="str">
        <f>VLOOKUP(B444,[1]DESA!$B$2:$E$601,4,FALSE)</f>
        <v>BATUKLIANG</v>
      </c>
      <c r="E444" s="22" t="s">
        <v>24</v>
      </c>
      <c r="F444" s="21">
        <f>IF(ISERROR(VLOOKUP(M444,KELAS,2,FALSE)),0,VLOOKUP(M444,KELAS,2,FALSE))</f>
        <v>0</v>
      </c>
      <c r="G444" s="21">
        <f>IF(F444&gt;50,100,F444)</f>
        <v>0</v>
      </c>
      <c r="H444" s="23" t="s">
        <v>623</v>
      </c>
      <c r="I444" s="23" t="s">
        <v>624</v>
      </c>
      <c r="J444" s="21" t="s">
        <v>18</v>
      </c>
      <c r="K444" s="21">
        <v>500</v>
      </c>
      <c r="L444" s="21" t="str">
        <f>VLOOKUP(E444,[1]KLASIFIKASI!$I$4:$J$18,2,FALSE)</f>
        <v>PELEPAS GAS</v>
      </c>
      <c r="M444" s="21">
        <f>IF(AND(L444="PIJAR",K444&gt;=25,K444&lt;=50),1,IF(AND(L444="PIJAR",K444&gt;=51,K444&lt;=100),2,IF(AND(L444="PIJAR",K444&gt;=101,K444&lt;=200),3,IF(AND(L444="PIJAR",K444&gt;=201,K444&lt;=300),4,IF(AND(L444="PIJAR",K444&gt;=301,K444&lt;=400),5,IF(AND(L444="PIJAR",K444&gt;=401,K444&lt;=500),6,IF(AND(L444="PIJAR",K444&gt;=510,K444&lt;=600),7,IF(AND(L444="PIJAR",K444&gt;=601,K444&lt;=700),8,IF(AND(L444="PIJAR",K444&gt;=701,K444&lt;=800),9,IF(AND(L444="PIJAR",K444&gt;=801,K444&lt;=900),10,IF(AND(L444="PIJAR",K444&gt;=901,K444&lt;=1000),11,IF(AND(L444="PELEPAS GAS",K444&gt;=10,K444&lt;=50),12,IF(AND(L444="PELEPAS GAS",K444&gt;=51,K444&lt;=100),13,IF(AND(L444="PELEPAS GAS",K444&gt;=101,K444&lt;=250),14,IF(AND(L444="PELEPAS GAS",K444&gt;=251,K444&lt;1000),15,IF(AND(L444="PELEPAS GAS",K444&gt;=501,K444&lt;2000),16,"SALAH"))))))))))))))))</f>
        <v>15</v>
      </c>
      <c r="N444" s="21" t="s">
        <v>19</v>
      </c>
    </row>
    <row r="445" spans="1:14" x14ac:dyDescent="0.25">
      <c r="A445" s="21">
        <f t="shared" si="24"/>
        <v>444</v>
      </c>
      <c r="B445" s="21" t="s">
        <v>602</v>
      </c>
      <c r="C445" s="21" t="str">
        <f>VLOOKUP(B445,[1]DESA!$B$2:$D$601,3,FALSE)</f>
        <v>AIK DAREK</v>
      </c>
      <c r="D445" s="21" t="str">
        <f>VLOOKUP(B445,[1]DESA!$B$2:$E$601,4,FALSE)</f>
        <v>BATUKLIANG</v>
      </c>
      <c r="E445" s="22" t="s">
        <v>24</v>
      </c>
      <c r="F445" s="21">
        <f>IF(ISERROR(VLOOKUP(M445,KELAS,2,FALSE)),0,VLOOKUP(M445,KELAS,2,FALSE))</f>
        <v>0</v>
      </c>
      <c r="G445" s="21">
        <f>IF(F445&gt;50,100,F445)</f>
        <v>0</v>
      </c>
      <c r="H445" s="23" t="s">
        <v>619</v>
      </c>
      <c r="I445" s="23" t="s">
        <v>620</v>
      </c>
      <c r="J445" s="21" t="s">
        <v>18</v>
      </c>
      <c r="K445" s="21">
        <v>500</v>
      </c>
      <c r="L445" s="21" t="str">
        <f>VLOOKUP(E445,[1]KLASIFIKASI!$I$4:$J$18,2,FALSE)</f>
        <v>PELEPAS GAS</v>
      </c>
      <c r="M445" s="21">
        <f>IF(AND(L445="PIJAR",K445&gt;=25,K445&lt;=50),1,IF(AND(L445="PIJAR",K445&gt;=51,K445&lt;=100),2,IF(AND(L445="PIJAR",K445&gt;=101,K445&lt;=200),3,IF(AND(L445="PIJAR",K445&gt;=201,K445&lt;=300),4,IF(AND(L445="PIJAR",K445&gt;=301,K445&lt;=400),5,IF(AND(L445="PIJAR",K445&gt;=401,K445&lt;=500),6,IF(AND(L445="PIJAR",K445&gt;=510,K445&lt;=600),7,IF(AND(L445="PIJAR",K445&gt;=601,K445&lt;=700),8,IF(AND(L445="PIJAR",K445&gt;=701,K445&lt;=800),9,IF(AND(L445="PIJAR",K445&gt;=801,K445&lt;=900),10,IF(AND(L445="PIJAR",K445&gt;=901,K445&lt;=1000),11,IF(AND(L445="PELEPAS GAS",K445&gt;=10,K445&lt;=50),12,IF(AND(L445="PELEPAS GAS",K445&gt;=51,K445&lt;=100),13,IF(AND(L445="PELEPAS GAS",K445&gt;=101,K445&lt;=250),14,IF(AND(L445="PELEPAS GAS",K445&gt;=251,K445&lt;1000),15,IF(AND(L445="PELEPAS GAS",K445&gt;=501,K445&lt;2000),16,"SALAH"))))))))))))))))</f>
        <v>15</v>
      </c>
      <c r="N445" s="21" t="s">
        <v>19</v>
      </c>
    </row>
    <row r="446" spans="1:14" x14ac:dyDescent="0.25">
      <c r="A446" s="21">
        <f t="shared" si="24"/>
        <v>445</v>
      </c>
      <c r="B446" s="21" t="s">
        <v>602</v>
      </c>
      <c r="C446" s="21" t="str">
        <f>VLOOKUP(B446,[1]DESA!$B$2:$D$601,3,FALSE)</f>
        <v>AIK DAREK</v>
      </c>
      <c r="D446" s="21" t="str">
        <f>VLOOKUP(B446,[1]DESA!$B$2:$E$601,4,FALSE)</f>
        <v>BATUKLIANG</v>
      </c>
      <c r="E446" s="22" t="s">
        <v>24</v>
      </c>
      <c r="F446" s="21">
        <f>IF(ISERROR(VLOOKUP(M446,KELAS,2,FALSE)),0,VLOOKUP(M446,KELAS,2,FALSE))</f>
        <v>0</v>
      </c>
      <c r="G446" s="21">
        <f>IF(F446&gt;50,100,F446)</f>
        <v>0</v>
      </c>
      <c r="H446" s="23" t="s">
        <v>619</v>
      </c>
      <c r="I446" s="23" t="s">
        <v>620</v>
      </c>
      <c r="J446" s="21" t="s">
        <v>18</v>
      </c>
      <c r="K446" s="21">
        <v>125</v>
      </c>
      <c r="L446" s="21" t="str">
        <f>VLOOKUP(E446,[1]KLASIFIKASI!$I$4:$J$18,2,FALSE)</f>
        <v>PELEPAS GAS</v>
      </c>
      <c r="M446" s="21">
        <f>IF(AND(L446="PIJAR",K446&gt;=25,K446&lt;=50),1,IF(AND(L446="PIJAR",K446&gt;=51,K446&lt;=100),2,IF(AND(L446="PIJAR",K446&gt;=101,K446&lt;=200),3,IF(AND(L446="PIJAR",K446&gt;=201,K446&lt;=300),4,IF(AND(L446="PIJAR",K446&gt;=301,K446&lt;=400),5,IF(AND(L446="PIJAR",K446&gt;=401,K446&lt;=500),6,IF(AND(L446="PIJAR",K446&gt;=510,K446&lt;=600),7,IF(AND(L446="PIJAR",K446&gt;=601,K446&lt;=700),8,IF(AND(L446="PIJAR",K446&gt;=701,K446&lt;=800),9,IF(AND(L446="PIJAR",K446&gt;=801,K446&lt;=900),10,IF(AND(L446="PIJAR",K446&gt;=901,K446&lt;=1000),11,IF(AND(L446="PELEPAS GAS",K446&gt;=10,K446&lt;=50),12,IF(AND(L446="PELEPAS GAS",K446&gt;=51,K446&lt;=100),13,IF(AND(L446="PELEPAS GAS",K446&gt;=101,K446&lt;=250),14,IF(AND(L446="PELEPAS GAS",K446&gt;=251,K446&lt;1000),15,IF(AND(L446="PELEPAS GAS",K446&gt;=501,K446&lt;2000),16,"SALAH"))))))))))))))))</f>
        <v>14</v>
      </c>
      <c r="N446" s="21" t="s">
        <v>19</v>
      </c>
    </row>
    <row r="447" spans="1:14" x14ac:dyDescent="0.25">
      <c r="A447" s="21">
        <f t="shared" si="24"/>
        <v>446</v>
      </c>
      <c r="B447" s="21" t="s">
        <v>602</v>
      </c>
      <c r="C447" s="21" t="str">
        <f>VLOOKUP(B447,[1]DESA!$B$2:$D$601,3,FALSE)</f>
        <v>AIK DAREK</v>
      </c>
      <c r="D447" s="21" t="str">
        <f>VLOOKUP(B447,[1]DESA!$B$2:$E$601,4,FALSE)</f>
        <v>BATUKLIANG</v>
      </c>
      <c r="E447" s="22" t="s">
        <v>24</v>
      </c>
      <c r="F447" s="21">
        <f>IF(ISERROR(VLOOKUP(M447,KELAS,2,FALSE)),0,VLOOKUP(M447,KELAS,2,FALSE))</f>
        <v>0</v>
      </c>
      <c r="G447" s="21">
        <f>IF(F447&gt;50,100,F447)</f>
        <v>0</v>
      </c>
      <c r="H447" s="23" t="s">
        <v>603</v>
      </c>
      <c r="I447" s="23" t="s">
        <v>604</v>
      </c>
      <c r="J447" s="21" t="s">
        <v>18</v>
      </c>
      <c r="K447" s="21">
        <v>125</v>
      </c>
      <c r="L447" s="21" t="str">
        <f>VLOOKUP(E447,[1]KLASIFIKASI!$I$4:$J$18,2,FALSE)</f>
        <v>PELEPAS GAS</v>
      </c>
      <c r="M447" s="21">
        <f>IF(AND(L447="PIJAR",K447&gt;=25,K447&lt;=50),1,IF(AND(L447="PIJAR",K447&gt;=51,K447&lt;=100),2,IF(AND(L447="PIJAR",K447&gt;=101,K447&lt;=200),3,IF(AND(L447="PIJAR",K447&gt;=201,K447&lt;=300),4,IF(AND(L447="PIJAR",K447&gt;=301,K447&lt;=400),5,IF(AND(L447="PIJAR",K447&gt;=401,K447&lt;=500),6,IF(AND(L447="PIJAR",K447&gt;=510,K447&lt;=600),7,IF(AND(L447="PIJAR",K447&gt;=601,K447&lt;=700),8,IF(AND(L447="PIJAR",K447&gt;=701,K447&lt;=800),9,IF(AND(L447="PIJAR",K447&gt;=801,K447&lt;=900),10,IF(AND(L447="PIJAR",K447&gt;=901,K447&lt;=1000),11,IF(AND(L447="PELEPAS GAS",K447&gt;=10,K447&lt;=50),12,IF(AND(L447="PELEPAS GAS",K447&gt;=51,K447&lt;=100),13,IF(AND(L447="PELEPAS GAS",K447&gt;=101,K447&lt;=250),14,IF(AND(L447="PELEPAS GAS",K447&gt;=251,K447&lt;1000),15,IF(AND(L447="PELEPAS GAS",K447&gt;=501,K447&lt;2000),16,"SALAH"))))))))))))))))</f>
        <v>14</v>
      </c>
      <c r="N447" s="21" t="s">
        <v>19</v>
      </c>
    </row>
    <row r="448" spans="1:14" x14ac:dyDescent="0.25">
      <c r="A448" s="21">
        <f t="shared" si="24"/>
        <v>447</v>
      </c>
      <c r="B448" s="21" t="s">
        <v>554</v>
      </c>
      <c r="C448" s="21" t="str">
        <f>VLOOKUP(B448,[1]DESA!$B$2:$D$601,3,FALSE)</f>
        <v>PAGUTAN</v>
      </c>
      <c r="D448" s="21" t="str">
        <f>VLOOKUP(B448,[1]DESA!$B$2:$E$601,4,FALSE)</f>
        <v>BATUKLIANG</v>
      </c>
      <c r="E448" s="22" t="s">
        <v>24</v>
      </c>
      <c r="F448" s="21">
        <f>IF(ISERROR(VLOOKUP(M448,KELAS,2,FALSE)),0,VLOOKUP(M448,KELAS,2,FALSE))</f>
        <v>0</v>
      </c>
      <c r="G448" s="21">
        <f>IF(F448&gt;50,100,F448)</f>
        <v>0</v>
      </c>
      <c r="H448" s="23" t="s">
        <v>555</v>
      </c>
      <c r="I448" s="23" t="s">
        <v>556</v>
      </c>
      <c r="J448" s="21" t="s">
        <v>18</v>
      </c>
      <c r="K448" s="21">
        <v>250</v>
      </c>
      <c r="L448" s="21" t="str">
        <f>VLOOKUP(E448,[1]KLASIFIKASI!$I$4:$J$18,2,FALSE)</f>
        <v>PELEPAS GAS</v>
      </c>
      <c r="M448" s="21">
        <f>IF(AND(L448="PIJAR",K448&gt;=25,K448&lt;=50),1,IF(AND(L448="PIJAR",K448&gt;=51,K448&lt;=100),2,IF(AND(L448="PIJAR",K448&gt;=101,K448&lt;=200),3,IF(AND(L448="PIJAR",K448&gt;=201,K448&lt;=300),4,IF(AND(L448="PIJAR",K448&gt;=301,K448&lt;=400),5,IF(AND(L448="PIJAR",K448&gt;=401,K448&lt;=500),6,IF(AND(L448="PIJAR",K448&gt;=510,K448&lt;=600),7,IF(AND(L448="PIJAR",K448&gt;=601,K448&lt;=700),8,IF(AND(L448="PIJAR",K448&gt;=701,K448&lt;=800),9,IF(AND(L448="PIJAR",K448&gt;=801,K448&lt;=900),10,IF(AND(L448="PIJAR",K448&gt;=901,K448&lt;=1000),11,IF(AND(L448="PELEPAS GAS",K448&gt;=10,K448&lt;=50),12,IF(AND(L448="PELEPAS GAS",K448&gt;=51,K448&lt;=100),13,IF(AND(L448="PELEPAS GAS",K448&gt;=101,K448&lt;=250),14,IF(AND(L448="PELEPAS GAS",K448&gt;=251,K448&lt;1000),15,IF(AND(L448="PELEPAS GAS",K448&gt;=501,K448&lt;2000),16,"SALAH"))))))))))))))))</f>
        <v>14</v>
      </c>
      <c r="N448" s="21" t="s">
        <v>19</v>
      </c>
    </row>
    <row r="449" spans="1:14" x14ac:dyDescent="0.25">
      <c r="A449" s="21">
        <f t="shared" si="24"/>
        <v>448</v>
      </c>
      <c r="B449" s="21" t="s">
        <v>394</v>
      </c>
      <c r="C449" s="21" t="str">
        <f>VLOOKUP(B449,[1]DESA!$B$2:$D$601,3,FALSE)</f>
        <v>PAGUTAN</v>
      </c>
      <c r="D449" s="21" t="str">
        <f>VLOOKUP(B449,[1]DESA!$B$2:$E$601,4,FALSE)</f>
        <v>BATUKLIANG</v>
      </c>
      <c r="E449" s="22" t="s">
        <v>24</v>
      </c>
      <c r="F449" s="21">
        <f>IF(ISERROR(VLOOKUP(M449,KELAS,2,FALSE)),0,VLOOKUP(M449,KELAS,2,FALSE))</f>
        <v>0</v>
      </c>
      <c r="G449" s="21">
        <f>IF(F449&gt;50,100,F449)</f>
        <v>0</v>
      </c>
      <c r="H449" s="23" t="s">
        <v>515</v>
      </c>
      <c r="I449" s="23" t="s">
        <v>516</v>
      </c>
      <c r="J449" s="21" t="s">
        <v>18</v>
      </c>
      <c r="K449" s="21">
        <v>125</v>
      </c>
      <c r="L449" s="21" t="str">
        <f>VLOOKUP(E449,[1]KLASIFIKASI!$I$4:$J$18,2,FALSE)</f>
        <v>PELEPAS GAS</v>
      </c>
      <c r="M449" s="21">
        <f>IF(AND(L449="PIJAR",K449&gt;=25,K449&lt;=50),1,IF(AND(L449="PIJAR",K449&gt;=51,K449&lt;=100),2,IF(AND(L449="PIJAR",K449&gt;=101,K449&lt;=200),3,IF(AND(L449="PIJAR",K449&gt;=201,K449&lt;=300),4,IF(AND(L449="PIJAR",K449&gt;=301,K449&lt;=400),5,IF(AND(L449="PIJAR",K449&gt;=401,K449&lt;=500),6,IF(AND(L449="PIJAR",K449&gt;=510,K449&lt;=600),7,IF(AND(L449="PIJAR",K449&gt;=601,K449&lt;=700),8,IF(AND(L449="PIJAR",K449&gt;=701,K449&lt;=800),9,IF(AND(L449="PIJAR",K449&gt;=801,K449&lt;=900),10,IF(AND(L449="PIJAR",K449&gt;=901,K449&lt;=1000),11,IF(AND(L449="PELEPAS GAS",K449&gt;=10,K449&lt;=50),12,IF(AND(L449="PELEPAS GAS",K449&gt;=51,K449&lt;=100),13,IF(AND(L449="PELEPAS GAS",K449&gt;=101,K449&lt;=250),14,IF(AND(L449="PELEPAS GAS",K449&gt;=251,K449&lt;1000),15,IF(AND(L449="PELEPAS GAS",K449&gt;=501,K449&lt;2000),16,"SALAH"))))))))))))))))</f>
        <v>14</v>
      </c>
      <c r="N449" s="21" t="s">
        <v>19</v>
      </c>
    </row>
    <row r="450" spans="1:14" x14ac:dyDescent="0.25">
      <c r="A450" s="21">
        <f t="shared" si="24"/>
        <v>449</v>
      </c>
      <c r="B450" s="21" t="s">
        <v>394</v>
      </c>
      <c r="C450" s="21" t="str">
        <f>VLOOKUP(B450,[1]DESA!$B$2:$D$601,3,FALSE)</f>
        <v>PAGUTAN</v>
      </c>
      <c r="D450" s="21" t="str">
        <f>VLOOKUP(B450,[1]DESA!$B$2:$E$601,4,FALSE)</f>
        <v>BATUKLIANG</v>
      </c>
      <c r="E450" s="22" t="s">
        <v>24</v>
      </c>
      <c r="F450" s="21">
        <f>IF(ISERROR(VLOOKUP(M450,KELAS,2,FALSE)),0,VLOOKUP(M450,KELAS,2,FALSE))</f>
        <v>0</v>
      </c>
      <c r="G450" s="21">
        <f>IF(F450&gt;50,100,F450)</f>
        <v>0</v>
      </c>
      <c r="H450" s="23" t="s">
        <v>511</v>
      </c>
      <c r="I450" s="23" t="s">
        <v>512</v>
      </c>
      <c r="J450" s="21" t="s">
        <v>18</v>
      </c>
      <c r="K450" s="21">
        <v>500</v>
      </c>
      <c r="L450" s="21" t="str">
        <f>VLOOKUP(E450,[1]KLASIFIKASI!$I$4:$J$18,2,FALSE)</f>
        <v>PELEPAS GAS</v>
      </c>
      <c r="M450" s="21">
        <f>IF(AND(L450="PIJAR",K450&gt;=25,K450&lt;=50),1,IF(AND(L450="PIJAR",K450&gt;=51,K450&lt;=100),2,IF(AND(L450="PIJAR",K450&gt;=101,K450&lt;=200),3,IF(AND(L450="PIJAR",K450&gt;=201,K450&lt;=300),4,IF(AND(L450="PIJAR",K450&gt;=301,K450&lt;=400),5,IF(AND(L450="PIJAR",K450&gt;=401,K450&lt;=500),6,IF(AND(L450="PIJAR",K450&gt;=510,K450&lt;=600),7,IF(AND(L450="PIJAR",K450&gt;=601,K450&lt;=700),8,IF(AND(L450="PIJAR",K450&gt;=701,K450&lt;=800),9,IF(AND(L450="PIJAR",K450&gt;=801,K450&lt;=900),10,IF(AND(L450="PIJAR",K450&gt;=901,K450&lt;=1000),11,IF(AND(L450="PELEPAS GAS",K450&gt;=10,K450&lt;=50),12,IF(AND(L450="PELEPAS GAS",K450&gt;=51,K450&lt;=100),13,IF(AND(L450="PELEPAS GAS",K450&gt;=101,K450&lt;=250),14,IF(AND(L450="PELEPAS GAS",K450&gt;=251,K450&lt;1000),15,IF(AND(L450="PELEPAS GAS",K450&gt;=501,K450&lt;2000),16,"SALAH"))))))))))))))))</f>
        <v>15</v>
      </c>
      <c r="N450" s="21" t="s">
        <v>19</v>
      </c>
    </row>
    <row r="451" spans="1:14" x14ac:dyDescent="0.25">
      <c r="A451" s="21">
        <f t="shared" si="24"/>
        <v>450</v>
      </c>
      <c r="B451" s="21" t="s">
        <v>394</v>
      </c>
      <c r="C451" s="21" t="str">
        <f>VLOOKUP(B451,[1]DESA!$B$2:$D$601,3,FALSE)</f>
        <v>PAGUTAN</v>
      </c>
      <c r="D451" s="21" t="str">
        <f>VLOOKUP(B451,[1]DESA!$B$2:$E$601,4,FALSE)</f>
        <v>BATUKLIANG</v>
      </c>
      <c r="E451" s="22" t="s">
        <v>24</v>
      </c>
      <c r="F451" s="21">
        <f>IF(ISERROR(VLOOKUP(M451,KELAS,2,FALSE)),0,VLOOKUP(M451,KELAS,2,FALSE))</f>
        <v>0</v>
      </c>
      <c r="G451" s="21">
        <f>IF(F451&gt;50,100,F451)</f>
        <v>0</v>
      </c>
      <c r="H451" s="23" t="s">
        <v>511</v>
      </c>
      <c r="I451" s="23" t="s">
        <v>512</v>
      </c>
      <c r="J451" s="21" t="s">
        <v>18</v>
      </c>
      <c r="K451" s="21">
        <v>125</v>
      </c>
      <c r="L451" s="21" t="str">
        <f>VLOOKUP(E451,[1]KLASIFIKASI!$I$4:$J$18,2,FALSE)</f>
        <v>PELEPAS GAS</v>
      </c>
      <c r="M451" s="21">
        <f>IF(AND(L451="PIJAR",K451&gt;=25,K451&lt;=50),1,IF(AND(L451="PIJAR",K451&gt;=51,K451&lt;=100),2,IF(AND(L451="PIJAR",K451&gt;=101,K451&lt;=200),3,IF(AND(L451="PIJAR",K451&gt;=201,K451&lt;=300),4,IF(AND(L451="PIJAR",K451&gt;=301,K451&lt;=400),5,IF(AND(L451="PIJAR",K451&gt;=401,K451&lt;=500),6,IF(AND(L451="PIJAR",K451&gt;=510,K451&lt;=600),7,IF(AND(L451="PIJAR",K451&gt;=601,K451&lt;=700),8,IF(AND(L451="PIJAR",K451&gt;=701,K451&lt;=800),9,IF(AND(L451="PIJAR",K451&gt;=801,K451&lt;=900),10,IF(AND(L451="PIJAR",K451&gt;=901,K451&lt;=1000),11,IF(AND(L451="PELEPAS GAS",K451&gt;=10,K451&lt;=50),12,IF(AND(L451="PELEPAS GAS",K451&gt;=51,K451&lt;=100),13,IF(AND(L451="PELEPAS GAS",K451&gt;=101,K451&lt;=250),14,IF(AND(L451="PELEPAS GAS",K451&gt;=251,K451&lt;1000),15,IF(AND(L451="PELEPAS GAS",K451&gt;=501,K451&lt;2000),16,"SALAH"))))))))))))))))</f>
        <v>14</v>
      </c>
      <c r="N451" s="21" t="s">
        <v>19</v>
      </c>
    </row>
    <row r="452" spans="1:14" x14ac:dyDescent="0.25">
      <c r="A452" s="21">
        <f t="shared" ref="A452:A492" si="25">1+A451</f>
        <v>451</v>
      </c>
      <c r="B452" s="21" t="s">
        <v>394</v>
      </c>
      <c r="C452" s="21" t="str">
        <f>VLOOKUP(B452,[1]DESA!$B$2:$D$601,3,FALSE)</f>
        <v>PAGUTAN</v>
      </c>
      <c r="D452" s="21" t="str">
        <f>VLOOKUP(B452,[1]DESA!$B$2:$E$601,4,FALSE)</f>
        <v>BATUKLIANG</v>
      </c>
      <c r="E452" s="22" t="s">
        <v>15</v>
      </c>
      <c r="F452" s="21">
        <f>IF(ISERROR(VLOOKUP(M452,KELAS,2,FALSE)),0,VLOOKUP(M452,KELAS,2,FALSE))</f>
        <v>0</v>
      </c>
      <c r="G452" s="21">
        <f>IF(F452&gt;50,100,F452)</f>
        <v>0</v>
      </c>
      <c r="H452" s="23" t="s">
        <v>507</v>
      </c>
      <c r="I452" s="23" t="s">
        <v>508</v>
      </c>
      <c r="J452" s="21" t="s">
        <v>18</v>
      </c>
      <c r="K452" s="21">
        <v>45</v>
      </c>
      <c r="L452" s="21" t="str">
        <f>VLOOKUP(E452,[1]KLASIFIKASI!$I$4:$J$18,2,FALSE)</f>
        <v>PELEPAS GAS</v>
      </c>
      <c r="M452" s="21">
        <f>IF(AND(L452="PIJAR",K452&gt;=25,K452&lt;=50),1,IF(AND(L452="PIJAR",K452&gt;=51,K452&lt;=100),2,IF(AND(L452="PIJAR",K452&gt;=101,K452&lt;=200),3,IF(AND(L452="PIJAR",K452&gt;=201,K452&lt;=300),4,IF(AND(L452="PIJAR",K452&gt;=301,K452&lt;=400),5,IF(AND(L452="PIJAR",K452&gt;=401,K452&lt;=500),6,IF(AND(L452="PIJAR",K452&gt;=510,K452&lt;=600),7,IF(AND(L452="PIJAR",K452&gt;=601,K452&lt;=700),8,IF(AND(L452="PIJAR",K452&gt;=701,K452&lt;=800),9,IF(AND(L452="PIJAR",K452&gt;=801,K452&lt;=900),10,IF(AND(L452="PIJAR",K452&gt;=901,K452&lt;=1000),11,IF(AND(L452="PELEPAS GAS",K452&gt;=10,K452&lt;=50),12,IF(AND(L452="PELEPAS GAS",K452&gt;=51,K452&lt;=100),13,IF(AND(L452="PELEPAS GAS",K452&gt;=101,K452&lt;=250),14,IF(AND(L452="PELEPAS GAS",K452&gt;=251,K452&lt;1000),15,IF(AND(L452="PELEPAS GAS",K452&gt;=501,K452&lt;2000),16,"SALAH"))))))))))))))))</f>
        <v>12</v>
      </c>
      <c r="N452" s="21" t="s">
        <v>19</v>
      </c>
    </row>
    <row r="453" spans="1:14" x14ac:dyDescent="0.25">
      <c r="A453" s="21">
        <f t="shared" si="25"/>
        <v>452</v>
      </c>
      <c r="B453" s="21" t="s">
        <v>394</v>
      </c>
      <c r="C453" s="21" t="str">
        <f>VLOOKUP(B453,[1]DESA!$B$2:$D$601,3,FALSE)</f>
        <v>PAGUTAN</v>
      </c>
      <c r="D453" s="21" t="str">
        <f>VLOOKUP(B453,[1]DESA!$B$2:$E$601,4,FALSE)</f>
        <v>BATUKLIANG</v>
      </c>
      <c r="E453" s="22" t="s">
        <v>24</v>
      </c>
      <c r="F453" s="21">
        <f>IF(ISERROR(VLOOKUP(M453,KELAS,2,FALSE)),0,VLOOKUP(M453,KELAS,2,FALSE))</f>
        <v>0</v>
      </c>
      <c r="G453" s="21">
        <f>IF(F453&gt;50,100,F453)</f>
        <v>0</v>
      </c>
      <c r="H453" s="23" t="s">
        <v>503</v>
      </c>
      <c r="I453" s="23" t="s">
        <v>504</v>
      </c>
      <c r="J453" s="21" t="s">
        <v>18</v>
      </c>
      <c r="K453" s="21">
        <v>500</v>
      </c>
      <c r="L453" s="21" t="str">
        <f>VLOOKUP(E453,[1]KLASIFIKASI!$I$4:$J$18,2,FALSE)</f>
        <v>PELEPAS GAS</v>
      </c>
      <c r="M453" s="21">
        <f>IF(AND(L453="PIJAR",K453&gt;=25,K453&lt;=50),1,IF(AND(L453="PIJAR",K453&gt;=51,K453&lt;=100),2,IF(AND(L453="PIJAR",K453&gt;=101,K453&lt;=200),3,IF(AND(L453="PIJAR",K453&gt;=201,K453&lt;=300),4,IF(AND(L453="PIJAR",K453&gt;=301,K453&lt;=400),5,IF(AND(L453="PIJAR",K453&gt;=401,K453&lt;=500),6,IF(AND(L453="PIJAR",K453&gt;=510,K453&lt;=600),7,IF(AND(L453="PIJAR",K453&gt;=601,K453&lt;=700),8,IF(AND(L453="PIJAR",K453&gt;=701,K453&lt;=800),9,IF(AND(L453="PIJAR",K453&gt;=801,K453&lt;=900),10,IF(AND(L453="PIJAR",K453&gt;=901,K453&lt;=1000),11,IF(AND(L453="PELEPAS GAS",K453&gt;=10,K453&lt;=50),12,IF(AND(L453="PELEPAS GAS",K453&gt;=51,K453&lt;=100),13,IF(AND(L453="PELEPAS GAS",K453&gt;=101,K453&lt;=250),14,IF(AND(L453="PELEPAS GAS",K453&gt;=251,K453&lt;1000),15,IF(AND(L453="PELEPAS GAS",K453&gt;=501,K453&lt;2000),16,"SALAH"))))))))))))))))</f>
        <v>15</v>
      </c>
      <c r="N453" s="21" t="s">
        <v>19</v>
      </c>
    </row>
    <row r="454" spans="1:14" x14ac:dyDescent="0.25">
      <c r="A454" s="21">
        <f t="shared" si="25"/>
        <v>453</v>
      </c>
      <c r="B454" s="21" t="s">
        <v>394</v>
      </c>
      <c r="C454" s="21" t="str">
        <f>VLOOKUP(B454,[1]DESA!$B$2:$D$601,3,FALSE)</f>
        <v>PAGUTAN</v>
      </c>
      <c r="D454" s="21" t="str">
        <f>VLOOKUP(B454,[1]DESA!$B$2:$E$601,4,FALSE)</f>
        <v>BATUKLIANG</v>
      </c>
      <c r="E454" s="22" t="s">
        <v>24</v>
      </c>
      <c r="F454" s="21">
        <f>IF(ISERROR(VLOOKUP(M454,KELAS,2,FALSE)),0,VLOOKUP(M454,KELAS,2,FALSE))</f>
        <v>0</v>
      </c>
      <c r="G454" s="21">
        <f>IF(F454&gt;50,100,F454)</f>
        <v>0</v>
      </c>
      <c r="H454" s="23" t="s">
        <v>497</v>
      </c>
      <c r="I454" s="23" t="s">
        <v>498</v>
      </c>
      <c r="J454" s="21" t="s">
        <v>18</v>
      </c>
      <c r="K454" s="21">
        <v>125</v>
      </c>
      <c r="L454" s="21" t="str">
        <f>VLOOKUP(E454,[1]KLASIFIKASI!$I$4:$J$18,2,FALSE)</f>
        <v>PELEPAS GAS</v>
      </c>
      <c r="M454" s="21">
        <f>IF(AND(L454="PIJAR",K454&gt;=25,K454&lt;=50),1,IF(AND(L454="PIJAR",K454&gt;=51,K454&lt;=100),2,IF(AND(L454="PIJAR",K454&gt;=101,K454&lt;=200),3,IF(AND(L454="PIJAR",K454&gt;=201,K454&lt;=300),4,IF(AND(L454="PIJAR",K454&gt;=301,K454&lt;=400),5,IF(AND(L454="PIJAR",K454&gt;=401,K454&lt;=500),6,IF(AND(L454="PIJAR",K454&gt;=510,K454&lt;=600),7,IF(AND(L454="PIJAR",K454&gt;=601,K454&lt;=700),8,IF(AND(L454="PIJAR",K454&gt;=701,K454&lt;=800),9,IF(AND(L454="PIJAR",K454&gt;=801,K454&lt;=900),10,IF(AND(L454="PIJAR",K454&gt;=901,K454&lt;=1000),11,IF(AND(L454="PELEPAS GAS",K454&gt;=10,K454&lt;=50),12,IF(AND(L454="PELEPAS GAS",K454&gt;=51,K454&lt;=100),13,IF(AND(L454="PELEPAS GAS",K454&gt;=101,K454&lt;=250),14,IF(AND(L454="PELEPAS GAS",K454&gt;=251,K454&lt;1000),15,IF(AND(L454="PELEPAS GAS",K454&gt;=501,K454&lt;2000),16,"SALAH"))))))))))))))))</f>
        <v>14</v>
      </c>
      <c r="N454" s="21" t="s">
        <v>19</v>
      </c>
    </row>
    <row r="455" spans="1:14" x14ac:dyDescent="0.25">
      <c r="A455" s="21">
        <f t="shared" si="25"/>
        <v>454</v>
      </c>
      <c r="B455" s="21" t="s">
        <v>394</v>
      </c>
      <c r="C455" s="21" t="str">
        <f>VLOOKUP(B455,[1]DESA!$B$2:$D$601,3,FALSE)</f>
        <v>PAGUTAN</v>
      </c>
      <c r="D455" s="21" t="str">
        <f>VLOOKUP(B455,[1]DESA!$B$2:$E$601,4,FALSE)</f>
        <v>BATUKLIANG</v>
      </c>
      <c r="E455" s="22"/>
      <c r="F455" s="21">
        <f>IF(ISERROR(VLOOKUP(M455,KELAS,2,FALSE)),0,VLOOKUP(M455,KELAS,2,FALSE))</f>
        <v>0</v>
      </c>
      <c r="G455" s="21">
        <f>IF(F455&gt;50,100,F455)</f>
        <v>0</v>
      </c>
      <c r="H455" s="23" t="s">
        <v>490</v>
      </c>
      <c r="I455" s="23" t="s">
        <v>491</v>
      </c>
      <c r="J455" s="21" t="s">
        <v>18</v>
      </c>
      <c r="K455" s="21"/>
      <c r="L455" s="21" t="e">
        <f>VLOOKUP(E455,[1]KLASIFIKASI!$I$4:$J$18,2,FALSE)</f>
        <v>#N/A</v>
      </c>
      <c r="M455" s="21" t="e">
        <f>IF(AND(L455="PIJAR",K455&gt;=25,K455&lt;=50),1,IF(AND(L455="PIJAR",K455&gt;=51,K455&lt;=100),2,IF(AND(L455="PIJAR",K455&gt;=101,K455&lt;=200),3,IF(AND(L455="PIJAR",K455&gt;=201,K455&lt;=300),4,IF(AND(L455="PIJAR",K455&gt;=301,K455&lt;=400),5,IF(AND(L455="PIJAR",K455&gt;=401,K455&lt;=500),6,IF(AND(L455="PIJAR",K455&gt;=510,K455&lt;=600),7,IF(AND(L455="PIJAR",K455&gt;=601,K455&lt;=700),8,IF(AND(L455="PIJAR",K455&gt;=701,K455&lt;=800),9,IF(AND(L455="PIJAR",K455&gt;=801,K455&lt;=900),10,IF(AND(L455="PIJAR",K455&gt;=901,K455&lt;=1000),11,IF(AND(L455="PELEPAS GAS",K455&gt;=10,K455&lt;=50),12,IF(AND(L455="PELEPAS GAS",K455&gt;=51,K455&lt;=100),13,IF(AND(L455="PELEPAS GAS",K455&gt;=101,K455&lt;=250),14,IF(AND(L455="PELEPAS GAS",K455&gt;=251,K455&lt;1000),15,IF(AND(L455="PELEPAS GAS",K455&gt;=501,K455&lt;2000),16,"SALAH"))))))))))))))))</f>
        <v>#N/A</v>
      </c>
      <c r="N455" s="21" t="s">
        <v>52</v>
      </c>
    </row>
    <row r="456" spans="1:14" x14ac:dyDescent="0.25">
      <c r="A456" s="21">
        <f t="shared" si="25"/>
        <v>455</v>
      </c>
      <c r="B456" s="21" t="s">
        <v>394</v>
      </c>
      <c r="C456" s="21" t="str">
        <f>VLOOKUP(B456,[1]DESA!$B$2:$D$601,3,FALSE)</f>
        <v>PAGUTAN</v>
      </c>
      <c r="D456" s="21" t="str">
        <f>VLOOKUP(B456,[1]DESA!$B$2:$E$601,4,FALSE)</f>
        <v>BATUKLIANG</v>
      </c>
      <c r="E456" s="22"/>
      <c r="F456" s="21">
        <f>IF(ISERROR(VLOOKUP(M456,KELAS,2,FALSE)),0,VLOOKUP(M456,KELAS,2,FALSE))</f>
        <v>0</v>
      </c>
      <c r="G456" s="21">
        <f>IF(F456&gt;50,100,F456)</f>
        <v>0</v>
      </c>
      <c r="H456" s="23" t="s">
        <v>488</v>
      </c>
      <c r="I456" s="23" t="s">
        <v>489</v>
      </c>
      <c r="J456" s="21" t="s">
        <v>18</v>
      </c>
      <c r="K456" s="21"/>
      <c r="L456" s="21" t="e">
        <f>VLOOKUP(E456,[1]KLASIFIKASI!$I$4:$J$18,2,FALSE)</f>
        <v>#N/A</v>
      </c>
      <c r="M456" s="21" t="e">
        <f>IF(AND(L456="PIJAR",K456&gt;=25,K456&lt;=50),1,IF(AND(L456="PIJAR",K456&gt;=51,K456&lt;=100),2,IF(AND(L456="PIJAR",K456&gt;=101,K456&lt;=200),3,IF(AND(L456="PIJAR",K456&gt;=201,K456&lt;=300),4,IF(AND(L456="PIJAR",K456&gt;=301,K456&lt;=400),5,IF(AND(L456="PIJAR",K456&gt;=401,K456&lt;=500),6,IF(AND(L456="PIJAR",K456&gt;=510,K456&lt;=600),7,IF(AND(L456="PIJAR",K456&gt;=601,K456&lt;=700),8,IF(AND(L456="PIJAR",K456&gt;=701,K456&lt;=800),9,IF(AND(L456="PIJAR",K456&gt;=801,K456&lt;=900),10,IF(AND(L456="PIJAR",K456&gt;=901,K456&lt;=1000),11,IF(AND(L456="PELEPAS GAS",K456&gt;=10,K456&lt;=50),12,IF(AND(L456="PELEPAS GAS",K456&gt;=51,K456&lt;=100),13,IF(AND(L456="PELEPAS GAS",K456&gt;=101,K456&lt;=250),14,IF(AND(L456="PELEPAS GAS",K456&gt;=251,K456&lt;1000),15,IF(AND(L456="PELEPAS GAS",K456&gt;=501,K456&lt;2000),16,"SALAH"))))))))))))))))</f>
        <v>#N/A</v>
      </c>
      <c r="N456" s="21" t="s">
        <v>52</v>
      </c>
    </row>
    <row r="457" spans="1:14" x14ac:dyDescent="0.25">
      <c r="A457" s="21">
        <f t="shared" si="25"/>
        <v>456</v>
      </c>
      <c r="B457" s="21" t="s">
        <v>394</v>
      </c>
      <c r="C457" s="21" t="str">
        <f>VLOOKUP(B457,[1]DESA!$B$2:$D$601,3,FALSE)</f>
        <v>PAGUTAN</v>
      </c>
      <c r="D457" s="21" t="str">
        <f>VLOOKUP(B457,[1]DESA!$B$2:$E$601,4,FALSE)</f>
        <v>BATUKLIANG</v>
      </c>
      <c r="E457" s="22" t="s">
        <v>24</v>
      </c>
      <c r="F457" s="21">
        <f>IF(ISERROR(VLOOKUP(M457,KELAS,2,FALSE)),0,VLOOKUP(M457,KELAS,2,FALSE))</f>
        <v>0</v>
      </c>
      <c r="G457" s="21">
        <f>IF(F457&gt;50,100,F457)</f>
        <v>0</v>
      </c>
      <c r="H457" s="23" t="s">
        <v>478</v>
      </c>
      <c r="I457" s="23" t="s">
        <v>479</v>
      </c>
      <c r="J457" s="21" t="s">
        <v>18</v>
      </c>
      <c r="K457" s="21">
        <v>500</v>
      </c>
      <c r="L457" s="21" t="str">
        <f>VLOOKUP(E457,[1]KLASIFIKASI!$I$4:$J$18,2,FALSE)</f>
        <v>PELEPAS GAS</v>
      </c>
      <c r="M457" s="21">
        <f>IF(AND(L457="PIJAR",K457&gt;=25,K457&lt;=50),1,IF(AND(L457="PIJAR",K457&gt;=51,K457&lt;=100),2,IF(AND(L457="PIJAR",K457&gt;=101,K457&lt;=200),3,IF(AND(L457="PIJAR",K457&gt;=201,K457&lt;=300),4,IF(AND(L457="PIJAR",K457&gt;=301,K457&lt;=400),5,IF(AND(L457="PIJAR",K457&gt;=401,K457&lt;=500),6,IF(AND(L457="PIJAR",K457&gt;=510,K457&lt;=600),7,IF(AND(L457="PIJAR",K457&gt;=601,K457&lt;=700),8,IF(AND(L457="PIJAR",K457&gt;=701,K457&lt;=800),9,IF(AND(L457="PIJAR",K457&gt;=801,K457&lt;=900),10,IF(AND(L457="PIJAR",K457&gt;=901,K457&lt;=1000),11,IF(AND(L457="PELEPAS GAS",K457&gt;=10,K457&lt;=50),12,IF(AND(L457="PELEPAS GAS",K457&gt;=51,K457&lt;=100),13,IF(AND(L457="PELEPAS GAS",K457&gt;=101,K457&lt;=250),14,IF(AND(L457="PELEPAS GAS",K457&gt;=251,K457&lt;1000),15,IF(AND(L457="PELEPAS GAS",K457&gt;=501,K457&lt;2000),16,"SALAH"))))))))))))))))</f>
        <v>15</v>
      </c>
      <c r="N457" s="21" t="s">
        <v>19</v>
      </c>
    </row>
    <row r="458" spans="1:14" x14ac:dyDescent="0.25">
      <c r="A458" s="21">
        <f t="shared" si="25"/>
        <v>457</v>
      </c>
      <c r="B458" s="21" t="s">
        <v>394</v>
      </c>
      <c r="C458" s="21" t="str">
        <f>VLOOKUP(B458,[1]DESA!$B$2:$D$601,3,FALSE)</f>
        <v>PAGUTAN</v>
      </c>
      <c r="D458" s="21" t="str">
        <f>VLOOKUP(B458,[1]DESA!$B$2:$E$601,4,FALSE)</f>
        <v>BATUKLIANG</v>
      </c>
      <c r="E458" s="22" t="s">
        <v>24</v>
      </c>
      <c r="F458" s="21">
        <f>IF(ISERROR(VLOOKUP(M458,KELAS,2,FALSE)),0,VLOOKUP(M458,KELAS,2,FALSE))</f>
        <v>0</v>
      </c>
      <c r="G458" s="21">
        <f>IF(F458&gt;50,100,F458)</f>
        <v>0</v>
      </c>
      <c r="H458" s="23" t="s">
        <v>478</v>
      </c>
      <c r="I458" s="23" t="s">
        <v>479</v>
      </c>
      <c r="J458" s="21" t="s">
        <v>18</v>
      </c>
      <c r="K458" s="21">
        <v>250</v>
      </c>
      <c r="L458" s="21" t="str">
        <f>VLOOKUP(E458,[1]KLASIFIKASI!$I$4:$J$18,2,FALSE)</f>
        <v>PELEPAS GAS</v>
      </c>
      <c r="M458" s="21">
        <f>IF(AND(L458="PIJAR",K458&gt;=25,K458&lt;=50),1,IF(AND(L458="PIJAR",K458&gt;=51,K458&lt;=100),2,IF(AND(L458="PIJAR",K458&gt;=101,K458&lt;=200),3,IF(AND(L458="PIJAR",K458&gt;=201,K458&lt;=300),4,IF(AND(L458="PIJAR",K458&gt;=301,K458&lt;=400),5,IF(AND(L458="PIJAR",K458&gt;=401,K458&lt;=500),6,IF(AND(L458="PIJAR",K458&gt;=510,K458&lt;=600),7,IF(AND(L458="PIJAR",K458&gt;=601,K458&lt;=700),8,IF(AND(L458="PIJAR",K458&gt;=701,K458&lt;=800),9,IF(AND(L458="PIJAR",K458&gt;=801,K458&lt;=900),10,IF(AND(L458="PIJAR",K458&gt;=901,K458&lt;=1000),11,IF(AND(L458="PELEPAS GAS",K458&gt;=10,K458&lt;=50),12,IF(AND(L458="PELEPAS GAS",K458&gt;=51,K458&lt;=100),13,IF(AND(L458="PELEPAS GAS",K458&gt;=101,K458&lt;=250),14,IF(AND(L458="PELEPAS GAS",K458&gt;=251,K458&lt;1000),15,IF(AND(L458="PELEPAS GAS",K458&gt;=501,K458&lt;2000),16,"SALAH"))))))))))))))))</f>
        <v>14</v>
      </c>
      <c r="N458" s="21" t="s">
        <v>19</v>
      </c>
    </row>
    <row r="459" spans="1:14" x14ac:dyDescent="0.25">
      <c r="A459" s="21">
        <f t="shared" si="25"/>
        <v>458</v>
      </c>
      <c r="B459" s="21" t="s">
        <v>394</v>
      </c>
      <c r="C459" s="21" t="str">
        <f>VLOOKUP(B459,[1]DESA!$B$2:$D$601,3,FALSE)</f>
        <v>PAGUTAN</v>
      </c>
      <c r="D459" s="21" t="str">
        <f>VLOOKUP(B459,[1]DESA!$B$2:$E$601,4,FALSE)</f>
        <v>BATUKLIANG</v>
      </c>
      <c r="E459" s="22" t="s">
        <v>24</v>
      </c>
      <c r="F459" s="21">
        <f>IF(ISERROR(VLOOKUP(M459,KELAS,2,FALSE)),0,VLOOKUP(M459,KELAS,2,FALSE))</f>
        <v>0</v>
      </c>
      <c r="G459" s="21">
        <f>IF(F459&gt;50,100,F459)</f>
        <v>0</v>
      </c>
      <c r="H459" s="23" t="s">
        <v>478</v>
      </c>
      <c r="I459" s="23" t="s">
        <v>479</v>
      </c>
      <c r="J459" s="21" t="s">
        <v>18</v>
      </c>
      <c r="K459" s="21">
        <v>250</v>
      </c>
      <c r="L459" s="21" t="str">
        <f>VLOOKUP(E459,[1]KLASIFIKASI!$I$4:$J$18,2,FALSE)</f>
        <v>PELEPAS GAS</v>
      </c>
      <c r="M459" s="21">
        <f>IF(AND(L459="PIJAR",K459&gt;=25,K459&lt;=50),1,IF(AND(L459="PIJAR",K459&gt;=51,K459&lt;=100),2,IF(AND(L459="PIJAR",K459&gt;=101,K459&lt;=200),3,IF(AND(L459="PIJAR",K459&gt;=201,K459&lt;=300),4,IF(AND(L459="PIJAR",K459&gt;=301,K459&lt;=400),5,IF(AND(L459="PIJAR",K459&gt;=401,K459&lt;=500),6,IF(AND(L459="PIJAR",K459&gt;=510,K459&lt;=600),7,IF(AND(L459="PIJAR",K459&gt;=601,K459&lt;=700),8,IF(AND(L459="PIJAR",K459&gt;=701,K459&lt;=800),9,IF(AND(L459="PIJAR",K459&gt;=801,K459&lt;=900),10,IF(AND(L459="PIJAR",K459&gt;=901,K459&lt;=1000),11,IF(AND(L459="PELEPAS GAS",K459&gt;=10,K459&lt;=50),12,IF(AND(L459="PELEPAS GAS",K459&gt;=51,K459&lt;=100),13,IF(AND(L459="PELEPAS GAS",K459&gt;=101,K459&lt;=250),14,IF(AND(L459="PELEPAS GAS",K459&gt;=251,K459&lt;1000),15,IF(AND(L459="PELEPAS GAS",K459&gt;=501,K459&lt;2000),16,"SALAH"))))))))))))))))</f>
        <v>14</v>
      </c>
      <c r="N459" s="21" t="s">
        <v>19</v>
      </c>
    </row>
    <row r="460" spans="1:14" x14ac:dyDescent="0.25">
      <c r="A460" s="21">
        <f t="shared" si="25"/>
        <v>459</v>
      </c>
      <c r="B460" s="21" t="s">
        <v>394</v>
      </c>
      <c r="C460" s="21" t="str">
        <f>VLOOKUP(B460,[1]DESA!$B$2:$D$601,3,FALSE)</f>
        <v>PAGUTAN</v>
      </c>
      <c r="D460" s="21" t="str">
        <f>VLOOKUP(B460,[1]DESA!$B$2:$E$601,4,FALSE)</f>
        <v>BATUKLIANG</v>
      </c>
      <c r="E460" s="22" t="s">
        <v>24</v>
      </c>
      <c r="F460" s="21">
        <f>IF(ISERROR(VLOOKUP(M460,KELAS,2,FALSE)),0,VLOOKUP(M460,KELAS,2,FALSE))</f>
        <v>0</v>
      </c>
      <c r="G460" s="21">
        <f>IF(F460&gt;50,100,F460)</f>
        <v>0</v>
      </c>
      <c r="H460" s="23" t="s">
        <v>469</v>
      </c>
      <c r="I460" s="23" t="s">
        <v>470</v>
      </c>
      <c r="J460" s="21" t="s">
        <v>18</v>
      </c>
      <c r="K460" s="21">
        <v>125</v>
      </c>
      <c r="L460" s="21" t="str">
        <f>VLOOKUP(E460,[1]KLASIFIKASI!$I$4:$J$18,2,FALSE)</f>
        <v>PELEPAS GAS</v>
      </c>
      <c r="M460" s="21">
        <f>IF(AND(L460="PIJAR",K460&gt;=25,K460&lt;=50),1,IF(AND(L460="PIJAR",K460&gt;=51,K460&lt;=100),2,IF(AND(L460="PIJAR",K460&gt;=101,K460&lt;=200),3,IF(AND(L460="PIJAR",K460&gt;=201,K460&lt;=300),4,IF(AND(L460="PIJAR",K460&gt;=301,K460&lt;=400),5,IF(AND(L460="PIJAR",K460&gt;=401,K460&lt;=500),6,IF(AND(L460="PIJAR",K460&gt;=510,K460&lt;=600),7,IF(AND(L460="PIJAR",K460&gt;=601,K460&lt;=700),8,IF(AND(L460="PIJAR",K460&gt;=701,K460&lt;=800),9,IF(AND(L460="PIJAR",K460&gt;=801,K460&lt;=900),10,IF(AND(L460="PIJAR",K460&gt;=901,K460&lt;=1000),11,IF(AND(L460="PELEPAS GAS",K460&gt;=10,K460&lt;=50),12,IF(AND(L460="PELEPAS GAS",K460&gt;=51,K460&lt;=100),13,IF(AND(L460="PELEPAS GAS",K460&gt;=101,K460&lt;=250),14,IF(AND(L460="PELEPAS GAS",K460&gt;=251,K460&lt;1000),15,IF(AND(L460="PELEPAS GAS",K460&gt;=501,K460&lt;2000),16,"SALAH"))))))))))))))))</f>
        <v>14</v>
      </c>
      <c r="N460" s="21" t="s">
        <v>19</v>
      </c>
    </row>
    <row r="461" spans="1:14" x14ac:dyDescent="0.25">
      <c r="A461" s="21">
        <f t="shared" si="25"/>
        <v>460</v>
      </c>
      <c r="B461" s="21" t="s">
        <v>394</v>
      </c>
      <c r="C461" s="21" t="str">
        <f>VLOOKUP(B461,[1]DESA!$B$2:$D$601,3,FALSE)</f>
        <v>PAGUTAN</v>
      </c>
      <c r="D461" s="21" t="str">
        <f>VLOOKUP(B461,[1]DESA!$B$2:$E$601,4,FALSE)</f>
        <v>BATUKLIANG</v>
      </c>
      <c r="E461" s="22" t="s">
        <v>24</v>
      </c>
      <c r="F461" s="21">
        <f>IF(ISERROR(VLOOKUP(M461,KELAS,2,FALSE)),0,VLOOKUP(M461,KELAS,2,FALSE))</f>
        <v>0</v>
      </c>
      <c r="G461" s="21">
        <f>IF(F461&gt;50,100,F461)</f>
        <v>0</v>
      </c>
      <c r="H461" s="23"/>
      <c r="I461" s="23"/>
      <c r="J461" s="21" t="s">
        <v>18</v>
      </c>
      <c r="K461" s="21">
        <v>125</v>
      </c>
      <c r="L461" s="21" t="str">
        <f>VLOOKUP(E461,[1]KLASIFIKASI!$I$4:$J$18,2,FALSE)</f>
        <v>PELEPAS GAS</v>
      </c>
      <c r="M461" s="21">
        <f>IF(AND(L461="PIJAR",K461&gt;=25,K461&lt;=50),1,IF(AND(L461="PIJAR",K461&gt;=51,K461&lt;=100),2,IF(AND(L461="PIJAR",K461&gt;=101,K461&lt;=200),3,IF(AND(L461="PIJAR",K461&gt;=201,K461&lt;=300),4,IF(AND(L461="PIJAR",K461&gt;=301,K461&lt;=400),5,IF(AND(L461="PIJAR",K461&gt;=401,K461&lt;=500),6,IF(AND(L461="PIJAR",K461&gt;=510,K461&lt;=600),7,IF(AND(L461="PIJAR",K461&gt;=601,K461&lt;=700),8,IF(AND(L461="PIJAR",K461&gt;=701,K461&lt;=800),9,IF(AND(L461="PIJAR",K461&gt;=801,K461&lt;=900),10,IF(AND(L461="PIJAR",K461&gt;=901,K461&lt;=1000),11,IF(AND(L461="PELEPAS GAS",K461&gt;=10,K461&lt;=50),12,IF(AND(L461="PELEPAS GAS",K461&gt;=51,K461&lt;=100),13,IF(AND(L461="PELEPAS GAS",K461&gt;=101,K461&lt;=250),14,IF(AND(L461="PELEPAS GAS",K461&gt;=251,K461&lt;1000),15,IF(AND(L461="PELEPAS GAS",K461&gt;=501,K461&lt;2000),16,"SALAH"))))))))))))))))</f>
        <v>14</v>
      </c>
      <c r="N461" s="21" t="s">
        <v>19</v>
      </c>
    </row>
    <row r="462" spans="1:14" x14ac:dyDescent="0.25">
      <c r="A462" s="21">
        <f t="shared" si="25"/>
        <v>461</v>
      </c>
      <c r="B462" s="21" t="s">
        <v>394</v>
      </c>
      <c r="C462" s="21" t="str">
        <f>VLOOKUP(B462,[1]DESA!$B$2:$D$601,3,FALSE)</f>
        <v>PAGUTAN</v>
      </c>
      <c r="D462" s="21" t="str">
        <f>VLOOKUP(B462,[1]DESA!$B$2:$E$601,4,FALSE)</f>
        <v>BATUKLIANG</v>
      </c>
      <c r="E462" s="22" t="s">
        <v>24</v>
      </c>
      <c r="F462" s="21">
        <f>IF(ISERROR(VLOOKUP(M462,KELAS,2,FALSE)),0,VLOOKUP(M462,KELAS,2,FALSE))</f>
        <v>0</v>
      </c>
      <c r="G462" s="21">
        <f>IF(F462&gt;50,100,F462)</f>
        <v>0</v>
      </c>
      <c r="H462" s="23" t="s">
        <v>423</v>
      </c>
      <c r="I462" s="23" t="s">
        <v>424</v>
      </c>
      <c r="J462" s="21" t="s">
        <v>18</v>
      </c>
      <c r="K462" s="21">
        <v>125</v>
      </c>
      <c r="L462" s="21" t="str">
        <f>VLOOKUP(E462,[1]KLASIFIKASI!$I$4:$J$18,2,FALSE)</f>
        <v>PELEPAS GAS</v>
      </c>
      <c r="M462" s="21">
        <f>IF(AND(L462="PIJAR",K462&gt;=25,K462&lt;=50),1,IF(AND(L462="PIJAR",K462&gt;=51,K462&lt;=100),2,IF(AND(L462="PIJAR",K462&gt;=101,K462&lt;=200),3,IF(AND(L462="PIJAR",K462&gt;=201,K462&lt;=300),4,IF(AND(L462="PIJAR",K462&gt;=301,K462&lt;=400),5,IF(AND(L462="PIJAR",K462&gt;=401,K462&lt;=500),6,IF(AND(L462="PIJAR",K462&gt;=510,K462&lt;=600),7,IF(AND(L462="PIJAR",K462&gt;=601,K462&lt;=700),8,IF(AND(L462="PIJAR",K462&gt;=701,K462&lt;=800),9,IF(AND(L462="PIJAR",K462&gt;=801,K462&lt;=900),10,IF(AND(L462="PIJAR",K462&gt;=901,K462&lt;=1000),11,IF(AND(L462="PELEPAS GAS",K462&gt;=10,K462&lt;=50),12,IF(AND(L462="PELEPAS GAS",K462&gt;=51,K462&lt;=100),13,IF(AND(L462="PELEPAS GAS",K462&gt;=101,K462&lt;=250),14,IF(AND(L462="PELEPAS GAS",K462&gt;=251,K462&lt;1000),15,IF(AND(L462="PELEPAS GAS",K462&gt;=501,K462&lt;2000),16,"SALAH"))))))))))))))))</f>
        <v>14</v>
      </c>
      <c r="N462" s="21" t="s">
        <v>19</v>
      </c>
    </row>
    <row r="463" spans="1:14" ht="14.25" customHeight="1" x14ac:dyDescent="0.25">
      <c r="A463" s="21">
        <f t="shared" si="25"/>
        <v>462</v>
      </c>
      <c r="B463" s="21" t="s">
        <v>394</v>
      </c>
      <c r="C463" s="21" t="str">
        <f>VLOOKUP(B463,[1]DESA!$B$2:$D$601,3,FALSE)</f>
        <v>PAGUTAN</v>
      </c>
      <c r="D463" s="21" t="str">
        <f>VLOOKUP(B463,[1]DESA!$B$2:$E$601,4,FALSE)</f>
        <v>BATUKLIANG</v>
      </c>
      <c r="E463" s="22" t="s">
        <v>24</v>
      </c>
      <c r="F463" s="21">
        <f>IF(ISERROR(VLOOKUP(M463,KELAS,2,FALSE)),0,VLOOKUP(M463,KELAS,2,FALSE))</f>
        <v>0</v>
      </c>
      <c r="G463" s="21">
        <f>IF(F463&gt;50,100,F463)</f>
        <v>0</v>
      </c>
      <c r="H463" s="23" t="s">
        <v>417</v>
      </c>
      <c r="I463" s="23" t="s">
        <v>418</v>
      </c>
      <c r="J463" s="21" t="s">
        <v>18</v>
      </c>
      <c r="K463" s="21">
        <v>500</v>
      </c>
      <c r="L463" s="21" t="str">
        <f>VLOOKUP(E463,[1]KLASIFIKASI!$I$4:$J$18,2,FALSE)</f>
        <v>PELEPAS GAS</v>
      </c>
      <c r="M463" s="21">
        <f>IF(AND(L463="PIJAR",K463&gt;=25,K463&lt;=50),1,IF(AND(L463="PIJAR",K463&gt;=51,K463&lt;=100),2,IF(AND(L463="PIJAR",K463&gt;=101,K463&lt;=200),3,IF(AND(L463="PIJAR",K463&gt;=201,K463&lt;=300),4,IF(AND(L463="PIJAR",K463&gt;=301,K463&lt;=400),5,IF(AND(L463="PIJAR",K463&gt;=401,K463&lt;=500),6,IF(AND(L463="PIJAR",K463&gt;=510,K463&lt;=600),7,IF(AND(L463="PIJAR",K463&gt;=601,K463&lt;=700),8,IF(AND(L463="PIJAR",K463&gt;=701,K463&lt;=800),9,IF(AND(L463="PIJAR",K463&gt;=801,K463&lt;=900),10,IF(AND(L463="PIJAR",K463&gt;=901,K463&lt;=1000),11,IF(AND(L463="PELEPAS GAS",K463&gt;=10,K463&lt;=50),12,IF(AND(L463="PELEPAS GAS",K463&gt;=51,K463&lt;=100),13,IF(AND(L463="PELEPAS GAS",K463&gt;=101,K463&lt;=250),14,IF(AND(L463="PELEPAS GAS",K463&gt;=251,K463&lt;1000),15,IF(AND(L463="PELEPAS GAS",K463&gt;=501,K463&lt;2000),16,"SALAH"))))))))))))))))</f>
        <v>15</v>
      </c>
      <c r="N463" s="21" t="s">
        <v>19</v>
      </c>
    </row>
    <row r="464" spans="1:14" x14ac:dyDescent="0.25">
      <c r="A464" s="21">
        <f t="shared" si="25"/>
        <v>463</v>
      </c>
      <c r="B464" s="21" t="s">
        <v>394</v>
      </c>
      <c r="C464" s="21" t="str">
        <f>VLOOKUP(B464,[1]DESA!$B$2:$D$601,3,FALSE)</f>
        <v>PAGUTAN</v>
      </c>
      <c r="D464" s="21" t="str">
        <f>VLOOKUP(B464,[1]DESA!$B$2:$E$601,4,FALSE)</f>
        <v>BATUKLIANG</v>
      </c>
      <c r="E464" s="22" t="s">
        <v>24</v>
      </c>
      <c r="F464" s="21">
        <f>IF(ISERROR(VLOOKUP(M464,KELAS,2,FALSE)),0,VLOOKUP(M464,KELAS,2,FALSE))</f>
        <v>0</v>
      </c>
      <c r="G464" s="21">
        <f>IF(F464&gt;50,100,F464)</f>
        <v>0</v>
      </c>
      <c r="H464" s="23" t="s">
        <v>417</v>
      </c>
      <c r="I464" s="23" t="s">
        <v>418</v>
      </c>
      <c r="J464" s="21" t="s">
        <v>18</v>
      </c>
      <c r="K464" s="21">
        <v>500</v>
      </c>
      <c r="L464" s="21" t="str">
        <f>VLOOKUP(E464,[1]KLASIFIKASI!$I$4:$J$18,2,FALSE)</f>
        <v>PELEPAS GAS</v>
      </c>
      <c r="M464" s="21">
        <f>IF(AND(L464="PIJAR",K464&gt;=25,K464&lt;=50),1,IF(AND(L464="PIJAR",K464&gt;=51,K464&lt;=100),2,IF(AND(L464="PIJAR",K464&gt;=101,K464&lt;=200),3,IF(AND(L464="PIJAR",K464&gt;=201,K464&lt;=300),4,IF(AND(L464="PIJAR",K464&gt;=301,K464&lt;=400),5,IF(AND(L464="PIJAR",K464&gt;=401,K464&lt;=500),6,IF(AND(L464="PIJAR",K464&gt;=510,K464&lt;=600),7,IF(AND(L464="PIJAR",K464&gt;=601,K464&lt;=700),8,IF(AND(L464="PIJAR",K464&gt;=701,K464&lt;=800),9,IF(AND(L464="PIJAR",K464&gt;=801,K464&lt;=900),10,IF(AND(L464="PIJAR",K464&gt;=901,K464&lt;=1000),11,IF(AND(L464="PELEPAS GAS",K464&gt;=10,K464&lt;=50),12,IF(AND(L464="PELEPAS GAS",K464&gt;=51,K464&lt;=100),13,IF(AND(L464="PELEPAS GAS",K464&gt;=101,K464&lt;=250),14,IF(AND(L464="PELEPAS GAS",K464&gt;=251,K464&lt;1000),15,IF(AND(L464="PELEPAS GAS",K464&gt;=501,K464&lt;2000),16,"SALAH"))))))))))))))))</f>
        <v>15</v>
      </c>
      <c r="N464" s="21" t="s">
        <v>19</v>
      </c>
    </row>
    <row r="465" spans="1:14" x14ac:dyDescent="0.25">
      <c r="A465" s="21">
        <f t="shared" si="25"/>
        <v>464</v>
      </c>
      <c r="B465" s="21" t="s">
        <v>394</v>
      </c>
      <c r="C465" s="21" t="str">
        <f>VLOOKUP(B465,[1]DESA!$B$2:$D$601,3,FALSE)</f>
        <v>PAGUTAN</v>
      </c>
      <c r="D465" s="21" t="str">
        <f>VLOOKUP(B465,[1]DESA!$B$2:$E$601,4,FALSE)</f>
        <v>BATUKLIANG</v>
      </c>
      <c r="E465" s="22" t="s">
        <v>15</v>
      </c>
      <c r="F465" s="21">
        <f>IF(ISERROR(VLOOKUP(M465,KELAS,2,FALSE)),0,VLOOKUP(M465,KELAS,2,FALSE))</f>
        <v>0</v>
      </c>
      <c r="G465" s="21">
        <f>IF(F465&gt;50,100,F465)</f>
        <v>0</v>
      </c>
      <c r="H465" s="23" t="s">
        <v>411</v>
      </c>
      <c r="I465" s="23" t="s">
        <v>412</v>
      </c>
      <c r="J465" s="21" t="s">
        <v>18</v>
      </c>
      <c r="K465" s="21">
        <v>32</v>
      </c>
      <c r="L465" s="21" t="str">
        <f>VLOOKUP(E465,[1]KLASIFIKASI!$I$4:$J$18,2,FALSE)</f>
        <v>PELEPAS GAS</v>
      </c>
      <c r="M465" s="21">
        <f>IF(AND(L465="PIJAR",K465&gt;=25,K465&lt;=50),1,IF(AND(L465="PIJAR",K465&gt;=51,K465&lt;=100),2,IF(AND(L465="PIJAR",K465&gt;=101,K465&lt;=200),3,IF(AND(L465="PIJAR",K465&gt;=201,K465&lt;=300),4,IF(AND(L465="PIJAR",K465&gt;=301,K465&lt;=400),5,IF(AND(L465="PIJAR",K465&gt;=401,K465&lt;=500),6,IF(AND(L465="PIJAR",K465&gt;=510,K465&lt;=600),7,IF(AND(L465="PIJAR",K465&gt;=601,K465&lt;=700),8,IF(AND(L465="PIJAR",K465&gt;=701,K465&lt;=800),9,IF(AND(L465="PIJAR",K465&gt;=801,K465&lt;=900),10,IF(AND(L465="PIJAR",K465&gt;=901,K465&lt;=1000),11,IF(AND(L465="PELEPAS GAS",K465&gt;=10,K465&lt;=50),12,IF(AND(L465="PELEPAS GAS",K465&gt;=51,K465&lt;=100),13,IF(AND(L465="PELEPAS GAS",K465&gt;=101,K465&lt;=250),14,IF(AND(L465="PELEPAS GAS",K465&gt;=251,K465&lt;1000),15,IF(AND(L465="PELEPAS GAS",K465&gt;=501,K465&lt;2000),16,"SALAH"))))))))))))))))</f>
        <v>12</v>
      </c>
      <c r="N465" s="21" t="s">
        <v>19</v>
      </c>
    </row>
    <row r="466" spans="1:14" x14ac:dyDescent="0.25">
      <c r="A466" s="21">
        <f t="shared" si="25"/>
        <v>465</v>
      </c>
      <c r="B466" s="21" t="s">
        <v>394</v>
      </c>
      <c r="C466" s="21" t="str">
        <f>VLOOKUP(B466,[1]DESA!$B$2:$D$601,3,FALSE)</f>
        <v>PAGUTAN</v>
      </c>
      <c r="D466" s="21" t="str">
        <f>VLOOKUP(B466,[1]DESA!$B$2:$E$601,4,FALSE)</f>
        <v>BATUKLIANG</v>
      </c>
      <c r="E466" s="22" t="s">
        <v>24</v>
      </c>
      <c r="F466" s="21">
        <f>IF(ISERROR(VLOOKUP(M466,KELAS,2,FALSE)),0,VLOOKUP(M466,KELAS,2,FALSE))</f>
        <v>0</v>
      </c>
      <c r="G466" s="21">
        <f>IF(F466&gt;50,100,F466)</f>
        <v>0</v>
      </c>
      <c r="H466" s="23" t="s">
        <v>403</v>
      </c>
      <c r="I466" s="23" t="s">
        <v>404</v>
      </c>
      <c r="J466" s="21" t="s">
        <v>18</v>
      </c>
      <c r="K466" s="21">
        <v>125</v>
      </c>
      <c r="L466" s="21" t="str">
        <f>VLOOKUP(E466,[1]KLASIFIKASI!$I$4:$J$18,2,FALSE)</f>
        <v>PELEPAS GAS</v>
      </c>
      <c r="M466" s="21">
        <f>IF(AND(L466="PIJAR",K466&gt;=25,K466&lt;=50),1,IF(AND(L466="PIJAR",K466&gt;=51,K466&lt;=100),2,IF(AND(L466="PIJAR",K466&gt;=101,K466&lt;=200),3,IF(AND(L466="PIJAR",K466&gt;=201,K466&lt;=300),4,IF(AND(L466="PIJAR",K466&gt;=301,K466&lt;=400),5,IF(AND(L466="PIJAR",K466&gt;=401,K466&lt;=500),6,IF(AND(L466="PIJAR",K466&gt;=510,K466&lt;=600),7,IF(AND(L466="PIJAR",K466&gt;=601,K466&lt;=700),8,IF(AND(L466="PIJAR",K466&gt;=701,K466&lt;=800),9,IF(AND(L466="PIJAR",K466&gt;=801,K466&lt;=900),10,IF(AND(L466="PIJAR",K466&gt;=901,K466&lt;=1000),11,IF(AND(L466="PELEPAS GAS",K466&gt;=10,K466&lt;=50),12,IF(AND(L466="PELEPAS GAS",K466&gt;=51,K466&lt;=100),13,IF(AND(L466="PELEPAS GAS",K466&gt;=101,K466&lt;=250),14,IF(AND(L466="PELEPAS GAS",K466&gt;=251,K466&lt;1000),15,IF(AND(L466="PELEPAS GAS",K466&gt;=501,K466&lt;2000),16,"SALAH"))))))))))))))))</f>
        <v>14</v>
      </c>
      <c r="N466" s="21" t="s">
        <v>19</v>
      </c>
    </row>
    <row r="467" spans="1:14" x14ac:dyDescent="0.25">
      <c r="A467" s="21">
        <f t="shared" si="25"/>
        <v>466</v>
      </c>
      <c r="B467" s="21" t="s">
        <v>394</v>
      </c>
      <c r="C467" s="21" t="str">
        <f>VLOOKUP(B467,[1]DESA!$B$2:$D$601,3,FALSE)</f>
        <v>PAGUTAN</v>
      </c>
      <c r="D467" s="21" t="str">
        <f>VLOOKUP(B467,[1]DESA!$B$2:$E$601,4,FALSE)</f>
        <v>BATUKLIANG</v>
      </c>
      <c r="E467" s="22" t="s">
        <v>24</v>
      </c>
      <c r="F467" s="21">
        <f>IF(ISERROR(VLOOKUP(M467,KELAS,2,FALSE)),0,VLOOKUP(M467,KELAS,2,FALSE))</f>
        <v>0</v>
      </c>
      <c r="G467" s="21">
        <f>IF(F467&gt;50,100,F467)</f>
        <v>0</v>
      </c>
      <c r="H467" s="23"/>
      <c r="I467" s="23"/>
      <c r="J467" s="21" t="s">
        <v>18</v>
      </c>
      <c r="K467" s="21">
        <v>125</v>
      </c>
      <c r="L467" s="21" t="str">
        <f>VLOOKUP(E467,[1]KLASIFIKASI!$I$4:$J$18,2,FALSE)</f>
        <v>PELEPAS GAS</v>
      </c>
      <c r="M467" s="21">
        <f>IF(AND(L467="PIJAR",K467&gt;=25,K467&lt;=50),1,IF(AND(L467="PIJAR",K467&gt;=51,K467&lt;=100),2,IF(AND(L467="PIJAR",K467&gt;=101,K467&lt;=200),3,IF(AND(L467="PIJAR",K467&gt;=201,K467&lt;=300),4,IF(AND(L467="PIJAR",K467&gt;=301,K467&lt;=400),5,IF(AND(L467="PIJAR",K467&gt;=401,K467&lt;=500),6,IF(AND(L467="PIJAR",K467&gt;=510,K467&lt;=600),7,IF(AND(L467="PIJAR",K467&gt;=601,K467&lt;=700),8,IF(AND(L467="PIJAR",K467&gt;=701,K467&lt;=800),9,IF(AND(L467="PIJAR",K467&gt;=801,K467&lt;=900),10,IF(AND(L467="PIJAR",K467&gt;=901,K467&lt;=1000),11,IF(AND(L467="PELEPAS GAS",K467&gt;=10,K467&lt;=50),12,IF(AND(L467="PELEPAS GAS",K467&gt;=51,K467&lt;=100),13,IF(AND(L467="PELEPAS GAS",K467&gt;=101,K467&lt;=250),14,IF(AND(L467="PELEPAS GAS",K467&gt;=251,K467&lt;1000),15,IF(AND(L467="PELEPAS GAS",K467&gt;=501,K467&lt;2000),16,"SALAH"))))))))))))))))</f>
        <v>14</v>
      </c>
      <c r="N467" s="21" t="s">
        <v>19</v>
      </c>
    </row>
    <row r="468" spans="1:14" x14ac:dyDescent="0.25">
      <c r="A468" s="21">
        <f t="shared" si="25"/>
        <v>467</v>
      </c>
      <c r="B468" s="21" t="s">
        <v>394</v>
      </c>
      <c r="C468" s="21" t="str">
        <f>VLOOKUP(B468,[1]DESA!$B$2:$D$601,3,FALSE)</f>
        <v>PAGUTAN</v>
      </c>
      <c r="D468" s="21" t="str">
        <f>VLOOKUP(B468,[1]DESA!$B$2:$E$601,4,FALSE)</f>
        <v>BATUKLIANG</v>
      </c>
      <c r="E468" s="22" t="s">
        <v>24</v>
      </c>
      <c r="F468" s="21">
        <f>IF(ISERROR(VLOOKUP(M468,KELAS,2,FALSE)),0,VLOOKUP(M468,KELAS,2,FALSE))</f>
        <v>0</v>
      </c>
      <c r="G468" s="21">
        <f>IF(F468&gt;50,100,F468)</f>
        <v>0</v>
      </c>
      <c r="H468" s="23" t="s">
        <v>395</v>
      </c>
      <c r="I468" s="23" t="s">
        <v>396</v>
      </c>
      <c r="J468" s="21" t="s">
        <v>18</v>
      </c>
      <c r="K468" s="21">
        <v>250</v>
      </c>
      <c r="L468" s="21" t="str">
        <f>VLOOKUP(E468,[1]KLASIFIKASI!$I$4:$J$18,2,FALSE)</f>
        <v>PELEPAS GAS</v>
      </c>
      <c r="M468" s="21">
        <f>IF(AND(L468="PIJAR",K468&gt;=25,K468&lt;=50),1,IF(AND(L468="PIJAR",K468&gt;=51,K468&lt;=100),2,IF(AND(L468="PIJAR",K468&gt;=101,K468&lt;=200),3,IF(AND(L468="PIJAR",K468&gt;=201,K468&lt;=300),4,IF(AND(L468="PIJAR",K468&gt;=301,K468&lt;=400),5,IF(AND(L468="PIJAR",K468&gt;=401,K468&lt;=500),6,IF(AND(L468="PIJAR",K468&gt;=510,K468&lt;=600),7,IF(AND(L468="PIJAR",K468&gt;=601,K468&lt;=700),8,IF(AND(L468="PIJAR",K468&gt;=701,K468&lt;=800),9,IF(AND(L468="PIJAR",K468&gt;=801,K468&lt;=900),10,IF(AND(L468="PIJAR",K468&gt;=901,K468&lt;=1000),11,IF(AND(L468="PELEPAS GAS",K468&gt;=10,K468&lt;=50),12,IF(AND(L468="PELEPAS GAS",K468&gt;=51,K468&lt;=100),13,IF(AND(L468="PELEPAS GAS",K468&gt;=101,K468&lt;=250),14,IF(AND(L468="PELEPAS GAS",K468&gt;=251,K468&lt;1000),15,IF(AND(L468="PELEPAS GAS",K468&gt;=501,K468&lt;2000),16,"SALAH"))))))))))))))))</f>
        <v>14</v>
      </c>
      <c r="N468" s="21" t="s">
        <v>19</v>
      </c>
    </row>
    <row r="469" spans="1:14" x14ac:dyDescent="0.25">
      <c r="A469" s="21">
        <f t="shared" si="25"/>
        <v>468</v>
      </c>
      <c r="B469" s="21" t="s">
        <v>394</v>
      </c>
      <c r="C469" s="21" t="str">
        <f>VLOOKUP(B469,[1]DESA!$B$2:$D$601,3,FALSE)</f>
        <v>PAGUTAN</v>
      </c>
      <c r="D469" s="21" t="str">
        <f>VLOOKUP(B469,[1]DESA!$B$2:$E$601,4,FALSE)</f>
        <v>BATUKLIANG</v>
      </c>
      <c r="E469" s="22" t="s">
        <v>24</v>
      </c>
      <c r="F469" s="21">
        <f>IF(ISERROR(VLOOKUP(M469,KELAS,2,FALSE)),0,VLOOKUP(M469,KELAS,2,FALSE))</f>
        <v>0</v>
      </c>
      <c r="G469" s="21">
        <f>IF(F469&gt;50,100,F469)</f>
        <v>0</v>
      </c>
      <c r="H469" s="23" t="s">
        <v>397</v>
      </c>
      <c r="I469" s="23" t="s">
        <v>398</v>
      </c>
      <c r="J469" s="21" t="s">
        <v>18</v>
      </c>
      <c r="K469" s="21">
        <v>500</v>
      </c>
      <c r="L469" s="21" t="str">
        <f>VLOOKUP(E469,[1]KLASIFIKASI!$I$4:$J$18,2,FALSE)</f>
        <v>PELEPAS GAS</v>
      </c>
      <c r="M469" s="21">
        <f>IF(AND(L469="PIJAR",K469&gt;=25,K469&lt;=50),1,IF(AND(L469="PIJAR",K469&gt;=51,K469&lt;=100),2,IF(AND(L469="PIJAR",K469&gt;=101,K469&lt;=200),3,IF(AND(L469="PIJAR",K469&gt;=201,K469&lt;=300),4,IF(AND(L469="PIJAR",K469&gt;=301,K469&lt;=400),5,IF(AND(L469="PIJAR",K469&gt;=401,K469&lt;=500),6,IF(AND(L469="PIJAR",K469&gt;=510,K469&lt;=600),7,IF(AND(L469="PIJAR",K469&gt;=601,K469&lt;=700),8,IF(AND(L469="PIJAR",K469&gt;=701,K469&lt;=800),9,IF(AND(L469="PIJAR",K469&gt;=801,K469&lt;=900),10,IF(AND(L469="PIJAR",K469&gt;=901,K469&lt;=1000),11,IF(AND(L469="PELEPAS GAS",K469&gt;=10,K469&lt;=50),12,IF(AND(L469="PELEPAS GAS",K469&gt;=51,K469&lt;=100),13,IF(AND(L469="PELEPAS GAS",K469&gt;=101,K469&lt;=250),14,IF(AND(L469="PELEPAS GAS",K469&gt;=251,K469&lt;1000),15,IF(AND(L469="PELEPAS GAS",K469&gt;=501,K469&lt;2000),16,"SALAH"))))))))))))))))</f>
        <v>15</v>
      </c>
      <c r="N469" s="21" t="s">
        <v>19</v>
      </c>
    </row>
    <row r="470" spans="1:14" x14ac:dyDescent="0.25">
      <c r="A470" s="21">
        <f t="shared" si="25"/>
        <v>469</v>
      </c>
      <c r="B470" s="21" t="s">
        <v>125</v>
      </c>
      <c r="C470" s="21" t="str">
        <f>VLOOKUP(B470,[1]DESA!$B$2:$D$601,3,FALSE)</f>
        <v>PAGUTAN</v>
      </c>
      <c r="D470" s="21" t="str">
        <f>VLOOKUP(B470,[1]DESA!$B$2:$E$601,4,FALSE)</f>
        <v>BATUKLIANG</v>
      </c>
      <c r="E470" s="22" t="s">
        <v>24</v>
      </c>
      <c r="F470" s="21">
        <f>IF(ISERROR(VLOOKUP(M470,KELAS,2,FALSE)),0,VLOOKUP(M470,KELAS,2,FALSE))</f>
        <v>0</v>
      </c>
      <c r="G470" s="21">
        <f>IF(F470&gt;50,100,F470)</f>
        <v>0</v>
      </c>
      <c r="H470" s="23" t="s">
        <v>379</v>
      </c>
      <c r="I470" s="23" t="s">
        <v>380</v>
      </c>
      <c r="J470" s="21" t="s">
        <v>18</v>
      </c>
      <c r="K470" s="21">
        <v>250</v>
      </c>
      <c r="L470" s="21" t="str">
        <f>VLOOKUP(E470,[1]KLASIFIKASI!$I$4:$J$18,2,FALSE)</f>
        <v>PELEPAS GAS</v>
      </c>
      <c r="M470" s="21">
        <f>IF(AND(L470="PIJAR",K470&gt;=25,K470&lt;=50),1,IF(AND(L470="PIJAR",K470&gt;=51,K470&lt;=100),2,IF(AND(L470="PIJAR",K470&gt;=101,K470&lt;=200),3,IF(AND(L470="PIJAR",K470&gt;=201,K470&lt;=300),4,IF(AND(L470="PIJAR",K470&gt;=301,K470&lt;=400),5,IF(AND(L470="PIJAR",K470&gt;=401,K470&lt;=500),6,IF(AND(L470="PIJAR",K470&gt;=510,K470&lt;=600),7,IF(AND(L470="PIJAR",K470&gt;=601,K470&lt;=700),8,IF(AND(L470="PIJAR",K470&gt;=701,K470&lt;=800),9,IF(AND(L470="PIJAR",K470&gt;=801,K470&lt;=900),10,IF(AND(L470="PIJAR",K470&gt;=901,K470&lt;=1000),11,IF(AND(L470="PELEPAS GAS",K470&gt;=10,K470&lt;=50),12,IF(AND(L470="PELEPAS GAS",K470&gt;=51,K470&lt;=100),13,IF(AND(L470="PELEPAS GAS",K470&gt;=101,K470&lt;=250),14,IF(AND(L470="PELEPAS GAS",K470&gt;=251,K470&lt;1000),15,IF(AND(L470="PELEPAS GAS",K470&gt;=501,K470&lt;2000),16,"SALAH"))))))))))))))))</f>
        <v>14</v>
      </c>
      <c r="N470" s="21" t="s">
        <v>19</v>
      </c>
    </row>
    <row r="471" spans="1:14" x14ac:dyDescent="0.25">
      <c r="A471" s="21">
        <f t="shared" si="25"/>
        <v>470</v>
      </c>
      <c r="B471" s="21" t="s">
        <v>125</v>
      </c>
      <c r="C471" s="21" t="str">
        <f>VLOOKUP(B471,[1]DESA!$B$2:$D$601,3,FALSE)</f>
        <v>PAGUTAN</v>
      </c>
      <c r="D471" s="21" t="str">
        <f>VLOOKUP(B471,[1]DESA!$B$2:$E$601,4,FALSE)</f>
        <v>BATUKLIANG</v>
      </c>
      <c r="E471" s="22" t="s">
        <v>24</v>
      </c>
      <c r="F471" s="21">
        <f>IF(ISERROR(VLOOKUP(M471,KELAS,2,FALSE)),0,VLOOKUP(M471,KELAS,2,FALSE))</f>
        <v>0</v>
      </c>
      <c r="G471" s="21">
        <f>IF(F471&gt;50,100,F471)</f>
        <v>0</v>
      </c>
      <c r="H471" s="23" t="s">
        <v>384</v>
      </c>
      <c r="I471" s="23" t="s">
        <v>385</v>
      </c>
      <c r="J471" s="21" t="s">
        <v>18</v>
      </c>
      <c r="K471" s="21">
        <v>125</v>
      </c>
      <c r="L471" s="21" t="str">
        <f>VLOOKUP(E471,[1]KLASIFIKASI!$I$4:$J$18,2,FALSE)</f>
        <v>PELEPAS GAS</v>
      </c>
      <c r="M471" s="21">
        <f>IF(AND(L471="PIJAR",K471&gt;=25,K471&lt;=50),1,IF(AND(L471="PIJAR",K471&gt;=51,K471&lt;=100),2,IF(AND(L471="PIJAR",K471&gt;=101,K471&lt;=200),3,IF(AND(L471="PIJAR",K471&gt;=201,K471&lt;=300),4,IF(AND(L471="PIJAR",K471&gt;=301,K471&lt;=400),5,IF(AND(L471="PIJAR",K471&gt;=401,K471&lt;=500),6,IF(AND(L471="PIJAR",K471&gt;=510,K471&lt;=600),7,IF(AND(L471="PIJAR",K471&gt;=601,K471&lt;=700),8,IF(AND(L471="PIJAR",K471&gt;=701,K471&lt;=800),9,IF(AND(L471="PIJAR",K471&gt;=801,K471&lt;=900),10,IF(AND(L471="PIJAR",K471&gt;=901,K471&lt;=1000),11,IF(AND(L471="PELEPAS GAS",K471&gt;=10,K471&lt;=50),12,IF(AND(L471="PELEPAS GAS",K471&gt;=51,K471&lt;=100),13,IF(AND(L471="PELEPAS GAS",K471&gt;=101,K471&lt;=250),14,IF(AND(L471="PELEPAS GAS",K471&gt;=251,K471&lt;1000),15,IF(AND(L471="PELEPAS GAS",K471&gt;=501,K471&lt;2000),16,"SALAH"))))))))))))))))</f>
        <v>14</v>
      </c>
      <c r="N471" s="21" t="s">
        <v>19</v>
      </c>
    </row>
    <row r="472" spans="1:14" x14ac:dyDescent="0.25">
      <c r="A472" s="21">
        <f t="shared" si="25"/>
        <v>471</v>
      </c>
      <c r="B472" s="21" t="s">
        <v>355</v>
      </c>
      <c r="C472" s="21" t="str">
        <f>VLOOKUP(B472,[1]DESA!$B$2:$D$601,3,FALSE)</f>
        <v>BARABALI</v>
      </c>
      <c r="D472" s="21" t="str">
        <f>VLOOKUP(B472,[1]DESA!$B$2:$E$601,4,FALSE)</f>
        <v>BATUKLIANG</v>
      </c>
      <c r="E472" s="22" t="s">
        <v>24</v>
      </c>
      <c r="F472" s="21">
        <f>IF(ISERROR(VLOOKUP(M472,KELAS,2,FALSE)),0,VLOOKUP(M472,KELAS,2,FALSE))</f>
        <v>0</v>
      </c>
      <c r="G472" s="21">
        <f>IF(F472&gt;50,100,F472)</f>
        <v>0</v>
      </c>
      <c r="H472" s="23"/>
      <c r="I472" s="23"/>
      <c r="J472" s="21" t="s">
        <v>18</v>
      </c>
      <c r="K472" s="21">
        <v>125</v>
      </c>
      <c r="L472" s="21" t="str">
        <f>VLOOKUP(E472,[1]KLASIFIKASI!$I$4:$J$18,2,FALSE)</f>
        <v>PELEPAS GAS</v>
      </c>
      <c r="M472" s="21">
        <f>IF(AND(L472="PIJAR",K472&gt;=25,K472&lt;=50),1,IF(AND(L472="PIJAR",K472&gt;=51,K472&lt;=100),2,IF(AND(L472="PIJAR",K472&gt;=101,K472&lt;=200),3,IF(AND(L472="PIJAR",K472&gt;=201,K472&lt;=300),4,IF(AND(L472="PIJAR",K472&gt;=301,K472&lt;=400),5,IF(AND(L472="PIJAR",K472&gt;=401,K472&lt;=500),6,IF(AND(L472="PIJAR",K472&gt;=510,K472&lt;=600),7,IF(AND(L472="PIJAR",K472&gt;=601,K472&lt;=700),8,IF(AND(L472="PIJAR",K472&gt;=701,K472&lt;=800),9,IF(AND(L472="PIJAR",K472&gt;=801,K472&lt;=900),10,IF(AND(L472="PIJAR",K472&gt;=901,K472&lt;=1000),11,IF(AND(L472="PELEPAS GAS",K472&gt;=10,K472&lt;=50),12,IF(AND(L472="PELEPAS GAS",K472&gt;=51,K472&lt;=100),13,IF(AND(L472="PELEPAS GAS",K472&gt;=101,K472&lt;=250),14,IF(AND(L472="PELEPAS GAS",K472&gt;=251,K472&lt;1000),15,IF(AND(L472="PELEPAS GAS",K472&gt;=501,K472&lt;2000),16,"SALAH"))))))))))))))))</f>
        <v>14</v>
      </c>
      <c r="N472" s="21" t="s">
        <v>19</v>
      </c>
    </row>
    <row r="473" spans="1:14" x14ac:dyDescent="0.25">
      <c r="A473" s="21">
        <f t="shared" si="25"/>
        <v>472</v>
      </c>
      <c r="B473" s="21" t="s">
        <v>355</v>
      </c>
      <c r="C473" s="21" t="str">
        <f>VLOOKUP(B473,[1]DESA!$B$2:$D$601,3,FALSE)</f>
        <v>BARABALI</v>
      </c>
      <c r="D473" s="21" t="str">
        <f>VLOOKUP(B473,[1]DESA!$B$2:$E$601,4,FALSE)</f>
        <v>BATUKLIANG</v>
      </c>
      <c r="E473" s="22" t="s">
        <v>24</v>
      </c>
      <c r="F473" s="21">
        <f>IF(ISERROR(VLOOKUP(M473,KELAS,2,FALSE)),0,VLOOKUP(M473,KELAS,2,FALSE))</f>
        <v>0</v>
      </c>
      <c r="G473" s="21">
        <f>IF(F473&gt;50,100,F473)</f>
        <v>0</v>
      </c>
      <c r="H473" s="23"/>
      <c r="I473" s="23"/>
      <c r="J473" s="21" t="s">
        <v>18</v>
      </c>
      <c r="K473" s="21">
        <v>125</v>
      </c>
      <c r="L473" s="21" t="str">
        <f>VLOOKUP(E473,[1]KLASIFIKASI!$I$4:$J$18,2,FALSE)</f>
        <v>PELEPAS GAS</v>
      </c>
      <c r="M473" s="21">
        <f>IF(AND(L473="PIJAR",K473&gt;=25,K473&lt;=50),1,IF(AND(L473="PIJAR",K473&gt;=51,K473&lt;=100),2,IF(AND(L473="PIJAR",K473&gt;=101,K473&lt;=200),3,IF(AND(L473="PIJAR",K473&gt;=201,K473&lt;=300),4,IF(AND(L473="PIJAR",K473&gt;=301,K473&lt;=400),5,IF(AND(L473="PIJAR",K473&gt;=401,K473&lt;=500),6,IF(AND(L473="PIJAR",K473&gt;=510,K473&lt;=600),7,IF(AND(L473="PIJAR",K473&gt;=601,K473&lt;=700),8,IF(AND(L473="PIJAR",K473&gt;=701,K473&lt;=800),9,IF(AND(L473="PIJAR",K473&gt;=801,K473&lt;=900),10,IF(AND(L473="PIJAR",K473&gt;=901,K473&lt;=1000),11,IF(AND(L473="PELEPAS GAS",K473&gt;=10,K473&lt;=50),12,IF(AND(L473="PELEPAS GAS",K473&gt;=51,K473&lt;=100),13,IF(AND(L473="PELEPAS GAS",K473&gt;=101,K473&lt;=250),14,IF(AND(L473="PELEPAS GAS",K473&gt;=251,K473&lt;1000),15,IF(AND(L473="PELEPAS GAS",K473&gt;=501,K473&lt;2000),16,"SALAH"))))))))))))))))</f>
        <v>14</v>
      </c>
      <c r="N473" s="21" t="s">
        <v>19</v>
      </c>
    </row>
    <row r="474" spans="1:14" x14ac:dyDescent="0.25">
      <c r="A474" s="21">
        <f t="shared" si="25"/>
        <v>473</v>
      </c>
      <c r="B474" s="21" t="s">
        <v>355</v>
      </c>
      <c r="C474" s="21" t="str">
        <f>VLOOKUP(B474,[1]DESA!$B$2:$D$601,3,FALSE)</f>
        <v>BARABALI</v>
      </c>
      <c r="D474" s="21" t="str">
        <f>VLOOKUP(B474,[1]DESA!$B$2:$E$601,4,FALSE)</f>
        <v>BATUKLIANG</v>
      </c>
      <c r="E474" s="22" t="s">
        <v>15</v>
      </c>
      <c r="F474" s="21">
        <f>IF(ISERROR(VLOOKUP(M474,KELAS,2,FALSE)),0,VLOOKUP(M474,KELAS,2,FALSE))</f>
        <v>0</v>
      </c>
      <c r="G474" s="21">
        <f>IF(F474&gt;50,100,F474)</f>
        <v>0</v>
      </c>
      <c r="H474" s="23"/>
      <c r="I474" s="23"/>
      <c r="J474" s="21" t="s">
        <v>18</v>
      </c>
      <c r="K474" s="21">
        <v>15</v>
      </c>
      <c r="L474" s="21" t="str">
        <f>VLOOKUP(E474,[1]KLASIFIKASI!$I$4:$J$18,2,FALSE)</f>
        <v>PELEPAS GAS</v>
      </c>
      <c r="M474" s="21">
        <f>IF(AND(L474="PIJAR",K474&gt;=25,K474&lt;=50),1,IF(AND(L474="PIJAR",K474&gt;=51,K474&lt;=100),2,IF(AND(L474="PIJAR",K474&gt;=101,K474&lt;=200),3,IF(AND(L474="PIJAR",K474&gt;=201,K474&lt;=300),4,IF(AND(L474="PIJAR",K474&gt;=301,K474&lt;=400),5,IF(AND(L474="PIJAR",K474&gt;=401,K474&lt;=500),6,IF(AND(L474="PIJAR",K474&gt;=510,K474&lt;=600),7,IF(AND(L474="PIJAR",K474&gt;=601,K474&lt;=700),8,IF(AND(L474="PIJAR",K474&gt;=701,K474&lt;=800),9,IF(AND(L474="PIJAR",K474&gt;=801,K474&lt;=900),10,IF(AND(L474="PIJAR",K474&gt;=901,K474&lt;=1000),11,IF(AND(L474="PELEPAS GAS",K474&gt;=10,K474&lt;=50),12,IF(AND(L474="PELEPAS GAS",K474&gt;=51,K474&lt;=100),13,IF(AND(L474="PELEPAS GAS",K474&gt;=101,K474&lt;=250),14,IF(AND(L474="PELEPAS GAS",K474&gt;=251,K474&lt;1000),15,IF(AND(L474="PELEPAS GAS",K474&gt;=501,K474&lt;2000),16,"SALAH"))))))))))))))))</f>
        <v>12</v>
      </c>
      <c r="N474" s="21" t="s">
        <v>19</v>
      </c>
    </row>
    <row r="475" spans="1:14" x14ac:dyDescent="0.25">
      <c r="A475" s="21">
        <f t="shared" si="25"/>
        <v>474</v>
      </c>
      <c r="B475" s="21" t="s">
        <v>355</v>
      </c>
      <c r="C475" s="21" t="str">
        <f>VLOOKUP(B475,[1]DESA!$B$2:$D$601,3,FALSE)</f>
        <v>BARABALI</v>
      </c>
      <c r="D475" s="21" t="str">
        <f>VLOOKUP(B475,[1]DESA!$B$2:$E$601,4,FALSE)</f>
        <v>BATUKLIANG</v>
      </c>
      <c r="E475" s="22" t="s">
        <v>15</v>
      </c>
      <c r="F475" s="21">
        <f>IF(ISERROR(VLOOKUP(M475,KELAS,2,FALSE)),0,VLOOKUP(M475,KELAS,2,FALSE))</f>
        <v>0</v>
      </c>
      <c r="G475" s="21">
        <f>IF(F475&gt;50,100,F475)</f>
        <v>0</v>
      </c>
      <c r="H475" s="23" t="s">
        <v>379</v>
      </c>
      <c r="I475" s="23" t="s">
        <v>380</v>
      </c>
      <c r="J475" s="21" t="s">
        <v>18</v>
      </c>
      <c r="K475" s="21">
        <v>45</v>
      </c>
      <c r="L475" s="21" t="str">
        <f>VLOOKUP(E475,[1]KLASIFIKASI!$I$4:$J$18,2,FALSE)</f>
        <v>PELEPAS GAS</v>
      </c>
      <c r="M475" s="21">
        <f>IF(AND(L475="PIJAR",K475&gt;=25,K475&lt;=50),1,IF(AND(L475="PIJAR",K475&gt;=51,K475&lt;=100),2,IF(AND(L475="PIJAR",K475&gt;=101,K475&lt;=200),3,IF(AND(L475="PIJAR",K475&gt;=201,K475&lt;=300),4,IF(AND(L475="PIJAR",K475&gt;=301,K475&lt;=400),5,IF(AND(L475="PIJAR",K475&gt;=401,K475&lt;=500),6,IF(AND(L475="PIJAR",K475&gt;=510,K475&lt;=600),7,IF(AND(L475="PIJAR",K475&gt;=601,K475&lt;=700),8,IF(AND(L475="PIJAR",K475&gt;=701,K475&lt;=800),9,IF(AND(L475="PIJAR",K475&gt;=801,K475&lt;=900),10,IF(AND(L475="PIJAR",K475&gt;=901,K475&lt;=1000),11,IF(AND(L475="PELEPAS GAS",K475&gt;=10,K475&lt;=50),12,IF(AND(L475="PELEPAS GAS",K475&gt;=51,K475&lt;=100),13,IF(AND(L475="PELEPAS GAS",K475&gt;=101,K475&lt;=250),14,IF(AND(L475="PELEPAS GAS",K475&gt;=251,K475&lt;1000),15,IF(AND(L475="PELEPAS GAS",K475&gt;=501,K475&lt;2000),16,"SALAH"))))))))))))))))</f>
        <v>12</v>
      </c>
      <c r="N475" s="21" t="s">
        <v>19</v>
      </c>
    </row>
    <row r="476" spans="1:14" x14ac:dyDescent="0.25">
      <c r="A476" s="21">
        <f t="shared" si="25"/>
        <v>475</v>
      </c>
      <c r="B476" s="21" t="s">
        <v>125</v>
      </c>
      <c r="C476" s="21" t="str">
        <f>VLOOKUP(B476,[1]DESA!$B$2:$D$601,3,FALSE)</f>
        <v>PAGUTAN</v>
      </c>
      <c r="D476" s="21" t="str">
        <f>VLOOKUP(B476,[1]DESA!$B$2:$E$601,4,FALSE)</f>
        <v>BATUKLIANG</v>
      </c>
      <c r="E476" s="22" t="s">
        <v>24</v>
      </c>
      <c r="F476" s="21">
        <f>IF(ISERROR(VLOOKUP(M476,KELAS,2,FALSE)),0,VLOOKUP(M476,KELAS,2,FALSE))</f>
        <v>0</v>
      </c>
      <c r="G476" s="21">
        <f>IF(F476&gt;50,100,F476)</f>
        <v>0</v>
      </c>
      <c r="H476" s="23"/>
      <c r="I476" s="23"/>
      <c r="J476" s="21" t="s">
        <v>18</v>
      </c>
      <c r="K476" s="21">
        <v>125</v>
      </c>
      <c r="L476" s="21" t="str">
        <f>VLOOKUP(E476,[1]KLASIFIKASI!$I$4:$J$18,2,FALSE)</f>
        <v>PELEPAS GAS</v>
      </c>
      <c r="M476" s="21">
        <f>IF(AND(L476="PIJAR",K476&gt;=25,K476&lt;=50),1,IF(AND(L476="PIJAR",K476&gt;=51,K476&lt;=100),2,IF(AND(L476="PIJAR",K476&gt;=101,K476&lt;=200),3,IF(AND(L476="PIJAR",K476&gt;=201,K476&lt;=300),4,IF(AND(L476="PIJAR",K476&gt;=301,K476&lt;=400),5,IF(AND(L476="PIJAR",K476&gt;=401,K476&lt;=500),6,IF(AND(L476="PIJAR",K476&gt;=510,K476&lt;=600),7,IF(AND(L476="PIJAR",K476&gt;=601,K476&lt;=700),8,IF(AND(L476="PIJAR",K476&gt;=701,K476&lt;=800),9,IF(AND(L476="PIJAR",K476&gt;=801,K476&lt;=900),10,IF(AND(L476="PIJAR",K476&gt;=901,K476&lt;=1000),11,IF(AND(L476="PELEPAS GAS",K476&gt;=10,K476&lt;=50),12,IF(AND(L476="PELEPAS GAS",K476&gt;=51,K476&lt;=100),13,IF(AND(L476="PELEPAS GAS",K476&gt;=101,K476&lt;=250),14,IF(AND(L476="PELEPAS GAS",K476&gt;=251,K476&lt;1000),15,IF(AND(L476="PELEPAS GAS",K476&gt;=501,K476&lt;2000),16,"SALAH"))))))))))))))))</f>
        <v>14</v>
      </c>
      <c r="N476" s="21" t="s">
        <v>19</v>
      </c>
    </row>
    <row r="477" spans="1:14" x14ac:dyDescent="0.25">
      <c r="A477" s="21">
        <f t="shared" si="25"/>
        <v>476</v>
      </c>
      <c r="B477" s="21" t="s">
        <v>355</v>
      </c>
      <c r="C477" s="21" t="str">
        <f>VLOOKUP(B477,[1]DESA!$B$2:$D$601,3,FALSE)</f>
        <v>BARABALI</v>
      </c>
      <c r="D477" s="21" t="str">
        <f>VLOOKUP(B477,[1]DESA!$B$2:$E$601,4,FALSE)</f>
        <v>BATUKLIANG</v>
      </c>
      <c r="E477" s="22" t="s">
        <v>24</v>
      </c>
      <c r="F477" s="21">
        <f>IF(ISERROR(VLOOKUP(M477,KELAS,2,FALSE)),0,VLOOKUP(M477,KELAS,2,FALSE))</f>
        <v>0</v>
      </c>
      <c r="G477" s="21">
        <f>IF(F477&gt;50,100,F477)</f>
        <v>0</v>
      </c>
      <c r="H477" s="23"/>
      <c r="I477" s="23"/>
      <c r="J477" s="21" t="s">
        <v>18</v>
      </c>
      <c r="K477" s="21">
        <v>125</v>
      </c>
      <c r="L477" s="21" t="str">
        <f>VLOOKUP(E477,[1]KLASIFIKASI!$I$4:$J$18,2,FALSE)</f>
        <v>PELEPAS GAS</v>
      </c>
      <c r="M477" s="21">
        <f>IF(AND(L477="PIJAR",K477&gt;=25,K477&lt;=50),1,IF(AND(L477="PIJAR",K477&gt;=51,K477&lt;=100),2,IF(AND(L477="PIJAR",K477&gt;=101,K477&lt;=200),3,IF(AND(L477="PIJAR",K477&gt;=201,K477&lt;=300),4,IF(AND(L477="PIJAR",K477&gt;=301,K477&lt;=400),5,IF(AND(L477="PIJAR",K477&gt;=401,K477&lt;=500),6,IF(AND(L477="PIJAR",K477&gt;=510,K477&lt;=600),7,IF(AND(L477="PIJAR",K477&gt;=601,K477&lt;=700),8,IF(AND(L477="PIJAR",K477&gt;=701,K477&lt;=800),9,IF(AND(L477="PIJAR",K477&gt;=801,K477&lt;=900),10,IF(AND(L477="PIJAR",K477&gt;=901,K477&lt;=1000),11,IF(AND(L477="PELEPAS GAS",K477&gt;=10,K477&lt;=50),12,IF(AND(L477="PELEPAS GAS",K477&gt;=51,K477&lt;=100),13,IF(AND(L477="PELEPAS GAS",K477&gt;=101,K477&lt;=250),14,IF(AND(L477="PELEPAS GAS",K477&gt;=251,K477&lt;1000),15,IF(AND(L477="PELEPAS GAS",K477&gt;=501,K477&lt;2000),16,"SALAH"))))))))))))))))</f>
        <v>14</v>
      </c>
      <c r="N477" s="21" t="s">
        <v>19</v>
      </c>
    </row>
    <row r="478" spans="1:14" x14ac:dyDescent="0.25">
      <c r="A478" s="21">
        <f t="shared" si="25"/>
        <v>477</v>
      </c>
      <c r="B478" s="21" t="s">
        <v>355</v>
      </c>
      <c r="C478" s="21" t="str">
        <f>VLOOKUP(B478,[1]DESA!$B$2:$D$601,3,FALSE)</f>
        <v>BARABALI</v>
      </c>
      <c r="D478" s="21" t="str">
        <f>VLOOKUP(B478,[1]DESA!$B$2:$E$601,4,FALSE)</f>
        <v>BATUKLIANG</v>
      </c>
      <c r="E478" s="22" t="s">
        <v>24</v>
      </c>
      <c r="F478" s="21">
        <f>IF(ISERROR(VLOOKUP(M478,KELAS,2,FALSE)),0,VLOOKUP(M478,KELAS,2,FALSE))</f>
        <v>0</v>
      </c>
      <c r="G478" s="21">
        <f>IF(F478&gt;50,100,F478)</f>
        <v>0</v>
      </c>
      <c r="H478" s="23"/>
      <c r="I478" s="23"/>
      <c r="J478" s="21" t="s">
        <v>18</v>
      </c>
      <c r="K478" s="21">
        <v>125</v>
      </c>
      <c r="L478" s="21" t="str">
        <f>VLOOKUP(E478,[1]KLASIFIKASI!$I$4:$J$18,2,FALSE)</f>
        <v>PELEPAS GAS</v>
      </c>
      <c r="M478" s="21">
        <f>IF(AND(L478="PIJAR",K478&gt;=25,K478&lt;=50),1,IF(AND(L478="PIJAR",K478&gt;=51,K478&lt;=100),2,IF(AND(L478="PIJAR",K478&gt;=101,K478&lt;=200),3,IF(AND(L478="PIJAR",K478&gt;=201,K478&lt;=300),4,IF(AND(L478="PIJAR",K478&gt;=301,K478&lt;=400),5,IF(AND(L478="PIJAR",K478&gt;=401,K478&lt;=500),6,IF(AND(L478="PIJAR",K478&gt;=510,K478&lt;=600),7,IF(AND(L478="PIJAR",K478&gt;=601,K478&lt;=700),8,IF(AND(L478="PIJAR",K478&gt;=701,K478&lt;=800),9,IF(AND(L478="PIJAR",K478&gt;=801,K478&lt;=900),10,IF(AND(L478="PIJAR",K478&gt;=901,K478&lt;=1000),11,IF(AND(L478="PELEPAS GAS",K478&gt;=10,K478&lt;=50),12,IF(AND(L478="PELEPAS GAS",K478&gt;=51,K478&lt;=100),13,IF(AND(L478="PELEPAS GAS",K478&gt;=101,K478&lt;=250),14,IF(AND(L478="PELEPAS GAS",K478&gt;=251,K478&lt;1000),15,IF(AND(L478="PELEPAS GAS",K478&gt;=501,K478&lt;2000),16,"SALAH"))))))))))))))))</f>
        <v>14</v>
      </c>
      <c r="N478" s="21" t="s">
        <v>19</v>
      </c>
    </row>
    <row r="479" spans="1:14" x14ac:dyDescent="0.25">
      <c r="A479" s="21">
        <f t="shared" si="25"/>
        <v>478</v>
      </c>
      <c r="B479" s="21" t="s">
        <v>355</v>
      </c>
      <c r="C479" s="21" t="str">
        <f>VLOOKUP(B479,[1]DESA!$B$2:$D$601,3,FALSE)</f>
        <v>BARABALI</v>
      </c>
      <c r="D479" s="21" t="str">
        <f>VLOOKUP(B479,[1]DESA!$B$2:$E$601,4,FALSE)</f>
        <v>BATUKLIANG</v>
      </c>
      <c r="E479" s="22" t="s">
        <v>24</v>
      </c>
      <c r="F479" s="21">
        <f>IF(ISERROR(VLOOKUP(M479,KELAS,2,FALSE)),0,VLOOKUP(M479,KELAS,2,FALSE))</f>
        <v>0</v>
      </c>
      <c r="G479" s="21">
        <f>IF(F479&gt;50,100,F479)</f>
        <v>0</v>
      </c>
      <c r="H479" s="23"/>
      <c r="I479" s="23"/>
      <c r="J479" s="21" t="s">
        <v>18</v>
      </c>
      <c r="K479" s="21">
        <v>250</v>
      </c>
      <c r="L479" s="21" t="str">
        <f>VLOOKUP(E479,[1]KLASIFIKASI!$I$4:$J$18,2,FALSE)</f>
        <v>PELEPAS GAS</v>
      </c>
      <c r="M479" s="21">
        <f>IF(AND(L479="PIJAR",K479&gt;=25,K479&lt;=50),1,IF(AND(L479="PIJAR",K479&gt;=51,K479&lt;=100),2,IF(AND(L479="PIJAR",K479&gt;=101,K479&lt;=200),3,IF(AND(L479="PIJAR",K479&gt;=201,K479&lt;=300),4,IF(AND(L479="PIJAR",K479&gt;=301,K479&lt;=400),5,IF(AND(L479="PIJAR",K479&gt;=401,K479&lt;=500),6,IF(AND(L479="PIJAR",K479&gt;=510,K479&lt;=600),7,IF(AND(L479="PIJAR",K479&gt;=601,K479&lt;=700),8,IF(AND(L479="PIJAR",K479&gt;=701,K479&lt;=800),9,IF(AND(L479="PIJAR",K479&gt;=801,K479&lt;=900),10,IF(AND(L479="PIJAR",K479&gt;=901,K479&lt;=1000),11,IF(AND(L479="PELEPAS GAS",K479&gt;=10,K479&lt;=50),12,IF(AND(L479="PELEPAS GAS",K479&gt;=51,K479&lt;=100),13,IF(AND(L479="PELEPAS GAS",K479&gt;=101,K479&lt;=250),14,IF(AND(L479="PELEPAS GAS",K479&gt;=251,K479&lt;1000),15,IF(AND(L479="PELEPAS GAS",K479&gt;=501,K479&lt;2000),16,"SALAH"))))))))))))))))</f>
        <v>14</v>
      </c>
      <c r="N479" s="21" t="s">
        <v>19</v>
      </c>
    </row>
    <row r="480" spans="1:14" x14ac:dyDescent="0.25">
      <c r="A480" s="21">
        <f t="shared" si="25"/>
        <v>479</v>
      </c>
      <c r="B480" s="21" t="s">
        <v>249</v>
      </c>
      <c r="C480" s="21" t="str">
        <f>VLOOKUP(B480,[1]DESA!$B$2:$D$601,3,FALSE)</f>
        <v>BARABALI</v>
      </c>
      <c r="D480" s="21" t="str">
        <f>VLOOKUP(B480,[1]DESA!$B$2:$E$601,4,FALSE)</f>
        <v>BATUKLIANG</v>
      </c>
      <c r="E480" s="22" t="s">
        <v>15</v>
      </c>
      <c r="F480" s="21">
        <f>IF(ISERROR(VLOOKUP(M480,KELAS,2,FALSE)),0,VLOOKUP(M480,KELAS,2,FALSE))</f>
        <v>0</v>
      </c>
      <c r="G480" s="21">
        <f>IF(F480&gt;50,100,F480)</f>
        <v>0</v>
      </c>
      <c r="H480" s="23"/>
      <c r="I480" s="23"/>
      <c r="J480" s="21" t="s">
        <v>18</v>
      </c>
      <c r="K480" s="21">
        <v>45</v>
      </c>
      <c r="L480" s="21" t="str">
        <f>VLOOKUP(E480,[1]KLASIFIKASI!$I$4:$J$18,2,FALSE)</f>
        <v>PELEPAS GAS</v>
      </c>
      <c r="M480" s="21">
        <f>IF(AND(L480="PIJAR",K480&gt;=25,K480&lt;=50),1,IF(AND(L480="PIJAR",K480&gt;=51,K480&lt;=100),2,IF(AND(L480="PIJAR",K480&gt;=101,K480&lt;=200),3,IF(AND(L480="PIJAR",K480&gt;=201,K480&lt;=300),4,IF(AND(L480="PIJAR",K480&gt;=301,K480&lt;=400),5,IF(AND(L480="PIJAR",K480&gt;=401,K480&lt;=500),6,IF(AND(L480="PIJAR",K480&gt;=510,K480&lt;=600),7,IF(AND(L480="PIJAR",K480&gt;=601,K480&lt;=700),8,IF(AND(L480="PIJAR",K480&gt;=701,K480&lt;=800),9,IF(AND(L480="PIJAR",K480&gt;=801,K480&lt;=900),10,IF(AND(L480="PIJAR",K480&gt;=901,K480&lt;=1000),11,IF(AND(L480="PELEPAS GAS",K480&gt;=10,K480&lt;=50),12,IF(AND(L480="PELEPAS GAS",K480&gt;=51,K480&lt;=100),13,IF(AND(L480="PELEPAS GAS",K480&gt;=101,K480&lt;=250),14,IF(AND(L480="PELEPAS GAS",K480&gt;=251,K480&lt;1000),15,IF(AND(L480="PELEPAS GAS",K480&gt;=501,K480&lt;2000),16,"SALAH"))))))))))))))))</f>
        <v>12</v>
      </c>
      <c r="N480" s="21" t="s">
        <v>19</v>
      </c>
    </row>
    <row r="481" spans="1:14" x14ac:dyDescent="0.25">
      <c r="A481" s="21">
        <f t="shared" si="25"/>
        <v>480</v>
      </c>
      <c r="B481" s="21" t="s">
        <v>281</v>
      </c>
      <c r="C481" s="21" t="str">
        <f>VLOOKUP(B481,[1]DESA!$B$2:$D$601,3,FALSE)</f>
        <v>BARABALI</v>
      </c>
      <c r="D481" s="21" t="str">
        <f>VLOOKUP(B481,[1]DESA!$B$2:$E$601,4,FALSE)</f>
        <v>BATUKLIANG</v>
      </c>
      <c r="E481" s="22" t="s">
        <v>24</v>
      </c>
      <c r="F481" s="21">
        <f>IF(ISERROR(VLOOKUP(M481,KELAS,2,FALSE)),0,VLOOKUP(M481,KELAS,2,FALSE))</f>
        <v>0</v>
      </c>
      <c r="G481" s="21">
        <f>IF(F481&gt;50,100,F481)</f>
        <v>0</v>
      </c>
      <c r="H481" s="23"/>
      <c r="I481" s="23"/>
      <c r="J481" s="21" t="s">
        <v>18</v>
      </c>
      <c r="K481" s="21">
        <v>250</v>
      </c>
      <c r="L481" s="21" t="str">
        <f>VLOOKUP(E481,[1]KLASIFIKASI!$I$4:$J$18,2,FALSE)</f>
        <v>PELEPAS GAS</v>
      </c>
      <c r="M481" s="21">
        <f>IF(AND(L481="PIJAR",K481&gt;=25,K481&lt;=50),1,IF(AND(L481="PIJAR",K481&gt;=51,K481&lt;=100),2,IF(AND(L481="PIJAR",K481&gt;=101,K481&lt;=200),3,IF(AND(L481="PIJAR",K481&gt;=201,K481&lt;=300),4,IF(AND(L481="PIJAR",K481&gt;=301,K481&lt;=400),5,IF(AND(L481="PIJAR",K481&gt;=401,K481&lt;=500),6,IF(AND(L481="PIJAR",K481&gt;=510,K481&lt;=600),7,IF(AND(L481="PIJAR",K481&gt;=601,K481&lt;=700),8,IF(AND(L481="PIJAR",K481&gt;=701,K481&lt;=800),9,IF(AND(L481="PIJAR",K481&gt;=801,K481&lt;=900),10,IF(AND(L481="PIJAR",K481&gt;=901,K481&lt;=1000),11,IF(AND(L481="PELEPAS GAS",K481&gt;=10,K481&lt;=50),12,IF(AND(L481="PELEPAS GAS",K481&gt;=51,K481&lt;=100),13,IF(AND(L481="PELEPAS GAS",K481&gt;=101,K481&lt;=250),14,IF(AND(L481="PELEPAS GAS",K481&gt;=251,K481&lt;1000),15,IF(AND(L481="PELEPAS GAS",K481&gt;=501,K481&lt;2000),16,"SALAH"))))))))))))))))</f>
        <v>14</v>
      </c>
      <c r="N481" s="21" t="s">
        <v>19</v>
      </c>
    </row>
    <row r="482" spans="1:14" x14ac:dyDescent="0.25">
      <c r="A482" s="21">
        <f t="shared" si="25"/>
        <v>481</v>
      </c>
      <c r="B482" s="21" t="s">
        <v>249</v>
      </c>
      <c r="C482" s="21" t="str">
        <f>VLOOKUP(B482,[1]DESA!$B$2:$D$601,3,FALSE)</f>
        <v>BARABALI</v>
      </c>
      <c r="D482" s="21" t="str">
        <f>VLOOKUP(B482,[1]DESA!$B$2:$E$601,4,FALSE)</f>
        <v>BATUKLIANG</v>
      </c>
      <c r="E482" s="22" t="s">
        <v>49</v>
      </c>
      <c r="F482" s="21">
        <f>IF(ISERROR(VLOOKUP(M482,KELAS,2,FALSE)),0,VLOOKUP(M482,KELAS,2,FALSE))</f>
        <v>0</v>
      </c>
      <c r="G482" s="21">
        <f>IF(F482&gt;50,100,F482)</f>
        <v>0</v>
      </c>
      <c r="H482" s="23" t="s">
        <v>277</v>
      </c>
      <c r="I482" s="23" t="s">
        <v>278</v>
      </c>
      <c r="J482" s="21" t="s">
        <v>18</v>
      </c>
      <c r="K482" s="21"/>
      <c r="L482" s="21" t="e">
        <f>VLOOKUP(E482,[1]KLASIFIKASI!$I$4:$J$18,2,FALSE)</f>
        <v>#N/A</v>
      </c>
      <c r="M482" s="21" t="e">
        <f>IF(AND(L482="PIJAR",K482&gt;=25,K482&lt;=50),1,IF(AND(L482="PIJAR",K482&gt;=51,K482&lt;=100),2,IF(AND(L482="PIJAR",K482&gt;=101,K482&lt;=200),3,IF(AND(L482="PIJAR",K482&gt;=201,K482&lt;=300),4,IF(AND(L482="PIJAR",K482&gt;=301,K482&lt;=400),5,IF(AND(L482="PIJAR",K482&gt;=401,K482&lt;=500),6,IF(AND(L482="PIJAR",K482&gt;=510,K482&lt;=600),7,IF(AND(L482="PIJAR",K482&gt;=601,K482&lt;=700),8,IF(AND(L482="PIJAR",K482&gt;=701,K482&lt;=800),9,IF(AND(L482="PIJAR",K482&gt;=801,K482&lt;=900),10,IF(AND(L482="PIJAR",K482&gt;=901,K482&lt;=1000),11,IF(AND(L482="PELEPAS GAS",K482&gt;=10,K482&lt;=50),12,IF(AND(L482="PELEPAS GAS",K482&gt;=51,K482&lt;=100),13,IF(AND(L482="PELEPAS GAS",K482&gt;=101,K482&lt;=250),14,IF(AND(L482="PELEPAS GAS",K482&gt;=251,K482&lt;1000),15,IF(AND(L482="PELEPAS GAS",K482&gt;=501,K482&lt;2000),16,"SALAH"))))))))))))))))</f>
        <v>#N/A</v>
      </c>
      <c r="N482" s="21" t="s">
        <v>52</v>
      </c>
    </row>
    <row r="483" spans="1:14" ht="14.25" customHeight="1" x14ac:dyDescent="0.25">
      <c r="A483" s="21">
        <f t="shared" si="25"/>
        <v>482</v>
      </c>
      <c r="B483" s="21" t="s">
        <v>249</v>
      </c>
      <c r="C483" s="21" t="str">
        <f>VLOOKUP(B483,[1]DESA!$B$2:$D$601,3,FALSE)</f>
        <v>BARABALI</v>
      </c>
      <c r="D483" s="21" t="str">
        <f>VLOOKUP(B483,[1]DESA!$B$2:$E$601,4,FALSE)</f>
        <v>BATUKLIANG</v>
      </c>
      <c r="E483" s="22" t="s">
        <v>15</v>
      </c>
      <c r="F483" s="21">
        <f>IF(ISERROR(VLOOKUP(M483,KELAS,2,FALSE)),0,VLOOKUP(M483,KELAS,2,FALSE))</f>
        <v>0</v>
      </c>
      <c r="G483" s="21">
        <f>IF(F483&gt;50,100,F483)</f>
        <v>0</v>
      </c>
      <c r="H483" s="23" t="s">
        <v>268</v>
      </c>
      <c r="I483" s="23" t="s">
        <v>269</v>
      </c>
      <c r="J483" s="21" t="s">
        <v>18</v>
      </c>
      <c r="K483" s="21">
        <v>125</v>
      </c>
      <c r="L483" s="21" t="str">
        <f>VLOOKUP(E483,[1]KLASIFIKASI!$I$4:$J$18,2,FALSE)</f>
        <v>PELEPAS GAS</v>
      </c>
      <c r="M483" s="21">
        <f>IF(AND(L483="PIJAR",K483&gt;=25,K483&lt;=50),1,IF(AND(L483="PIJAR",K483&gt;=51,K483&lt;=100),2,IF(AND(L483="PIJAR",K483&gt;=101,K483&lt;=200),3,IF(AND(L483="PIJAR",K483&gt;=201,K483&lt;=300),4,IF(AND(L483="PIJAR",K483&gt;=301,K483&lt;=400),5,IF(AND(L483="PIJAR",K483&gt;=401,K483&lt;=500),6,IF(AND(L483="PIJAR",K483&gt;=510,K483&lt;=600),7,IF(AND(L483="PIJAR",K483&gt;=601,K483&lt;=700),8,IF(AND(L483="PIJAR",K483&gt;=701,K483&lt;=800),9,IF(AND(L483="PIJAR",K483&gt;=801,K483&lt;=900),10,IF(AND(L483="PIJAR",K483&gt;=901,K483&lt;=1000),11,IF(AND(L483="PELEPAS GAS",K483&gt;=10,K483&lt;=50),12,IF(AND(L483="PELEPAS GAS",K483&gt;=51,K483&lt;=100),13,IF(AND(L483="PELEPAS GAS",K483&gt;=101,K483&lt;=250),14,IF(AND(L483="PELEPAS GAS",K483&gt;=251,K483&lt;1000),15,IF(AND(L483="PELEPAS GAS",K483&gt;=501,K483&lt;2000),16,"SALAH"))))))))))))))))</f>
        <v>14</v>
      </c>
      <c r="N483" s="21" t="s">
        <v>19</v>
      </c>
    </row>
    <row r="484" spans="1:14" x14ac:dyDescent="0.25">
      <c r="A484" s="21">
        <f t="shared" si="25"/>
        <v>483</v>
      </c>
      <c r="B484" s="21" t="s">
        <v>249</v>
      </c>
      <c r="C484" s="21" t="str">
        <f>VLOOKUP(B484,[1]DESA!$B$2:$D$601,3,FALSE)</f>
        <v>BARABALI</v>
      </c>
      <c r="D484" s="21" t="str">
        <f>VLOOKUP(B484,[1]DESA!$B$2:$E$601,4,FALSE)</f>
        <v>BATUKLIANG</v>
      </c>
      <c r="E484" s="22" t="s">
        <v>15</v>
      </c>
      <c r="F484" s="21">
        <f>IF(ISERROR(VLOOKUP(M484,KELAS,2,FALSE)),0,VLOOKUP(M484,KELAS,2,FALSE))</f>
        <v>0</v>
      </c>
      <c r="G484" s="21">
        <f>IF(F484&gt;50,100,F484)</f>
        <v>0</v>
      </c>
      <c r="H484" s="23" t="s">
        <v>259</v>
      </c>
      <c r="I484" s="23" t="s">
        <v>260</v>
      </c>
      <c r="J484" s="21" t="s">
        <v>18</v>
      </c>
      <c r="K484" s="21">
        <v>15</v>
      </c>
      <c r="L484" s="21" t="str">
        <f>VLOOKUP(E484,[1]KLASIFIKASI!$I$4:$J$18,2,FALSE)</f>
        <v>PELEPAS GAS</v>
      </c>
      <c r="M484" s="21">
        <f>IF(AND(L484="PIJAR",K484&gt;=25,K484&lt;=50),1,IF(AND(L484="PIJAR",K484&gt;=51,K484&lt;=100),2,IF(AND(L484="PIJAR",K484&gt;=101,K484&lt;=200),3,IF(AND(L484="PIJAR",K484&gt;=201,K484&lt;=300),4,IF(AND(L484="PIJAR",K484&gt;=301,K484&lt;=400),5,IF(AND(L484="PIJAR",K484&gt;=401,K484&lt;=500),6,IF(AND(L484="PIJAR",K484&gt;=510,K484&lt;=600),7,IF(AND(L484="PIJAR",K484&gt;=601,K484&lt;=700),8,IF(AND(L484="PIJAR",K484&gt;=701,K484&lt;=800),9,IF(AND(L484="PIJAR",K484&gt;=801,K484&lt;=900),10,IF(AND(L484="PIJAR",K484&gt;=901,K484&lt;=1000),11,IF(AND(L484="PELEPAS GAS",K484&gt;=10,K484&lt;=50),12,IF(AND(L484="PELEPAS GAS",K484&gt;=51,K484&lt;=100),13,IF(AND(L484="PELEPAS GAS",K484&gt;=101,K484&lt;=250),14,IF(AND(L484="PELEPAS GAS",K484&gt;=251,K484&lt;1000),15,IF(AND(L484="PELEPAS GAS",K484&gt;=501,K484&lt;2000),16,"SALAH"))))))))))))))))</f>
        <v>12</v>
      </c>
      <c r="N484" s="21" t="s">
        <v>19</v>
      </c>
    </row>
    <row r="485" spans="1:14" x14ac:dyDescent="0.25">
      <c r="A485" s="21">
        <f t="shared" si="25"/>
        <v>484</v>
      </c>
      <c r="B485" s="21" t="s">
        <v>229</v>
      </c>
      <c r="C485" s="21" t="str">
        <f>VLOOKUP(B485,[1]DESA!$B$2:$D$601,3,FALSE)</f>
        <v>BARABALI</v>
      </c>
      <c r="D485" s="21" t="str">
        <f>VLOOKUP(B485,[1]DESA!$B$2:$E$601,4,FALSE)</f>
        <v>BATUKLIANG</v>
      </c>
      <c r="E485" s="22" t="s">
        <v>24</v>
      </c>
      <c r="F485" s="21">
        <f>IF(ISERROR(VLOOKUP(M485,KELAS,2,FALSE)),0,VLOOKUP(M485,KELAS,2,FALSE))</f>
        <v>0</v>
      </c>
      <c r="G485" s="21">
        <f>IF(F485&gt;50,100,F485)</f>
        <v>0</v>
      </c>
      <c r="H485" s="23"/>
      <c r="I485" s="23"/>
      <c r="J485" s="21" t="s">
        <v>18</v>
      </c>
      <c r="K485" s="21">
        <v>250</v>
      </c>
      <c r="L485" s="21" t="str">
        <f>VLOOKUP(E485,[1]KLASIFIKASI!$I$4:$J$18,2,FALSE)</f>
        <v>PELEPAS GAS</v>
      </c>
      <c r="M485" s="21">
        <f>IF(AND(L485="PIJAR",K485&gt;=25,K485&lt;=50),1,IF(AND(L485="PIJAR",K485&gt;=51,K485&lt;=100),2,IF(AND(L485="PIJAR",K485&gt;=101,K485&lt;=200),3,IF(AND(L485="PIJAR",K485&gt;=201,K485&lt;=300),4,IF(AND(L485="PIJAR",K485&gt;=301,K485&lt;=400),5,IF(AND(L485="PIJAR",K485&gt;=401,K485&lt;=500),6,IF(AND(L485="PIJAR",K485&gt;=510,K485&lt;=600),7,IF(AND(L485="PIJAR",K485&gt;=601,K485&lt;=700),8,IF(AND(L485="PIJAR",K485&gt;=701,K485&lt;=800),9,IF(AND(L485="PIJAR",K485&gt;=801,K485&lt;=900),10,IF(AND(L485="PIJAR",K485&gt;=901,K485&lt;=1000),11,IF(AND(L485="PELEPAS GAS",K485&gt;=10,K485&lt;=50),12,IF(AND(L485="PELEPAS GAS",K485&gt;=51,K485&lt;=100),13,IF(AND(L485="PELEPAS GAS",K485&gt;=101,K485&lt;=250),14,IF(AND(L485="PELEPAS GAS",K485&gt;=251,K485&lt;1000),15,IF(AND(L485="PELEPAS GAS",K485&gt;=501,K485&lt;2000),16,"SALAH"))))))))))))))))</f>
        <v>14</v>
      </c>
      <c r="N485" s="21" t="s">
        <v>19</v>
      </c>
    </row>
    <row r="486" spans="1:14" x14ac:dyDescent="0.25">
      <c r="A486" s="21">
        <f t="shared" si="25"/>
        <v>485</v>
      </c>
      <c r="B486" s="21" t="s">
        <v>249</v>
      </c>
      <c r="C486" s="21" t="str">
        <f>VLOOKUP(B486,[1]DESA!$B$2:$D$601,3,FALSE)</f>
        <v>BARABALI</v>
      </c>
      <c r="D486" s="21" t="str">
        <f>VLOOKUP(B486,[1]DESA!$B$2:$E$601,4,FALSE)</f>
        <v>BATUKLIANG</v>
      </c>
      <c r="E486" s="22" t="s">
        <v>15</v>
      </c>
      <c r="F486" s="21">
        <f>IF(ISERROR(VLOOKUP(M486,KELAS,2,FALSE)),0,VLOOKUP(M486,KELAS,2,FALSE))</f>
        <v>0</v>
      </c>
      <c r="G486" s="21">
        <f>IF(F486&gt;50,100,F486)</f>
        <v>0</v>
      </c>
      <c r="H486" s="23" t="s">
        <v>250</v>
      </c>
      <c r="I486" s="23" t="s">
        <v>251</v>
      </c>
      <c r="J486" s="21" t="s">
        <v>18</v>
      </c>
      <c r="K486" s="21">
        <v>15</v>
      </c>
      <c r="L486" s="21" t="str">
        <f>VLOOKUP(E486,[1]KLASIFIKASI!$I$4:$J$18,2,FALSE)</f>
        <v>PELEPAS GAS</v>
      </c>
      <c r="M486" s="21">
        <f>IF(AND(L486="PIJAR",K486&gt;=25,K486&lt;=50),1,IF(AND(L486="PIJAR",K486&gt;=51,K486&lt;=100),2,IF(AND(L486="PIJAR",K486&gt;=101,K486&lt;=200),3,IF(AND(L486="PIJAR",K486&gt;=201,K486&lt;=300),4,IF(AND(L486="PIJAR",K486&gt;=301,K486&lt;=400),5,IF(AND(L486="PIJAR",K486&gt;=401,K486&lt;=500),6,IF(AND(L486="PIJAR",K486&gt;=510,K486&lt;=600),7,IF(AND(L486="PIJAR",K486&gt;=601,K486&lt;=700),8,IF(AND(L486="PIJAR",K486&gt;=701,K486&lt;=800),9,IF(AND(L486="PIJAR",K486&gt;=801,K486&lt;=900),10,IF(AND(L486="PIJAR",K486&gt;=901,K486&lt;=1000),11,IF(AND(L486="PELEPAS GAS",K486&gt;=10,K486&lt;=50),12,IF(AND(L486="PELEPAS GAS",K486&gt;=51,K486&lt;=100),13,IF(AND(L486="PELEPAS GAS",K486&gt;=101,K486&lt;=250),14,IF(AND(L486="PELEPAS GAS",K486&gt;=251,K486&lt;1000),15,IF(AND(L486="PELEPAS GAS",K486&gt;=501,K486&lt;2000),16,"SALAH"))))))))))))))))</f>
        <v>12</v>
      </c>
      <c r="N486" s="21" t="s">
        <v>19</v>
      </c>
    </row>
    <row r="487" spans="1:14" x14ac:dyDescent="0.25">
      <c r="A487" s="21">
        <f t="shared" si="25"/>
        <v>486</v>
      </c>
      <c r="B487" s="21" t="s">
        <v>229</v>
      </c>
      <c r="C487" s="21" t="str">
        <f>VLOOKUP(B487,[1]DESA!$B$2:$D$601,3,FALSE)</f>
        <v>BARABALI</v>
      </c>
      <c r="D487" s="21" t="str">
        <f>VLOOKUP(B487,[1]DESA!$B$2:$E$601,4,FALSE)</f>
        <v>BATUKLIANG</v>
      </c>
      <c r="E487" s="22" t="s">
        <v>24</v>
      </c>
      <c r="F487" s="21">
        <f>IF(ISERROR(VLOOKUP(M487,KELAS,2,FALSE)),0,VLOOKUP(M487,KELAS,2,FALSE))</f>
        <v>0</v>
      </c>
      <c r="G487" s="21">
        <f>IF(F487&gt;50,100,F487)</f>
        <v>0</v>
      </c>
      <c r="H487" s="23" t="s">
        <v>240</v>
      </c>
      <c r="I487" s="23" t="s">
        <v>241</v>
      </c>
      <c r="J487" s="21" t="s">
        <v>18</v>
      </c>
      <c r="K487" s="21">
        <v>150</v>
      </c>
      <c r="L487" s="21" t="str">
        <f>VLOOKUP(E487,[1]KLASIFIKASI!$I$4:$J$18,2,FALSE)</f>
        <v>PELEPAS GAS</v>
      </c>
      <c r="M487" s="21">
        <f>IF(AND(L487="PIJAR",K487&gt;=25,K487&lt;=50),1,IF(AND(L487="PIJAR",K487&gt;=51,K487&lt;=100),2,IF(AND(L487="PIJAR",K487&gt;=101,K487&lt;=200),3,IF(AND(L487="PIJAR",K487&gt;=201,K487&lt;=300),4,IF(AND(L487="PIJAR",K487&gt;=301,K487&lt;=400),5,IF(AND(L487="PIJAR",K487&gt;=401,K487&lt;=500),6,IF(AND(L487="PIJAR",K487&gt;=510,K487&lt;=600),7,IF(AND(L487="PIJAR",K487&gt;=601,K487&lt;=700),8,IF(AND(L487="PIJAR",K487&gt;=701,K487&lt;=800),9,IF(AND(L487="PIJAR",K487&gt;=801,K487&lt;=900),10,IF(AND(L487="PIJAR",K487&gt;=901,K487&lt;=1000),11,IF(AND(L487="PELEPAS GAS",K487&gt;=10,K487&lt;=50),12,IF(AND(L487="PELEPAS GAS",K487&gt;=51,K487&lt;=100),13,IF(AND(L487="PELEPAS GAS",K487&gt;=101,K487&lt;=250),14,IF(AND(L487="PELEPAS GAS",K487&gt;=251,K487&lt;1000),15,IF(AND(L487="PELEPAS GAS",K487&gt;=501,K487&lt;2000),16,"SALAH"))))))))))))))))</f>
        <v>14</v>
      </c>
      <c r="N487" s="21" t="s">
        <v>19</v>
      </c>
    </row>
    <row r="488" spans="1:14" x14ac:dyDescent="0.25">
      <c r="A488" s="21">
        <f t="shared" si="25"/>
        <v>487</v>
      </c>
      <c r="B488" s="21" t="s">
        <v>229</v>
      </c>
      <c r="C488" s="21" t="str">
        <f>VLOOKUP(B488,[1]DESA!$B$2:$D$601,3,FALSE)</f>
        <v>BARABALI</v>
      </c>
      <c r="D488" s="21" t="str">
        <f>VLOOKUP(B488,[1]DESA!$B$2:$E$601,4,FALSE)</f>
        <v>BATUKLIANG</v>
      </c>
      <c r="E488" s="22" t="s">
        <v>24</v>
      </c>
      <c r="F488" s="21">
        <f>IF(ISERROR(VLOOKUP(M488,KELAS,2,FALSE)),0,VLOOKUP(M488,KELAS,2,FALSE))</f>
        <v>0</v>
      </c>
      <c r="G488" s="21">
        <f>IF(F488&gt;50,100,F488)</f>
        <v>0</v>
      </c>
      <c r="H488" s="23"/>
      <c r="I488" s="23"/>
      <c r="J488" s="21" t="s">
        <v>18</v>
      </c>
      <c r="K488" s="21">
        <v>125</v>
      </c>
      <c r="L488" s="21" t="str">
        <f>VLOOKUP(E488,[1]KLASIFIKASI!$I$4:$J$18,2,FALSE)</f>
        <v>PELEPAS GAS</v>
      </c>
      <c r="M488" s="21">
        <f>IF(AND(L488="PIJAR",K488&gt;=25,K488&lt;=50),1,IF(AND(L488="PIJAR",K488&gt;=51,K488&lt;=100),2,IF(AND(L488="PIJAR",K488&gt;=101,K488&lt;=200),3,IF(AND(L488="PIJAR",K488&gt;=201,K488&lt;=300),4,IF(AND(L488="PIJAR",K488&gt;=301,K488&lt;=400),5,IF(AND(L488="PIJAR",K488&gt;=401,K488&lt;=500),6,IF(AND(L488="PIJAR",K488&gt;=510,K488&lt;=600),7,IF(AND(L488="PIJAR",K488&gt;=601,K488&lt;=700),8,IF(AND(L488="PIJAR",K488&gt;=701,K488&lt;=800),9,IF(AND(L488="PIJAR",K488&gt;=801,K488&lt;=900),10,IF(AND(L488="PIJAR",K488&gt;=901,K488&lt;=1000),11,IF(AND(L488="PELEPAS GAS",K488&gt;=10,K488&lt;=50),12,IF(AND(L488="PELEPAS GAS",K488&gt;=51,K488&lt;=100),13,IF(AND(L488="PELEPAS GAS",K488&gt;=101,K488&lt;=250),14,IF(AND(L488="PELEPAS GAS",K488&gt;=251,K488&lt;1000),15,IF(AND(L488="PELEPAS GAS",K488&gt;=501,K488&lt;2000),16,"SALAH"))))))))))))))))</f>
        <v>14</v>
      </c>
      <c r="N488" s="21" t="s">
        <v>19</v>
      </c>
    </row>
    <row r="489" spans="1:14" x14ac:dyDescent="0.25">
      <c r="A489" s="21">
        <f t="shared" si="25"/>
        <v>488</v>
      </c>
      <c r="B489" s="21" t="s">
        <v>229</v>
      </c>
      <c r="C489" s="21" t="str">
        <f>VLOOKUP(B489,[1]DESA!$B$2:$D$601,3,FALSE)</f>
        <v>BARABALI</v>
      </c>
      <c r="D489" s="21" t="str">
        <f>VLOOKUP(B489,[1]DESA!$B$2:$E$601,4,FALSE)</f>
        <v>BATUKLIANG</v>
      </c>
      <c r="E489" s="22" t="s">
        <v>24</v>
      </c>
      <c r="F489" s="21">
        <f>IF(ISERROR(VLOOKUP(M489,KELAS,2,FALSE)),0,VLOOKUP(M489,KELAS,2,FALSE))</f>
        <v>0</v>
      </c>
      <c r="G489" s="21">
        <f>IF(F489&gt;50,100,F489)</f>
        <v>0</v>
      </c>
      <c r="H489" s="23" t="s">
        <v>234</v>
      </c>
      <c r="I489" s="23" t="s">
        <v>235</v>
      </c>
      <c r="J489" s="21" t="s">
        <v>18</v>
      </c>
      <c r="K489" s="21">
        <v>250</v>
      </c>
      <c r="L489" s="21" t="str">
        <f>VLOOKUP(E489,[1]KLASIFIKASI!$I$4:$J$18,2,FALSE)</f>
        <v>PELEPAS GAS</v>
      </c>
      <c r="M489" s="21">
        <f>IF(AND(L489="PIJAR",K489&gt;=25,K489&lt;=50),1,IF(AND(L489="PIJAR",K489&gt;=51,K489&lt;=100),2,IF(AND(L489="PIJAR",K489&gt;=101,K489&lt;=200),3,IF(AND(L489="PIJAR",K489&gt;=201,K489&lt;=300),4,IF(AND(L489="PIJAR",K489&gt;=301,K489&lt;=400),5,IF(AND(L489="PIJAR",K489&gt;=401,K489&lt;=500),6,IF(AND(L489="PIJAR",K489&gt;=510,K489&lt;=600),7,IF(AND(L489="PIJAR",K489&gt;=601,K489&lt;=700),8,IF(AND(L489="PIJAR",K489&gt;=701,K489&lt;=800),9,IF(AND(L489="PIJAR",K489&gt;=801,K489&lt;=900),10,IF(AND(L489="PIJAR",K489&gt;=901,K489&lt;=1000),11,IF(AND(L489="PELEPAS GAS",K489&gt;=10,K489&lt;=50),12,IF(AND(L489="PELEPAS GAS",K489&gt;=51,K489&lt;=100),13,IF(AND(L489="PELEPAS GAS",K489&gt;=101,K489&lt;=250),14,IF(AND(L489="PELEPAS GAS",K489&gt;=251,K489&lt;1000),15,IF(AND(L489="PELEPAS GAS",K489&gt;=501,K489&lt;2000),16,"SALAH"))))))))))))))))</f>
        <v>14</v>
      </c>
      <c r="N489" s="21" t="s">
        <v>19</v>
      </c>
    </row>
    <row r="490" spans="1:14" x14ac:dyDescent="0.25">
      <c r="A490" s="21">
        <f t="shared" si="25"/>
        <v>489</v>
      </c>
      <c r="B490" s="21" t="s">
        <v>229</v>
      </c>
      <c r="C490" s="21" t="str">
        <f>VLOOKUP(B490,[1]DESA!$B$2:$D$601,3,FALSE)</f>
        <v>BARABALI</v>
      </c>
      <c r="D490" s="21" t="str">
        <f>VLOOKUP(B490,[1]DESA!$B$2:$E$601,4,FALSE)</f>
        <v>BATUKLIANG</v>
      </c>
      <c r="E490" s="22" t="s">
        <v>24</v>
      </c>
      <c r="F490" s="21">
        <f>IF(ISERROR(VLOOKUP(M490,KELAS,2,FALSE)),0,VLOOKUP(M490,KELAS,2,FALSE))</f>
        <v>0</v>
      </c>
      <c r="G490" s="21">
        <f>IF(F490&gt;50,100,F490)</f>
        <v>0</v>
      </c>
      <c r="H490" s="23"/>
      <c r="I490" s="23"/>
      <c r="J490" s="21" t="s">
        <v>18</v>
      </c>
      <c r="K490" s="21">
        <v>250</v>
      </c>
      <c r="L490" s="21" t="str">
        <f>VLOOKUP(E490,[1]KLASIFIKASI!$I$4:$J$18,2,FALSE)</f>
        <v>PELEPAS GAS</v>
      </c>
      <c r="M490" s="21">
        <f>IF(AND(L490="PIJAR",K490&gt;=25,K490&lt;=50),1,IF(AND(L490="PIJAR",K490&gt;=51,K490&lt;=100),2,IF(AND(L490="PIJAR",K490&gt;=101,K490&lt;=200),3,IF(AND(L490="PIJAR",K490&gt;=201,K490&lt;=300),4,IF(AND(L490="PIJAR",K490&gt;=301,K490&lt;=400),5,IF(AND(L490="PIJAR",K490&gt;=401,K490&lt;=500),6,IF(AND(L490="PIJAR",K490&gt;=510,K490&lt;=600),7,IF(AND(L490="PIJAR",K490&gt;=601,K490&lt;=700),8,IF(AND(L490="PIJAR",K490&gt;=701,K490&lt;=800),9,IF(AND(L490="PIJAR",K490&gt;=801,K490&lt;=900),10,IF(AND(L490="PIJAR",K490&gt;=901,K490&lt;=1000),11,IF(AND(L490="PELEPAS GAS",K490&gt;=10,K490&lt;=50),12,IF(AND(L490="PELEPAS GAS",K490&gt;=51,K490&lt;=100),13,IF(AND(L490="PELEPAS GAS",K490&gt;=101,K490&lt;=250),14,IF(AND(L490="PELEPAS GAS",K490&gt;=251,K490&lt;1000),15,IF(AND(L490="PELEPAS GAS",K490&gt;=501,K490&lt;2000),16,"SALAH"))))))))))))))))</f>
        <v>14</v>
      </c>
      <c r="N490" s="21" t="s">
        <v>19</v>
      </c>
    </row>
    <row r="491" spans="1:14" x14ac:dyDescent="0.25">
      <c r="A491" s="21">
        <f t="shared" si="25"/>
        <v>490</v>
      </c>
      <c r="B491" s="21" t="s">
        <v>229</v>
      </c>
      <c r="C491" s="21" t="str">
        <f>VLOOKUP(B491,[1]DESA!$B$2:$D$601,3,FALSE)</f>
        <v>BARABALI</v>
      </c>
      <c r="D491" s="21" t="str">
        <f>VLOOKUP(B491,[1]DESA!$B$2:$E$601,4,FALSE)</f>
        <v>BATUKLIANG</v>
      </c>
      <c r="E491" s="22" t="s">
        <v>24</v>
      </c>
      <c r="F491" s="21">
        <f>IF(ISERROR(VLOOKUP(M491,KELAS,2,FALSE)),0,VLOOKUP(M491,KELAS,2,FALSE))</f>
        <v>0</v>
      </c>
      <c r="G491" s="21">
        <f>IF(F491&gt;50,100,F491)</f>
        <v>0</v>
      </c>
      <c r="H491" s="23" t="s">
        <v>230</v>
      </c>
      <c r="I491" s="23" t="s">
        <v>231</v>
      </c>
      <c r="J491" s="21" t="s">
        <v>18</v>
      </c>
      <c r="K491" s="21">
        <v>250</v>
      </c>
      <c r="L491" s="21" t="str">
        <f>VLOOKUP(E491,[1]KLASIFIKASI!$I$4:$J$18,2,FALSE)</f>
        <v>PELEPAS GAS</v>
      </c>
      <c r="M491" s="21">
        <f>IF(AND(L491="PIJAR",K491&gt;=25,K491&lt;=50),1,IF(AND(L491="PIJAR",K491&gt;=51,K491&lt;=100),2,IF(AND(L491="PIJAR",K491&gt;=101,K491&lt;=200),3,IF(AND(L491="PIJAR",K491&gt;=201,K491&lt;=300),4,IF(AND(L491="PIJAR",K491&gt;=301,K491&lt;=400),5,IF(AND(L491="PIJAR",K491&gt;=401,K491&lt;=500),6,IF(AND(L491="PIJAR",K491&gt;=510,K491&lt;=600),7,IF(AND(L491="PIJAR",K491&gt;=601,K491&lt;=700),8,IF(AND(L491="PIJAR",K491&gt;=701,K491&lt;=800),9,IF(AND(L491="PIJAR",K491&gt;=801,K491&lt;=900),10,IF(AND(L491="PIJAR",K491&gt;=901,K491&lt;=1000),11,IF(AND(L491="PELEPAS GAS",K491&gt;=10,K491&lt;=50),12,IF(AND(L491="PELEPAS GAS",K491&gt;=51,K491&lt;=100),13,IF(AND(L491="PELEPAS GAS",K491&gt;=101,K491&lt;=250),14,IF(AND(L491="PELEPAS GAS",K491&gt;=251,K491&lt;1000),15,IF(AND(L491="PELEPAS GAS",K491&gt;=501,K491&lt;2000),16,"SALAH"))))))))))))))))</f>
        <v>14</v>
      </c>
      <c r="N491" s="21" t="s">
        <v>19</v>
      </c>
    </row>
    <row r="492" spans="1:14" x14ac:dyDescent="0.25">
      <c r="A492" s="21">
        <f t="shared" si="25"/>
        <v>491</v>
      </c>
      <c r="B492" s="21" t="s">
        <v>125</v>
      </c>
      <c r="C492" s="21" t="str">
        <f>VLOOKUP(B492,[1]DESA!$B$2:$D$601,3,FALSE)</f>
        <v>PAGUTAN</v>
      </c>
      <c r="D492" s="21" t="str">
        <f>VLOOKUP(B492,[1]DESA!$B$2:$E$601,4,FALSE)</f>
        <v>BATUKLIANG</v>
      </c>
      <c r="E492" s="22" t="s">
        <v>29</v>
      </c>
      <c r="F492" s="21">
        <f>IF(ISERROR(VLOOKUP(M492,KELAS,2,FALSE)),0,VLOOKUP(M492,KELAS,2,FALSE))</f>
        <v>0</v>
      </c>
      <c r="G492" s="21">
        <f>IF(F492&gt;50,100,F492)</f>
        <v>0</v>
      </c>
      <c r="H492" s="23" t="s">
        <v>126</v>
      </c>
      <c r="I492" s="23" t="s">
        <v>127</v>
      </c>
      <c r="J492" s="21" t="s">
        <v>18</v>
      </c>
      <c r="K492" s="21">
        <v>250</v>
      </c>
      <c r="L492" s="21" t="str">
        <f>VLOOKUP(E492,[1]KLASIFIKASI!$I$4:$J$18,2,FALSE)</f>
        <v>PELEPAS GAS</v>
      </c>
      <c r="M492" s="21">
        <f>IF(AND(L492="PIJAR",K492&gt;=25,K492&lt;=50),1,IF(AND(L492="PIJAR",K492&gt;=51,K492&lt;=100),2,IF(AND(L492="PIJAR",K492&gt;=101,K492&lt;=200),3,IF(AND(L492="PIJAR",K492&gt;=201,K492&lt;=300),4,IF(AND(L492="PIJAR",K492&gt;=301,K492&lt;=400),5,IF(AND(L492="PIJAR",K492&gt;=401,K492&lt;=500),6,IF(AND(L492="PIJAR",K492&gt;=510,K492&lt;=600),7,IF(AND(L492="PIJAR",K492&gt;=601,K492&lt;=700),8,IF(AND(L492="PIJAR",K492&gt;=701,K492&lt;=800),9,IF(AND(L492="PIJAR",K492&gt;=801,K492&lt;=900),10,IF(AND(L492="PIJAR",K492&gt;=901,K492&lt;=1000),11,IF(AND(L492="PELEPAS GAS",K492&gt;=10,K492&lt;=50),12,IF(AND(L492="PELEPAS GAS",K492&gt;=51,K492&lt;=100),13,IF(AND(L492="PELEPAS GAS",K492&gt;=101,K492&lt;=250),14,IF(AND(L492="PELEPAS GAS",K492&gt;=251,K492&lt;1000),15,IF(AND(L492="PELEPAS GAS",K492&gt;=501,K492&lt;2000),16,"SALAH"))))))))))))))))</f>
        <v>14</v>
      </c>
      <c r="N492" s="2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2" sqref="A1:N23"/>
    </sheetView>
  </sheetViews>
  <sheetFormatPr defaultRowHeight="15" x14ac:dyDescent="0.25"/>
  <cols>
    <col min="4" max="4" width="24.5703125" customWidth="1"/>
    <col min="5" max="5" width="15.85546875" customWidth="1"/>
    <col min="6" max="6" width="14.42578125" customWidth="1"/>
    <col min="7" max="7" width="14.85546875" customWidth="1"/>
    <col min="10" max="10" width="17.85546875" customWidth="1"/>
    <col min="11" max="11" width="19.85546875" customWidth="1"/>
    <col min="12" max="12" width="16.7109375" customWidth="1"/>
    <col min="14" max="14" width="12.2851562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2306</v>
      </c>
      <c r="C2" s="21" t="str">
        <f>VLOOKUP(B2,[1]DESA!$B$2:$D$601,3,FALSE)</f>
        <v>JONTLAK</v>
      </c>
      <c r="D2" s="21" t="str">
        <f>VLOOKUP(B2,[1]DESA!$B$2:$E$601,4,FALSE)</f>
        <v>PRAYA TENGAH</v>
      </c>
      <c r="E2" s="22" t="s">
        <v>24</v>
      </c>
      <c r="F2" s="21">
        <f t="shared" ref="F2:F23" si="0">IF(ISERROR(VLOOKUP(M2,KELAS,2,FALSE)),0,VLOOKUP(M2,KELAS,2,FALSE))</f>
        <v>500</v>
      </c>
      <c r="G2" s="21">
        <f t="shared" ref="G2:G23" si="1">IF(F2&gt;50,100,F2)</f>
        <v>100</v>
      </c>
      <c r="H2" s="24"/>
      <c r="I2" s="24"/>
      <c r="J2" s="21" t="s">
        <v>18</v>
      </c>
      <c r="K2" s="21">
        <v>150</v>
      </c>
      <c r="L2" s="21" t="str">
        <f>VLOOKUP(E2,[1]KLASIFIKASI!$I$4:$J$18,2,FALSE)</f>
        <v>PELEPAS GAS</v>
      </c>
      <c r="M2" s="21">
        <f t="shared" ref="M2:M23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21" t="s">
        <v>19</v>
      </c>
    </row>
    <row r="3" spans="1:14" x14ac:dyDescent="0.25">
      <c r="A3" s="21">
        <f>1+A2</f>
        <v>2</v>
      </c>
      <c r="B3" s="21" t="s">
        <v>2306</v>
      </c>
      <c r="C3" s="21" t="str">
        <f>VLOOKUP(B3,[1]DESA!$B$2:$D$601,3,FALSE)</f>
        <v>JONTLAK</v>
      </c>
      <c r="D3" s="21" t="str">
        <f>VLOOKUP(B3,[1]DESA!$B$2:$E$601,4,FALSE)</f>
        <v>PRAYA TENGAH</v>
      </c>
      <c r="E3" s="22" t="s">
        <v>15</v>
      </c>
      <c r="F3" s="21">
        <f t="shared" si="0"/>
        <v>100</v>
      </c>
      <c r="G3" s="21">
        <f t="shared" si="1"/>
        <v>100</v>
      </c>
      <c r="H3" s="24"/>
      <c r="I3" s="24"/>
      <c r="J3" s="21" t="s">
        <v>18</v>
      </c>
      <c r="K3" s="21">
        <v>42</v>
      </c>
      <c r="L3" s="21" t="str">
        <f>VLOOKUP(E3,[1]KLASIFIKASI!$I$4:$J$18,2,FALSE)</f>
        <v>PELEPAS GAS</v>
      </c>
      <c r="M3" s="21">
        <f t="shared" si="2"/>
        <v>12</v>
      </c>
      <c r="N3" s="21" t="s">
        <v>19</v>
      </c>
    </row>
    <row r="4" spans="1:14" x14ac:dyDescent="0.25">
      <c r="A4" s="21">
        <f t="shared" ref="A4:A22" si="3">1+A3</f>
        <v>3</v>
      </c>
      <c r="B4" s="21" t="s">
        <v>2306</v>
      </c>
      <c r="C4" s="21" t="str">
        <f>VLOOKUP(B4,[1]DESA!$B$2:$D$601,3,FALSE)</f>
        <v>JONTLAK</v>
      </c>
      <c r="D4" s="21" t="str">
        <f>VLOOKUP(B4,[1]DESA!$B$2:$E$601,4,FALSE)</f>
        <v>PRAYA TENGAH</v>
      </c>
      <c r="E4" s="22" t="s">
        <v>24</v>
      </c>
      <c r="F4" s="21">
        <f t="shared" si="0"/>
        <v>500</v>
      </c>
      <c r="G4" s="21">
        <f t="shared" si="1"/>
        <v>100</v>
      </c>
      <c r="H4" s="24"/>
      <c r="I4" s="24"/>
      <c r="J4" s="21" t="s">
        <v>18</v>
      </c>
      <c r="K4" s="21">
        <v>250</v>
      </c>
      <c r="L4" s="21" t="str">
        <f>VLOOKUP(E4,[1]KLASIFIKASI!$I$4:$J$18,2,FALSE)</f>
        <v>PELEPAS GAS</v>
      </c>
      <c r="M4" s="21">
        <f t="shared" si="2"/>
        <v>14</v>
      </c>
      <c r="N4" s="21" t="s">
        <v>19</v>
      </c>
    </row>
    <row r="5" spans="1:14" x14ac:dyDescent="0.25">
      <c r="A5" s="21">
        <f t="shared" si="3"/>
        <v>4</v>
      </c>
      <c r="B5" s="21" t="s">
        <v>2306</v>
      </c>
      <c r="C5" s="21" t="str">
        <f>VLOOKUP(B5,[1]DESA!$B$2:$D$601,3,FALSE)</f>
        <v>JONTLAK</v>
      </c>
      <c r="D5" s="21" t="str">
        <f>VLOOKUP(B5,[1]DESA!$B$2:$E$601,4,FALSE)</f>
        <v>PRAYA TENGAH</v>
      </c>
      <c r="E5" s="22" t="s">
        <v>24</v>
      </c>
      <c r="F5" s="21">
        <f t="shared" si="0"/>
        <v>500</v>
      </c>
      <c r="G5" s="21">
        <f t="shared" si="1"/>
        <v>100</v>
      </c>
      <c r="H5" s="24"/>
      <c r="I5" s="24"/>
      <c r="J5" s="21" t="s">
        <v>18</v>
      </c>
      <c r="K5" s="21">
        <v>150</v>
      </c>
      <c r="L5" s="21" t="str">
        <f>VLOOKUP(E5,[1]KLASIFIKASI!$I$4:$J$18,2,FALSE)</f>
        <v>PELEPAS GAS</v>
      </c>
      <c r="M5" s="21">
        <f t="shared" si="2"/>
        <v>14</v>
      </c>
      <c r="N5" s="21" t="s">
        <v>19</v>
      </c>
    </row>
    <row r="6" spans="1:14" x14ac:dyDescent="0.25">
      <c r="A6" s="21">
        <f t="shared" si="3"/>
        <v>5</v>
      </c>
      <c r="B6" s="21" t="s">
        <v>2306</v>
      </c>
      <c r="C6" s="21" t="str">
        <f>VLOOKUP(B6,[1]DESA!$B$2:$D$601,3,FALSE)</f>
        <v>JONTLAK</v>
      </c>
      <c r="D6" s="21" t="str">
        <f>VLOOKUP(B6,[1]DESA!$B$2:$E$601,4,FALSE)</f>
        <v>PRAYA TENGAH</v>
      </c>
      <c r="E6" s="22" t="s">
        <v>15</v>
      </c>
      <c r="F6" s="21">
        <f t="shared" si="0"/>
        <v>100</v>
      </c>
      <c r="G6" s="21">
        <f t="shared" si="1"/>
        <v>100</v>
      </c>
      <c r="H6" s="24"/>
      <c r="I6" s="24"/>
      <c r="J6" s="21" t="s">
        <v>18</v>
      </c>
      <c r="K6" s="21">
        <v>18</v>
      </c>
      <c r="L6" s="21" t="str">
        <f>VLOOKUP(E6,[1]KLASIFIKASI!$I$4:$J$18,2,FALSE)</f>
        <v>PELEPAS GAS</v>
      </c>
      <c r="M6" s="21">
        <f t="shared" si="2"/>
        <v>12</v>
      </c>
      <c r="N6" s="21" t="s">
        <v>19</v>
      </c>
    </row>
    <row r="7" spans="1:14" x14ac:dyDescent="0.25">
      <c r="A7" s="21">
        <f t="shared" si="3"/>
        <v>6</v>
      </c>
      <c r="B7" s="21" t="s">
        <v>2306</v>
      </c>
      <c r="C7" s="21" t="str">
        <f>VLOOKUP(B7,[1]DESA!$B$2:$D$601,3,FALSE)</f>
        <v>JONTLAK</v>
      </c>
      <c r="D7" s="21" t="str">
        <f>VLOOKUP(B7,[1]DESA!$B$2:$E$601,4,FALSE)</f>
        <v>PRAYA TENGAH</v>
      </c>
      <c r="E7" s="22" t="s">
        <v>24</v>
      </c>
      <c r="F7" s="21">
        <f t="shared" si="0"/>
        <v>500</v>
      </c>
      <c r="G7" s="21">
        <f t="shared" si="1"/>
        <v>100</v>
      </c>
      <c r="H7" s="24"/>
      <c r="I7" s="24"/>
      <c r="J7" s="21" t="s">
        <v>18</v>
      </c>
      <c r="K7" s="21">
        <v>250</v>
      </c>
      <c r="L7" s="21" t="str">
        <f>VLOOKUP(E7,[1]KLASIFIKASI!$I$4:$J$18,2,FALSE)</f>
        <v>PELEPAS GAS</v>
      </c>
      <c r="M7" s="21">
        <f t="shared" si="2"/>
        <v>14</v>
      </c>
      <c r="N7" s="21" t="s">
        <v>19</v>
      </c>
    </row>
    <row r="8" spans="1:14" x14ac:dyDescent="0.25">
      <c r="A8" s="21">
        <f t="shared" si="3"/>
        <v>7</v>
      </c>
      <c r="B8" s="21" t="s">
        <v>2306</v>
      </c>
      <c r="C8" s="21" t="str">
        <f>VLOOKUP(B8,[1]DESA!$B$2:$D$601,3,FALSE)</f>
        <v>JONTLAK</v>
      </c>
      <c r="D8" s="21" t="str">
        <f>VLOOKUP(B8,[1]DESA!$B$2:$E$601,4,FALSE)</f>
        <v>PRAYA TENGAH</v>
      </c>
      <c r="E8" s="22" t="s">
        <v>15</v>
      </c>
      <c r="F8" s="21">
        <f t="shared" si="0"/>
        <v>100</v>
      </c>
      <c r="G8" s="21">
        <f t="shared" si="1"/>
        <v>100</v>
      </c>
      <c r="H8" s="24"/>
      <c r="I8" s="24"/>
      <c r="J8" s="21" t="s">
        <v>18</v>
      </c>
      <c r="K8" s="21">
        <v>42</v>
      </c>
      <c r="L8" s="21" t="str">
        <f>VLOOKUP(E8,[1]KLASIFIKASI!$I$4:$J$18,2,FALSE)</f>
        <v>PELEPAS GAS</v>
      </c>
      <c r="M8" s="21">
        <f t="shared" si="2"/>
        <v>12</v>
      </c>
      <c r="N8" s="21" t="s">
        <v>19</v>
      </c>
    </row>
    <row r="9" spans="1:14" x14ac:dyDescent="0.25">
      <c r="A9" s="21">
        <f t="shared" si="3"/>
        <v>8</v>
      </c>
      <c r="B9" s="21" t="s">
        <v>2306</v>
      </c>
      <c r="C9" s="21" t="str">
        <f>VLOOKUP(B9,[1]DESA!$B$2:$D$601,3,FALSE)</f>
        <v>JONTLAK</v>
      </c>
      <c r="D9" s="21" t="str">
        <f>VLOOKUP(B9,[1]DESA!$B$2:$E$601,4,FALSE)</f>
        <v>PRAYA TENGAH</v>
      </c>
      <c r="E9" s="22" t="s">
        <v>15</v>
      </c>
      <c r="F9" s="21">
        <f t="shared" si="0"/>
        <v>100</v>
      </c>
      <c r="G9" s="21">
        <f t="shared" si="1"/>
        <v>100</v>
      </c>
      <c r="H9" s="24"/>
      <c r="I9" s="24"/>
      <c r="J9" s="21" t="s">
        <v>18</v>
      </c>
      <c r="K9" s="21">
        <v>42</v>
      </c>
      <c r="L9" s="21" t="str">
        <f>VLOOKUP(E9,[1]KLASIFIKASI!$I$4:$J$18,2,FALSE)</f>
        <v>PELEPAS GAS</v>
      </c>
      <c r="M9" s="21">
        <f t="shared" si="2"/>
        <v>12</v>
      </c>
      <c r="N9" s="21" t="s">
        <v>19</v>
      </c>
    </row>
    <row r="10" spans="1:14" s="8" customFormat="1" x14ac:dyDescent="0.25">
      <c r="A10" s="21">
        <f t="shared" si="3"/>
        <v>9</v>
      </c>
      <c r="B10" s="21" t="s">
        <v>2288</v>
      </c>
      <c r="C10" s="21" t="str">
        <f>VLOOKUP(B10,[1]DESA!$B$2:$D$601,3,FALSE)</f>
        <v>JONTLAK</v>
      </c>
      <c r="D10" s="21" t="str">
        <f>VLOOKUP(B10,[1]DESA!$B$2:$E$601,4,FALSE)</f>
        <v>PRAYA TENGAH</v>
      </c>
      <c r="E10" s="22" t="s">
        <v>15</v>
      </c>
      <c r="F10" s="21">
        <f t="shared" si="0"/>
        <v>100</v>
      </c>
      <c r="G10" s="21">
        <f t="shared" si="1"/>
        <v>100</v>
      </c>
      <c r="H10" s="24"/>
      <c r="I10" s="24"/>
      <c r="J10" s="21" t="s">
        <v>18</v>
      </c>
      <c r="K10" s="21">
        <v>42</v>
      </c>
      <c r="L10" s="21" t="str">
        <f>VLOOKUP(E10,[1]KLASIFIKASI!$I$4:$J$18,2,FALSE)</f>
        <v>PELEPAS GAS</v>
      </c>
      <c r="M10" s="21">
        <f t="shared" si="2"/>
        <v>12</v>
      </c>
      <c r="N10" s="21" t="s">
        <v>19</v>
      </c>
    </row>
    <row r="11" spans="1:14" s="8" customFormat="1" x14ac:dyDescent="0.25">
      <c r="A11" s="21">
        <f t="shared" si="3"/>
        <v>10</v>
      </c>
      <c r="B11" s="21" t="s">
        <v>2288</v>
      </c>
      <c r="C11" s="21" t="str">
        <f>VLOOKUP(B11,[1]DESA!$B$2:$D$601,3,FALSE)</f>
        <v>JONTLAK</v>
      </c>
      <c r="D11" s="21" t="str">
        <f>VLOOKUP(B11,[1]DESA!$B$2:$E$601,4,FALSE)</f>
        <v>PRAYA TENGAH</v>
      </c>
      <c r="E11" s="22" t="s">
        <v>24</v>
      </c>
      <c r="F11" s="21">
        <f t="shared" si="0"/>
        <v>1000</v>
      </c>
      <c r="G11" s="21">
        <f t="shared" si="1"/>
        <v>100</v>
      </c>
      <c r="H11" s="24"/>
      <c r="I11" s="24"/>
      <c r="J11" s="21" t="s">
        <v>18</v>
      </c>
      <c r="K11" s="21">
        <v>500</v>
      </c>
      <c r="L11" s="21" t="str">
        <f>VLOOKUP(E11,[1]KLASIFIKASI!$I$4:$J$18,2,FALSE)</f>
        <v>PELEPAS GAS</v>
      </c>
      <c r="M11" s="21">
        <f t="shared" si="2"/>
        <v>15</v>
      </c>
      <c r="N11" s="21" t="s">
        <v>19</v>
      </c>
    </row>
    <row r="12" spans="1:14" s="8" customFormat="1" x14ac:dyDescent="0.25">
      <c r="A12" s="21">
        <f t="shared" si="3"/>
        <v>11</v>
      </c>
      <c r="B12" s="21" t="s">
        <v>2288</v>
      </c>
      <c r="C12" s="21" t="str">
        <f>VLOOKUP(B12,[1]DESA!$B$2:$D$601,3,FALSE)</f>
        <v>JONTLAK</v>
      </c>
      <c r="D12" s="21" t="str">
        <f>VLOOKUP(B12,[1]DESA!$B$2:$E$601,4,FALSE)</f>
        <v>PRAYA TENGAH</v>
      </c>
      <c r="E12" s="22" t="s">
        <v>24</v>
      </c>
      <c r="F12" s="21">
        <f t="shared" si="0"/>
        <v>1000</v>
      </c>
      <c r="G12" s="21">
        <f t="shared" si="1"/>
        <v>100</v>
      </c>
      <c r="H12" s="24"/>
      <c r="I12" s="24"/>
      <c r="J12" s="21" t="s">
        <v>18</v>
      </c>
      <c r="K12" s="21">
        <v>500</v>
      </c>
      <c r="L12" s="21" t="str">
        <f>VLOOKUP(E12,[1]KLASIFIKASI!$I$4:$J$18,2,FALSE)</f>
        <v>PELEPAS GAS</v>
      </c>
      <c r="M12" s="21">
        <f t="shared" si="2"/>
        <v>15</v>
      </c>
      <c r="N12" s="21" t="s">
        <v>19</v>
      </c>
    </row>
    <row r="13" spans="1:14" s="8" customFormat="1" x14ac:dyDescent="0.25">
      <c r="A13" s="21">
        <f t="shared" si="3"/>
        <v>12</v>
      </c>
      <c r="B13" s="21" t="s">
        <v>2288</v>
      </c>
      <c r="C13" s="21" t="str">
        <f>VLOOKUP(B13,[1]DESA!$B$2:$D$601,3,FALSE)</f>
        <v>JONTLAK</v>
      </c>
      <c r="D13" s="21" t="str">
        <f>VLOOKUP(B13,[1]DESA!$B$2:$E$601,4,FALSE)</f>
        <v>PRAYA TENGAH</v>
      </c>
      <c r="E13" s="22" t="s">
        <v>24</v>
      </c>
      <c r="F13" s="21">
        <f t="shared" si="0"/>
        <v>1000</v>
      </c>
      <c r="G13" s="21">
        <f t="shared" si="1"/>
        <v>100</v>
      </c>
      <c r="H13" s="24"/>
      <c r="I13" s="24"/>
      <c r="J13" s="21" t="s">
        <v>18</v>
      </c>
      <c r="K13" s="21">
        <v>500</v>
      </c>
      <c r="L13" s="21" t="str">
        <f>VLOOKUP(E13,[1]KLASIFIKASI!$I$4:$J$18,2,FALSE)</f>
        <v>PELEPAS GAS</v>
      </c>
      <c r="M13" s="21">
        <f t="shared" si="2"/>
        <v>15</v>
      </c>
      <c r="N13" s="21" t="s">
        <v>19</v>
      </c>
    </row>
    <row r="14" spans="1:14" s="8" customFormat="1" x14ac:dyDescent="0.25">
      <c r="A14" s="21">
        <f t="shared" si="3"/>
        <v>13</v>
      </c>
      <c r="B14" s="21" t="s">
        <v>2288</v>
      </c>
      <c r="C14" s="21" t="str">
        <f>VLOOKUP(B14,[1]DESA!$B$2:$D$601,3,FALSE)</f>
        <v>JONTLAK</v>
      </c>
      <c r="D14" s="21" t="str">
        <f>VLOOKUP(B14,[1]DESA!$B$2:$E$601,4,FALSE)</f>
        <v>PRAYA TENGAH</v>
      </c>
      <c r="E14" s="22" t="s">
        <v>15</v>
      </c>
      <c r="F14" s="21">
        <f t="shared" si="0"/>
        <v>100</v>
      </c>
      <c r="G14" s="21">
        <f t="shared" si="1"/>
        <v>100</v>
      </c>
      <c r="H14" s="24"/>
      <c r="I14" s="24"/>
      <c r="J14" s="21" t="s">
        <v>18</v>
      </c>
      <c r="K14" s="21">
        <v>32</v>
      </c>
      <c r="L14" s="21" t="str">
        <f>VLOOKUP(E14,[1]KLASIFIKASI!$I$4:$J$18,2,FALSE)</f>
        <v>PELEPAS GAS</v>
      </c>
      <c r="M14" s="21">
        <f t="shared" si="2"/>
        <v>12</v>
      </c>
      <c r="N14" s="21" t="s">
        <v>19</v>
      </c>
    </row>
    <row r="15" spans="1:14" s="8" customFormat="1" x14ac:dyDescent="0.25">
      <c r="A15" s="21">
        <f t="shared" si="3"/>
        <v>14</v>
      </c>
      <c r="B15" s="21" t="s">
        <v>2288</v>
      </c>
      <c r="C15" s="21" t="str">
        <f>VLOOKUP(B15,[1]DESA!$B$2:$D$601,3,FALSE)</f>
        <v>JONTLAK</v>
      </c>
      <c r="D15" s="21" t="str">
        <f>VLOOKUP(B15,[1]DESA!$B$2:$E$601,4,FALSE)</f>
        <v>PRAYA TENGAH</v>
      </c>
      <c r="E15" s="22"/>
      <c r="F15" s="21">
        <f t="shared" si="0"/>
        <v>0</v>
      </c>
      <c r="G15" s="21">
        <f t="shared" si="1"/>
        <v>0</v>
      </c>
      <c r="H15" s="24"/>
      <c r="I15" s="24"/>
      <c r="J15" s="21" t="s">
        <v>18</v>
      </c>
      <c r="K15" s="21"/>
      <c r="L15" s="21" t="e">
        <f>VLOOKUP(E15,[1]KLASIFIKASI!$I$4:$J$18,2,FALSE)</f>
        <v>#N/A</v>
      </c>
      <c r="M15" s="21" t="e">
        <f t="shared" si="2"/>
        <v>#N/A</v>
      </c>
      <c r="N15" s="21" t="s">
        <v>52</v>
      </c>
    </row>
    <row r="16" spans="1:14" s="8" customFormat="1" x14ac:dyDescent="0.25">
      <c r="A16" s="21">
        <f t="shared" si="3"/>
        <v>15</v>
      </c>
      <c r="B16" s="21" t="s">
        <v>2288</v>
      </c>
      <c r="C16" s="21" t="str">
        <f>VLOOKUP(B16,[1]DESA!$B$2:$D$601,3,FALSE)</f>
        <v>JONTLAK</v>
      </c>
      <c r="D16" s="21" t="str">
        <f>VLOOKUP(B16,[1]DESA!$B$2:$E$601,4,FALSE)</f>
        <v>PRAYA TENGAH</v>
      </c>
      <c r="E16" s="22" t="s">
        <v>15</v>
      </c>
      <c r="F16" s="21">
        <f t="shared" si="0"/>
        <v>100</v>
      </c>
      <c r="G16" s="21">
        <f t="shared" si="1"/>
        <v>100</v>
      </c>
      <c r="H16" s="24"/>
      <c r="I16" s="24"/>
      <c r="J16" s="21" t="s">
        <v>18</v>
      </c>
      <c r="K16" s="21">
        <v>50</v>
      </c>
      <c r="L16" s="21" t="str">
        <f>VLOOKUP(E16,[1]KLASIFIKASI!$I$4:$J$18,2,FALSE)</f>
        <v>PELEPAS GAS</v>
      </c>
      <c r="M16" s="21">
        <f t="shared" si="2"/>
        <v>12</v>
      </c>
      <c r="N16" s="21" t="s">
        <v>19</v>
      </c>
    </row>
    <row r="17" spans="1:14" s="8" customFormat="1" x14ac:dyDescent="0.25">
      <c r="A17" s="21">
        <f t="shared" si="3"/>
        <v>16</v>
      </c>
      <c r="B17" s="21" t="s">
        <v>2288</v>
      </c>
      <c r="C17" s="21" t="str">
        <f>VLOOKUP(B17,[1]DESA!$B$2:$D$601,3,FALSE)</f>
        <v>JONTLAK</v>
      </c>
      <c r="D17" s="21" t="str">
        <f>VLOOKUP(B17,[1]DESA!$B$2:$E$601,4,FALSE)</f>
        <v>PRAYA TENGAH</v>
      </c>
      <c r="E17" s="22"/>
      <c r="F17" s="21">
        <f t="shared" si="0"/>
        <v>0</v>
      </c>
      <c r="G17" s="21">
        <f t="shared" si="1"/>
        <v>0</v>
      </c>
      <c r="H17" s="24"/>
      <c r="I17" s="24"/>
      <c r="J17" s="21" t="s">
        <v>18</v>
      </c>
      <c r="K17" s="21">
        <v>50</v>
      </c>
      <c r="L17" s="21" t="e">
        <f>VLOOKUP(E17,[1]KLASIFIKASI!$I$4:$J$18,2,FALSE)</f>
        <v>#N/A</v>
      </c>
      <c r="M17" s="21" t="e">
        <f t="shared" si="2"/>
        <v>#N/A</v>
      </c>
      <c r="N17" s="21" t="s">
        <v>52</v>
      </c>
    </row>
    <row r="18" spans="1:14" s="8" customFormat="1" x14ac:dyDescent="0.25">
      <c r="A18" s="21">
        <f t="shared" si="3"/>
        <v>17</v>
      </c>
      <c r="B18" s="21" t="s">
        <v>2288</v>
      </c>
      <c r="C18" s="21" t="str">
        <f>VLOOKUP(B18,[1]DESA!$B$2:$D$601,3,FALSE)</f>
        <v>JONTLAK</v>
      </c>
      <c r="D18" s="21" t="str">
        <f>VLOOKUP(B18,[1]DESA!$B$2:$E$601,4,FALSE)</f>
        <v>PRAYA TENGAH</v>
      </c>
      <c r="E18" s="22" t="s">
        <v>15</v>
      </c>
      <c r="F18" s="21">
        <f t="shared" si="0"/>
        <v>100</v>
      </c>
      <c r="G18" s="21">
        <f t="shared" si="1"/>
        <v>100</v>
      </c>
      <c r="H18" s="24"/>
      <c r="I18" s="24"/>
      <c r="J18" s="21" t="s">
        <v>18</v>
      </c>
      <c r="K18" s="21">
        <v>42</v>
      </c>
      <c r="L18" s="21" t="str">
        <f>VLOOKUP(E18,[1]KLASIFIKASI!$I$4:$J$18,2,FALSE)</f>
        <v>PELEPAS GAS</v>
      </c>
      <c r="M18" s="21">
        <f t="shared" si="2"/>
        <v>12</v>
      </c>
      <c r="N18" s="21" t="s">
        <v>19</v>
      </c>
    </row>
    <row r="19" spans="1:14" s="8" customFormat="1" x14ac:dyDescent="0.25">
      <c r="A19" s="21">
        <f t="shared" si="3"/>
        <v>18</v>
      </c>
      <c r="B19" s="21" t="s">
        <v>2288</v>
      </c>
      <c r="C19" s="21" t="str">
        <f>VLOOKUP(B19,[1]DESA!$B$2:$D$601,3,FALSE)</f>
        <v>JONTLAK</v>
      </c>
      <c r="D19" s="21" t="str">
        <f>VLOOKUP(B19,[1]DESA!$B$2:$E$601,4,FALSE)</f>
        <v>PRAYA TENGAH</v>
      </c>
      <c r="E19" s="22"/>
      <c r="F19" s="21">
        <f t="shared" si="0"/>
        <v>0</v>
      </c>
      <c r="G19" s="21">
        <f t="shared" si="1"/>
        <v>0</v>
      </c>
      <c r="H19" s="24"/>
      <c r="I19" s="24"/>
      <c r="J19" s="21" t="s">
        <v>18</v>
      </c>
      <c r="K19" s="21"/>
      <c r="L19" s="21" t="e">
        <f>VLOOKUP(E19,[1]KLASIFIKASI!$I$4:$J$18,2,FALSE)</f>
        <v>#N/A</v>
      </c>
      <c r="M19" s="21" t="e">
        <f t="shared" si="2"/>
        <v>#N/A</v>
      </c>
      <c r="N19" s="21" t="s">
        <v>52</v>
      </c>
    </row>
    <row r="20" spans="1:14" s="8" customFormat="1" x14ac:dyDescent="0.25">
      <c r="A20" s="21">
        <f t="shared" si="3"/>
        <v>19</v>
      </c>
      <c r="B20" s="21" t="s">
        <v>2288</v>
      </c>
      <c r="C20" s="21" t="str">
        <f>VLOOKUP(B20,[1]DESA!$B$2:$D$601,3,FALSE)</f>
        <v>JONTLAK</v>
      </c>
      <c r="D20" s="21" t="str">
        <f>VLOOKUP(B20,[1]DESA!$B$2:$E$601,4,FALSE)</f>
        <v>PRAYA TENGAH</v>
      </c>
      <c r="E20" s="22" t="s">
        <v>15</v>
      </c>
      <c r="F20" s="21">
        <f t="shared" si="0"/>
        <v>100</v>
      </c>
      <c r="G20" s="21">
        <f t="shared" si="1"/>
        <v>100</v>
      </c>
      <c r="H20" s="24"/>
      <c r="I20" s="24"/>
      <c r="J20" s="21" t="s">
        <v>18</v>
      </c>
      <c r="K20" s="21">
        <v>42</v>
      </c>
      <c r="L20" s="21" t="str">
        <f>VLOOKUP(E20,[1]KLASIFIKASI!$I$4:$J$18,2,FALSE)</f>
        <v>PELEPAS GAS</v>
      </c>
      <c r="M20" s="21">
        <f t="shared" si="2"/>
        <v>12</v>
      </c>
      <c r="N20" s="21" t="s">
        <v>19</v>
      </c>
    </row>
    <row r="21" spans="1:14" s="8" customFormat="1" x14ac:dyDescent="0.25">
      <c r="A21" s="21">
        <f t="shared" si="3"/>
        <v>20</v>
      </c>
      <c r="B21" s="21" t="s">
        <v>2288</v>
      </c>
      <c r="C21" s="21" t="str">
        <f>VLOOKUP(B21,[1]DESA!$B$2:$D$601,3,FALSE)</f>
        <v>JONTLAK</v>
      </c>
      <c r="D21" s="21" t="str">
        <f>VLOOKUP(B21,[1]DESA!$B$2:$E$601,4,FALSE)</f>
        <v>PRAYA TENGAH</v>
      </c>
      <c r="E21" s="22" t="s">
        <v>24</v>
      </c>
      <c r="F21" s="21">
        <f t="shared" si="0"/>
        <v>500</v>
      </c>
      <c r="G21" s="21">
        <f t="shared" si="1"/>
        <v>100</v>
      </c>
      <c r="H21" s="24"/>
      <c r="I21" s="24"/>
      <c r="J21" s="21" t="s">
        <v>18</v>
      </c>
      <c r="K21" s="21">
        <v>220</v>
      </c>
      <c r="L21" s="21" t="str">
        <f>VLOOKUP(E21,[1]KLASIFIKASI!$I$4:$J$18,2,FALSE)</f>
        <v>PELEPAS GAS</v>
      </c>
      <c r="M21" s="21">
        <f t="shared" si="2"/>
        <v>14</v>
      </c>
      <c r="N21" s="21" t="s">
        <v>19</v>
      </c>
    </row>
    <row r="22" spans="1:14" s="8" customFormat="1" x14ac:dyDescent="0.25">
      <c r="A22" s="21">
        <f t="shared" si="3"/>
        <v>21</v>
      </c>
      <c r="B22" s="21" t="s">
        <v>2288</v>
      </c>
      <c r="C22" s="21" t="str">
        <f>VLOOKUP(B22,[1]DESA!$B$2:$D$601,3,FALSE)</f>
        <v>JONTLAK</v>
      </c>
      <c r="D22" s="21" t="str">
        <f>VLOOKUP(B22,[1]DESA!$B$2:$E$601,4,FALSE)</f>
        <v>PRAYA TENGAH</v>
      </c>
      <c r="E22" s="22" t="s">
        <v>24</v>
      </c>
      <c r="F22" s="21">
        <f t="shared" si="0"/>
        <v>500</v>
      </c>
      <c r="G22" s="21">
        <f t="shared" si="1"/>
        <v>100</v>
      </c>
      <c r="H22" s="24"/>
      <c r="I22" s="24"/>
      <c r="J22" s="21" t="s">
        <v>18</v>
      </c>
      <c r="K22" s="21">
        <v>220</v>
      </c>
      <c r="L22" s="21" t="str">
        <f>VLOOKUP(E22,[1]KLASIFIKASI!$I$4:$J$18,2,FALSE)</f>
        <v>PELEPAS GAS</v>
      </c>
      <c r="M22" s="21">
        <f t="shared" si="2"/>
        <v>14</v>
      </c>
      <c r="N22" s="21" t="s">
        <v>19</v>
      </c>
    </row>
    <row r="23" spans="1:14" s="8" customFormat="1" x14ac:dyDescent="0.25">
      <c r="A23" s="21">
        <f>1+A22</f>
        <v>22</v>
      </c>
      <c r="B23" s="21" t="s">
        <v>2288</v>
      </c>
      <c r="C23" s="21" t="str">
        <f>VLOOKUP(B23,[1]DESA!$B$2:$D$601,3,FALSE)</f>
        <v>JONTLAK</v>
      </c>
      <c r="D23" s="21" t="str">
        <f>VLOOKUP(B23,[1]DESA!$B$2:$E$601,4,FALSE)</f>
        <v>PRAYA TENGAH</v>
      </c>
      <c r="E23" s="22" t="s">
        <v>15</v>
      </c>
      <c r="F23" s="21">
        <f t="shared" si="0"/>
        <v>200</v>
      </c>
      <c r="G23" s="21">
        <f t="shared" si="1"/>
        <v>100</v>
      </c>
      <c r="H23" s="24"/>
      <c r="I23" s="24"/>
      <c r="J23" s="21" t="s">
        <v>18</v>
      </c>
      <c r="K23" s="21">
        <v>80</v>
      </c>
      <c r="L23" s="21" t="str">
        <f>VLOOKUP(E23,[1]KLASIFIKASI!$I$4:$J$18,2,FALSE)</f>
        <v>PELEPAS GAS</v>
      </c>
      <c r="M23" s="21">
        <f t="shared" si="2"/>
        <v>13</v>
      </c>
      <c r="N23" s="21" t="s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9"/>
  <sheetViews>
    <sheetView tabSelected="1" topLeftCell="A355" workbookViewId="0">
      <selection activeCell="C8" sqref="C8"/>
    </sheetView>
  </sheetViews>
  <sheetFormatPr defaultRowHeight="15" x14ac:dyDescent="0.25"/>
  <cols>
    <col min="3" max="3" width="26.42578125" customWidth="1"/>
    <col min="4" max="4" width="35.28515625" customWidth="1"/>
    <col min="5" max="5" width="17.7109375" customWidth="1"/>
    <col min="6" max="6" width="16" customWidth="1"/>
    <col min="7" max="7" width="18.42578125" customWidth="1"/>
    <col min="8" max="8" width="12.140625" customWidth="1"/>
    <col min="9" max="9" width="13" customWidth="1"/>
    <col min="10" max="10" width="15.7109375" customWidth="1"/>
    <col min="11" max="11" width="22" customWidth="1"/>
    <col min="12" max="12" width="19.5703125" customWidth="1"/>
    <col min="14" max="14" width="16.8554687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1655</v>
      </c>
      <c r="C2" s="21" t="str">
        <f>VLOOKUP(B2,[1]DESA!$B$2:$D$601,3,FALSE)</f>
        <v>WAJA GESENG</v>
      </c>
      <c r="D2" s="21" t="str">
        <f>VLOOKUP(B2,[1]DESA!$B$2:$E$601,4,FALSE)</f>
        <v>KOPANG</v>
      </c>
      <c r="E2" s="22" t="s">
        <v>49</v>
      </c>
      <c r="F2" s="21">
        <f t="shared" ref="F2:F33" si="0">IF(ISERROR(VLOOKUP(M2,KELAS,2,FALSE)),0,VLOOKUP(M2,KELAS,2,FALSE))</f>
        <v>0</v>
      </c>
      <c r="G2" s="21">
        <f t="shared" ref="G2:G33" si="1">IF(F2&gt;50,100,F2)</f>
        <v>0</v>
      </c>
      <c r="H2" s="24" t="s">
        <v>1656</v>
      </c>
      <c r="I2" s="24" t="s">
        <v>1657</v>
      </c>
      <c r="J2" s="21" t="s">
        <v>18</v>
      </c>
      <c r="K2" s="21"/>
      <c r="L2" s="21" t="e">
        <f>VLOOKUP(E2,[1]KLASIFIKASI!$I$4:$J$18,2,FALSE)</f>
        <v>#N/A</v>
      </c>
      <c r="M2" s="21" t="e">
        <f t="shared" ref="M2:M33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#N/A</v>
      </c>
      <c r="N2" s="21" t="s">
        <v>52</v>
      </c>
    </row>
    <row r="3" spans="1:14" x14ac:dyDescent="0.25">
      <c r="A3" s="21">
        <f>1+A2</f>
        <v>2</v>
      </c>
      <c r="B3" s="21" t="s">
        <v>1655</v>
      </c>
      <c r="C3" s="21" t="str">
        <f>VLOOKUP(B3,[1]DESA!$B$2:$D$601,3,FALSE)</f>
        <v>WAJA GESENG</v>
      </c>
      <c r="D3" s="21" t="str">
        <f>VLOOKUP(B3,[1]DESA!$B$2:$E$601,4,FALSE)</f>
        <v>KOPANG</v>
      </c>
      <c r="E3" s="22" t="s">
        <v>15</v>
      </c>
      <c r="F3" s="21">
        <f t="shared" si="0"/>
        <v>0</v>
      </c>
      <c r="G3" s="21">
        <f t="shared" si="1"/>
        <v>0</v>
      </c>
      <c r="H3" s="24" t="s">
        <v>1658</v>
      </c>
      <c r="I3" s="24" t="s">
        <v>1659</v>
      </c>
      <c r="J3" s="21" t="s">
        <v>18</v>
      </c>
      <c r="K3" s="21">
        <v>18</v>
      </c>
      <c r="L3" s="21" t="str">
        <f>VLOOKUP(E3,[1]KLASIFIKASI!$I$4:$J$18,2,FALSE)</f>
        <v>PELEPAS GAS</v>
      </c>
      <c r="M3" s="21">
        <f t="shared" si="2"/>
        <v>12</v>
      </c>
      <c r="N3" s="21" t="s">
        <v>19</v>
      </c>
    </row>
    <row r="4" spans="1:14" x14ac:dyDescent="0.25">
      <c r="A4" s="21">
        <f t="shared" ref="A4:A67" si="3">1+A3</f>
        <v>3</v>
      </c>
      <c r="B4" s="21" t="s">
        <v>1655</v>
      </c>
      <c r="C4" s="21" t="str">
        <f>VLOOKUP(B4,[1]DESA!$B$2:$D$601,3,FALSE)</f>
        <v>WAJA GESENG</v>
      </c>
      <c r="D4" s="21" t="str">
        <f>VLOOKUP(B4,[1]DESA!$B$2:$E$601,4,FALSE)</f>
        <v>KOPANG</v>
      </c>
      <c r="E4" s="22" t="s">
        <v>15</v>
      </c>
      <c r="F4" s="21">
        <f t="shared" si="0"/>
        <v>0</v>
      </c>
      <c r="G4" s="21">
        <f t="shared" si="1"/>
        <v>0</v>
      </c>
      <c r="H4" s="24" t="s">
        <v>1660</v>
      </c>
      <c r="I4" s="24" t="s">
        <v>1661</v>
      </c>
      <c r="J4" s="21" t="s">
        <v>18</v>
      </c>
      <c r="K4" s="21">
        <v>18</v>
      </c>
      <c r="L4" s="21" t="str">
        <f>VLOOKUP(E4,[1]KLASIFIKASI!$I$4:$J$18,2,FALSE)</f>
        <v>PELEPAS GAS</v>
      </c>
      <c r="M4" s="21">
        <f t="shared" si="2"/>
        <v>12</v>
      </c>
      <c r="N4" s="21" t="s">
        <v>19</v>
      </c>
    </row>
    <row r="5" spans="1:14" x14ac:dyDescent="0.25">
      <c r="A5" s="21">
        <f t="shared" si="3"/>
        <v>4</v>
      </c>
      <c r="B5" s="21" t="s">
        <v>1655</v>
      </c>
      <c r="C5" s="21" t="str">
        <f>VLOOKUP(B5,[1]DESA!$B$2:$D$601,3,FALSE)</f>
        <v>WAJA GESENG</v>
      </c>
      <c r="D5" s="21" t="str">
        <f>VLOOKUP(B5,[1]DESA!$B$2:$E$601,4,FALSE)</f>
        <v>KOPANG</v>
      </c>
      <c r="E5" s="22" t="s">
        <v>320</v>
      </c>
      <c r="F5" s="21">
        <f t="shared" si="0"/>
        <v>0</v>
      </c>
      <c r="G5" s="21">
        <f t="shared" si="1"/>
        <v>0</v>
      </c>
      <c r="H5" s="24" t="s">
        <v>1662</v>
      </c>
      <c r="I5" s="24" t="s">
        <v>1663</v>
      </c>
      <c r="J5" s="21" t="s">
        <v>18</v>
      </c>
      <c r="K5" s="21">
        <v>200</v>
      </c>
      <c r="L5" s="21" t="str">
        <f>VLOOKUP(E5,[1]KLASIFIKASI!$I$4:$J$18,2,FALSE)</f>
        <v>PIJAR</v>
      </c>
      <c r="M5" s="21">
        <f t="shared" si="2"/>
        <v>3</v>
      </c>
      <c r="N5" s="21" t="s">
        <v>52</v>
      </c>
    </row>
    <row r="6" spans="1:14" x14ac:dyDescent="0.25">
      <c r="A6" s="21">
        <f t="shared" si="3"/>
        <v>5</v>
      </c>
      <c r="B6" s="21" t="s">
        <v>1655</v>
      </c>
      <c r="C6" s="21" t="str">
        <f>VLOOKUP(B6,[1]DESA!$B$2:$D$601,3,FALSE)</f>
        <v>WAJA GESENG</v>
      </c>
      <c r="D6" s="21" t="str">
        <f>VLOOKUP(B6,[1]DESA!$B$2:$E$601,4,FALSE)</f>
        <v>KOPANG</v>
      </c>
      <c r="E6" s="22" t="s">
        <v>24</v>
      </c>
      <c r="F6" s="21">
        <f t="shared" si="0"/>
        <v>0</v>
      </c>
      <c r="G6" s="21">
        <f t="shared" si="1"/>
        <v>0</v>
      </c>
      <c r="H6" s="24" t="s">
        <v>1664</v>
      </c>
      <c r="I6" s="24" t="s">
        <v>1665</v>
      </c>
      <c r="J6" s="21" t="s">
        <v>18</v>
      </c>
      <c r="K6" s="21">
        <v>250</v>
      </c>
      <c r="L6" s="21" t="str">
        <f>VLOOKUP(E6,[1]KLASIFIKASI!$I$4:$J$18,2,FALSE)</f>
        <v>PELEPAS GAS</v>
      </c>
      <c r="M6" s="21">
        <f t="shared" si="2"/>
        <v>14</v>
      </c>
      <c r="N6" s="21" t="s">
        <v>19</v>
      </c>
    </row>
    <row r="7" spans="1:14" x14ac:dyDescent="0.25">
      <c r="A7" s="21">
        <f t="shared" si="3"/>
        <v>6</v>
      </c>
      <c r="B7" s="21" t="s">
        <v>1655</v>
      </c>
      <c r="C7" s="21" t="str">
        <f>VLOOKUP(B7,[1]DESA!$B$2:$D$601,3,FALSE)</f>
        <v>WAJA GESENG</v>
      </c>
      <c r="D7" s="21" t="str">
        <f>VLOOKUP(B7,[1]DESA!$B$2:$E$601,4,FALSE)</f>
        <v>KOPANG</v>
      </c>
      <c r="E7" s="22" t="s">
        <v>15</v>
      </c>
      <c r="F7" s="21">
        <f t="shared" si="0"/>
        <v>0</v>
      </c>
      <c r="G7" s="21">
        <f t="shared" si="1"/>
        <v>0</v>
      </c>
      <c r="H7" s="24" t="s">
        <v>1666</v>
      </c>
      <c r="I7" s="24" t="s">
        <v>1667</v>
      </c>
      <c r="J7" s="21" t="s">
        <v>18</v>
      </c>
      <c r="K7" s="21">
        <v>100</v>
      </c>
      <c r="L7" s="21" t="str">
        <f>VLOOKUP(E7,[1]KLASIFIKASI!$I$4:$J$18,2,FALSE)</f>
        <v>PELEPAS GAS</v>
      </c>
      <c r="M7" s="21">
        <f t="shared" si="2"/>
        <v>13</v>
      </c>
      <c r="N7" s="21" t="s">
        <v>52</v>
      </c>
    </row>
    <row r="8" spans="1:14" x14ac:dyDescent="0.25">
      <c r="A8" s="21">
        <f t="shared" si="3"/>
        <v>7</v>
      </c>
      <c r="B8" s="21" t="s">
        <v>1655</v>
      </c>
      <c r="C8" s="21" t="str">
        <f>VLOOKUP(B8,[1]DESA!$B$2:$D$601,3,FALSE)</f>
        <v>WAJA GESENG</v>
      </c>
      <c r="D8" s="21" t="str">
        <f>VLOOKUP(B8,[1]DESA!$B$2:$E$601,4,FALSE)</f>
        <v>KOPANG</v>
      </c>
      <c r="E8" s="22" t="s">
        <v>15</v>
      </c>
      <c r="F8" s="21">
        <f t="shared" si="0"/>
        <v>0</v>
      </c>
      <c r="G8" s="21">
        <f t="shared" si="1"/>
        <v>0</v>
      </c>
      <c r="H8" s="24" t="s">
        <v>1668</v>
      </c>
      <c r="I8" s="24" t="s">
        <v>1669</v>
      </c>
      <c r="J8" s="21" t="s">
        <v>18</v>
      </c>
      <c r="K8" s="21">
        <v>42</v>
      </c>
      <c r="L8" s="21" t="str">
        <f>VLOOKUP(E8,[1]KLASIFIKASI!$I$4:$J$18,2,FALSE)</f>
        <v>PELEPAS GAS</v>
      </c>
      <c r="M8" s="21">
        <f t="shared" si="2"/>
        <v>12</v>
      </c>
      <c r="N8" s="21" t="s">
        <v>19</v>
      </c>
    </row>
    <row r="9" spans="1:14" x14ac:dyDescent="0.25">
      <c r="A9" s="21">
        <f t="shared" si="3"/>
        <v>8</v>
      </c>
      <c r="B9" s="21" t="s">
        <v>1670</v>
      </c>
      <c r="C9" s="21" t="str">
        <f>VLOOKUP(B9,[1]DESA!$B$2:$D$601,3,FALSE)</f>
        <v>WAJA GESENG</v>
      </c>
      <c r="D9" s="21" t="str">
        <f>VLOOKUP(B9,[1]DESA!$B$2:$E$601,4,FALSE)</f>
        <v>KOPANG</v>
      </c>
      <c r="E9" s="22" t="s">
        <v>320</v>
      </c>
      <c r="F9" s="21">
        <f t="shared" si="0"/>
        <v>0</v>
      </c>
      <c r="G9" s="21">
        <f t="shared" si="1"/>
        <v>0</v>
      </c>
      <c r="H9" s="24" t="s">
        <v>1671</v>
      </c>
      <c r="I9" s="24" t="s">
        <v>1672</v>
      </c>
      <c r="J9" s="21" t="s">
        <v>18</v>
      </c>
      <c r="K9" s="21">
        <v>25</v>
      </c>
      <c r="L9" s="21" t="str">
        <f>VLOOKUP(E9,[1]KLASIFIKASI!$I$4:$J$18,2,FALSE)</f>
        <v>PIJAR</v>
      </c>
      <c r="M9" s="21">
        <f t="shared" si="2"/>
        <v>1</v>
      </c>
      <c r="N9" s="21" t="s">
        <v>19</v>
      </c>
    </row>
    <row r="10" spans="1:14" x14ac:dyDescent="0.25">
      <c r="A10" s="21">
        <f t="shared" si="3"/>
        <v>9</v>
      </c>
      <c r="B10" s="21" t="s">
        <v>1670</v>
      </c>
      <c r="C10" s="21" t="str">
        <f>VLOOKUP(B10,[1]DESA!$B$2:$D$601,3,FALSE)</f>
        <v>WAJA GESENG</v>
      </c>
      <c r="D10" s="21" t="str">
        <f>VLOOKUP(B10,[1]DESA!$B$2:$E$601,4,FALSE)</f>
        <v>KOPANG</v>
      </c>
      <c r="E10" s="22" t="s">
        <v>24</v>
      </c>
      <c r="F10" s="21">
        <f t="shared" si="0"/>
        <v>0</v>
      </c>
      <c r="G10" s="21">
        <f t="shared" si="1"/>
        <v>0</v>
      </c>
      <c r="H10" s="24" t="s">
        <v>1673</v>
      </c>
      <c r="I10" s="24" t="s">
        <v>1674</v>
      </c>
      <c r="J10" s="21" t="s">
        <v>18</v>
      </c>
      <c r="K10" s="21">
        <v>250</v>
      </c>
      <c r="L10" s="21" t="str">
        <f>VLOOKUP(E10,[1]KLASIFIKASI!$I$4:$J$18,2,FALSE)</f>
        <v>PELEPAS GAS</v>
      </c>
      <c r="M10" s="21">
        <f t="shared" si="2"/>
        <v>14</v>
      </c>
      <c r="N10" s="21" t="s">
        <v>19</v>
      </c>
    </row>
    <row r="11" spans="1:14" x14ac:dyDescent="0.25">
      <c r="A11" s="21">
        <f t="shared" si="3"/>
        <v>10</v>
      </c>
      <c r="B11" s="21" t="s">
        <v>1670</v>
      </c>
      <c r="C11" s="21" t="str">
        <f>VLOOKUP(B11,[1]DESA!$B$2:$D$601,3,FALSE)</f>
        <v>WAJA GESENG</v>
      </c>
      <c r="D11" s="21" t="str">
        <f>VLOOKUP(B11,[1]DESA!$B$2:$E$601,4,FALSE)</f>
        <v>KOPANG</v>
      </c>
      <c r="E11" s="22" t="s">
        <v>24</v>
      </c>
      <c r="F11" s="21">
        <f t="shared" si="0"/>
        <v>0</v>
      </c>
      <c r="G11" s="21">
        <f t="shared" si="1"/>
        <v>0</v>
      </c>
      <c r="H11" s="24" t="s">
        <v>1675</v>
      </c>
      <c r="I11" s="24" t="s">
        <v>1676</v>
      </c>
      <c r="J11" s="21" t="s">
        <v>18</v>
      </c>
      <c r="K11" s="21">
        <v>250</v>
      </c>
      <c r="L11" s="21" t="str">
        <f>VLOOKUP(E11,[1]KLASIFIKASI!$I$4:$J$18,2,FALSE)</f>
        <v>PELEPAS GAS</v>
      </c>
      <c r="M11" s="21">
        <f t="shared" si="2"/>
        <v>14</v>
      </c>
      <c r="N11" s="21" t="s">
        <v>19</v>
      </c>
    </row>
    <row r="12" spans="1:14" x14ac:dyDescent="0.25">
      <c r="A12" s="21">
        <f t="shared" si="3"/>
        <v>11</v>
      </c>
      <c r="B12" s="21" t="s">
        <v>1670</v>
      </c>
      <c r="C12" s="21" t="str">
        <f>VLOOKUP(B12,[1]DESA!$B$2:$D$601,3,FALSE)</f>
        <v>WAJA GESENG</v>
      </c>
      <c r="D12" s="21" t="str">
        <f>VLOOKUP(B12,[1]DESA!$B$2:$E$601,4,FALSE)</f>
        <v>KOPANG</v>
      </c>
      <c r="E12" s="22" t="s">
        <v>15</v>
      </c>
      <c r="F12" s="21">
        <f t="shared" si="0"/>
        <v>0</v>
      </c>
      <c r="G12" s="21">
        <f t="shared" si="1"/>
        <v>0</v>
      </c>
      <c r="H12" s="24" t="s">
        <v>1677</v>
      </c>
      <c r="I12" s="24" t="s">
        <v>1678</v>
      </c>
      <c r="J12" s="21" t="s">
        <v>18</v>
      </c>
      <c r="K12" s="21">
        <v>200</v>
      </c>
      <c r="L12" s="21" t="str">
        <f>VLOOKUP(E12,[1]KLASIFIKASI!$I$4:$J$18,2,FALSE)</f>
        <v>PELEPAS GAS</v>
      </c>
      <c r="M12" s="21">
        <f t="shared" si="2"/>
        <v>14</v>
      </c>
      <c r="N12" s="21" t="s">
        <v>19</v>
      </c>
    </row>
    <row r="13" spans="1:14" x14ac:dyDescent="0.25">
      <c r="A13" s="21">
        <f t="shared" si="3"/>
        <v>12</v>
      </c>
      <c r="B13" s="21" t="s">
        <v>1670</v>
      </c>
      <c r="C13" s="21" t="str">
        <f>VLOOKUP(B13,[1]DESA!$B$2:$D$601,3,FALSE)</f>
        <v>WAJA GESENG</v>
      </c>
      <c r="D13" s="21" t="str">
        <f>VLOOKUP(B13,[1]DESA!$B$2:$E$601,4,FALSE)</f>
        <v>KOPANG</v>
      </c>
      <c r="E13" s="22" t="s">
        <v>29</v>
      </c>
      <c r="F13" s="21">
        <f t="shared" si="0"/>
        <v>0</v>
      </c>
      <c r="G13" s="21">
        <f t="shared" si="1"/>
        <v>0</v>
      </c>
      <c r="H13" s="24" t="s">
        <v>1679</v>
      </c>
      <c r="I13" s="24" t="s">
        <v>1680</v>
      </c>
      <c r="J13" s="21" t="s">
        <v>18</v>
      </c>
      <c r="K13" s="21">
        <v>250</v>
      </c>
      <c r="L13" s="21" t="str">
        <f>VLOOKUP(E13,[1]KLASIFIKASI!$I$4:$J$18,2,FALSE)</f>
        <v>PELEPAS GAS</v>
      </c>
      <c r="M13" s="21">
        <f t="shared" si="2"/>
        <v>14</v>
      </c>
      <c r="N13" s="21" t="s">
        <v>19</v>
      </c>
    </row>
    <row r="14" spans="1:14" x14ac:dyDescent="0.25">
      <c r="A14" s="21">
        <f t="shared" si="3"/>
        <v>13</v>
      </c>
      <c r="B14" s="21" t="s">
        <v>1670</v>
      </c>
      <c r="C14" s="21" t="str">
        <f>VLOOKUP(B14,[1]DESA!$B$2:$D$601,3,FALSE)</f>
        <v>WAJA GESENG</v>
      </c>
      <c r="D14" s="21" t="str">
        <f>VLOOKUP(B14,[1]DESA!$B$2:$E$601,4,FALSE)</f>
        <v>KOPANG</v>
      </c>
      <c r="E14" s="22" t="s">
        <v>49</v>
      </c>
      <c r="F14" s="21">
        <f t="shared" si="0"/>
        <v>0</v>
      </c>
      <c r="G14" s="21">
        <f t="shared" si="1"/>
        <v>0</v>
      </c>
      <c r="H14" s="24" t="s">
        <v>1681</v>
      </c>
      <c r="I14" s="24" t="s">
        <v>1682</v>
      </c>
      <c r="J14" s="21" t="s">
        <v>18</v>
      </c>
      <c r="K14" s="21"/>
      <c r="L14" s="21" t="e">
        <f>VLOOKUP(E14,[1]KLASIFIKASI!$I$4:$J$18,2,FALSE)</f>
        <v>#N/A</v>
      </c>
      <c r="M14" s="21" t="e">
        <f t="shared" si="2"/>
        <v>#N/A</v>
      </c>
      <c r="N14" s="21" t="s">
        <v>52</v>
      </c>
    </row>
    <row r="15" spans="1:14" x14ac:dyDescent="0.25">
      <c r="A15" s="21">
        <f t="shared" si="3"/>
        <v>14</v>
      </c>
      <c r="B15" s="21" t="s">
        <v>1670</v>
      </c>
      <c r="C15" s="21" t="str">
        <f>VLOOKUP(B15,[1]DESA!$B$2:$D$601,3,FALSE)</f>
        <v>WAJA GESENG</v>
      </c>
      <c r="D15" s="21" t="str">
        <f>VLOOKUP(B15,[1]DESA!$B$2:$E$601,4,FALSE)</f>
        <v>KOPANG</v>
      </c>
      <c r="E15" s="22" t="s">
        <v>49</v>
      </c>
      <c r="F15" s="21">
        <f t="shared" si="0"/>
        <v>0</v>
      </c>
      <c r="G15" s="21">
        <f t="shared" si="1"/>
        <v>0</v>
      </c>
      <c r="H15" s="24" t="s">
        <v>1683</v>
      </c>
      <c r="I15" s="24" t="s">
        <v>1684</v>
      </c>
      <c r="J15" s="21" t="s">
        <v>18</v>
      </c>
      <c r="K15" s="21"/>
      <c r="L15" s="21" t="e">
        <f>VLOOKUP(E15,[1]KLASIFIKASI!$I$4:$J$18,2,FALSE)</f>
        <v>#N/A</v>
      </c>
      <c r="M15" s="21" t="e">
        <f t="shared" si="2"/>
        <v>#N/A</v>
      </c>
      <c r="N15" s="21" t="s">
        <v>52</v>
      </c>
    </row>
    <row r="16" spans="1:14" x14ac:dyDescent="0.25">
      <c r="A16" s="21">
        <f t="shared" si="3"/>
        <v>15</v>
      </c>
      <c r="B16" s="21" t="s">
        <v>1670</v>
      </c>
      <c r="C16" s="21" t="str">
        <f>VLOOKUP(B16,[1]DESA!$B$2:$D$601,3,FALSE)</f>
        <v>WAJA GESENG</v>
      </c>
      <c r="D16" s="21" t="str">
        <f>VLOOKUP(B16,[1]DESA!$B$2:$E$601,4,FALSE)</f>
        <v>KOPANG</v>
      </c>
      <c r="E16" s="22" t="s">
        <v>49</v>
      </c>
      <c r="F16" s="21">
        <f t="shared" si="0"/>
        <v>0</v>
      </c>
      <c r="G16" s="21">
        <f t="shared" si="1"/>
        <v>0</v>
      </c>
      <c r="H16" s="24" t="s">
        <v>1685</v>
      </c>
      <c r="I16" s="24" t="s">
        <v>1686</v>
      </c>
      <c r="J16" s="21" t="s">
        <v>18</v>
      </c>
      <c r="K16" s="21"/>
      <c r="L16" s="21" t="e">
        <f>VLOOKUP(E16,[1]KLASIFIKASI!$I$4:$J$18,2,FALSE)</f>
        <v>#N/A</v>
      </c>
      <c r="M16" s="21" t="e">
        <f t="shared" si="2"/>
        <v>#N/A</v>
      </c>
      <c r="N16" s="21" t="s">
        <v>52</v>
      </c>
    </row>
    <row r="17" spans="1:14" x14ac:dyDescent="0.25">
      <c r="A17" s="21">
        <f t="shared" si="3"/>
        <v>16</v>
      </c>
      <c r="B17" s="21" t="s">
        <v>1670</v>
      </c>
      <c r="C17" s="21" t="str">
        <f>VLOOKUP(B17,[1]DESA!$B$2:$D$601,3,FALSE)</f>
        <v>WAJA GESENG</v>
      </c>
      <c r="D17" s="21" t="str">
        <f>VLOOKUP(B17,[1]DESA!$B$2:$E$601,4,FALSE)</f>
        <v>KOPANG</v>
      </c>
      <c r="E17" s="22" t="s">
        <v>29</v>
      </c>
      <c r="F17" s="21">
        <f t="shared" si="0"/>
        <v>0</v>
      </c>
      <c r="G17" s="21">
        <f t="shared" si="1"/>
        <v>0</v>
      </c>
      <c r="H17" s="24" t="s">
        <v>1687</v>
      </c>
      <c r="I17" s="24" t="s">
        <v>1688</v>
      </c>
      <c r="J17" s="21" t="s">
        <v>18</v>
      </c>
      <c r="K17" s="21">
        <v>250</v>
      </c>
      <c r="L17" s="21" t="str">
        <f>VLOOKUP(E17,[1]KLASIFIKASI!$I$4:$J$18,2,FALSE)</f>
        <v>PELEPAS GAS</v>
      </c>
      <c r="M17" s="21">
        <f t="shared" si="2"/>
        <v>14</v>
      </c>
      <c r="N17" s="21" t="s">
        <v>19</v>
      </c>
    </row>
    <row r="18" spans="1:14" x14ac:dyDescent="0.25">
      <c r="A18" s="21">
        <f t="shared" si="3"/>
        <v>17</v>
      </c>
      <c r="B18" s="21" t="s">
        <v>1670</v>
      </c>
      <c r="C18" s="21" t="str">
        <f>VLOOKUP(B18,[1]DESA!$B$2:$D$601,3,FALSE)</f>
        <v>WAJA GESENG</v>
      </c>
      <c r="D18" s="21" t="str">
        <f>VLOOKUP(B18,[1]DESA!$B$2:$E$601,4,FALSE)</f>
        <v>KOPANG</v>
      </c>
      <c r="E18" s="22" t="s">
        <v>49</v>
      </c>
      <c r="F18" s="21">
        <f t="shared" si="0"/>
        <v>0</v>
      </c>
      <c r="G18" s="21">
        <f t="shared" si="1"/>
        <v>0</v>
      </c>
      <c r="H18" s="24" t="s">
        <v>1689</v>
      </c>
      <c r="I18" s="24" t="s">
        <v>1690</v>
      </c>
      <c r="J18" s="21" t="s">
        <v>18</v>
      </c>
      <c r="K18" s="21"/>
      <c r="L18" s="21" t="e">
        <f>VLOOKUP(E18,[1]KLASIFIKASI!$I$4:$J$18,2,FALSE)</f>
        <v>#N/A</v>
      </c>
      <c r="M18" s="21" t="e">
        <f t="shared" si="2"/>
        <v>#N/A</v>
      </c>
      <c r="N18" s="21" t="s">
        <v>52</v>
      </c>
    </row>
    <row r="19" spans="1:14" x14ac:dyDescent="0.25">
      <c r="A19" s="21">
        <f t="shared" si="3"/>
        <v>18</v>
      </c>
      <c r="B19" s="21" t="s">
        <v>1670</v>
      </c>
      <c r="C19" s="21" t="str">
        <f>VLOOKUP(B19,[1]DESA!$B$2:$D$601,3,FALSE)</f>
        <v>WAJA GESENG</v>
      </c>
      <c r="D19" s="21" t="str">
        <f>VLOOKUP(B19,[1]DESA!$B$2:$E$601,4,FALSE)</f>
        <v>KOPANG</v>
      </c>
      <c r="E19" s="22" t="s">
        <v>15</v>
      </c>
      <c r="F19" s="21">
        <f t="shared" si="0"/>
        <v>0</v>
      </c>
      <c r="G19" s="21">
        <f t="shared" si="1"/>
        <v>0</v>
      </c>
      <c r="H19" s="24" t="s">
        <v>1691</v>
      </c>
      <c r="I19" s="24" t="s">
        <v>1692</v>
      </c>
      <c r="J19" s="21" t="s">
        <v>18</v>
      </c>
      <c r="K19" s="21">
        <v>100</v>
      </c>
      <c r="L19" s="21" t="str">
        <f>VLOOKUP(E19,[1]KLASIFIKASI!$I$4:$J$18,2,FALSE)</f>
        <v>PELEPAS GAS</v>
      </c>
      <c r="M19" s="21">
        <f t="shared" si="2"/>
        <v>13</v>
      </c>
      <c r="N19" s="21" t="s">
        <v>52</v>
      </c>
    </row>
    <row r="20" spans="1:14" x14ac:dyDescent="0.25">
      <c r="A20" s="21">
        <f t="shared" si="3"/>
        <v>19</v>
      </c>
      <c r="B20" s="21" t="s">
        <v>1670</v>
      </c>
      <c r="C20" s="21" t="str">
        <f>VLOOKUP(B20,[1]DESA!$B$2:$D$601,3,FALSE)</f>
        <v>WAJA GESENG</v>
      </c>
      <c r="D20" s="21" t="str">
        <f>VLOOKUP(B20,[1]DESA!$B$2:$E$601,4,FALSE)</f>
        <v>KOPANG</v>
      </c>
      <c r="E20" s="22" t="s">
        <v>29</v>
      </c>
      <c r="F20" s="21">
        <f t="shared" si="0"/>
        <v>0</v>
      </c>
      <c r="G20" s="21">
        <f t="shared" si="1"/>
        <v>0</v>
      </c>
      <c r="H20" s="24" t="s">
        <v>1693</v>
      </c>
      <c r="I20" s="24" t="s">
        <v>1694</v>
      </c>
      <c r="J20" s="21" t="s">
        <v>18</v>
      </c>
      <c r="K20" s="21">
        <v>250</v>
      </c>
      <c r="L20" s="21" t="str">
        <f>VLOOKUP(E20,[1]KLASIFIKASI!$I$4:$J$18,2,FALSE)</f>
        <v>PELEPAS GAS</v>
      </c>
      <c r="M20" s="21">
        <f t="shared" si="2"/>
        <v>14</v>
      </c>
      <c r="N20" s="21" t="s">
        <v>19</v>
      </c>
    </row>
    <row r="21" spans="1:14" x14ac:dyDescent="0.25">
      <c r="A21" s="21">
        <f t="shared" si="3"/>
        <v>20</v>
      </c>
      <c r="B21" s="21" t="s">
        <v>1670</v>
      </c>
      <c r="C21" s="21" t="str">
        <f>VLOOKUP(B21,[1]DESA!$B$2:$D$601,3,FALSE)</f>
        <v>WAJA GESENG</v>
      </c>
      <c r="D21" s="21" t="str">
        <f>VLOOKUP(B21,[1]DESA!$B$2:$E$601,4,FALSE)</f>
        <v>KOPANG</v>
      </c>
      <c r="E21" s="22" t="s">
        <v>49</v>
      </c>
      <c r="F21" s="21">
        <f t="shared" si="0"/>
        <v>0</v>
      </c>
      <c r="G21" s="21">
        <f t="shared" si="1"/>
        <v>0</v>
      </c>
      <c r="H21" s="24" t="s">
        <v>1695</v>
      </c>
      <c r="I21" s="24" t="s">
        <v>1696</v>
      </c>
      <c r="J21" s="21" t="s">
        <v>18</v>
      </c>
      <c r="K21" s="21"/>
      <c r="L21" s="21" t="e">
        <f>VLOOKUP(E21,[1]KLASIFIKASI!$I$4:$J$18,2,FALSE)</f>
        <v>#N/A</v>
      </c>
      <c r="M21" s="21" t="e">
        <f t="shared" si="2"/>
        <v>#N/A</v>
      </c>
      <c r="N21" s="21" t="s">
        <v>52</v>
      </c>
    </row>
    <row r="22" spans="1:14" x14ac:dyDescent="0.25">
      <c r="A22" s="21">
        <f t="shared" si="3"/>
        <v>21</v>
      </c>
      <c r="B22" s="21" t="s">
        <v>1670</v>
      </c>
      <c r="C22" s="21" t="str">
        <f>VLOOKUP(B22,[1]DESA!$B$2:$D$601,3,FALSE)</f>
        <v>WAJA GESENG</v>
      </c>
      <c r="D22" s="21" t="str">
        <f>VLOOKUP(B22,[1]DESA!$B$2:$E$601,4,FALSE)</f>
        <v>KOPANG</v>
      </c>
      <c r="E22" s="22" t="s">
        <v>29</v>
      </c>
      <c r="F22" s="21">
        <f t="shared" si="0"/>
        <v>0</v>
      </c>
      <c r="G22" s="21">
        <f t="shared" si="1"/>
        <v>0</v>
      </c>
      <c r="H22" s="24" t="s">
        <v>1697</v>
      </c>
      <c r="I22" s="24" t="s">
        <v>1698</v>
      </c>
      <c r="J22" s="21" t="s">
        <v>18</v>
      </c>
      <c r="K22" s="21">
        <v>500</v>
      </c>
      <c r="L22" s="21" t="str">
        <f>VLOOKUP(E22,[1]KLASIFIKASI!$I$4:$J$18,2,FALSE)</f>
        <v>PELEPAS GAS</v>
      </c>
      <c r="M22" s="21">
        <f t="shared" si="2"/>
        <v>15</v>
      </c>
      <c r="N22" s="21" t="s">
        <v>19</v>
      </c>
    </row>
    <row r="23" spans="1:14" x14ac:dyDescent="0.25">
      <c r="A23" s="21">
        <f t="shared" si="3"/>
        <v>22</v>
      </c>
      <c r="B23" s="21" t="s">
        <v>1670</v>
      </c>
      <c r="C23" s="21" t="str">
        <f>VLOOKUP(B23,[1]DESA!$B$2:$D$601,3,FALSE)</f>
        <v>WAJA GESENG</v>
      </c>
      <c r="D23" s="21" t="str">
        <f>VLOOKUP(B23,[1]DESA!$B$2:$E$601,4,FALSE)</f>
        <v>KOPANG</v>
      </c>
      <c r="E23" s="22" t="s">
        <v>29</v>
      </c>
      <c r="F23" s="21">
        <f t="shared" si="0"/>
        <v>0</v>
      </c>
      <c r="G23" s="21">
        <f t="shared" si="1"/>
        <v>0</v>
      </c>
      <c r="H23" s="24" t="s">
        <v>1699</v>
      </c>
      <c r="I23" s="24" t="s">
        <v>1700</v>
      </c>
      <c r="J23" s="21" t="s">
        <v>18</v>
      </c>
      <c r="K23" s="21">
        <v>500</v>
      </c>
      <c r="L23" s="21" t="str">
        <f>VLOOKUP(E23,[1]KLASIFIKASI!$I$4:$J$18,2,FALSE)</f>
        <v>PELEPAS GAS</v>
      </c>
      <c r="M23" s="21">
        <f t="shared" si="2"/>
        <v>15</v>
      </c>
      <c r="N23" s="21" t="s">
        <v>19</v>
      </c>
    </row>
    <row r="24" spans="1:14" x14ac:dyDescent="0.25">
      <c r="A24" s="21">
        <f t="shared" si="3"/>
        <v>23</v>
      </c>
      <c r="B24" s="21" t="s">
        <v>1670</v>
      </c>
      <c r="C24" s="21" t="str">
        <f>VLOOKUP(B24,[1]DESA!$B$2:$D$601,3,FALSE)</f>
        <v>WAJA GESENG</v>
      </c>
      <c r="D24" s="21" t="str">
        <f>VLOOKUP(B24,[1]DESA!$B$2:$E$601,4,FALSE)</f>
        <v>KOPANG</v>
      </c>
      <c r="E24" s="22" t="s">
        <v>29</v>
      </c>
      <c r="F24" s="21">
        <f t="shared" si="0"/>
        <v>0</v>
      </c>
      <c r="G24" s="21">
        <f t="shared" si="1"/>
        <v>0</v>
      </c>
      <c r="H24" s="24" t="s">
        <v>1701</v>
      </c>
      <c r="I24" s="24" t="s">
        <v>1702</v>
      </c>
      <c r="J24" s="21" t="s">
        <v>18</v>
      </c>
      <c r="K24" s="21">
        <v>500</v>
      </c>
      <c r="L24" s="21" t="str">
        <f>VLOOKUP(E24,[1]KLASIFIKASI!$I$4:$J$18,2,FALSE)</f>
        <v>PELEPAS GAS</v>
      </c>
      <c r="M24" s="21">
        <f t="shared" si="2"/>
        <v>15</v>
      </c>
      <c r="N24" s="21" t="s">
        <v>19</v>
      </c>
    </row>
    <row r="25" spans="1:14" x14ac:dyDescent="0.25">
      <c r="A25" s="21">
        <f t="shared" si="3"/>
        <v>24</v>
      </c>
      <c r="B25" s="21" t="s">
        <v>1670</v>
      </c>
      <c r="C25" s="21" t="str">
        <f>VLOOKUP(B25,[1]DESA!$B$2:$D$601,3,FALSE)</f>
        <v>WAJA GESENG</v>
      </c>
      <c r="D25" s="21" t="str">
        <f>VLOOKUP(B25,[1]DESA!$B$2:$E$601,4,FALSE)</f>
        <v>KOPANG</v>
      </c>
      <c r="E25" s="22" t="s">
        <v>15</v>
      </c>
      <c r="F25" s="21">
        <f t="shared" si="0"/>
        <v>0</v>
      </c>
      <c r="G25" s="21">
        <f t="shared" si="1"/>
        <v>0</v>
      </c>
      <c r="H25" s="24" t="s">
        <v>1703</v>
      </c>
      <c r="I25" s="24" t="s">
        <v>1704</v>
      </c>
      <c r="J25" s="21" t="s">
        <v>18</v>
      </c>
      <c r="K25" s="21">
        <v>42</v>
      </c>
      <c r="L25" s="21" t="str">
        <f>VLOOKUP(E25,[1]KLASIFIKASI!$I$4:$J$18,2,FALSE)</f>
        <v>PELEPAS GAS</v>
      </c>
      <c r="M25" s="21">
        <f t="shared" si="2"/>
        <v>12</v>
      </c>
      <c r="N25" s="21" t="s">
        <v>19</v>
      </c>
    </row>
    <row r="26" spans="1:14" x14ac:dyDescent="0.25">
      <c r="A26" s="21">
        <f t="shared" si="3"/>
        <v>25</v>
      </c>
      <c r="B26" s="21" t="s">
        <v>1670</v>
      </c>
      <c r="C26" s="21" t="str">
        <f>VLOOKUP(B26,[1]DESA!$B$2:$D$601,3,FALSE)</f>
        <v>WAJA GESENG</v>
      </c>
      <c r="D26" s="21" t="str">
        <f>VLOOKUP(B26,[1]DESA!$B$2:$E$601,4,FALSE)</f>
        <v>KOPANG</v>
      </c>
      <c r="E26" s="22" t="s">
        <v>29</v>
      </c>
      <c r="F26" s="21">
        <f t="shared" si="0"/>
        <v>0</v>
      </c>
      <c r="G26" s="21">
        <f t="shared" si="1"/>
        <v>0</v>
      </c>
      <c r="H26" s="24" t="s">
        <v>1705</v>
      </c>
      <c r="I26" s="24" t="s">
        <v>1706</v>
      </c>
      <c r="J26" s="21" t="s">
        <v>18</v>
      </c>
      <c r="K26" s="21">
        <v>150</v>
      </c>
      <c r="L26" s="21" t="str">
        <f>VLOOKUP(E26,[1]KLASIFIKASI!$I$4:$J$18,2,FALSE)</f>
        <v>PELEPAS GAS</v>
      </c>
      <c r="M26" s="21">
        <f t="shared" si="2"/>
        <v>14</v>
      </c>
      <c r="N26" s="21" t="s">
        <v>19</v>
      </c>
    </row>
    <row r="27" spans="1:14" x14ac:dyDescent="0.25">
      <c r="A27" s="21">
        <f t="shared" si="3"/>
        <v>26</v>
      </c>
      <c r="B27" s="21" t="s">
        <v>1650</v>
      </c>
      <c r="C27" s="21" t="str">
        <f>VLOOKUP(B27,[1]DESA!$B$2:$D$601,3,FALSE)</f>
        <v>AIK BUAL</v>
      </c>
      <c r="D27" s="21" t="str">
        <f>VLOOKUP(B27,[1]DESA!$B$2:$E$601,4,FALSE)</f>
        <v>KOPANG</v>
      </c>
      <c r="E27" s="22" t="s">
        <v>29</v>
      </c>
      <c r="F27" s="21">
        <f t="shared" si="0"/>
        <v>0</v>
      </c>
      <c r="G27" s="21">
        <f t="shared" si="1"/>
        <v>0</v>
      </c>
      <c r="H27" s="24" t="s">
        <v>1707</v>
      </c>
      <c r="I27" s="24" t="s">
        <v>1708</v>
      </c>
      <c r="J27" s="21" t="s">
        <v>18</v>
      </c>
      <c r="K27" s="21">
        <v>250</v>
      </c>
      <c r="L27" s="21" t="str">
        <f>VLOOKUP(E27,[1]KLASIFIKASI!$I$4:$J$18,2,FALSE)</f>
        <v>PELEPAS GAS</v>
      </c>
      <c r="M27" s="21">
        <f t="shared" si="2"/>
        <v>14</v>
      </c>
      <c r="N27" s="21" t="s">
        <v>19</v>
      </c>
    </row>
    <row r="28" spans="1:14" x14ac:dyDescent="0.25">
      <c r="A28" s="21">
        <f t="shared" si="3"/>
        <v>27</v>
      </c>
      <c r="B28" s="21" t="s">
        <v>1650</v>
      </c>
      <c r="C28" s="21" t="str">
        <f>VLOOKUP(B28,[1]DESA!$B$2:$D$601,3,FALSE)</f>
        <v>AIK BUAL</v>
      </c>
      <c r="D28" s="21" t="str">
        <f>VLOOKUP(B28,[1]DESA!$B$2:$E$601,4,FALSE)</f>
        <v>KOPANG</v>
      </c>
      <c r="E28" s="22" t="s">
        <v>29</v>
      </c>
      <c r="F28" s="21">
        <f t="shared" si="0"/>
        <v>0</v>
      </c>
      <c r="G28" s="21">
        <f t="shared" si="1"/>
        <v>0</v>
      </c>
      <c r="H28" s="24" t="s">
        <v>1709</v>
      </c>
      <c r="I28" s="24" t="s">
        <v>1710</v>
      </c>
      <c r="J28" s="21" t="s">
        <v>18</v>
      </c>
      <c r="K28" s="21">
        <v>500</v>
      </c>
      <c r="L28" s="21" t="str">
        <f>VLOOKUP(E28,[1]KLASIFIKASI!$I$4:$J$18,2,FALSE)</f>
        <v>PELEPAS GAS</v>
      </c>
      <c r="M28" s="21">
        <f t="shared" si="2"/>
        <v>15</v>
      </c>
      <c r="N28" s="21" t="s">
        <v>19</v>
      </c>
    </row>
    <row r="29" spans="1:14" x14ac:dyDescent="0.25">
      <c r="A29" s="21">
        <f t="shared" si="3"/>
        <v>28</v>
      </c>
      <c r="B29" s="21" t="s">
        <v>1650</v>
      </c>
      <c r="C29" s="21" t="str">
        <f>VLOOKUP(B29,[1]DESA!$B$2:$D$601,3,FALSE)</f>
        <v>AIK BUAL</v>
      </c>
      <c r="D29" s="21" t="str">
        <f>VLOOKUP(B29,[1]DESA!$B$2:$E$601,4,FALSE)</f>
        <v>KOPANG</v>
      </c>
      <c r="E29" s="22" t="s">
        <v>29</v>
      </c>
      <c r="F29" s="21">
        <f t="shared" si="0"/>
        <v>0</v>
      </c>
      <c r="G29" s="21">
        <f t="shared" si="1"/>
        <v>0</v>
      </c>
      <c r="H29" s="24" t="s">
        <v>1711</v>
      </c>
      <c r="I29" s="24" t="s">
        <v>1712</v>
      </c>
      <c r="J29" s="21" t="s">
        <v>18</v>
      </c>
      <c r="K29" s="21">
        <v>500</v>
      </c>
      <c r="L29" s="21" t="str">
        <f>VLOOKUP(E29,[1]KLASIFIKASI!$I$4:$J$18,2,FALSE)</f>
        <v>PELEPAS GAS</v>
      </c>
      <c r="M29" s="21">
        <f t="shared" si="2"/>
        <v>15</v>
      </c>
      <c r="N29" s="21" t="s">
        <v>19</v>
      </c>
    </row>
    <row r="30" spans="1:14" x14ac:dyDescent="0.25">
      <c r="A30" s="21">
        <f t="shared" si="3"/>
        <v>29</v>
      </c>
      <c r="B30" s="21" t="s">
        <v>1650</v>
      </c>
      <c r="C30" s="21" t="str">
        <f>VLOOKUP(B30,[1]DESA!$B$2:$D$601,3,FALSE)</f>
        <v>AIK BUAL</v>
      </c>
      <c r="D30" s="21" t="str">
        <f>VLOOKUP(B30,[1]DESA!$B$2:$E$601,4,FALSE)</f>
        <v>KOPANG</v>
      </c>
      <c r="E30" s="22" t="s">
        <v>29</v>
      </c>
      <c r="F30" s="21">
        <f t="shared" si="0"/>
        <v>0</v>
      </c>
      <c r="G30" s="21">
        <f t="shared" si="1"/>
        <v>0</v>
      </c>
      <c r="H30" s="24" t="s">
        <v>1713</v>
      </c>
      <c r="I30" s="24" t="s">
        <v>1714</v>
      </c>
      <c r="J30" s="21" t="s">
        <v>18</v>
      </c>
      <c r="K30" s="21">
        <v>500</v>
      </c>
      <c r="L30" s="21" t="str">
        <f>VLOOKUP(E30,[1]KLASIFIKASI!$I$4:$J$18,2,FALSE)</f>
        <v>PELEPAS GAS</v>
      </c>
      <c r="M30" s="21">
        <f t="shared" si="2"/>
        <v>15</v>
      </c>
      <c r="N30" s="21" t="s">
        <v>19</v>
      </c>
    </row>
    <row r="31" spans="1:14" x14ac:dyDescent="0.25">
      <c r="A31" s="21">
        <f t="shared" si="3"/>
        <v>30</v>
      </c>
      <c r="B31" s="21" t="s">
        <v>1650</v>
      </c>
      <c r="C31" s="21" t="str">
        <f>VLOOKUP(B31,[1]DESA!$B$2:$D$601,3,FALSE)</f>
        <v>AIK BUAL</v>
      </c>
      <c r="D31" s="21" t="str">
        <f>VLOOKUP(B31,[1]DESA!$B$2:$E$601,4,FALSE)</f>
        <v>KOPANG</v>
      </c>
      <c r="E31" s="22" t="s">
        <v>29</v>
      </c>
      <c r="F31" s="21">
        <f t="shared" si="0"/>
        <v>0</v>
      </c>
      <c r="G31" s="21">
        <f t="shared" si="1"/>
        <v>0</v>
      </c>
      <c r="H31" s="24" t="s">
        <v>1715</v>
      </c>
      <c r="I31" s="24" t="s">
        <v>1716</v>
      </c>
      <c r="J31" s="21" t="s">
        <v>18</v>
      </c>
      <c r="K31" s="21">
        <v>500</v>
      </c>
      <c r="L31" s="21" t="str">
        <f>VLOOKUP(E31,[1]KLASIFIKASI!$I$4:$J$18,2,FALSE)</f>
        <v>PELEPAS GAS</v>
      </c>
      <c r="M31" s="21">
        <f t="shared" si="2"/>
        <v>15</v>
      </c>
      <c r="N31" s="21" t="s">
        <v>19</v>
      </c>
    </row>
    <row r="32" spans="1:14" x14ac:dyDescent="0.25">
      <c r="A32" s="21">
        <f t="shared" si="3"/>
        <v>31</v>
      </c>
      <c r="B32" s="21" t="s">
        <v>1650</v>
      </c>
      <c r="C32" s="21" t="str">
        <f>VLOOKUP(B32,[1]DESA!$B$2:$D$601,3,FALSE)</f>
        <v>AIK BUAL</v>
      </c>
      <c r="D32" s="21" t="str">
        <f>VLOOKUP(B32,[1]DESA!$B$2:$E$601,4,FALSE)</f>
        <v>KOPANG</v>
      </c>
      <c r="E32" s="22" t="s">
        <v>29</v>
      </c>
      <c r="F32" s="21">
        <f t="shared" si="0"/>
        <v>0</v>
      </c>
      <c r="G32" s="21">
        <f t="shared" si="1"/>
        <v>0</v>
      </c>
      <c r="H32" s="24" t="s">
        <v>1717</v>
      </c>
      <c r="I32" s="24" t="s">
        <v>1718</v>
      </c>
      <c r="J32" s="21" t="s">
        <v>18</v>
      </c>
      <c r="K32" s="21">
        <v>250</v>
      </c>
      <c r="L32" s="21" t="str">
        <f>VLOOKUP(E32,[1]KLASIFIKASI!$I$4:$J$18,2,FALSE)</f>
        <v>PELEPAS GAS</v>
      </c>
      <c r="M32" s="21">
        <f t="shared" si="2"/>
        <v>14</v>
      </c>
      <c r="N32" s="21" t="s">
        <v>19</v>
      </c>
    </row>
    <row r="33" spans="1:14" x14ac:dyDescent="0.25">
      <c r="A33" s="21">
        <f t="shared" si="3"/>
        <v>32</v>
      </c>
      <c r="B33" s="21" t="s">
        <v>1650</v>
      </c>
      <c r="C33" s="21" t="str">
        <f>VLOOKUP(B33,[1]DESA!$B$2:$D$601,3,FALSE)</f>
        <v>AIK BUAL</v>
      </c>
      <c r="D33" s="21" t="str">
        <f>VLOOKUP(B33,[1]DESA!$B$2:$E$601,4,FALSE)</f>
        <v>KOPANG</v>
      </c>
      <c r="E33" s="22" t="s">
        <v>29</v>
      </c>
      <c r="F33" s="21">
        <f t="shared" si="0"/>
        <v>0</v>
      </c>
      <c r="G33" s="21">
        <f t="shared" si="1"/>
        <v>0</v>
      </c>
      <c r="H33" s="24" t="s">
        <v>1719</v>
      </c>
      <c r="I33" s="24" t="s">
        <v>1612</v>
      </c>
      <c r="J33" s="21" t="s">
        <v>18</v>
      </c>
      <c r="K33" s="21">
        <v>250</v>
      </c>
      <c r="L33" s="21" t="str">
        <f>VLOOKUP(E33,[1]KLASIFIKASI!$I$4:$J$18,2,FALSE)</f>
        <v>PELEPAS GAS</v>
      </c>
      <c r="M33" s="21">
        <f t="shared" si="2"/>
        <v>14</v>
      </c>
      <c r="N33" s="21" t="s">
        <v>19</v>
      </c>
    </row>
    <row r="34" spans="1:14" x14ac:dyDescent="0.25">
      <c r="A34" s="21">
        <f t="shared" si="3"/>
        <v>33</v>
      </c>
      <c r="B34" s="21" t="s">
        <v>1650</v>
      </c>
      <c r="C34" s="21" t="str">
        <f>VLOOKUP(B34,[1]DESA!$B$2:$D$601,3,FALSE)</f>
        <v>AIK BUAL</v>
      </c>
      <c r="D34" s="21" t="str">
        <f>VLOOKUP(B34,[1]DESA!$B$2:$E$601,4,FALSE)</f>
        <v>KOPANG</v>
      </c>
      <c r="E34" s="22" t="s">
        <v>29</v>
      </c>
      <c r="F34" s="21">
        <f t="shared" ref="F34:F65" si="4">IF(ISERROR(VLOOKUP(M34,KELAS,2,FALSE)),0,VLOOKUP(M34,KELAS,2,FALSE))</f>
        <v>0</v>
      </c>
      <c r="G34" s="21">
        <f t="shared" ref="G34:G65" si="5">IF(F34&gt;50,100,F34)</f>
        <v>0</v>
      </c>
      <c r="H34" s="24" t="s">
        <v>1720</v>
      </c>
      <c r="I34" s="24" t="s">
        <v>1721</v>
      </c>
      <c r="J34" s="21" t="s">
        <v>18</v>
      </c>
      <c r="K34" s="21">
        <v>500</v>
      </c>
      <c r="L34" s="21" t="str">
        <f>VLOOKUP(E34,[1]KLASIFIKASI!$I$4:$J$18,2,FALSE)</f>
        <v>PELEPAS GAS</v>
      </c>
      <c r="M34" s="21">
        <f t="shared" ref="M34:M65" si="6">IF(AND(L34="PIJAR",K34&gt;=25,K34&lt;=50),1,IF(AND(L34="PIJAR",K34&gt;=51,K34&lt;=100),2,IF(AND(L34="PIJAR",K34&gt;=101,K34&lt;=200),3,IF(AND(L34="PIJAR",K34&gt;=201,K34&lt;=300),4,IF(AND(L34="PIJAR",K34&gt;=301,K34&lt;=400),5,IF(AND(L34="PIJAR",K34&gt;=401,K34&lt;=500),6,IF(AND(L34="PIJAR",K34&gt;=510,K34&lt;=600),7,IF(AND(L34="PIJAR",K34&gt;=601,K34&lt;=700),8,IF(AND(L34="PIJAR",K34&gt;=701,K34&lt;=800),9,IF(AND(L34="PIJAR",K34&gt;=801,K34&lt;=900),10,IF(AND(L34="PIJAR",K34&gt;=901,K34&lt;=1000),11,IF(AND(L34="PELEPAS GAS",K34&gt;=10,K34&lt;=50),12,IF(AND(L34="PELEPAS GAS",K34&gt;=51,K34&lt;=100),13,IF(AND(L34="PELEPAS GAS",K34&gt;=101,K34&lt;=250),14,IF(AND(L34="PELEPAS GAS",K34&gt;=251,K34&lt;1000),15,IF(AND(L34="PELEPAS GAS",K34&gt;=501,K34&lt;2000),16,"SALAH"))))))))))))))))</f>
        <v>15</v>
      </c>
      <c r="N34" s="21" t="s">
        <v>19</v>
      </c>
    </row>
    <row r="35" spans="1:14" x14ac:dyDescent="0.25">
      <c r="A35" s="21">
        <f t="shared" si="3"/>
        <v>34</v>
      </c>
      <c r="B35" s="21" t="s">
        <v>1650</v>
      </c>
      <c r="C35" s="21" t="str">
        <f>VLOOKUP(B35,[1]DESA!$B$2:$D$601,3,FALSE)</f>
        <v>AIK BUAL</v>
      </c>
      <c r="D35" s="21" t="str">
        <f>VLOOKUP(B35,[1]DESA!$B$2:$E$601,4,FALSE)</f>
        <v>KOPANG</v>
      </c>
      <c r="E35" s="22" t="s">
        <v>29</v>
      </c>
      <c r="F35" s="21">
        <f t="shared" si="4"/>
        <v>0</v>
      </c>
      <c r="G35" s="21">
        <f t="shared" si="5"/>
        <v>0</v>
      </c>
      <c r="H35" s="24" t="s">
        <v>1722</v>
      </c>
      <c r="I35" s="24" t="s">
        <v>1723</v>
      </c>
      <c r="J35" s="21" t="s">
        <v>18</v>
      </c>
      <c r="K35" s="21">
        <v>500</v>
      </c>
      <c r="L35" s="21" t="str">
        <f>VLOOKUP(E35,[1]KLASIFIKASI!$I$4:$J$18,2,FALSE)</f>
        <v>PELEPAS GAS</v>
      </c>
      <c r="M35" s="21">
        <f t="shared" si="6"/>
        <v>15</v>
      </c>
      <c r="N35" s="21" t="s">
        <v>19</v>
      </c>
    </row>
    <row r="36" spans="1:14" x14ac:dyDescent="0.25">
      <c r="A36" s="21">
        <f t="shared" si="3"/>
        <v>35</v>
      </c>
      <c r="B36" s="21" t="s">
        <v>1650</v>
      </c>
      <c r="C36" s="21" t="str">
        <f>VLOOKUP(B36,[1]DESA!$B$2:$D$601,3,FALSE)</f>
        <v>AIK BUAL</v>
      </c>
      <c r="D36" s="21" t="str">
        <f>VLOOKUP(B36,[1]DESA!$B$2:$E$601,4,FALSE)</f>
        <v>KOPANG</v>
      </c>
      <c r="E36" s="22" t="s">
        <v>29</v>
      </c>
      <c r="F36" s="21">
        <f t="shared" si="4"/>
        <v>0</v>
      </c>
      <c r="G36" s="21">
        <f t="shared" si="5"/>
        <v>0</v>
      </c>
      <c r="H36" s="24" t="s">
        <v>1724</v>
      </c>
      <c r="I36" s="24" t="s">
        <v>1725</v>
      </c>
      <c r="J36" s="21" t="s">
        <v>18</v>
      </c>
      <c r="K36" s="21">
        <v>250</v>
      </c>
      <c r="L36" s="21" t="str">
        <f>VLOOKUP(E36,[1]KLASIFIKASI!$I$4:$J$18,2,FALSE)</f>
        <v>PELEPAS GAS</v>
      </c>
      <c r="M36" s="21">
        <f t="shared" si="6"/>
        <v>14</v>
      </c>
      <c r="N36" s="21" t="s">
        <v>19</v>
      </c>
    </row>
    <row r="37" spans="1:14" x14ac:dyDescent="0.25">
      <c r="A37" s="21">
        <f t="shared" si="3"/>
        <v>36</v>
      </c>
      <c r="B37" s="21" t="s">
        <v>1650</v>
      </c>
      <c r="C37" s="21" t="str">
        <f>VLOOKUP(B37,[1]DESA!$B$2:$D$601,3,FALSE)</f>
        <v>AIK BUAL</v>
      </c>
      <c r="D37" s="21" t="str">
        <f>VLOOKUP(B37,[1]DESA!$B$2:$E$601,4,FALSE)</f>
        <v>KOPANG</v>
      </c>
      <c r="E37" s="22" t="s">
        <v>29</v>
      </c>
      <c r="F37" s="21">
        <f t="shared" si="4"/>
        <v>0</v>
      </c>
      <c r="G37" s="21">
        <f t="shared" si="5"/>
        <v>0</v>
      </c>
      <c r="H37" s="24" t="s">
        <v>1726</v>
      </c>
      <c r="I37" s="24" t="s">
        <v>1727</v>
      </c>
      <c r="J37" s="21" t="s">
        <v>18</v>
      </c>
      <c r="K37" s="21">
        <v>250</v>
      </c>
      <c r="L37" s="21" t="str">
        <f>VLOOKUP(E37,[1]KLASIFIKASI!$I$4:$J$18,2,FALSE)</f>
        <v>PELEPAS GAS</v>
      </c>
      <c r="M37" s="21">
        <f t="shared" si="6"/>
        <v>14</v>
      </c>
      <c r="N37" s="21" t="s">
        <v>19</v>
      </c>
    </row>
    <row r="38" spans="1:14" x14ac:dyDescent="0.25">
      <c r="A38" s="21">
        <f t="shared" si="3"/>
        <v>37</v>
      </c>
      <c r="B38" s="21" t="s">
        <v>1728</v>
      </c>
      <c r="C38" s="21" t="str">
        <f>VLOOKUP(B38,[1]DESA!$B$2:$D$601,3,FALSE)</f>
        <v>LENDANG ARA</v>
      </c>
      <c r="D38" s="21" t="str">
        <f>VLOOKUP(B38,[1]DESA!$B$2:$E$601,4,FALSE)</f>
        <v>KOPANG</v>
      </c>
      <c r="E38" s="22" t="s">
        <v>15</v>
      </c>
      <c r="F38" s="21">
        <f t="shared" si="4"/>
        <v>0</v>
      </c>
      <c r="G38" s="21">
        <f t="shared" si="5"/>
        <v>0</v>
      </c>
      <c r="H38" s="24" t="s">
        <v>1729</v>
      </c>
      <c r="I38" s="24" t="s">
        <v>1730</v>
      </c>
      <c r="J38" s="21" t="s">
        <v>18</v>
      </c>
      <c r="K38" s="21">
        <v>42</v>
      </c>
      <c r="L38" s="21" t="str">
        <f>VLOOKUP(E38,[1]KLASIFIKASI!$I$4:$J$18,2,FALSE)</f>
        <v>PELEPAS GAS</v>
      </c>
      <c r="M38" s="21">
        <f t="shared" si="6"/>
        <v>12</v>
      </c>
      <c r="N38" s="21" t="s">
        <v>19</v>
      </c>
    </row>
    <row r="39" spans="1:14" x14ac:dyDescent="0.25">
      <c r="A39" s="21">
        <f t="shared" si="3"/>
        <v>38</v>
      </c>
      <c r="B39" s="21" t="s">
        <v>1728</v>
      </c>
      <c r="C39" s="21" t="str">
        <f>VLOOKUP(B39,[1]DESA!$B$2:$D$601,3,FALSE)</f>
        <v>LENDANG ARA</v>
      </c>
      <c r="D39" s="21" t="str">
        <f>VLOOKUP(B39,[1]DESA!$B$2:$E$601,4,FALSE)</f>
        <v>KOPANG</v>
      </c>
      <c r="E39" s="22"/>
      <c r="F39" s="21">
        <f t="shared" si="4"/>
        <v>0</v>
      </c>
      <c r="G39" s="21">
        <f t="shared" si="5"/>
        <v>0</v>
      </c>
      <c r="H39" s="24" t="s">
        <v>1731</v>
      </c>
      <c r="I39" s="24" t="s">
        <v>1732</v>
      </c>
      <c r="J39" s="21" t="s">
        <v>18</v>
      </c>
      <c r="K39" s="21"/>
      <c r="L39" s="21" t="e">
        <f>VLOOKUP(E39,[1]KLASIFIKASI!$I$4:$J$18,2,FALSE)</f>
        <v>#N/A</v>
      </c>
      <c r="M39" s="21" t="e">
        <f t="shared" si="6"/>
        <v>#N/A</v>
      </c>
      <c r="N39" s="21" t="s">
        <v>52</v>
      </c>
    </row>
    <row r="40" spans="1:14" x14ac:dyDescent="0.25">
      <c r="A40" s="21">
        <f t="shared" si="3"/>
        <v>39</v>
      </c>
      <c r="B40" s="21" t="s">
        <v>1728</v>
      </c>
      <c r="C40" s="21" t="str">
        <f>VLOOKUP(B40,[1]DESA!$B$2:$D$601,3,FALSE)</f>
        <v>LENDANG ARA</v>
      </c>
      <c r="D40" s="21" t="str">
        <f>VLOOKUP(B40,[1]DESA!$B$2:$E$601,4,FALSE)</f>
        <v>KOPANG</v>
      </c>
      <c r="E40" s="22" t="s">
        <v>15</v>
      </c>
      <c r="F40" s="21">
        <f t="shared" si="4"/>
        <v>0</v>
      </c>
      <c r="G40" s="21">
        <f t="shared" si="5"/>
        <v>0</v>
      </c>
      <c r="H40" s="24" t="s">
        <v>1733</v>
      </c>
      <c r="I40" s="24" t="s">
        <v>1734</v>
      </c>
      <c r="J40" s="21" t="s">
        <v>18</v>
      </c>
      <c r="K40" s="21">
        <v>18</v>
      </c>
      <c r="L40" s="21" t="str">
        <f>VLOOKUP(E40,[1]KLASIFIKASI!$I$4:$J$18,2,FALSE)</f>
        <v>PELEPAS GAS</v>
      </c>
      <c r="M40" s="21">
        <f t="shared" si="6"/>
        <v>12</v>
      </c>
      <c r="N40" s="21" t="s">
        <v>19</v>
      </c>
    </row>
    <row r="41" spans="1:14" x14ac:dyDescent="0.25">
      <c r="A41" s="21">
        <f t="shared" si="3"/>
        <v>40</v>
      </c>
      <c r="B41" s="21" t="s">
        <v>1728</v>
      </c>
      <c r="C41" s="21" t="str">
        <f>VLOOKUP(B41,[1]DESA!$B$2:$D$601,3,FALSE)</f>
        <v>LENDANG ARA</v>
      </c>
      <c r="D41" s="21" t="str">
        <f>VLOOKUP(B41,[1]DESA!$B$2:$E$601,4,FALSE)</f>
        <v>KOPANG</v>
      </c>
      <c r="E41" s="22" t="s">
        <v>29</v>
      </c>
      <c r="F41" s="21">
        <f t="shared" si="4"/>
        <v>0</v>
      </c>
      <c r="G41" s="21">
        <f t="shared" si="5"/>
        <v>0</v>
      </c>
      <c r="H41" s="24" t="s">
        <v>1735</v>
      </c>
      <c r="I41" s="24" t="s">
        <v>1736</v>
      </c>
      <c r="J41" s="21" t="s">
        <v>18</v>
      </c>
      <c r="K41" s="21">
        <v>250</v>
      </c>
      <c r="L41" s="21" t="str">
        <f>VLOOKUP(E41,[1]KLASIFIKASI!$I$4:$J$18,2,FALSE)</f>
        <v>PELEPAS GAS</v>
      </c>
      <c r="M41" s="21">
        <f t="shared" si="6"/>
        <v>14</v>
      </c>
      <c r="N41" s="21" t="s">
        <v>19</v>
      </c>
    </row>
    <row r="42" spans="1:14" x14ac:dyDescent="0.25">
      <c r="A42" s="21">
        <f t="shared" si="3"/>
        <v>41</v>
      </c>
      <c r="B42" s="21" t="s">
        <v>1728</v>
      </c>
      <c r="C42" s="21" t="str">
        <f>VLOOKUP(B42,[1]DESA!$B$2:$D$601,3,FALSE)</f>
        <v>LENDANG ARA</v>
      </c>
      <c r="D42" s="21" t="str">
        <f>VLOOKUP(B42,[1]DESA!$B$2:$E$601,4,FALSE)</f>
        <v>KOPANG</v>
      </c>
      <c r="E42" s="22" t="s">
        <v>29</v>
      </c>
      <c r="F42" s="21">
        <f t="shared" si="4"/>
        <v>0</v>
      </c>
      <c r="G42" s="21">
        <f t="shared" si="5"/>
        <v>0</v>
      </c>
      <c r="H42" s="24" t="s">
        <v>1737</v>
      </c>
      <c r="I42" s="24" t="s">
        <v>1570</v>
      </c>
      <c r="J42" s="21" t="s">
        <v>18</v>
      </c>
      <c r="K42" s="21">
        <v>150</v>
      </c>
      <c r="L42" s="21" t="str">
        <f>VLOOKUP(E42,[1]KLASIFIKASI!$I$4:$J$18,2,FALSE)</f>
        <v>PELEPAS GAS</v>
      </c>
      <c r="M42" s="21">
        <f t="shared" si="6"/>
        <v>14</v>
      </c>
      <c r="N42" s="21" t="s">
        <v>19</v>
      </c>
    </row>
    <row r="43" spans="1:14" x14ac:dyDescent="0.25">
      <c r="A43" s="21">
        <f t="shared" si="3"/>
        <v>42</v>
      </c>
      <c r="B43" s="21" t="s">
        <v>1728</v>
      </c>
      <c r="C43" s="21" t="str">
        <f>VLOOKUP(B43,[1]DESA!$B$2:$D$601,3,FALSE)</f>
        <v>LENDANG ARA</v>
      </c>
      <c r="D43" s="21" t="str">
        <f>VLOOKUP(B43,[1]DESA!$B$2:$E$601,4,FALSE)</f>
        <v>KOPANG</v>
      </c>
      <c r="E43" s="22" t="s">
        <v>29</v>
      </c>
      <c r="F43" s="21">
        <f t="shared" si="4"/>
        <v>0</v>
      </c>
      <c r="G43" s="21">
        <f t="shared" si="5"/>
        <v>0</v>
      </c>
      <c r="H43" s="24" t="s">
        <v>1738</v>
      </c>
      <c r="I43" s="24" t="s">
        <v>1739</v>
      </c>
      <c r="J43" s="21" t="s">
        <v>18</v>
      </c>
      <c r="K43" s="21">
        <v>150</v>
      </c>
      <c r="L43" s="21" t="str">
        <f>VLOOKUP(E43,[1]KLASIFIKASI!$I$4:$J$18,2,FALSE)</f>
        <v>PELEPAS GAS</v>
      </c>
      <c r="M43" s="21">
        <f t="shared" si="6"/>
        <v>14</v>
      </c>
      <c r="N43" s="21" t="s">
        <v>19</v>
      </c>
    </row>
    <row r="44" spans="1:14" x14ac:dyDescent="0.25">
      <c r="A44" s="21">
        <f t="shared" si="3"/>
        <v>43</v>
      </c>
      <c r="B44" s="21" t="s">
        <v>1740</v>
      </c>
      <c r="C44" s="21" t="str">
        <f>VLOOKUP(B44,[1]DESA!$B$2:$D$601,3,FALSE)</f>
        <v>MONTONG GAMANG</v>
      </c>
      <c r="D44" s="21" t="str">
        <f>VLOOKUP(B44,[1]DESA!$B$2:$E$601,4,FALSE)</f>
        <v>KOPANG</v>
      </c>
      <c r="E44" s="22" t="s">
        <v>15</v>
      </c>
      <c r="F44" s="21">
        <f t="shared" si="4"/>
        <v>0</v>
      </c>
      <c r="G44" s="21">
        <f t="shared" si="5"/>
        <v>0</v>
      </c>
      <c r="H44" s="24" t="s">
        <v>1741</v>
      </c>
      <c r="I44" s="24" t="s">
        <v>1736</v>
      </c>
      <c r="J44" s="21" t="s">
        <v>18</v>
      </c>
      <c r="K44" s="21">
        <v>18</v>
      </c>
      <c r="L44" s="21" t="str">
        <f>VLOOKUP(E44,[1]KLASIFIKASI!$I$4:$J$18,2,FALSE)</f>
        <v>PELEPAS GAS</v>
      </c>
      <c r="M44" s="21">
        <f t="shared" si="6"/>
        <v>12</v>
      </c>
      <c r="N44" s="21" t="s">
        <v>19</v>
      </c>
    </row>
    <row r="45" spans="1:14" x14ac:dyDescent="0.25">
      <c r="A45" s="21">
        <f t="shared" si="3"/>
        <v>44</v>
      </c>
      <c r="B45" s="21" t="s">
        <v>1740</v>
      </c>
      <c r="C45" s="21" t="str">
        <f>VLOOKUP(B45,[1]DESA!$B$2:$D$601,3,FALSE)</f>
        <v>MONTONG GAMANG</v>
      </c>
      <c r="D45" s="21" t="str">
        <f>VLOOKUP(B45,[1]DESA!$B$2:$E$601,4,FALSE)</f>
        <v>KOPANG</v>
      </c>
      <c r="E45" s="22" t="s">
        <v>15</v>
      </c>
      <c r="F45" s="21">
        <f t="shared" si="4"/>
        <v>0</v>
      </c>
      <c r="G45" s="21">
        <f t="shared" si="5"/>
        <v>0</v>
      </c>
      <c r="H45" s="24" t="s">
        <v>1742</v>
      </c>
      <c r="I45" s="24" t="s">
        <v>1743</v>
      </c>
      <c r="J45" s="21" t="s">
        <v>18</v>
      </c>
      <c r="K45" s="21">
        <v>14</v>
      </c>
      <c r="L45" s="21" t="str">
        <f>VLOOKUP(E45,[1]KLASIFIKASI!$I$4:$J$18,2,FALSE)</f>
        <v>PELEPAS GAS</v>
      </c>
      <c r="M45" s="21">
        <f t="shared" si="6"/>
        <v>12</v>
      </c>
      <c r="N45" s="21" t="s">
        <v>19</v>
      </c>
    </row>
    <row r="46" spans="1:14" x14ac:dyDescent="0.25">
      <c r="A46" s="21">
        <f t="shared" si="3"/>
        <v>45</v>
      </c>
      <c r="B46" s="21" t="s">
        <v>1740</v>
      </c>
      <c r="C46" s="21" t="str">
        <f>VLOOKUP(B46,[1]DESA!$B$2:$D$601,3,FALSE)</f>
        <v>MONTONG GAMANG</v>
      </c>
      <c r="D46" s="21" t="str">
        <f>VLOOKUP(B46,[1]DESA!$B$2:$E$601,4,FALSE)</f>
        <v>KOPANG</v>
      </c>
      <c r="E46" s="22"/>
      <c r="F46" s="21">
        <f t="shared" si="4"/>
        <v>0</v>
      </c>
      <c r="G46" s="21">
        <f t="shared" si="5"/>
        <v>0</v>
      </c>
      <c r="H46" s="24"/>
      <c r="I46" s="24"/>
      <c r="J46" s="21" t="s">
        <v>18</v>
      </c>
      <c r="K46" s="21"/>
      <c r="L46" s="21" t="e">
        <f>VLOOKUP(E46,[1]KLASIFIKASI!$I$4:$J$18,2,FALSE)</f>
        <v>#N/A</v>
      </c>
      <c r="M46" s="21" t="e">
        <f t="shared" si="6"/>
        <v>#N/A</v>
      </c>
      <c r="N46" s="21" t="s">
        <v>52</v>
      </c>
    </row>
    <row r="47" spans="1:14" x14ac:dyDescent="0.25">
      <c r="A47" s="21">
        <f t="shared" si="3"/>
        <v>46</v>
      </c>
      <c r="B47" s="21" t="s">
        <v>1740</v>
      </c>
      <c r="C47" s="21" t="str">
        <f>VLOOKUP(B47,[1]DESA!$B$2:$D$601,3,FALSE)</f>
        <v>MONTONG GAMANG</v>
      </c>
      <c r="D47" s="21" t="str">
        <f>VLOOKUP(B47,[1]DESA!$B$2:$E$601,4,FALSE)</f>
        <v>KOPANG</v>
      </c>
      <c r="E47" s="22" t="s">
        <v>29</v>
      </c>
      <c r="F47" s="21">
        <f t="shared" si="4"/>
        <v>0</v>
      </c>
      <c r="G47" s="21">
        <f t="shared" si="5"/>
        <v>0</v>
      </c>
      <c r="H47" s="24" t="s">
        <v>1744</v>
      </c>
      <c r="I47" s="24" t="s">
        <v>1745</v>
      </c>
      <c r="J47" s="21" t="s">
        <v>18</v>
      </c>
      <c r="K47" s="21">
        <v>250</v>
      </c>
      <c r="L47" s="21" t="str">
        <f>VLOOKUP(E47,[1]KLASIFIKASI!$I$4:$J$18,2,FALSE)</f>
        <v>PELEPAS GAS</v>
      </c>
      <c r="M47" s="21">
        <f t="shared" si="6"/>
        <v>14</v>
      </c>
      <c r="N47" s="21" t="s">
        <v>19</v>
      </c>
    </row>
    <row r="48" spans="1:14" x14ac:dyDescent="0.25">
      <c r="A48" s="21">
        <f t="shared" si="3"/>
        <v>47</v>
      </c>
      <c r="B48" s="21" t="s">
        <v>1740</v>
      </c>
      <c r="C48" s="21" t="str">
        <f>VLOOKUP(B48,[1]DESA!$B$2:$D$601,3,FALSE)</f>
        <v>MONTONG GAMANG</v>
      </c>
      <c r="D48" s="21" t="str">
        <f>VLOOKUP(B48,[1]DESA!$B$2:$E$601,4,FALSE)</f>
        <v>KOPANG</v>
      </c>
      <c r="E48" s="22" t="s">
        <v>29</v>
      </c>
      <c r="F48" s="21">
        <f t="shared" si="4"/>
        <v>0</v>
      </c>
      <c r="G48" s="21">
        <f t="shared" si="5"/>
        <v>0</v>
      </c>
      <c r="H48" s="24" t="s">
        <v>1746</v>
      </c>
      <c r="I48" s="24" t="s">
        <v>1747</v>
      </c>
      <c r="J48" s="21" t="s">
        <v>18</v>
      </c>
      <c r="K48" s="21">
        <v>500</v>
      </c>
      <c r="L48" s="21" t="str">
        <f>VLOOKUP(E48,[1]KLASIFIKASI!$I$4:$J$18,2,FALSE)</f>
        <v>PELEPAS GAS</v>
      </c>
      <c r="M48" s="21">
        <f t="shared" si="6"/>
        <v>15</v>
      </c>
      <c r="N48" s="21" t="s">
        <v>19</v>
      </c>
    </row>
    <row r="49" spans="1:14" x14ac:dyDescent="0.25">
      <c r="A49" s="21">
        <f t="shared" si="3"/>
        <v>48</v>
      </c>
      <c r="B49" s="21" t="s">
        <v>1740</v>
      </c>
      <c r="C49" s="21" t="str">
        <f>VLOOKUP(B49,[1]DESA!$B$2:$D$601,3,FALSE)</f>
        <v>MONTONG GAMANG</v>
      </c>
      <c r="D49" s="21" t="str">
        <f>VLOOKUP(B49,[1]DESA!$B$2:$E$601,4,FALSE)</f>
        <v>KOPANG</v>
      </c>
      <c r="E49" s="22" t="s">
        <v>29</v>
      </c>
      <c r="F49" s="21">
        <f t="shared" si="4"/>
        <v>0</v>
      </c>
      <c r="G49" s="21">
        <f t="shared" si="5"/>
        <v>0</v>
      </c>
      <c r="H49" s="24" t="s">
        <v>1748</v>
      </c>
      <c r="I49" s="24" t="s">
        <v>1749</v>
      </c>
      <c r="J49" s="21" t="s">
        <v>18</v>
      </c>
      <c r="K49" s="21">
        <v>500</v>
      </c>
      <c r="L49" s="21" t="str">
        <f>VLOOKUP(E49,[1]KLASIFIKASI!$I$4:$J$18,2,FALSE)</f>
        <v>PELEPAS GAS</v>
      </c>
      <c r="M49" s="21">
        <f t="shared" si="6"/>
        <v>15</v>
      </c>
      <c r="N49" s="21" t="s">
        <v>19</v>
      </c>
    </row>
    <row r="50" spans="1:14" x14ac:dyDescent="0.25">
      <c r="A50" s="21">
        <f t="shared" si="3"/>
        <v>49</v>
      </c>
      <c r="B50" s="21" t="s">
        <v>1740</v>
      </c>
      <c r="C50" s="21" t="str">
        <f>VLOOKUP(B50,[1]DESA!$B$2:$D$601,3,FALSE)</f>
        <v>MONTONG GAMANG</v>
      </c>
      <c r="D50" s="21" t="str">
        <f>VLOOKUP(B50,[1]DESA!$B$2:$E$601,4,FALSE)</f>
        <v>KOPANG</v>
      </c>
      <c r="E50" s="22" t="s">
        <v>29</v>
      </c>
      <c r="F50" s="21">
        <f t="shared" si="4"/>
        <v>0</v>
      </c>
      <c r="G50" s="21">
        <f t="shared" si="5"/>
        <v>0</v>
      </c>
      <c r="H50" s="24" t="s">
        <v>1750</v>
      </c>
      <c r="I50" s="24" t="s">
        <v>1751</v>
      </c>
      <c r="J50" s="21" t="s">
        <v>18</v>
      </c>
      <c r="K50" s="21">
        <v>500</v>
      </c>
      <c r="L50" s="21" t="str">
        <f>VLOOKUP(E50,[1]KLASIFIKASI!$I$4:$J$18,2,FALSE)</f>
        <v>PELEPAS GAS</v>
      </c>
      <c r="M50" s="21">
        <f t="shared" si="6"/>
        <v>15</v>
      </c>
      <c r="N50" s="21" t="s">
        <v>19</v>
      </c>
    </row>
    <row r="51" spans="1:14" x14ac:dyDescent="0.25">
      <c r="A51" s="21">
        <f t="shared" si="3"/>
        <v>50</v>
      </c>
      <c r="B51" s="21" t="s">
        <v>1740</v>
      </c>
      <c r="C51" s="21" t="str">
        <f>VLOOKUP(B51,[1]DESA!$B$2:$D$601,3,FALSE)</f>
        <v>MONTONG GAMANG</v>
      </c>
      <c r="D51" s="21" t="str">
        <f>VLOOKUP(B51,[1]DESA!$B$2:$E$601,4,FALSE)</f>
        <v>KOPANG</v>
      </c>
      <c r="E51" s="22" t="s">
        <v>29</v>
      </c>
      <c r="F51" s="21">
        <f t="shared" si="4"/>
        <v>0</v>
      </c>
      <c r="G51" s="21">
        <f t="shared" si="5"/>
        <v>0</v>
      </c>
      <c r="H51" s="24" t="s">
        <v>1752</v>
      </c>
      <c r="I51" s="24" t="s">
        <v>1753</v>
      </c>
      <c r="J51" s="21" t="s">
        <v>18</v>
      </c>
      <c r="K51" s="21">
        <v>500</v>
      </c>
      <c r="L51" s="21" t="str">
        <f>VLOOKUP(E51,[1]KLASIFIKASI!$I$4:$J$18,2,FALSE)</f>
        <v>PELEPAS GAS</v>
      </c>
      <c r="M51" s="21">
        <f t="shared" si="6"/>
        <v>15</v>
      </c>
      <c r="N51" s="21" t="s">
        <v>19</v>
      </c>
    </row>
    <row r="52" spans="1:14" x14ac:dyDescent="0.25">
      <c r="A52" s="21">
        <f t="shared" si="3"/>
        <v>51</v>
      </c>
      <c r="B52" s="21" t="s">
        <v>1740</v>
      </c>
      <c r="C52" s="21" t="str">
        <f>VLOOKUP(B52,[1]DESA!$B$2:$D$601,3,FALSE)</f>
        <v>MONTONG GAMANG</v>
      </c>
      <c r="D52" s="21" t="str">
        <f>VLOOKUP(B52,[1]DESA!$B$2:$E$601,4,FALSE)</f>
        <v>KOPANG</v>
      </c>
      <c r="E52" s="22" t="s">
        <v>29</v>
      </c>
      <c r="F52" s="21">
        <f t="shared" si="4"/>
        <v>0</v>
      </c>
      <c r="G52" s="21">
        <f t="shared" si="5"/>
        <v>0</v>
      </c>
      <c r="H52" s="24" t="s">
        <v>1754</v>
      </c>
      <c r="I52" s="24" t="s">
        <v>1755</v>
      </c>
      <c r="J52" s="21" t="s">
        <v>18</v>
      </c>
      <c r="K52" s="21">
        <v>250</v>
      </c>
      <c r="L52" s="21" t="str">
        <f>VLOOKUP(E52,[1]KLASIFIKASI!$I$4:$J$18,2,FALSE)</f>
        <v>PELEPAS GAS</v>
      </c>
      <c r="M52" s="21">
        <f t="shared" si="6"/>
        <v>14</v>
      </c>
      <c r="N52" s="21" t="s">
        <v>19</v>
      </c>
    </row>
    <row r="53" spans="1:14" x14ac:dyDescent="0.25">
      <c r="A53" s="21">
        <f t="shared" si="3"/>
        <v>52</v>
      </c>
      <c r="B53" s="21" t="s">
        <v>1740</v>
      </c>
      <c r="C53" s="21" t="str">
        <f>VLOOKUP(B53,[1]DESA!$B$2:$D$601,3,FALSE)</f>
        <v>MONTONG GAMANG</v>
      </c>
      <c r="D53" s="21" t="str">
        <f>VLOOKUP(B53,[1]DESA!$B$2:$E$601,4,FALSE)</f>
        <v>KOPANG</v>
      </c>
      <c r="E53" s="22" t="s">
        <v>15</v>
      </c>
      <c r="F53" s="21">
        <f t="shared" si="4"/>
        <v>0</v>
      </c>
      <c r="G53" s="21">
        <f t="shared" si="5"/>
        <v>0</v>
      </c>
      <c r="H53" s="24" t="s">
        <v>1756</v>
      </c>
      <c r="I53" s="24" t="s">
        <v>1757</v>
      </c>
      <c r="J53" s="21" t="s">
        <v>18</v>
      </c>
      <c r="K53" s="21">
        <v>42</v>
      </c>
      <c r="L53" s="21" t="str">
        <f>VLOOKUP(E53,[1]KLASIFIKASI!$I$4:$J$18,2,FALSE)</f>
        <v>PELEPAS GAS</v>
      </c>
      <c r="M53" s="21">
        <f t="shared" si="6"/>
        <v>12</v>
      </c>
      <c r="N53" s="21" t="s">
        <v>19</v>
      </c>
    </row>
    <row r="54" spans="1:14" x14ac:dyDescent="0.25">
      <c r="A54" s="21">
        <f t="shared" si="3"/>
        <v>53</v>
      </c>
      <c r="B54" s="21" t="s">
        <v>1740</v>
      </c>
      <c r="C54" s="21" t="str">
        <f>VLOOKUP(B54,[1]DESA!$B$2:$D$601,3,FALSE)</f>
        <v>MONTONG GAMANG</v>
      </c>
      <c r="D54" s="21" t="str">
        <f>VLOOKUP(B54,[1]DESA!$B$2:$E$601,4,FALSE)</f>
        <v>KOPANG</v>
      </c>
      <c r="E54" s="22" t="s">
        <v>29</v>
      </c>
      <c r="F54" s="21">
        <f t="shared" si="4"/>
        <v>0</v>
      </c>
      <c r="G54" s="21">
        <f t="shared" si="5"/>
        <v>0</v>
      </c>
      <c r="H54" s="24" t="s">
        <v>1758</v>
      </c>
      <c r="I54" s="24" t="s">
        <v>1759</v>
      </c>
      <c r="J54" s="21" t="s">
        <v>18</v>
      </c>
      <c r="K54" s="21">
        <v>500</v>
      </c>
      <c r="L54" s="21" t="str">
        <f>VLOOKUP(E54,[1]KLASIFIKASI!$I$4:$J$18,2,FALSE)</f>
        <v>PELEPAS GAS</v>
      </c>
      <c r="M54" s="21">
        <f t="shared" si="6"/>
        <v>15</v>
      </c>
      <c r="N54" s="21" t="s">
        <v>19</v>
      </c>
    </row>
    <row r="55" spans="1:14" x14ac:dyDescent="0.25">
      <c r="A55" s="21">
        <f t="shared" si="3"/>
        <v>54</v>
      </c>
      <c r="B55" s="21" t="s">
        <v>1740</v>
      </c>
      <c r="C55" s="21" t="str">
        <f>VLOOKUP(B55,[1]DESA!$B$2:$D$601,3,FALSE)</f>
        <v>MONTONG GAMANG</v>
      </c>
      <c r="D55" s="21" t="str">
        <f>VLOOKUP(B55,[1]DESA!$B$2:$E$601,4,FALSE)</f>
        <v>KOPANG</v>
      </c>
      <c r="E55" s="22" t="s">
        <v>29</v>
      </c>
      <c r="F55" s="21">
        <f t="shared" si="4"/>
        <v>0</v>
      </c>
      <c r="G55" s="21">
        <f t="shared" si="5"/>
        <v>0</v>
      </c>
      <c r="H55" s="24" t="s">
        <v>1760</v>
      </c>
      <c r="I55" s="24" t="s">
        <v>1761</v>
      </c>
      <c r="J55" s="21" t="s">
        <v>18</v>
      </c>
      <c r="K55" s="21">
        <v>500</v>
      </c>
      <c r="L55" s="21" t="str">
        <f>VLOOKUP(E55,[1]KLASIFIKASI!$I$4:$J$18,2,FALSE)</f>
        <v>PELEPAS GAS</v>
      </c>
      <c r="M55" s="21">
        <f t="shared" si="6"/>
        <v>15</v>
      </c>
      <c r="N55" s="21" t="s">
        <v>19</v>
      </c>
    </row>
    <row r="56" spans="1:14" x14ac:dyDescent="0.25">
      <c r="A56" s="21">
        <f t="shared" si="3"/>
        <v>55</v>
      </c>
      <c r="B56" s="21" t="s">
        <v>1740</v>
      </c>
      <c r="C56" s="21" t="str">
        <f>VLOOKUP(B56,[1]DESA!$B$2:$D$601,3,FALSE)</f>
        <v>MONTONG GAMANG</v>
      </c>
      <c r="D56" s="21" t="str">
        <f>VLOOKUP(B56,[1]DESA!$B$2:$E$601,4,FALSE)</f>
        <v>KOPANG</v>
      </c>
      <c r="E56" s="22" t="s">
        <v>29</v>
      </c>
      <c r="F56" s="21">
        <f t="shared" si="4"/>
        <v>0</v>
      </c>
      <c r="G56" s="21">
        <f t="shared" si="5"/>
        <v>0</v>
      </c>
      <c r="H56" s="24" t="s">
        <v>1762</v>
      </c>
      <c r="I56" s="24" t="s">
        <v>1763</v>
      </c>
      <c r="J56" s="21" t="s">
        <v>18</v>
      </c>
      <c r="K56" s="21">
        <v>500</v>
      </c>
      <c r="L56" s="21" t="str">
        <f>VLOOKUP(E56,[1]KLASIFIKASI!$I$4:$J$18,2,FALSE)</f>
        <v>PELEPAS GAS</v>
      </c>
      <c r="M56" s="21">
        <f t="shared" si="6"/>
        <v>15</v>
      </c>
      <c r="N56" s="21" t="s">
        <v>19</v>
      </c>
    </row>
    <row r="57" spans="1:14" x14ac:dyDescent="0.25">
      <c r="A57" s="21">
        <f t="shared" si="3"/>
        <v>56</v>
      </c>
      <c r="B57" s="21" t="s">
        <v>1740</v>
      </c>
      <c r="C57" s="21" t="str">
        <f>VLOOKUP(B57,[1]DESA!$B$2:$D$601,3,FALSE)</f>
        <v>MONTONG GAMANG</v>
      </c>
      <c r="D57" s="21" t="str">
        <f>VLOOKUP(B57,[1]DESA!$B$2:$E$601,4,FALSE)</f>
        <v>KOPANG</v>
      </c>
      <c r="E57" s="22" t="s">
        <v>29</v>
      </c>
      <c r="F57" s="21">
        <f t="shared" si="4"/>
        <v>0</v>
      </c>
      <c r="G57" s="21">
        <f t="shared" si="5"/>
        <v>0</v>
      </c>
      <c r="H57" s="24" t="s">
        <v>1764</v>
      </c>
      <c r="I57" s="24" t="s">
        <v>1765</v>
      </c>
      <c r="J57" s="21" t="s">
        <v>18</v>
      </c>
      <c r="K57" s="21">
        <v>500</v>
      </c>
      <c r="L57" s="21" t="str">
        <f>VLOOKUP(E57,[1]KLASIFIKASI!$I$4:$J$18,2,FALSE)</f>
        <v>PELEPAS GAS</v>
      </c>
      <c r="M57" s="21">
        <f t="shared" si="6"/>
        <v>15</v>
      </c>
      <c r="N57" s="21" t="s">
        <v>19</v>
      </c>
    </row>
    <row r="58" spans="1:14" x14ac:dyDescent="0.25">
      <c r="A58" s="21">
        <f t="shared" si="3"/>
        <v>57</v>
      </c>
      <c r="B58" s="21" t="s">
        <v>1740</v>
      </c>
      <c r="C58" s="21" t="str">
        <f>VLOOKUP(B58,[1]DESA!$B$2:$D$601,3,FALSE)</f>
        <v>MONTONG GAMANG</v>
      </c>
      <c r="D58" s="21" t="str">
        <f>VLOOKUP(B58,[1]DESA!$B$2:$E$601,4,FALSE)</f>
        <v>KOPANG</v>
      </c>
      <c r="E58" s="22" t="s">
        <v>15</v>
      </c>
      <c r="F58" s="21">
        <f t="shared" si="4"/>
        <v>0</v>
      </c>
      <c r="G58" s="21">
        <f t="shared" si="5"/>
        <v>0</v>
      </c>
      <c r="H58" s="24" t="s">
        <v>1766</v>
      </c>
      <c r="I58" s="24" t="s">
        <v>1767</v>
      </c>
      <c r="J58" s="21" t="s">
        <v>18</v>
      </c>
      <c r="K58" s="21">
        <v>42</v>
      </c>
      <c r="L58" s="21" t="str">
        <f>VLOOKUP(E58,[1]KLASIFIKASI!$I$4:$J$18,2,FALSE)</f>
        <v>PELEPAS GAS</v>
      </c>
      <c r="M58" s="21">
        <f t="shared" si="6"/>
        <v>12</v>
      </c>
      <c r="N58" s="21" t="s">
        <v>19</v>
      </c>
    </row>
    <row r="59" spans="1:14" x14ac:dyDescent="0.25">
      <c r="A59" s="21">
        <f t="shared" si="3"/>
        <v>58</v>
      </c>
      <c r="B59" s="21" t="s">
        <v>1652</v>
      </c>
      <c r="C59" s="21" t="str">
        <f>VLOOKUP(B59,[1]DESA!$B$2:$D$601,3,FALSE)</f>
        <v>MONTONG GAMANG</v>
      </c>
      <c r="D59" s="21" t="str">
        <f>VLOOKUP(B59,[1]DESA!$B$2:$E$601,4,FALSE)</f>
        <v>KOPANG</v>
      </c>
      <c r="E59" s="22" t="s">
        <v>29</v>
      </c>
      <c r="F59" s="21">
        <f t="shared" si="4"/>
        <v>0</v>
      </c>
      <c r="G59" s="21">
        <f t="shared" si="5"/>
        <v>0</v>
      </c>
      <c r="H59" s="24" t="s">
        <v>1768</v>
      </c>
      <c r="I59" s="24" t="s">
        <v>1769</v>
      </c>
      <c r="J59" s="21" t="s">
        <v>18</v>
      </c>
      <c r="K59" s="21">
        <v>100</v>
      </c>
      <c r="L59" s="21" t="str">
        <f>VLOOKUP(E59,[1]KLASIFIKASI!$I$4:$J$18,2,FALSE)</f>
        <v>PELEPAS GAS</v>
      </c>
      <c r="M59" s="21">
        <f t="shared" si="6"/>
        <v>13</v>
      </c>
      <c r="N59" s="21" t="s">
        <v>52</v>
      </c>
    </row>
    <row r="60" spans="1:14" x14ac:dyDescent="0.25">
      <c r="A60" s="21">
        <f t="shared" si="3"/>
        <v>59</v>
      </c>
      <c r="B60" s="21" t="s">
        <v>1652</v>
      </c>
      <c r="C60" s="21" t="str">
        <f>VLOOKUP(B60,[1]DESA!$B$2:$D$601,3,FALSE)</f>
        <v>MONTONG GAMANG</v>
      </c>
      <c r="D60" s="21" t="str">
        <f>VLOOKUP(B60,[1]DESA!$B$2:$E$601,4,FALSE)</f>
        <v>KOPANG</v>
      </c>
      <c r="E60" s="22" t="s">
        <v>29</v>
      </c>
      <c r="F60" s="21">
        <f t="shared" si="4"/>
        <v>0</v>
      </c>
      <c r="G60" s="21">
        <f t="shared" si="5"/>
        <v>0</v>
      </c>
      <c r="H60" s="24" t="s">
        <v>1770</v>
      </c>
      <c r="I60" s="24" t="s">
        <v>1771</v>
      </c>
      <c r="J60" s="21" t="s">
        <v>18</v>
      </c>
      <c r="K60" s="21">
        <v>500</v>
      </c>
      <c r="L60" s="21" t="str">
        <f>VLOOKUP(E60,[1]KLASIFIKASI!$I$4:$J$18,2,FALSE)</f>
        <v>PELEPAS GAS</v>
      </c>
      <c r="M60" s="21">
        <f t="shared" si="6"/>
        <v>15</v>
      </c>
      <c r="N60" s="21" t="s">
        <v>19</v>
      </c>
    </row>
    <row r="61" spans="1:14" x14ac:dyDescent="0.25">
      <c r="A61" s="21">
        <f t="shared" si="3"/>
        <v>60</v>
      </c>
      <c r="B61" s="21" t="s">
        <v>1652</v>
      </c>
      <c r="C61" s="21" t="str">
        <f>VLOOKUP(B61,[1]DESA!$B$2:$D$601,3,FALSE)</f>
        <v>MONTONG GAMANG</v>
      </c>
      <c r="D61" s="21" t="str">
        <f>VLOOKUP(B61,[1]DESA!$B$2:$E$601,4,FALSE)</f>
        <v>KOPANG</v>
      </c>
      <c r="E61" s="22" t="s">
        <v>29</v>
      </c>
      <c r="F61" s="21">
        <f t="shared" si="4"/>
        <v>0</v>
      </c>
      <c r="G61" s="21">
        <f t="shared" si="5"/>
        <v>0</v>
      </c>
      <c r="H61" s="24" t="s">
        <v>1772</v>
      </c>
      <c r="I61" s="24" t="s">
        <v>1773</v>
      </c>
      <c r="J61" s="21" t="s">
        <v>18</v>
      </c>
      <c r="K61" s="21">
        <v>500</v>
      </c>
      <c r="L61" s="21" t="str">
        <f>VLOOKUP(E61,[1]KLASIFIKASI!$I$4:$J$18,2,FALSE)</f>
        <v>PELEPAS GAS</v>
      </c>
      <c r="M61" s="21">
        <f t="shared" si="6"/>
        <v>15</v>
      </c>
      <c r="N61" s="21" t="s">
        <v>19</v>
      </c>
    </row>
    <row r="62" spans="1:14" x14ac:dyDescent="0.25">
      <c r="A62" s="21">
        <f t="shared" si="3"/>
        <v>61</v>
      </c>
      <c r="B62" s="21" t="s">
        <v>1652</v>
      </c>
      <c r="C62" s="21" t="str">
        <f>VLOOKUP(B62,[1]DESA!$B$2:$D$601,3,FALSE)</f>
        <v>MONTONG GAMANG</v>
      </c>
      <c r="D62" s="21" t="str">
        <f>VLOOKUP(B62,[1]DESA!$B$2:$E$601,4,FALSE)</f>
        <v>KOPANG</v>
      </c>
      <c r="E62" s="22" t="s">
        <v>29</v>
      </c>
      <c r="F62" s="21">
        <f t="shared" si="4"/>
        <v>0</v>
      </c>
      <c r="G62" s="21">
        <f t="shared" si="5"/>
        <v>0</v>
      </c>
      <c r="H62" s="24" t="s">
        <v>1774</v>
      </c>
      <c r="I62" s="24" t="s">
        <v>1775</v>
      </c>
      <c r="J62" s="21" t="s">
        <v>18</v>
      </c>
      <c r="K62" s="21">
        <v>250</v>
      </c>
      <c r="L62" s="21" t="str">
        <f>VLOOKUP(E62,[1]KLASIFIKASI!$I$4:$J$18,2,FALSE)</f>
        <v>PELEPAS GAS</v>
      </c>
      <c r="M62" s="21">
        <f t="shared" si="6"/>
        <v>14</v>
      </c>
      <c r="N62" s="21" t="s">
        <v>19</v>
      </c>
    </row>
    <row r="63" spans="1:14" x14ac:dyDescent="0.25">
      <c r="A63" s="21">
        <f t="shared" si="3"/>
        <v>62</v>
      </c>
      <c r="B63" s="21" t="s">
        <v>1652</v>
      </c>
      <c r="C63" s="21" t="str">
        <f>VLOOKUP(B63,[1]DESA!$B$2:$D$601,3,FALSE)</f>
        <v>MONTONG GAMANG</v>
      </c>
      <c r="D63" s="21" t="str">
        <f>VLOOKUP(B63,[1]DESA!$B$2:$E$601,4,FALSE)</f>
        <v>KOPANG</v>
      </c>
      <c r="E63" s="22" t="s">
        <v>29</v>
      </c>
      <c r="F63" s="21">
        <f t="shared" si="4"/>
        <v>0</v>
      </c>
      <c r="G63" s="21">
        <f t="shared" si="5"/>
        <v>0</v>
      </c>
      <c r="H63" s="24" t="s">
        <v>1776</v>
      </c>
      <c r="I63" s="24" t="s">
        <v>1777</v>
      </c>
      <c r="J63" s="21" t="s">
        <v>18</v>
      </c>
      <c r="K63" s="21">
        <v>250</v>
      </c>
      <c r="L63" s="21" t="str">
        <f>VLOOKUP(E63,[1]KLASIFIKASI!$I$4:$J$18,2,FALSE)</f>
        <v>PELEPAS GAS</v>
      </c>
      <c r="M63" s="21">
        <f t="shared" si="6"/>
        <v>14</v>
      </c>
      <c r="N63" s="21" t="s">
        <v>19</v>
      </c>
    </row>
    <row r="64" spans="1:14" x14ac:dyDescent="0.25">
      <c r="A64" s="21">
        <f t="shared" si="3"/>
        <v>63</v>
      </c>
      <c r="B64" s="21" t="s">
        <v>1652</v>
      </c>
      <c r="C64" s="21" t="str">
        <f>VLOOKUP(B64,[1]DESA!$B$2:$D$601,3,FALSE)</f>
        <v>MONTONG GAMANG</v>
      </c>
      <c r="D64" s="21" t="str">
        <f>VLOOKUP(B64,[1]DESA!$B$2:$E$601,4,FALSE)</f>
        <v>KOPANG</v>
      </c>
      <c r="E64" s="22" t="s">
        <v>29</v>
      </c>
      <c r="F64" s="21">
        <f t="shared" si="4"/>
        <v>0</v>
      </c>
      <c r="G64" s="21">
        <f t="shared" si="5"/>
        <v>0</v>
      </c>
      <c r="H64" s="24" t="s">
        <v>1778</v>
      </c>
      <c r="I64" s="24" t="s">
        <v>1779</v>
      </c>
      <c r="J64" s="21" t="s">
        <v>18</v>
      </c>
      <c r="K64" s="21">
        <v>500</v>
      </c>
      <c r="L64" s="21" t="str">
        <f>VLOOKUP(E64,[1]KLASIFIKASI!$I$4:$J$18,2,FALSE)</f>
        <v>PELEPAS GAS</v>
      </c>
      <c r="M64" s="21">
        <f t="shared" si="6"/>
        <v>15</v>
      </c>
      <c r="N64" s="21" t="s">
        <v>19</v>
      </c>
    </row>
    <row r="65" spans="1:14" x14ac:dyDescent="0.25">
      <c r="A65" s="21">
        <f t="shared" si="3"/>
        <v>64</v>
      </c>
      <c r="B65" s="21" t="s">
        <v>1652</v>
      </c>
      <c r="C65" s="21" t="str">
        <f>VLOOKUP(B65,[1]DESA!$B$2:$D$601,3,FALSE)</f>
        <v>MONTONG GAMANG</v>
      </c>
      <c r="D65" s="21" t="str">
        <f>VLOOKUP(B65,[1]DESA!$B$2:$E$601,4,FALSE)</f>
        <v>KOPANG</v>
      </c>
      <c r="E65" s="22" t="s">
        <v>29</v>
      </c>
      <c r="F65" s="21">
        <f t="shared" si="4"/>
        <v>0</v>
      </c>
      <c r="G65" s="21">
        <f t="shared" si="5"/>
        <v>0</v>
      </c>
      <c r="H65" s="24" t="s">
        <v>1780</v>
      </c>
      <c r="I65" s="24" t="s">
        <v>1781</v>
      </c>
      <c r="J65" s="21" t="s">
        <v>18</v>
      </c>
      <c r="K65" s="21">
        <v>500</v>
      </c>
      <c r="L65" s="21" t="str">
        <f>VLOOKUP(E65,[1]KLASIFIKASI!$I$4:$J$18,2,FALSE)</f>
        <v>PELEPAS GAS</v>
      </c>
      <c r="M65" s="21">
        <f t="shared" si="6"/>
        <v>15</v>
      </c>
      <c r="N65" s="21" t="s">
        <v>19</v>
      </c>
    </row>
    <row r="66" spans="1:14" x14ac:dyDescent="0.25">
      <c r="A66" s="21">
        <f t="shared" si="3"/>
        <v>65</v>
      </c>
      <c r="B66" s="21" t="s">
        <v>1652</v>
      </c>
      <c r="C66" s="21" t="str">
        <f>VLOOKUP(B66,[1]DESA!$B$2:$D$601,3,FALSE)</f>
        <v>MONTONG GAMANG</v>
      </c>
      <c r="D66" s="21" t="str">
        <f>VLOOKUP(B66,[1]DESA!$B$2:$E$601,4,FALSE)</f>
        <v>KOPANG</v>
      </c>
      <c r="E66" s="22" t="s">
        <v>29</v>
      </c>
      <c r="F66" s="21">
        <f t="shared" ref="F66:F97" si="7">IF(ISERROR(VLOOKUP(M66,KELAS,2,FALSE)),0,VLOOKUP(M66,KELAS,2,FALSE))</f>
        <v>0</v>
      </c>
      <c r="G66" s="21">
        <f t="shared" ref="G66:G97" si="8">IF(F66&gt;50,100,F66)</f>
        <v>0</v>
      </c>
      <c r="H66" s="24" t="s">
        <v>1782</v>
      </c>
      <c r="I66" s="24" t="s">
        <v>1783</v>
      </c>
      <c r="J66" s="21" t="s">
        <v>18</v>
      </c>
      <c r="K66" s="21">
        <v>500</v>
      </c>
      <c r="L66" s="21" t="str">
        <f>VLOOKUP(E66,[1]KLASIFIKASI!$I$4:$J$18,2,FALSE)</f>
        <v>PELEPAS GAS</v>
      </c>
      <c r="M66" s="21">
        <f t="shared" ref="M66:M97" si="9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15</v>
      </c>
      <c r="N66" s="21" t="s">
        <v>19</v>
      </c>
    </row>
    <row r="67" spans="1:14" x14ac:dyDescent="0.25">
      <c r="A67" s="21">
        <f t="shared" si="3"/>
        <v>66</v>
      </c>
      <c r="B67" s="21" t="s">
        <v>1652</v>
      </c>
      <c r="C67" s="21" t="str">
        <f>VLOOKUP(B67,[1]DESA!$B$2:$D$601,3,FALSE)</f>
        <v>MONTONG GAMANG</v>
      </c>
      <c r="D67" s="21" t="str">
        <f>VLOOKUP(B67,[1]DESA!$B$2:$E$601,4,FALSE)</f>
        <v>KOPANG</v>
      </c>
      <c r="E67" s="22" t="s">
        <v>29</v>
      </c>
      <c r="F67" s="21">
        <f t="shared" si="7"/>
        <v>0</v>
      </c>
      <c r="G67" s="21">
        <f t="shared" si="8"/>
        <v>0</v>
      </c>
      <c r="H67" s="24" t="s">
        <v>1784</v>
      </c>
      <c r="I67" s="24" t="s">
        <v>1785</v>
      </c>
      <c r="J67" s="21" t="s">
        <v>18</v>
      </c>
      <c r="K67" s="21">
        <v>500</v>
      </c>
      <c r="L67" s="21" t="str">
        <f>VLOOKUP(E67,[1]KLASIFIKASI!$I$4:$J$18,2,FALSE)</f>
        <v>PELEPAS GAS</v>
      </c>
      <c r="M67" s="21">
        <f t="shared" si="9"/>
        <v>15</v>
      </c>
      <c r="N67" s="21" t="s">
        <v>19</v>
      </c>
    </row>
    <row r="68" spans="1:14" x14ac:dyDescent="0.25">
      <c r="A68" s="21">
        <f t="shared" ref="A68:A131" si="10">1+A67</f>
        <v>67</v>
      </c>
      <c r="B68" s="21" t="s">
        <v>1652</v>
      </c>
      <c r="C68" s="21" t="str">
        <f>VLOOKUP(B68,[1]DESA!$B$2:$D$601,3,FALSE)</f>
        <v>MONTONG GAMANG</v>
      </c>
      <c r="D68" s="21" t="str">
        <f>VLOOKUP(B68,[1]DESA!$B$2:$E$601,4,FALSE)</f>
        <v>KOPANG</v>
      </c>
      <c r="E68" s="22" t="s">
        <v>29</v>
      </c>
      <c r="F68" s="21">
        <f t="shared" si="7"/>
        <v>0</v>
      </c>
      <c r="G68" s="21">
        <f t="shared" si="8"/>
        <v>0</v>
      </c>
      <c r="H68" s="24"/>
      <c r="I68" s="24"/>
      <c r="J68" s="21" t="s">
        <v>18</v>
      </c>
      <c r="K68" s="21">
        <v>500</v>
      </c>
      <c r="L68" s="21" t="str">
        <f>VLOOKUP(E68,[1]KLASIFIKASI!$I$4:$J$18,2,FALSE)</f>
        <v>PELEPAS GAS</v>
      </c>
      <c r="M68" s="21">
        <f t="shared" si="9"/>
        <v>15</v>
      </c>
      <c r="N68" s="21" t="s">
        <v>19</v>
      </c>
    </row>
    <row r="69" spans="1:14" x14ac:dyDescent="0.25">
      <c r="A69" s="21">
        <f t="shared" si="10"/>
        <v>68</v>
      </c>
      <c r="B69" s="21" t="s">
        <v>1652</v>
      </c>
      <c r="C69" s="21" t="str">
        <f>VLOOKUP(B69,[1]DESA!$B$2:$D$601,3,FALSE)</f>
        <v>MONTONG GAMANG</v>
      </c>
      <c r="D69" s="21" t="str">
        <f>VLOOKUP(B69,[1]DESA!$B$2:$E$601,4,FALSE)</f>
        <v>KOPANG</v>
      </c>
      <c r="E69" s="22" t="s">
        <v>29</v>
      </c>
      <c r="F69" s="21">
        <f t="shared" si="7"/>
        <v>0</v>
      </c>
      <c r="G69" s="21">
        <f t="shared" si="8"/>
        <v>0</v>
      </c>
      <c r="H69" s="24" t="s">
        <v>1786</v>
      </c>
      <c r="I69" s="24" t="s">
        <v>1787</v>
      </c>
      <c r="J69" s="21" t="s">
        <v>18</v>
      </c>
      <c r="K69" s="21">
        <v>500</v>
      </c>
      <c r="L69" s="21" t="str">
        <f>VLOOKUP(E69,[1]KLASIFIKASI!$I$4:$J$18,2,FALSE)</f>
        <v>PELEPAS GAS</v>
      </c>
      <c r="M69" s="21">
        <f t="shared" si="9"/>
        <v>15</v>
      </c>
      <c r="N69" s="21" t="s">
        <v>19</v>
      </c>
    </row>
    <row r="70" spans="1:14" x14ac:dyDescent="0.25">
      <c r="A70" s="21">
        <f t="shared" si="10"/>
        <v>69</v>
      </c>
      <c r="B70" s="21" t="s">
        <v>1652</v>
      </c>
      <c r="C70" s="21" t="str">
        <f>VLOOKUP(B70,[1]DESA!$B$2:$D$601,3,FALSE)</f>
        <v>MONTONG GAMANG</v>
      </c>
      <c r="D70" s="21" t="str">
        <f>VLOOKUP(B70,[1]DESA!$B$2:$E$601,4,FALSE)</f>
        <v>KOPANG</v>
      </c>
      <c r="E70" s="22" t="s">
        <v>29</v>
      </c>
      <c r="F70" s="21">
        <f t="shared" si="7"/>
        <v>0</v>
      </c>
      <c r="G70" s="21">
        <f t="shared" si="8"/>
        <v>0</v>
      </c>
      <c r="H70" s="24" t="s">
        <v>1788</v>
      </c>
      <c r="I70" s="24" t="s">
        <v>1789</v>
      </c>
      <c r="J70" s="21" t="s">
        <v>18</v>
      </c>
      <c r="K70" s="21">
        <v>500</v>
      </c>
      <c r="L70" s="21" t="str">
        <f>VLOOKUP(E70,[1]KLASIFIKASI!$I$4:$J$18,2,FALSE)</f>
        <v>PELEPAS GAS</v>
      </c>
      <c r="M70" s="21">
        <f t="shared" si="9"/>
        <v>15</v>
      </c>
      <c r="N70" s="21" t="s">
        <v>19</v>
      </c>
    </row>
    <row r="71" spans="1:14" x14ac:dyDescent="0.25">
      <c r="A71" s="21">
        <f t="shared" si="10"/>
        <v>70</v>
      </c>
      <c r="B71" s="21" t="s">
        <v>1652</v>
      </c>
      <c r="C71" s="21" t="str">
        <f>VLOOKUP(B71,[1]DESA!$B$2:$D$601,3,FALSE)</f>
        <v>MONTONG GAMANG</v>
      </c>
      <c r="D71" s="21" t="str">
        <f>VLOOKUP(B71,[1]DESA!$B$2:$E$601,4,FALSE)</f>
        <v>KOPANG</v>
      </c>
      <c r="E71" s="22" t="s">
        <v>15</v>
      </c>
      <c r="F71" s="21">
        <f t="shared" si="7"/>
        <v>0</v>
      </c>
      <c r="G71" s="21">
        <f t="shared" si="8"/>
        <v>0</v>
      </c>
      <c r="H71" s="24" t="s">
        <v>1790</v>
      </c>
      <c r="I71" s="24" t="s">
        <v>1791</v>
      </c>
      <c r="J71" s="21" t="s">
        <v>18</v>
      </c>
      <c r="K71" s="21">
        <v>42</v>
      </c>
      <c r="L71" s="21" t="str">
        <f>VLOOKUP(E71,[1]KLASIFIKASI!$I$4:$J$18,2,FALSE)</f>
        <v>PELEPAS GAS</v>
      </c>
      <c r="M71" s="21">
        <f t="shared" si="9"/>
        <v>12</v>
      </c>
      <c r="N71" s="21" t="s">
        <v>19</v>
      </c>
    </row>
    <row r="72" spans="1:14" x14ac:dyDescent="0.25">
      <c r="A72" s="21">
        <f t="shared" si="10"/>
        <v>71</v>
      </c>
      <c r="B72" s="21" t="s">
        <v>1652</v>
      </c>
      <c r="C72" s="21" t="str">
        <f>VLOOKUP(B72,[1]DESA!$B$2:$D$601,3,FALSE)</f>
        <v>MONTONG GAMANG</v>
      </c>
      <c r="D72" s="21" t="str">
        <f>VLOOKUP(B72,[1]DESA!$B$2:$E$601,4,FALSE)</f>
        <v>KOPANG</v>
      </c>
      <c r="E72" s="22" t="s">
        <v>29</v>
      </c>
      <c r="F72" s="21">
        <f t="shared" si="7"/>
        <v>0</v>
      </c>
      <c r="G72" s="21">
        <f t="shared" si="8"/>
        <v>0</v>
      </c>
      <c r="H72" s="24" t="s">
        <v>1792</v>
      </c>
      <c r="I72" s="24" t="s">
        <v>1793</v>
      </c>
      <c r="J72" s="21" t="s">
        <v>18</v>
      </c>
      <c r="K72" s="21">
        <v>100</v>
      </c>
      <c r="L72" s="21" t="str">
        <f>VLOOKUP(E72,[1]KLASIFIKASI!$I$4:$J$18,2,FALSE)</f>
        <v>PELEPAS GAS</v>
      </c>
      <c r="M72" s="21">
        <f t="shared" si="9"/>
        <v>13</v>
      </c>
      <c r="N72" s="21" t="s">
        <v>52</v>
      </c>
    </row>
    <row r="73" spans="1:14" x14ac:dyDescent="0.25">
      <c r="A73" s="21">
        <f t="shared" si="10"/>
        <v>72</v>
      </c>
      <c r="B73" s="21" t="s">
        <v>1652</v>
      </c>
      <c r="C73" s="21" t="str">
        <f>VLOOKUP(B73,[1]DESA!$B$2:$D$601,3,FALSE)</f>
        <v>MONTONG GAMANG</v>
      </c>
      <c r="D73" s="21" t="str">
        <f>VLOOKUP(B73,[1]DESA!$B$2:$E$601,4,FALSE)</f>
        <v>KOPANG</v>
      </c>
      <c r="E73" s="22" t="s">
        <v>29</v>
      </c>
      <c r="F73" s="21">
        <f t="shared" si="7"/>
        <v>0</v>
      </c>
      <c r="G73" s="21">
        <f t="shared" si="8"/>
        <v>0</v>
      </c>
      <c r="H73" s="24" t="s">
        <v>1792</v>
      </c>
      <c r="I73" s="24" t="s">
        <v>1794</v>
      </c>
      <c r="J73" s="21" t="s">
        <v>18</v>
      </c>
      <c r="K73" s="21">
        <v>150</v>
      </c>
      <c r="L73" s="21" t="str">
        <f>VLOOKUP(E73,[1]KLASIFIKASI!$I$4:$J$18,2,FALSE)</f>
        <v>PELEPAS GAS</v>
      </c>
      <c r="M73" s="21">
        <f t="shared" si="9"/>
        <v>14</v>
      </c>
      <c r="N73" s="21" t="s">
        <v>19</v>
      </c>
    </row>
    <row r="74" spans="1:14" x14ac:dyDescent="0.25">
      <c r="A74" s="21">
        <f t="shared" si="10"/>
        <v>73</v>
      </c>
      <c r="B74" s="21" t="s">
        <v>1652</v>
      </c>
      <c r="C74" s="21" t="str">
        <f>VLOOKUP(B74,[1]DESA!$B$2:$D$601,3,FALSE)</f>
        <v>MONTONG GAMANG</v>
      </c>
      <c r="D74" s="21" t="str">
        <f>VLOOKUP(B74,[1]DESA!$B$2:$E$601,4,FALSE)</f>
        <v>KOPANG</v>
      </c>
      <c r="E74" s="22" t="s">
        <v>29</v>
      </c>
      <c r="F74" s="21">
        <f t="shared" si="7"/>
        <v>0</v>
      </c>
      <c r="G74" s="21">
        <f t="shared" si="8"/>
        <v>0</v>
      </c>
      <c r="H74" s="24" t="s">
        <v>1795</v>
      </c>
      <c r="I74" s="24" t="s">
        <v>1796</v>
      </c>
      <c r="J74" s="21" t="s">
        <v>18</v>
      </c>
      <c r="K74" s="21">
        <v>500</v>
      </c>
      <c r="L74" s="21" t="str">
        <f>VLOOKUP(E74,[1]KLASIFIKASI!$I$4:$J$18,2,FALSE)</f>
        <v>PELEPAS GAS</v>
      </c>
      <c r="M74" s="21">
        <f t="shared" si="9"/>
        <v>15</v>
      </c>
      <c r="N74" s="21" t="s">
        <v>19</v>
      </c>
    </row>
    <row r="75" spans="1:14" x14ac:dyDescent="0.25">
      <c r="A75" s="21">
        <f t="shared" si="10"/>
        <v>74</v>
      </c>
      <c r="B75" s="21" t="s">
        <v>1652</v>
      </c>
      <c r="C75" s="21" t="str">
        <f>VLOOKUP(B75,[1]DESA!$B$2:$D$601,3,FALSE)</f>
        <v>MONTONG GAMANG</v>
      </c>
      <c r="D75" s="21" t="str">
        <f>VLOOKUP(B75,[1]DESA!$B$2:$E$601,4,FALSE)</f>
        <v>KOPANG</v>
      </c>
      <c r="E75" s="22" t="s">
        <v>15</v>
      </c>
      <c r="F75" s="21">
        <f t="shared" si="7"/>
        <v>0</v>
      </c>
      <c r="G75" s="21">
        <f t="shared" si="8"/>
        <v>0</v>
      </c>
      <c r="H75" s="24" t="s">
        <v>1797</v>
      </c>
      <c r="I75" s="24" t="s">
        <v>1769</v>
      </c>
      <c r="J75" s="21" t="s">
        <v>18</v>
      </c>
      <c r="K75" s="21">
        <v>42</v>
      </c>
      <c r="L75" s="21" t="str">
        <f>VLOOKUP(E75,[1]KLASIFIKASI!$I$4:$J$18,2,FALSE)</f>
        <v>PELEPAS GAS</v>
      </c>
      <c r="M75" s="21">
        <f t="shared" si="9"/>
        <v>12</v>
      </c>
      <c r="N75" s="21" t="s">
        <v>19</v>
      </c>
    </row>
    <row r="76" spans="1:14" x14ac:dyDescent="0.25">
      <c r="A76" s="21">
        <f t="shared" si="10"/>
        <v>75</v>
      </c>
      <c r="B76" s="21" t="s">
        <v>1652</v>
      </c>
      <c r="C76" s="21" t="str">
        <f>VLOOKUP(B76,[1]DESA!$B$2:$D$601,3,FALSE)</f>
        <v>MONTONG GAMANG</v>
      </c>
      <c r="D76" s="21" t="str">
        <f>VLOOKUP(B76,[1]DESA!$B$2:$E$601,4,FALSE)</f>
        <v>KOPANG</v>
      </c>
      <c r="E76" s="22" t="s">
        <v>15</v>
      </c>
      <c r="F76" s="21">
        <f t="shared" si="7"/>
        <v>0</v>
      </c>
      <c r="G76" s="21">
        <f t="shared" si="8"/>
        <v>0</v>
      </c>
      <c r="H76" s="24" t="s">
        <v>1798</v>
      </c>
      <c r="I76" s="24" t="s">
        <v>1799</v>
      </c>
      <c r="J76" s="21" t="s">
        <v>18</v>
      </c>
      <c r="K76" s="21">
        <v>42</v>
      </c>
      <c r="L76" s="21" t="str">
        <f>VLOOKUP(E76,[1]KLASIFIKASI!$I$4:$J$18,2,FALSE)</f>
        <v>PELEPAS GAS</v>
      </c>
      <c r="M76" s="21">
        <f t="shared" si="9"/>
        <v>12</v>
      </c>
      <c r="N76" s="21" t="s">
        <v>19</v>
      </c>
    </row>
    <row r="77" spans="1:14" x14ac:dyDescent="0.25">
      <c r="A77" s="21">
        <f t="shared" si="10"/>
        <v>76</v>
      </c>
      <c r="B77" s="21" t="s">
        <v>1652</v>
      </c>
      <c r="C77" s="21" t="str">
        <f>VLOOKUP(B77,[1]DESA!$B$2:$D$601,3,FALSE)</f>
        <v>MONTONG GAMANG</v>
      </c>
      <c r="D77" s="21" t="str">
        <f>VLOOKUP(B77,[1]DESA!$B$2:$E$601,4,FALSE)</f>
        <v>KOPANG</v>
      </c>
      <c r="E77" s="22" t="s">
        <v>29</v>
      </c>
      <c r="F77" s="21">
        <f t="shared" si="7"/>
        <v>0</v>
      </c>
      <c r="G77" s="21">
        <f t="shared" si="8"/>
        <v>0</v>
      </c>
      <c r="H77" s="24" t="s">
        <v>1800</v>
      </c>
      <c r="I77" s="24" t="s">
        <v>1801</v>
      </c>
      <c r="J77" s="21" t="s">
        <v>18</v>
      </c>
      <c r="K77" s="21">
        <v>250</v>
      </c>
      <c r="L77" s="21" t="str">
        <f>VLOOKUP(E77,[1]KLASIFIKASI!$I$4:$J$18,2,FALSE)</f>
        <v>PELEPAS GAS</v>
      </c>
      <c r="M77" s="21">
        <f t="shared" si="9"/>
        <v>14</v>
      </c>
      <c r="N77" s="21" t="s">
        <v>19</v>
      </c>
    </row>
    <row r="78" spans="1:14" x14ac:dyDescent="0.25">
      <c r="A78" s="21">
        <f t="shared" si="10"/>
        <v>77</v>
      </c>
      <c r="B78" s="21" t="s">
        <v>1652</v>
      </c>
      <c r="C78" s="21" t="str">
        <f>VLOOKUP(B78,[1]DESA!$B$2:$D$601,3,FALSE)</f>
        <v>MONTONG GAMANG</v>
      </c>
      <c r="D78" s="21" t="str">
        <f>VLOOKUP(B78,[1]DESA!$B$2:$E$601,4,FALSE)</f>
        <v>KOPANG</v>
      </c>
      <c r="E78" s="22" t="s">
        <v>29</v>
      </c>
      <c r="F78" s="21">
        <f t="shared" si="7"/>
        <v>0</v>
      </c>
      <c r="G78" s="21">
        <f t="shared" si="8"/>
        <v>0</v>
      </c>
      <c r="H78" s="24" t="s">
        <v>1802</v>
      </c>
      <c r="I78" s="24" t="s">
        <v>1751</v>
      </c>
      <c r="J78" s="21" t="s">
        <v>18</v>
      </c>
      <c r="K78" s="21">
        <v>500</v>
      </c>
      <c r="L78" s="21" t="str">
        <f>VLOOKUP(E78,[1]KLASIFIKASI!$I$4:$J$18,2,FALSE)</f>
        <v>PELEPAS GAS</v>
      </c>
      <c r="M78" s="21">
        <f t="shared" si="9"/>
        <v>15</v>
      </c>
      <c r="N78" s="21" t="s">
        <v>19</v>
      </c>
    </row>
    <row r="79" spans="1:14" x14ac:dyDescent="0.25">
      <c r="A79" s="21">
        <f t="shared" si="10"/>
        <v>78</v>
      </c>
      <c r="B79" s="21" t="s">
        <v>1652</v>
      </c>
      <c r="C79" s="21" t="str">
        <f>VLOOKUP(B79,[1]DESA!$B$2:$D$601,3,FALSE)</f>
        <v>MONTONG GAMANG</v>
      </c>
      <c r="D79" s="21" t="str">
        <f>VLOOKUP(B79,[1]DESA!$B$2:$E$601,4,FALSE)</f>
        <v>KOPANG</v>
      </c>
      <c r="E79" s="22" t="s">
        <v>29</v>
      </c>
      <c r="F79" s="21">
        <f t="shared" si="7"/>
        <v>0</v>
      </c>
      <c r="G79" s="21">
        <f t="shared" si="8"/>
        <v>0</v>
      </c>
      <c r="H79" s="24" t="s">
        <v>1803</v>
      </c>
      <c r="I79" s="24" t="s">
        <v>1804</v>
      </c>
      <c r="J79" s="21" t="s">
        <v>18</v>
      </c>
      <c r="K79" s="21">
        <v>500</v>
      </c>
      <c r="L79" s="21" t="str">
        <f>VLOOKUP(E79,[1]KLASIFIKASI!$I$4:$J$18,2,FALSE)</f>
        <v>PELEPAS GAS</v>
      </c>
      <c r="M79" s="21">
        <f t="shared" si="9"/>
        <v>15</v>
      </c>
      <c r="N79" s="21" t="s">
        <v>19</v>
      </c>
    </row>
    <row r="80" spans="1:14" x14ac:dyDescent="0.25">
      <c r="A80" s="21">
        <f t="shared" si="10"/>
        <v>79</v>
      </c>
      <c r="B80" s="21" t="s">
        <v>1805</v>
      </c>
      <c r="C80" s="21" t="str">
        <f>VLOOKUP(B80,[1]DESA!$B$2:$D$601,3,FALSE)</f>
        <v>MONTONG GAMANG</v>
      </c>
      <c r="D80" s="21" t="str">
        <f>VLOOKUP(B80,[1]DESA!$B$2:$E$601,4,FALSE)</f>
        <v>KOPANG</v>
      </c>
      <c r="E80" s="22" t="s">
        <v>29</v>
      </c>
      <c r="F80" s="21">
        <f t="shared" si="7"/>
        <v>0</v>
      </c>
      <c r="G80" s="21">
        <f t="shared" si="8"/>
        <v>0</v>
      </c>
      <c r="H80" s="24" t="s">
        <v>1803</v>
      </c>
      <c r="I80" s="24" t="s">
        <v>1806</v>
      </c>
      <c r="J80" s="21" t="s">
        <v>18</v>
      </c>
      <c r="K80" s="21">
        <v>500</v>
      </c>
      <c r="L80" s="21" t="str">
        <f>VLOOKUP(E80,[1]KLASIFIKASI!$I$4:$J$18,2,FALSE)</f>
        <v>PELEPAS GAS</v>
      </c>
      <c r="M80" s="21">
        <f t="shared" si="9"/>
        <v>15</v>
      </c>
      <c r="N80" s="21" t="s">
        <v>19</v>
      </c>
    </row>
    <row r="81" spans="1:14" x14ac:dyDescent="0.25">
      <c r="A81" s="21">
        <f t="shared" si="10"/>
        <v>80</v>
      </c>
      <c r="B81" s="21" t="s">
        <v>1805</v>
      </c>
      <c r="C81" s="21" t="str">
        <f>VLOOKUP(B81,[1]DESA!$B$2:$D$601,3,FALSE)</f>
        <v>MONTONG GAMANG</v>
      </c>
      <c r="D81" s="21" t="str">
        <f>VLOOKUP(B81,[1]DESA!$B$2:$E$601,4,FALSE)</f>
        <v>KOPANG</v>
      </c>
      <c r="E81" s="22" t="s">
        <v>29</v>
      </c>
      <c r="F81" s="21">
        <f t="shared" si="7"/>
        <v>0</v>
      </c>
      <c r="G81" s="21">
        <f t="shared" si="8"/>
        <v>0</v>
      </c>
      <c r="H81" s="24" t="s">
        <v>1807</v>
      </c>
      <c r="I81" s="24" t="s">
        <v>1808</v>
      </c>
      <c r="J81" s="21" t="s">
        <v>18</v>
      </c>
      <c r="K81" s="21">
        <v>500</v>
      </c>
      <c r="L81" s="21" t="str">
        <f>VLOOKUP(E81,[1]KLASIFIKASI!$I$4:$J$18,2,FALSE)</f>
        <v>PELEPAS GAS</v>
      </c>
      <c r="M81" s="21">
        <f t="shared" si="9"/>
        <v>15</v>
      </c>
      <c r="N81" s="21" t="s">
        <v>19</v>
      </c>
    </row>
    <row r="82" spans="1:14" x14ac:dyDescent="0.25">
      <c r="A82" s="21">
        <f t="shared" si="10"/>
        <v>81</v>
      </c>
      <c r="B82" s="21" t="s">
        <v>1805</v>
      </c>
      <c r="C82" s="21" t="str">
        <f>VLOOKUP(B82,[1]DESA!$B$2:$D$601,3,FALSE)</f>
        <v>MONTONG GAMANG</v>
      </c>
      <c r="D82" s="21" t="str">
        <f>VLOOKUP(B82,[1]DESA!$B$2:$E$601,4,FALSE)</f>
        <v>KOPANG</v>
      </c>
      <c r="E82" s="22" t="s">
        <v>29</v>
      </c>
      <c r="F82" s="21">
        <f t="shared" si="7"/>
        <v>0</v>
      </c>
      <c r="G82" s="21">
        <f t="shared" si="8"/>
        <v>0</v>
      </c>
      <c r="H82" s="24" t="s">
        <v>1809</v>
      </c>
      <c r="I82" s="24" t="s">
        <v>1810</v>
      </c>
      <c r="J82" s="21" t="s">
        <v>18</v>
      </c>
      <c r="K82" s="21">
        <v>500</v>
      </c>
      <c r="L82" s="21" t="str">
        <f>VLOOKUP(E82,[1]KLASIFIKASI!$I$4:$J$18,2,FALSE)</f>
        <v>PELEPAS GAS</v>
      </c>
      <c r="M82" s="21">
        <f t="shared" si="9"/>
        <v>15</v>
      </c>
      <c r="N82" s="21" t="s">
        <v>19</v>
      </c>
    </row>
    <row r="83" spans="1:14" x14ac:dyDescent="0.25">
      <c r="A83" s="21">
        <f t="shared" si="10"/>
        <v>82</v>
      </c>
      <c r="B83" s="21" t="s">
        <v>1805</v>
      </c>
      <c r="C83" s="21" t="str">
        <f>VLOOKUP(B83,[1]DESA!$B$2:$D$601,3,FALSE)</f>
        <v>MONTONG GAMANG</v>
      </c>
      <c r="D83" s="21" t="str">
        <f>VLOOKUP(B83,[1]DESA!$B$2:$E$601,4,FALSE)</f>
        <v>KOPANG</v>
      </c>
      <c r="E83" s="22" t="s">
        <v>29</v>
      </c>
      <c r="F83" s="21">
        <f t="shared" si="7"/>
        <v>0</v>
      </c>
      <c r="G83" s="21">
        <f t="shared" si="8"/>
        <v>0</v>
      </c>
      <c r="H83" s="24" t="s">
        <v>1811</v>
      </c>
      <c r="I83" s="24" t="s">
        <v>1812</v>
      </c>
      <c r="J83" s="21" t="s">
        <v>18</v>
      </c>
      <c r="K83" s="21">
        <v>250</v>
      </c>
      <c r="L83" s="21" t="str">
        <f>VLOOKUP(E83,[1]KLASIFIKASI!$I$4:$J$18,2,FALSE)</f>
        <v>PELEPAS GAS</v>
      </c>
      <c r="M83" s="21">
        <f t="shared" si="9"/>
        <v>14</v>
      </c>
      <c r="N83" s="21" t="s">
        <v>19</v>
      </c>
    </row>
    <row r="84" spans="1:14" x14ac:dyDescent="0.25">
      <c r="A84" s="21">
        <f t="shared" si="10"/>
        <v>83</v>
      </c>
      <c r="B84" s="21" t="s">
        <v>1805</v>
      </c>
      <c r="C84" s="21" t="str">
        <f>VLOOKUP(B84,[1]DESA!$B$2:$D$601,3,FALSE)</f>
        <v>MONTONG GAMANG</v>
      </c>
      <c r="D84" s="21" t="str">
        <f>VLOOKUP(B84,[1]DESA!$B$2:$E$601,4,FALSE)</f>
        <v>KOPANG</v>
      </c>
      <c r="E84" s="22" t="s">
        <v>29</v>
      </c>
      <c r="F84" s="21">
        <f t="shared" si="7"/>
        <v>0</v>
      </c>
      <c r="G84" s="21">
        <f t="shared" si="8"/>
        <v>0</v>
      </c>
      <c r="H84" s="24" t="s">
        <v>1813</v>
      </c>
      <c r="I84" s="24" t="s">
        <v>1814</v>
      </c>
      <c r="J84" s="21" t="s">
        <v>18</v>
      </c>
      <c r="K84" s="21">
        <v>250</v>
      </c>
      <c r="L84" s="21" t="str">
        <f>VLOOKUP(E84,[1]KLASIFIKASI!$I$4:$J$18,2,FALSE)</f>
        <v>PELEPAS GAS</v>
      </c>
      <c r="M84" s="21">
        <f t="shared" si="9"/>
        <v>14</v>
      </c>
      <c r="N84" s="21" t="s">
        <v>19</v>
      </c>
    </row>
    <row r="85" spans="1:14" x14ac:dyDescent="0.25">
      <c r="A85" s="21">
        <f t="shared" si="10"/>
        <v>84</v>
      </c>
      <c r="B85" s="21" t="s">
        <v>1805</v>
      </c>
      <c r="C85" s="21" t="str">
        <f>VLOOKUP(B85,[1]DESA!$B$2:$D$601,3,FALSE)</f>
        <v>MONTONG GAMANG</v>
      </c>
      <c r="D85" s="21" t="str">
        <f>VLOOKUP(B85,[1]DESA!$B$2:$E$601,4,FALSE)</f>
        <v>KOPANG</v>
      </c>
      <c r="E85" s="22" t="s">
        <v>29</v>
      </c>
      <c r="F85" s="21">
        <f t="shared" si="7"/>
        <v>0</v>
      </c>
      <c r="G85" s="21">
        <f t="shared" si="8"/>
        <v>0</v>
      </c>
      <c r="H85" s="24" t="s">
        <v>1815</v>
      </c>
      <c r="I85" s="24" t="s">
        <v>1816</v>
      </c>
      <c r="J85" s="21" t="s">
        <v>18</v>
      </c>
      <c r="K85" s="21">
        <v>500</v>
      </c>
      <c r="L85" s="21" t="str">
        <f>VLOOKUP(E85,[1]KLASIFIKASI!$I$4:$J$18,2,FALSE)</f>
        <v>PELEPAS GAS</v>
      </c>
      <c r="M85" s="21">
        <f t="shared" si="9"/>
        <v>15</v>
      </c>
      <c r="N85" s="21" t="s">
        <v>19</v>
      </c>
    </row>
    <row r="86" spans="1:14" x14ac:dyDescent="0.25">
      <c r="A86" s="21">
        <f t="shared" si="10"/>
        <v>85</v>
      </c>
      <c r="B86" s="21" t="s">
        <v>1805</v>
      </c>
      <c r="C86" s="21" t="str">
        <f>VLOOKUP(B86,[1]DESA!$B$2:$D$601,3,FALSE)</f>
        <v>MONTONG GAMANG</v>
      </c>
      <c r="D86" s="21" t="str">
        <f>VLOOKUP(B86,[1]DESA!$B$2:$E$601,4,FALSE)</f>
        <v>KOPANG</v>
      </c>
      <c r="E86" s="22" t="s">
        <v>29</v>
      </c>
      <c r="F86" s="21">
        <f t="shared" si="7"/>
        <v>0</v>
      </c>
      <c r="G86" s="21">
        <f t="shared" si="8"/>
        <v>0</v>
      </c>
      <c r="H86" s="24" t="s">
        <v>1817</v>
      </c>
      <c r="I86" s="24" t="s">
        <v>1818</v>
      </c>
      <c r="J86" s="21" t="s">
        <v>18</v>
      </c>
      <c r="K86" s="21">
        <v>500</v>
      </c>
      <c r="L86" s="21" t="str">
        <f>VLOOKUP(E86,[1]KLASIFIKASI!$I$4:$J$18,2,FALSE)</f>
        <v>PELEPAS GAS</v>
      </c>
      <c r="M86" s="21">
        <f t="shared" si="9"/>
        <v>15</v>
      </c>
      <c r="N86" s="21" t="s">
        <v>19</v>
      </c>
    </row>
    <row r="87" spans="1:14" x14ac:dyDescent="0.25">
      <c r="A87" s="21">
        <f t="shared" si="10"/>
        <v>86</v>
      </c>
      <c r="B87" s="21" t="s">
        <v>1805</v>
      </c>
      <c r="C87" s="21" t="str">
        <f>VLOOKUP(B87,[1]DESA!$B$2:$D$601,3,FALSE)</f>
        <v>MONTONG GAMANG</v>
      </c>
      <c r="D87" s="21" t="str">
        <f>VLOOKUP(B87,[1]DESA!$B$2:$E$601,4,FALSE)</f>
        <v>KOPANG</v>
      </c>
      <c r="E87" s="22" t="s">
        <v>29</v>
      </c>
      <c r="F87" s="21">
        <f t="shared" si="7"/>
        <v>0</v>
      </c>
      <c r="G87" s="21">
        <f t="shared" si="8"/>
        <v>0</v>
      </c>
      <c r="H87" s="24" t="s">
        <v>1819</v>
      </c>
      <c r="I87" s="24" t="s">
        <v>1820</v>
      </c>
      <c r="J87" s="21" t="s">
        <v>18</v>
      </c>
      <c r="K87" s="21">
        <v>500</v>
      </c>
      <c r="L87" s="21" t="str">
        <f>VLOOKUP(E87,[1]KLASIFIKASI!$I$4:$J$18,2,FALSE)</f>
        <v>PELEPAS GAS</v>
      </c>
      <c r="M87" s="21">
        <f t="shared" si="9"/>
        <v>15</v>
      </c>
      <c r="N87" s="21" t="s">
        <v>19</v>
      </c>
    </row>
    <row r="88" spans="1:14" x14ac:dyDescent="0.25">
      <c r="A88" s="21">
        <f t="shared" si="10"/>
        <v>87</v>
      </c>
      <c r="B88" s="21" t="s">
        <v>1805</v>
      </c>
      <c r="C88" s="21" t="str">
        <f>VLOOKUP(B88,[1]DESA!$B$2:$D$601,3,FALSE)</f>
        <v>MONTONG GAMANG</v>
      </c>
      <c r="D88" s="21" t="str">
        <f>VLOOKUP(B88,[1]DESA!$B$2:$E$601,4,FALSE)</f>
        <v>KOPANG</v>
      </c>
      <c r="E88" s="22" t="s">
        <v>29</v>
      </c>
      <c r="F88" s="21">
        <f t="shared" si="7"/>
        <v>0</v>
      </c>
      <c r="G88" s="21">
        <f t="shared" si="8"/>
        <v>0</v>
      </c>
      <c r="H88" s="24"/>
      <c r="I88" s="24"/>
      <c r="J88" s="21" t="s">
        <v>18</v>
      </c>
      <c r="K88" s="21">
        <v>500</v>
      </c>
      <c r="L88" s="21" t="str">
        <f>VLOOKUP(E88,[1]KLASIFIKASI!$I$4:$J$18,2,FALSE)</f>
        <v>PELEPAS GAS</v>
      </c>
      <c r="M88" s="21">
        <f t="shared" si="9"/>
        <v>15</v>
      </c>
      <c r="N88" s="21" t="s">
        <v>19</v>
      </c>
    </row>
    <row r="89" spans="1:14" x14ac:dyDescent="0.25">
      <c r="A89" s="21">
        <f t="shared" si="10"/>
        <v>88</v>
      </c>
      <c r="B89" s="21" t="s">
        <v>1805</v>
      </c>
      <c r="C89" s="21" t="str">
        <f>VLOOKUP(B89,[1]DESA!$B$2:$D$601,3,FALSE)</f>
        <v>MONTONG GAMANG</v>
      </c>
      <c r="D89" s="21" t="str">
        <f>VLOOKUP(B89,[1]DESA!$B$2:$E$601,4,FALSE)</f>
        <v>KOPANG</v>
      </c>
      <c r="E89" s="22" t="s">
        <v>29</v>
      </c>
      <c r="F89" s="21">
        <f t="shared" si="7"/>
        <v>0</v>
      </c>
      <c r="G89" s="21">
        <f t="shared" si="8"/>
        <v>0</v>
      </c>
      <c r="H89" s="24" t="s">
        <v>1821</v>
      </c>
      <c r="I89" s="24" t="s">
        <v>1822</v>
      </c>
      <c r="J89" s="21" t="s">
        <v>18</v>
      </c>
      <c r="K89" s="21">
        <v>500</v>
      </c>
      <c r="L89" s="21" t="str">
        <f>VLOOKUP(E89,[1]KLASIFIKASI!$I$4:$J$18,2,FALSE)</f>
        <v>PELEPAS GAS</v>
      </c>
      <c r="M89" s="21">
        <f t="shared" si="9"/>
        <v>15</v>
      </c>
      <c r="N89" s="21" t="s">
        <v>19</v>
      </c>
    </row>
    <row r="90" spans="1:14" x14ac:dyDescent="0.25">
      <c r="A90" s="21">
        <f t="shared" si="10"/>
        <v>89</v>
      </c>
      <c r="B90" s="21" t="s">
        <v>1805</v>
      </c>
      <c r="C90" s="21" t="str">
        <f>VLOOKUP(B90,[1]DESA!$B$2:$D$601,3,FALSE)</f>
        <v>MONTONG GAMANG</v>
      </c>
      <c r="D90" s="21" t="str">
        <f>VLOOKUP(B90,[1]DESA!$B$2:$E$601,4,FALSE)</f>
        <v>KOPANG</v>
      </c>
      <c r="E90" s="22" t="s">
        <v>29</v>
      </c>
      <c r="F90" s="21">
        <f t="shared" si="7"/>
        <v>0</v>
      </c>
      <c r="G90" s="21">
        <f t="shared" si="8"/>
        <v>0</v>
      </c>
      <c r="H90" s="24" t="s">
        <v>1823</v>
      </c>
      <c r="I90" s="24" t="s">
        <v>1824</v>
      </c>
      <c r="J90" s="21" t="s">
        <v>18</v>
      </c>
      <c r="K90" s="21">
        <v>500</v>
      </c>
      <c r="L90" s="21" t="str">
        <f>VLOOKUP(E90,[1]KLASIFIKASI!$I$4:$J$18,2,FALSE)</f>
        <v>PELEPAS GAS</v>
      </c>
      <c r="M90" s="21">
        <f t="shared" si="9"/>
        <v>15</v>
      </c>
      <c r="N90" s="21" t="s">
        <v>19</v>
      </c>
    </row>
    <row r="91" spans="1:14" x14ac:dyDescent="0.25">
      <c r="A91" s="21">
        <f t="shared" si="10"/>
        <v>90</v>
      </c>
      <c r="B91" s="21" t="s">
        <v>1042</v>
      </c>
      <c r="C91" s="21" t="str">
        <f>VLOOKUP(B91,[1]DESA!$B$2:$D$601,3,FALSE)</f>
        <v>MONTONG GAMANG</v>
      </c>
      <c r="D91" s="21" t="str">
        <f>VLOOKUP(B91,[1]DESA!$B$2:$E$601,4,FALSE)</f>
        <v>KOPANG</v>
      </c>
      <c r="E91" s="22" t="s">
        <v>29</v>
      </c>
      <c r="F91" s="21">
        <f t="shared" si="7"/>
        <v>0</v>
      </c>
      <c r="G91" s="21">
        <f t="shared" si="8"/>
        <v>0</v>
      </c>
      <c r="H91" s="24" t="s">
        <v>1825</v>
      </c>
      <c r="I91" s="24" t="s">
        <v>1826</v>
      </c>
      <c r="J91" s="21" t="s">
        <v>18</v>
      </c>
      <c r="K91" s="21">
        <v>500</v>
      </c>
      <c r="L91" s="21" t="str">
        <f>VLOOKUP(E91,[1]KLASIFIKASI!$I$4:$J$18,2,FALSE)</f>
        <v>PELEPAS GAS</v>
      </c>
      <c r="M91" s="21">
        <f t="shared" si="9"/>
        <v>15</v>
      </c>
      <c r="N91" s="21" t="s">
        <v>19</v>
      </c>
    </row>
    <row r="92" spans="1:14" x14ac:dyDescent="0.25">
      <c r="A92" s="21">
        <f t="shared" si="10"/>
        <v>91</v>
      </c>
      <c r="B92" s="21" t="s">
        <v>1042</v>
      </c>
      <c r="C92" s="21" t="str">
        <f>VLOOKUP(B92,[1]DESA!$B$2:$D$601,3,FALSE)</f>
        <v>MONTONG GAMANG</v>
      </c>
      <c r="D92" s="21" t="str">
        <f>VLOOKUP(B92,[1]DESA!$B$2:$E$601,4,FALSE)</f>
        <v>KOPANG</v>
      </c>
      <c r="E92" s="22" t="s">
        <v>29</v>
      </c>
      <c r="F92" s="21">
        <f t="shared" si="7"/>
        <v>0</v>
      </c>
      <c r="G92" s="21">
        <f t="shared" si="8"/>
        <v>0</v>
      </c>
      <c r="H92" s="24" t="s">
        <v>1827</v>
      </c>
      <c r="I92" s="24" t="s">
        <v>1828</v>
      </c>
      <c r="J92" s="21" t="s">
        <v>18</v>
      </c>
      <c r="K92" s="21">
        <v>500</v>
      </c>
      <c r="L92" s="21" t="str">
        <f>VLOOKUP(E92,[1]KLASIFIKASI!$I$4:$J$18,2,FALSE)</f>
        <v>PELEPAS GAS</v>
      </c>
      <c r="M92" s="21">
        <f t="shared" si="9"/>
        <v>15</v>
      </c>
      <c r="N92" s="21" t="s">
        <v>19</v>
      </c>
    </row>
    <row r="93" spans="1:14" x14ac:dyDescent="0.25">
      <c r="A93" s="21">
        <f t="shared" si="10"/>
        <v>92</v>
      </c>
      <c r="B93" s="21" t="s">
        <v>1042</v>
      </c>
      <c r="C93" s="21" t="str">
        <f>VLOOKUP(B93,[1]DESA!$B$2:$D$601,3,FALSE)</f>
        <v>MONTONG GAMANG</v>
      </c>
      <c r="D93" s="21" t="str">
        <f>VLOOKUP(B93,[1]DESA!$B$2:$E$601,4,FALSE)</f>
        <v>KOPANG</v>
      </c>
      <c r="E93" s="22" t="s">
        <v>29</v>
      </c>
      <c r="F93" s="21">
        <f t="shared" si="7"/>
        <v>0</v>
      </c>
      <c r="G93" s="21">
        <f t="shared" si="8"/>
        <v>0</v>
      </c>
      <c r="H93" s="24"/>
      <c r="I93" s="24"/>
      <c r="J93" s="21" t="s">
        <v>18</v>
      </c>
      <c r="K93" s="21">
        <v>500</v>
      </c>
      <c r="L93" s="21" t="str">
        <f>VLOOKUP(E93,[1]KLASIFIKASI!$I$4:$J$18,2,FALSE)</f>
        <v>PELEPAS GAS</v>
      </c>
      <c r="M93" s="21">
        <f t="shared" si="9"/>
        <v>15</v>
      </c>
      <c r="N93" s="21" t="s">
        <v>19</v>
      </c>
    </row>
    <row r="94" spans="1:14" x14ac:dyDescent="0.25">
      <c r="A94" s="21">
        <f t="shared" si="10"/>
        <v>93</v>
      </c>
      <c r="B94" s="21" t="s">
        <v>1042</v>
      </c>
      <c r="C94" s="21" t="str">
        <f>VLOOKUP(B94,[1]DESA!$B$2:$D$601,3,FALSE)</f>
        <v>MONTONG GAMANG</v>
      </c>
      <c r="D94" s="21" t="str">
        <f>VLOOKUP(B94,[1]DESA!$B$2:$E$601,4,FALSE)</f>
        <v>KOPANG</v>
      </c>
      <c r="E94" s="22" t="s">
        <v>29</v>
      </c>
      <c r="F94" s="21">
        <f t="shared" si="7"/>
        <v>0</v>
      </c>
      <c r="G94" s="21">
        <f t="shared" si="8"/>
        <v>0</v>
      </c>
      <c r="H94" s="24" t="s">
        <v>1829</v>
      </c>
      <c r="I94" s="24" t="s">
        <v>1830</v>
      </c>
      <c r="J94" s="21" t="s">
        <v>18</v>
      </c>
      <c r="K94" s="21">
        <v>500</v>
      </c>
      <c r="L94" s="21" t="str">
        <f>VLOOKUP(E94,[1]KLASIFIKASI!$I$4:$J$18,2,FALSE)</f>
        <v>PELEPAS GAS</v>
      </c>
      <c r="M94" s="21">
        <f t="shared" si="9"/>
        <v>15</v>
      </c>
      <c r="N94" s="21" t="s">
        <v>19</v>
      </c>
    </row>
    <row r="95" spans="1:14" x14ac:dyDescent="0.25">
      <c r="A95" s="21">
        <f t="shared" si="10"/>
        <v>94</v>
      </c>
      <c r="B95" s="21" t="s">
        <v>1042</v>
      </c>
      <c r="C95" s="21" t="str">
        <f>VLOOKUP(B95,[1]DESA!$B$2:$D$601,3,FALSE)</f>
        <v>MONTONG GAMANG</v>
      </c>
      <c r="D95" s="21" t="str">
        <f>VLOOKUP(B95,[1]DESA!$B$2:$E$601,4,FALSE)</f>
        <v>KOPANG</v>
      </c>
      <c r="E95" s="22" t="s">
        <v>29</v>
      </c>
      <c r="F95" s="21">
        <f t="shared" si="7"/>
        <v>0</v>
      </c>
      <c r="G95" s="21">
        <f t="shared" si="8"/>
        <v>0</v>
      </c>
      <c r="H95" s="24" t="s">
        <v>1831</v>
      </c>
      <c r="I95" s="24" t="s">
        <v>1832</v>
      </c>
      <c r="J95" s="21" t="s">
        <v>18</v>
      </c>
      <c r="K95" s="21">
        <v>500</v>
      </c>
      <c r="L95" s="21" t="str">
        <f>VLOOKUP(E95,[1]KLASIFIKASI!$I$4:$J$18,2,FALSE)</f>
        <v>PELEPAS GAS</v>
      </c>
      <c r="M95" s="21">
        <f t="shared" si="9"/>
        <v>15</v>
      </c>
      <c r="N95" s="21" t="s">
        <v>19</v>
      </c>
    </row>
    <row r="96" spans="1:14" x14ac:dyDescent="0.25">
      <c r="A96" s="21">
        <f t="shared" si="10"/>
        <v>95</v>
      </c>
      <c r="B96" s="21" t="s">
        <v>1042</v>
      </c>
      <c r="C96" s="21" t="str">
        <f>VLOOKUP(B96,[1]DESA!$B$2:$D$601,3,FALSE)</f>
        <v>MONTONG GAMANG</v>
      </c>
      <c r="D96" s="21" t="str">
        <f>VLOOKUP(B96,[1]DESA!$B$2:$E$601,4,FALSE)</f>
        <v>KOPANG</v>
      </c>
      <c r="E96" s="22" t="s">
        <v>29</v>
      </c>
      <c r="F96" s="21">
        <f t="shared" si="7"/>
        <v>0</v>
      </c>
      <c r="G96" s="21">
        <f t="shared" si="8"/>
        <v>0</v>
      </c>
      <c r="H96" s="24" t="s">
        <v>1833</v>
      </c>
      <c r="I96" s="24" t="s">
        <v>1834</v>
      </c>
      <c r="J96" s="21" t="s">
        <v>18</v>
      </c>
      <c r="K96" s="21">
        <v>500</v>
      </c>
      <c r="L96" s="21" t="str">
        <f>VLOOKUP(E96,[1]KLASIFIKASI!$I$4:$J$18,2,FALSE)</f>
        <v>PELEPAS GAS</v>
      </c>
      <c r="M96" s="21">
        <f t="shared" si="9"/>
        <v>15</v>
      </c>
      <c r="N96" s="21" t="s">
        <v>19</v>
      </c>
    </row>
    <row r="97" spans="1:14" x14ac:dyDescent="0.25">
      <c r="A97" s="21">
        <f t="shared" si="10"/>
        <v>96</v>
      </c>
      <c r="B97" s="21" t="s">
        <v>1042</v>
      </c>
      <c r="C97" s="21" t="str">
        <f>VLOOKUP(B97,[1]DESA!$B$2:$D$601,3,FALSE)</f>
        <v>MONTONG GAMANG</v>
      </c>
      <c r="D97" s="21" t="str">
        <f>VLOOKUP(B97,[1]DESA!$B$2:$E$601,4,FALSE)</f>
        <v>KOPANG</v>
      </c>
      <c r="E97" s="22" t="s">
        <v>15</v>
      </c>
      <c r="F97" s="21">
        <f t="shared" si="7"/>
        <v>0</v>
      </c>
      <c r="G97" s="21">
        <f t="shared" si="8"/>
        <v>0</v>
      </c>
      <c r="H97" s="24" t="s">
        <v>1835</v>
      </c>
      <c r="I97" s="24" t="s">
        <v>1836</v>
      </c>
      <c r="J97" s="21" t="s">
        <v>18</v>
      </c>
      <c r="K97" s="21">
        <v>25</v>
      </c>
      <c r="L97" s="21" t="str">
        <f>VLOOKUP(E97,[1]KLASIFIKASI!$I$4:$J$18,2,FALSE)</f>
        <v>PELEPAS GAS</v>
      </c>
      <c r="M97" s="21">
        <f t="shared" si="9"/>
        <v>12</v>
      </c>
      <c r="N97" s="21" t="s">
        <v>19</v>
      </c>
    </row>
    <row r="98" spans="1:14" x14ac:dyDescent="0.25">
      <c r="A98" s="21">
        <f t="shared" si="10"/>
        <v>97</v>
      </c>
      <c r="B98" s="21" t="s">
        <v>1042</v>
      </c>
      <c r="C98" s="21" t="str">
        <f>VLOOKUP(B98,[1]DESA!$B$2:$D$601,3,FALSE)</f>
        <v>MONTONG GAMANG</v>
      </c>
      <c r="D98" s="21" t="str">
        <f>VLOOKUP(B98,[1]DESA!$B$2:$E$601,4,FALSE)</f>
        <v>KOPANG</v>
      </c>
      <c r="E98" s="22" t="s">
        <v>29</v>
      </c>
      <c r="F98" s="21">
        <f t="shared" ref="F98:F129" si="11">IF(ISERROR(VLOOKUP(M98,KELAS,2,FALSE)),0,VLOOKUP(M98,KELAS,2,FALSE))</f>
        <v>0</v>
      </c>
      <c r="G98" s="21">
        <f t="shared" ref="G98:G129" si="12">IF(F98&gt;50,100,F98)</f>
        <v>0</v>
      </c>
      <c r="H98" s="24" t="s">
        <v>1837</v>
      </c>
      <c r="I98" s="24" t="s">
        <v>1838</v>
      </c>
      <c r="J98" s="21" t="s">
        <v>18</v>
      </c>
      <c r="K98" s="21">
        <v>750</v>
      </c>
      <c r="L98" s="21" t="str">
        <f>VLOOKUP(E98,[1]KLASIFIKASI!$I$4:$J$18,2,FALSE)</f>
        <v>PELEPAS GAS</v>
      </c>
      <c r="M98" s="21">
        <f t="shared" ref="M98:M129" si="13">IF(AND(L98="PIJAR",K98&gt;=25,K98&lt;=50),1,IF(AND(L98="PIJAR",K98&gt;=51,K98&lt;=100),2,IF(AND(L98="PIJAR",K98&gt;=101,K98&lt;=200),3,IF(AND(L98="PIJAR",K98&gt;=201,K98&lt;=300),4,IF(AND(L98="PIJAR",K98&gt;=301,K98&lt;=400),5,IF(AND(L98="PIJAR",K98&gt;=401,K98&lt;=500),6,IF(AND(L98="PIJAR",K98&gt;=510,K98&lt;=600),7,IF(AND(L98="PIJAR",K98&gt;=601,K98&lt;=700),8,IF(AND(L98="PIJAR",K98&gt;=701,K98&lt;=800),9,IF(AND(L98="PIJAR",K98&gt;=801,K98&lt;=900),10,IF(AND(L98="PIJAR",K98&gt;=901,K98&lt;=1000),11,IF(AND(L98="PELEPAS GAS",K98&gt;=10,K98&lt;=50),12,IF(AND(L98="PELEPAS GAS",K98&gt;=51,K98&lt;=100),13,IF(AND(L98="PELEPAS GAS",K98&gt;=101,K98&lt;=250),14,IF(AND(L98="PELEPAS GAS",K98&gt;=251,K98&lt;1000),15,IF(AND(L98="PELEPAS GAS",K98&gt;=501,K98&lt;2000),16,"SALAH"))))))))))))))))</f>
        <v>15</v>
      </c>
      <c r="N98" s="21" t="s">
        <v>19</v>
      </c>
    </row>
    <row r="99" spans="1:14" x14ac:dyDescent="0.25">
      <c r="A99" s="21">
        <f t="shared" si="10"/>
        <v>98</v>
      </c>
      <c r="B99" s="21" t="s">
        <v>1042</v>
      </c>
      <c r="C99" s="21" t="str">
        <f>VLOOKUP(B99,[1]DESA!$B$2:$D$601,3,FALSE)</f>
        <v>MONTONG GAMANG</v>
      </c>
      <c r="D99" s="21" t="str">
        <f>VLOOKUP(B99,[1]DESA!$B$2:$E$601,4,FALSE)</f>
        <v>KOPANG</v>
      </c>
      <c r="E99" s="22" t="s">
        <v>29</v>
      </c>
      <c r="F99" s="21">
        <f t="shared" si="11"/>
        <v>0</v>
      </c>
      <c r="G99" s="21">
        <f t="shared" si="12"/>
        <v>0</v>
      </c>
      <c r="H99" s="24" t="s">
        <v>1839</v>
      </c>
      <c r="I99" s="24" t="s">
        <v>1824</v>
      </c>
      <c r="J99" s="21" t="s">
        <v>18</v>
      </c>
      <c r="K99" s="21">
        <v>500</v>
      </c>
      <c r="L99" s="21" t="str">
        <f>VLOOKUP(E99,[1]KLASIFIKASI!$I$4:$J$18,2,FALSE)</f>
        <v>PELEPAS GAS</v>
      </c>
      <c r="M99" s="21">
        <f t="shared" si="13"/>
        <v>15</v>
      </c>
      <c r="N99" s="21" t="s">
        <v>19</v>
      </c>
    </row>
    <row r="100" spans="1:14" x14ac:dyDescent="0.25">
      <c r="A100" s="21">
        <f t="shared" si="10"/>
        <v>99</v>
      </c>
      <c r="B100" s="21" t="s">
        <v>1042</v>
      </c>
      <c r="C100" s="21" t="str">
        <f>VLOOKUP(B100,[1]DESA!$B$2:$D$601,3,FALSE)</f>
        <v>MONTONG GAMANG</v>
      </c>
      <c r="D100" s="21" t="str">
        <f>VLOOKUP(B100,[1]DESA!$B$2:$E$601,4,FALSE)</f>
        <v>KOPANG</v>
      </c>
      <c r="E100" s="22" t="s">
        <v>29</v>
      </c>
      <c r="F100" s="21">
        <f t="shared" si="11"/>
        <v>0</v>
      </c>
      <c r="G100" s="21">
        <f t="shared" si="12"/>
        <v>0</v>
      </c>
      <c r="H100" s="24" t="s">
        <v>1840</v>
      </c>
      <c r="I100" s="24" t="s">
        <v>1841</v>
      </c>
      <c r="J100" s="21" t="s">
        <v>18</v>
      </c>
      <c r="K100" s="21">
        <v>500</v>
      </c>
      <c r="L100" s="21" t="str">
        <f>VLOOKUP(E100,[1]KLASIFIKASI!$I$4:$J$18,2,FALSE)</f>
        <v>PELEPAS GAS</v>
      </c>
      <c r="M100" s="21">
        <f t="shared" si="13"/>
        <v>15</v>
      </c>
      <c r="N100" s="21" t="s">
        <v>19</v>
      </c>
    </row>
    <row r="101" spans="1:14" x14ac:dyDescent="0.25">
      <c r="A101" s="21">
        <f t="shared" si="10"/>
        <v>100</v>
      </c>
      <c r="B101" s="21" t="s">
        <v>1042</v>
      </c>
      <c r="C101" s="21" t="str">
        <f>VLOOKUP(B101,[1]DESA!$B$2:$D$601,3,FALSE)</f>
        <v>MONTONG GAMANG</v>
      </c>
      <c r="D101" s="21" t="str">
        <f>VLOOKUP(B101,[1]DESA!$B$2:$E$601,4,FALSE)</f>
        <v>KOPANG</v>
      </c>
      <c r="E101" s="22" t="s">
        <v>29</v>
      </c>
      <c r="F101" s="21">
        <f t="shared" si="11"/>
        <v>0</v>
      </c>
      <c r="G101" s="21">
        <f t="shared" si="12"/>
        <v>0</v>
      </c>
      <c r="H101" s="24" t="s">
        <v>1842</v>
      </c>
      <c r="I101" s="24" t="s">
        <v>1843</v>
      </c>
      <c r="J101" s="21" t="s">
        <v>18</v>
      </c>
      <c r="K101" s="21">
        <v>500</v>
      </c>
      <c r="L101" s="21" t="str">
        <f>VLOOKUP(E101,[1]KLASIFIKASI!$I$4:$J$18,2,FALSE)</f>
        <v>PELEPAS GAS</v>
      </c>
      <c r="M101" s="21">
        <f t="shared" si="13"/>
        <v>15</v>
      </c>
      <c r="N101" s="21" t="s">
        <v>19</v>
      </c>
    </row>
    <row r="102" spans="1:14" x14ac:dyDescent="0.25">
      <c r="A102" s="21">
        <f t="shared" si="10"/>
        <v>101</v>
      </c>
      <c r="B102" s="21" t="s">
        <v>1042</v>
      </c>
      <c r="C102" s="21" t="str">
        <f>VLOOKUP(B102,[1]DESA!$B$2:$D$601,3,FALSE)</f>
        <v>MONTONG GAMANG</v>
      </c>
      <c r="D102" s="21" t="str">
        <f>VLOOKUP(B102,[1]DESA!$B$2:$E$601,4,FALSE)</f>
        <v>KOPANG</v>
      </c>
      <c r="E102" s="22" t="s">
        <v>29</v>
      </c>
      <c r="F102" s="21">
        <f t="shared" si="11"/>
        <v>0</v>
      </c>
      <c r="G102" s="21">
        <f t="shared" si="12"/>
        <v>0</v>
      </c>
      <c r="H102" s="24" t="s">
        <v>859</v>
      </c>
      <c r="I102" s="24" t="s">
        <v>1844</v>
      </c>
      <c r="J102" s="21" t="s">
        <v>18</v>
      </c>
      <c r="K102" s="21">
        <v>250</v>
      </c>
      <c r="L102" s="21" t="str">
        <f>VLOOKUP(E102,[1]KLASIFIKASI!$I$4:$J$18,2,FALSE)</f>
        <v>PELEPAS GAS</v>
      </c>
      <c r="M102" s="21">
        <f t="shared" si="13"/>
        <v>14</v>
      </c>
      <c r="N102" s="21" t="s">
        <v>19</v>
      </c>
    </row>
    <row r="103" spans="1:14" x14ac:dyDescent="0.25">
      <c r="A103" s="21">
        <f t="shared" si="10"/>
        <v>102</v>
      </c>
      <c r="B103" s="21" t="s">
        <v>1042</v>
      </c>
      <c r="C103" s="21" t="str">
        <f>VLOOKUP(B103,[1]DESA!$B$2:$D$601,3,FALSE)</f>
        <v>MONTONG GAMANG</v>
      </c>
      <c r="D103" s="21" t="str">
        <f>VLOOKUP(B103,[1]DESA!$B$2:$E$601,4,FALSE)</f>
        <v>KOPANG</v>
      </c>
      <c r="E103" s="22" t="s">
        <v>29</v>
      </c>
      <c r="F103" s="21">
        <f t="shared" si="11"/>
        <v>0</v>
      </c>
      <c r="G103" s="21">
        <f t="shared" si="12"/>
        <v>0</v>
      </c>
      <c r="H103" s="24" t="s">
        <v>1845</v>
      </c>
      <c r="I103" s="24" t="s">
        <v>1846</v>
      </c>
      <c r="J103" s="21" t="s">
        <v>18</v>
      </c>
      <c r="K103" s="21">
        <v>500</v>
      </c>
      <c r="L103" s="21" t="str">
        <f>VLOOKUP(E103,[1]KLASIFIKASI!$I$4:$J$18,2,FALSE)</f>
        <v>PELEPAS GAS</v>
      </c>
      <c r="M103" s="21">
        <f t="shared" si="13"/>
        <v>15</v>
      </c>
      <c r="N103" s="21" t="s">
        <v>19</v>
      </c>
    </row>
    <row r="104" spans="1:14" x14ac:dyDescent="0.25">
      <c r="A104" s="21">
        <f t="shared" si="10"/>
        <v>103</v>
      </c>
      <c r="B104" s="21" t="s">
        <v>1653</v>
      </c>
      <c r="C104" s="21" t="str">
        <f>VLOOKUP(B104,[1]DESA!$B$2:$D$601,3,FALSE)</f>
        <v>MONTONG GAMANG</v>
      </c>
      <c r="D104" s="21" t="str">
        <f>VLOOKUP(B104,[1]DESA!$B$2:$E$601,4,FALSE)</f>
        <v>KOPANG</v>
      </c>
      <c r="E104" s="22" t="s">
        <v>29</v>
      </c>
      <c r="F104" s="21">
        <f t="shared" si="11"/>
        <v>0</v>
      </c>
      <c r="G104" s="21">
        <f t="shared" si="12"/>
        <v>0</v>
      </c>
      <c r="H104" s="24" t="s">
        <v>1847</v>
      </c>
      <c r="I104" s="24" t="s">
        <v>1848</v>
      </c>
      <c r="J104" s="21" t="s">
        <v>18</v>
      </c>
      <c r="K104" s="21">
        <v>250</v>
      </c>
      <c r="L104" s="21" t="str">
        <f>VLOOKUP(E104,[1]KLASIFIKASI!$I$4:$J$18,2,FALSE)</f>
        <v>PELEPAS GAS</v>
      </c>
      <c r="M104" s="21">
        <f t="shared" si="13"/>
        <v>14</v>
      </c>
      <c r="N104" s="21" t="s">
        <v>19</v>
      </c>
    </row>
    <row r="105" spans="1:14" x14ac:dyDescent="0.25">
      <c r="A105" s="21">
        <f t="shared" si="10"/>
        <v>104</v>
      </c>
      <c r="B105" s="21" t="s">
        <v>1653</v>
      </c>
      <c r="C105" s="21" t="str">
        <f>VLOOKUP(B105,[1]DESA!$B$2:$D$601,3,FALSE)</f>
        <v>MONTONG GAMANG</v>
      </c>
      <c r="D105" s="21" t="str">
        <f>VLOOKUP(B105,[1]DESA!$B$2:$E$601,4,FALSE)</f>
        <v>KOPANG</v>
      </c>
      <c r="E105" s="22" t="s">
        <v>29</v>
      </c>
      <c r="F105" s="21">
        <f t="shared" si="11"/>
        <v>0</v>
      </c>
      <c r="G105" s="21">
        <f t="shared" si="12"/>
        <v>0</v>
      </c>
      <c r="H105" s="24" t="s">
        <v>1849</v>
      </c>
      <c r="I105" s="24" t="s">
        <v>1850</v>
      </c>
      <c r="J105" s="21" t="s">
        <v>18</v>
      </c>
      <c r="K105" s="21">
        <v>250</v>
      </c>
      <c r="L105" s="21" t="str">
        <f>VLOOKUP(E105,[1]KLASIFIKASI!$I$4:$J$18,2,FALSE)</f>
        <v>PELEPAS GAS</v>
      </c>
      <c r="M105" s="21">
        <f t="shared" si="13"/>
        <v>14</v>
      </c>
      <c r="N105" s="21" t="s">
        <v>19</v>
      </c>
    </row>
    <row r="106" spans="1:14" x14ac:dyDescent="0.25">
      <c r="A106" s="21">
        <f t="shared" si="10"/>
        <v>105</v>
      </c>
      <c r="B106" s="21" t="s">
        <v>1653</v>
      </c>
      <c r="C106" s="21" t="str">
        <f>VLOOKUP(B106,[1]DESA!$B$2:$D$601,3,FALSE)</f>
        <v>MONTONG GAMANG</v>
      </c>
      <c r="D106" s="21" t="str">
        <f>VLOOKUP(B106,[1]DESA!$B$2:$E$601,4,FALSE)</f>
        <v>KOPANG</v>
      </c>
      <c r="E106" s="22" t="s">
        <v>15</v>
      </c>
      <c r="F106" s="21">
        <f t="shared" si="11"/>
        <v>0</v>
      </c>
      <c r="G106" s="21">
        <f t="shared" si="12"/>
        <v>0</v>
      </c>
      <c r="H106" s="24" t="s">
        <v>1851</v>
      </c>
      <c r="I106" s="24" t="s">
        <v>1852</v>
      </c>
      <c r="J106" s="21" t="s">
        <v>18</v>
      </c>
      <c r="K106" s="21">
        <v>42</v>
      </c>
      <c r="L106" s="21" t="str">
        <f>VLOOKUP(E106,[1]KLASIFIKASI!$I$4:$J$18,2,FALSE)</f>
        <v>PELEPAS GAS</v>
      </c>
      <c r="M106" s="21">
        <f t="shared" si="13"/>
        <v>12</v>
      </c>
      <c r="N106" s="21" t="s">
        <v>19</v>
      </c>
    </row>
    <row r="107" spans="1:14" x14ac:dyDescent="0.25">
      <c r="A107" s="21">
        <f t="shared" si="10"/>
        <v>106</v>
      </c>
      <c r="B107" s="21" t="s">
        <v>1853</v>
      </c>
      <c r="C107" s="21" t="str">
        <f>VLOOKUP(B107,[1]DESA!$B$2:$D$601,3,FALSE)</f>
        <v>MONTONG GAMANG</v>
      </c>
      <c r="D107" s="21" t="str">
        <f>VLOOKUP(B107,[1]DESA!$B$2:$E$601,4,FALSE)</f>
        <v>KOPANG</v>
      </c>
      <c r="E107" s="22" t="s">
        <v>29</v>
      </c>
      <c r="F107" s="21">
        <f t="shared" si="11"/>
        <v>0</v>
      </c>
      <c r="G107" s="21">
        <f t="shared" si="12"/>
        <v>0</v>
      </c>
      <c r="H107" s="24" t="s">
        <v>1854</v>
      </c>
      <c r="I107" s="24" t="s">
        <v>1855</v>
      </c>
      <c r="J107" s="21" t="s">
        <v>18</v>
      </c>
      <c r="K107" s="21">
        <v>500</v>
      </c>
      <c r="L107" s="21" t="str">
        <f>VLOOKUP(E107,[1]KLASIFIKASI!$I$4:$J$18,2,FALSE)</f>
        <v>PELEPAS GAS</v>
      </c>
      <c r="M107" s="21">
        <f t="shared" si="13"/>
        <v>15</v>
      </c>
      <c r="N107" s="21" t="s">
        <v>19</v>
      </c>
    </row>
    <row r="108" spans="1:14" x14ac:dyDescent="0.25">
      <c r="A108" s="21">
        <f t="shared" si="10"/>
        <v>107</v>
      </c>
      <c r="B108" s="21" t="s">
        <v>1853</v>
      </c>
      <c r="C108" s="21" t="str">
        <f>VLOOKUP(B108,[1]DESA!$B$2:$D$601,3,FALSE)</f>
        <v>MONTONG GAMANG</v>
      </c>
      <c r="D108" s="21" t="str">
        <f>VLOOKUP(B108,[1]DESA!$B$2:$E$601,4,FALSE)</f>
        <v>KOPANG</v>
      </c>
      <c r="E108" s="22" t="s">
        <v>29</v>
      </c>
      <c r="F108" s="21">
        <f t="shared" si="11"/>
        <v>0</v>
      </c>
      <c r="G108" s="21">
        <f t="shared" si="12"/>
        <v>0</v>
      </c>
      <c r="H108" s="24" t="s">
        <v>1856</v>
      </c>
      <c r="I108" s="24" t="s">
        <v>1857</v>
      </c>
      <c r="J108" s="21" t="s">
        <v>18</v>
      </c>
      <c r="K108" s="21">
        <v>500</v>
      </c>
      <c r="L108" s="21" t="str">
        <f>VLOOKUP(E108,[1]KLASIFIKASI!$I$4:$J$18,2,FALSE)</f>
        <v>PELEPAS GAS</v>
      </c>
      <c r="M108" s="21">
        <f t="shared" si="13"/>
        <v>15</v>
      </c>
      <c r="N108" s="21" t="s">
        <v>19</v>
      </c>
    </row>
    <row r="109" spans="1:14" x14ac:dyDescent="0.25">
      <c r="A109" s="21">
        <f t="shared" si="10"/>
        <v>108</v>
      </c>
      <c r="B109" s="21" t="s">
        <v>1045</v>
      </c>
      <c r="C109" s="21" t="str">
        <f>VLOOKUP(B109,[1]DESA!$B$2:$D$601,3,FALSE)</f>
        <v>MONTONG GAMANG</v>
      </c>
      <c r="D109" s="21" t="str">
        <f>VLOOKUP(B109,[1]DESA!$B$2:$E$601,4,FALSE)</f>
        <v>KOPANG</v>
      </c>
      <c r="E109" s="22" t="s">
        <v>29</v>
      </c>
      <c r="F109" s="21">
        <f t="shared" si="11"/>
        <v>0</v>
      </c>
      <c r="G109" s="21">
        <f t="shared" si="12"/>
        <v>0</v>
      </c>
      <c r="H109" s="24" t="s">
        <v>1858</v>
      </c>
      <c r="I109" s="24" t="s">
        <v>1859</v>
      </c>
      <c r="J109" s="21" t="s">
        <v>18</v>
      </c>
      <c r="K109" s="21">
        <v>500</v>
      </c>
      <c r="L109" s="21" t="str">
        <f>VLOOKUP(E109,[1]KLASIFIKASI!$I$4:$J$18,2,FALSE)</f>
        <v>PELEPAS GAS</v>
      </c>
      <c r="M109" s="21">
        <f t="shared" si="13"/>
        <v>15</v>
      </c>
      <c r="N109" s="21" t="s">
        <v>19</v>
      </c>
    </row>
    <row r="110" spans="1:14" x14ac:dyDescent="0.25">
      <c r="A110" s="21">
        <f t="shared" si="10"/>
        <v>109</v>
      </c>
      <c r="B110" s="21" t="s">
        <v>1045</v>
      </c>
      <c r="C110" s="21" t="str">
        <f>VLOOKUP(B110,[1]DESA!$B$2:$D$601,3,FALSE)</f>
        <v>MONTONG GAMANG</v>
      </c>
      <c r="D110" s="21" t="str">
        <f>VLOOKUP(B110,[1]DESA!$B$2:$E$601,4,FALSE)</f>
        <v>KOPANG</v>
      </c>
      <c r="E110" s="22" t="s">
        <v>29</v>
      </c>
      <c r="F110" s="21">
        <f t="shared" si="11"/>
        <v>0</v>
      </c>
      <c r="G110" s="21">
        <f t="shared" si="12"/>
        <v>0</v>
      </c>
      <c r="H110" s="24" t="s">
        <v>1860</v>
      </c>
      <c r="I110" s="24" t="s">
        <v>1861</v>
      </c>
      <c r="J110" s="21" t="s">
        <v>18</v>
      </c>
      <c r="K110" s="21">
        <v>250</v>
      </c>
      <c r="L110" s="21" t="str">
        <f>VLOOKUP(E110,[1]KLASIFIKASI!$I$4:$J$18,2,FALSE)</f>
        <v>PELEPAS GAS</v>
      </c>
      <c r="M110" s="21">
        <f t="shared" si="13"/>
        <v>14</v>
      </c>
      <c r="N110" s="21" t="s">
        <v>19</v>
      </c>
    </row>
    <row r="111" spans="1:14" x14ac:dyDescent="0.25">
      <c r="A111" s="21">
        <f t="shared" si="10"/>
        <v>110</v>
      </c>
      <c r="B111" s="21" t="s">
        <v>1045</v>
      </c>
      <c r="C111" s="21" t="str">
        <f>VLOOKUP(B111,[1]DESA!$B$2:$D$601,3,FALSE)</f>
        <v>MONTONG GAMANG</v>
      </c>
      <c r="D111" s="21" t="str">
        <f>VLOOKUP(B111,[1]DESA!$B$2:$E$601,4,FALSE)</f>
        <v>KOPANG</v>
      </c>
      <c r="E111" s="22" t="s">
        <v>29</v>
      </c>
      <c r="F111" s="21">
        <f t="shared" si="11"/>
        <v>0</v>
      </c>
      <c r="G111" s="21">
        <f t="shared" si="12"/>
        <v>0</v>
      </c>
      <c r="H111" s="24" t="s">
        <v>1862</v>
      </c>
      <c r="I111" s="24" t="s">
        <v>1863</v>
      </c>
      <c r="J111" s="21" t="s">
        <v>18</v>
      </c>
      <c r="K111" s="21">
        <v>1000</v>
      </c>
      <c r="L111" s="21" t="str">
        <f>VLOOKUP(E111,[1]KLASIFIKASI!$I$4:$J$18,2,FALSE)</f>
        <v>PELEPAS GAS</v>
      </c>
      <c r="M111" s="21">
        <f t="shared" si="13"/>
        <v>16</v>
      </c>
      <c r="N111" s="21" t="s">
        <v>52</v>
      </c>
    </row>
    <row r="112" spans="1:14" x14ac:dyDescent="0.25">
      <c r="A112" s="21">
        <f t="shared" si="10"/>
        <v>111</v>
      </c>
      <c r="B112" s="21" t="s">
        <v>1045</v>
      </c>
      <c r="C112" s="21" t="str">
        <f>VLOOKUP(B112,[1]DESA!$B$2:$D$601,3,FALSE)</f>
        <v>MONTONG GAMANG</v>
      </c>
      <c r="D112" s="21" t="str">
        <f>VLOOKUP(B112,[1]DESA!$B$2:$E$601,4,FALSE)</f>
        <v>KOPANG</v>
      </c>
      <c r="E112" s="22" t="s">
        <v>29</v>
      </c>
      <c r="F112" s="21">
        <f t="shared" si="11"/>
        <v>0</v>
      </c>
      <c r="G112" s="21">
        <f t="shared" si="12"/>
        <v>0</v>
      </c>
      <c r="H112" s="24" t="s">
        <v>499</v>
      </c>
      <c r="I112" s="24" t="s">
        <v>1864</v>
      </c>
      <c r="J112" s="21" t="s">
        <v>18</v>
      </c>
      <c r="K112" s="21">
        <v>500</v>
      </c>
      <c r="L112" s="21" t="str">
        <f>VLOOKUP(E112,[1]KLASIFIKASI!$I$4:$J$18,2,FALSE)</f>
        <v>PELEPAS GAS</v>
      </c>
      <c r="M112" s="21">
        <f t="shared" si="13"/>
        <v>15</v>
      </c>
      <c r="N112" s="21" t="s">
        <v>19</v>
      </c>
    </row>
    <row r="113" spans="1:14" x14ac:dyDescent="0.25">
      <c r="A113" s="21">
        <f t="shared" si="10"/>
        <v>112</v>
      </c>
      <c r="B113" s="21" t="s">
        <v>1045</v>
      </c>
      <c r="C113" s="21" t="str">
        <f>VLOOKUP(B113,[1]DESA!$B$2:$D$601,3,FALSE)</f>
        <v>MONTONG GAMANG</v>
      </c>
      <c r="D113" s="21" t="str">
        <f>VLOOKUP(B113,[1]DESA!$B$2:$E$601,4,FALSE)</f>
        <v>KOPANG</v>
      </c>
      <c r="E113" s="22" t="s">
        <v>29</v>
      </c>
      <c r="F113" s="21">
        <f t="shared" si="11"/>
        <v>0</v>
      </c>
      <c r="G113" s="21">
        <f t="shared" si="12"/>
        <v>0</v>
      </c>
      <c r="H113" s="24" t="s">
        <v>1865</v>
      </c>
      <c r="I113" s="24" t="s">
        <v>1866</v>
      </c>
      <c r="J113" s="21" t="s">
        <v>18</v>
      </c>
      <c r="K113" s="21">
        <v>500</v>
      </c>
      <c r="L113" s="21" t="str">
        <f>VLOOKUP(E113,[1]KLASIFIKASI!$I$4:$J$18,2,FALSE)</f>
        <v>PELEPAS GAS</v>
      </c>
      <c r="M113" s="21">
        <f t="shared" si="13"/>
        <v>15</v>
      </c>
      <c r="N113" s="21" t="s">
        <v>19</v>
      </c>
    </row>
    <row r="114" spans="1:14" x14ac:dyDescent="0.25">
      <c r="A114" s="21">
        <f t="shared" si="10"/>
        <v>113</v>
      </c>
      <c r="B114" s="21" t="s">
        <v>1045</v>
      </c>
      <c r="C114" s="21" t="str">
        <f>VLOOKUP(B114,[1]DESA!$B$2:$D$601,3,FALSE)</f>
        <v>MONTONG GAMANG</v>
      </c>
      <c r="D114" s="21" t="str">
        <f>VLOOKUP(B114,[1]DESA!$B$2:$E$601,4,FALSE)</f>
        <v>KOPANG</v>
      </c>
      <c r="E114" s="22" t="s">
        <v>29</v>
      </c>
      <c r="F114" s="21">
        <f t="shared" si="11"/>
        <v>0</v>
      </c>
      <c r="G114" s="21">
        <f t="shared" si="12"/>
        <v>0</v>
      </c>
      <c r="H114" s="24"/>
      <c r="I114" s="24"/>
      <c r="J114" s="21" t="s">
        <v>18</v>
      </c>
      <c r="K114" s="21">
        <v>150</v>
      </c>
      <c r="L114" s="21" t="str">
        <f>VLOOKUP(E114,[1]KLASIFIKASI!$I$4:$J$18,2,FALSE)</f>
        <v>PELEPAS GAS</v>
      </c>
      <c r="M114" s="21">
        <f t="shared" si="13"/>
        <v>14</v>
      </c>
      <c r="N114" s="21" t="s">
        <v>19</v>
      </c>
    </row>
    <row r="115" spans="1:14" x14ac:dyDescent="0.25">
      <c r="A115" s="21">
        <f t="shared" si="10"/>
        <v>114</v>
      </c>
      <c r="B115" s="21" t="s">
        <v>1045</v>
      </c>
      <c r="C115" s="21" t="str">
        <f>VLOOKUP(B115,[1]DESA!$B$2:$D$601,3,FALSE)</f>
        <v>MONTONG GAMANG</v>
      </c>
      <c r="D115" s="21" t="str">
        <f>VLOOKUP(B115,[1]DESA!$B$2:$E$601,4,FALSE)</f>
        <v>KOPANG</v>
      </c>
      <c r="E115" s="22" t="s">
        <v>29</v>
      </c>
      <c r="F115" s="21">
        <f t="shared" si="11"/>
        <v>0</v>
      </c>
      <c r="G115" s="21">
        <f t="shared" si="12"/>
        <v>0</v>
      </c>
      <c r="H115" s="24" t="s">
        <v>1867</v>
      </c>
      <c r="I115" s="24" t="s">
        <v>1787</v>
      </c>
      <c r="J115" s="21" t="s">
        <v>18</v>
      </c>
      <c r="K115" s="21">
        <v>250</v>
      </c>
      <c r="L115" s="21" t="str">
        <f>VLOOKUP(E115,[1]KLASIFIKASI!$I$4:$J$18,2,FALSE)</f>
        <v>PELEPAS GAS</v>
      </c>
      <c r="M115" s="21">
        <f t="shared" si="13"/>
        <v>14</v>
      </c>
      <c r="N115" s="21" t="s">
        <v>19</v>
      </c>
    </row>
    <row r="116" spans="1:14" x14ac:dyDescent="0.25">
      <c r="A116" s="21">
        <f t="shared" si="10"/>
        <v>115</v>
      </c>
      <c r="B116" s="21" t="s">
        <v>1045</v>
      </c>
      <c r="C116" s="21" t="str">
        <f>VLOOKUP(B116,[1]DESA!$B$2:$D$601,3,FALSE)</f>
        <v>MONTONG GAMANG</v>
      </c>
      <c r="D116" s="21" t="str">
        <f>VLOOKUP(B116,[1]DESA!$B$2:$E$601,4,FALSE)</f>
        <v>KOPANG</v>
      </c>
      <c r="E116" s="22" t="s">
        <v>29</v>
      </c>
      <c r="F116" s="21">
        <f t="shared" si="11"/>
        <v>0</v>
      </c>
      <c r="G116" s="21">
        <f t="shared" si="12"/>
        <v>0</v>
      </c>
      <c r="H116" s="24" t="s">
        <v>1868</v>
      </c>
      <c r="I116" s="24" t="s">
        <v>1869</v>
      </c>
      <c r="J116" s="21" t="s">
        <v>18</v>
      </c>
      <c r="K116" s="21">
        <v>250</v>
      </c>
      <c r="L116" s="21" t="str">
        <f>VLOOKUP(E116,[1]KLASIFIKASI!$I$4:$J$18,2,FALSE)</f>
        <v>PELEPAS GAS</v>
      </c>
      <c r="M116" s="21">
        <f t="shared" si="13"/>
        <v>14</v>
      </c>
      <c r="N116" s="21" t="s">
        <v>19</v>
      </c>
    </row>
    <row r="117" spans="1:14" x14ac:dyDescent="0.25">
      <c r="A117" s="21">
        <f t="shared" si="10"/>
        <v>116</v>
      </c>
      <c r="B117" s="21" t="s">
        <v>1853</v>
      </c>
      <c r="C117" s="21" t="str">
        <f>VLOOKUP(B117,[1]DESA!$B$2:$D$601,3,FALSE)</f>
        <v>MONTONG GAMANG</v>
      </c>
      <c r="D117" s="21" t="str">
        <f>VLOOKUP(B117,[1]DESA!$B$2:$E$601,4,FALSE)</f>
        <v>KOPANG</v>
      </c>
      <c r="E117" s="22" t="s">
        <v>29</v>
      </c>
      <c r="F117" s="21">
        <f t="shared" si="11"/>
        <v>0</v>
      </c>
      <c r="G117" s="21">
        <f t="shared" si="12"/>
        <v>0</v>
      </c>
      <c r="H117" s="24" t="s">
        <v>1870</v>
      </c>
      <c r="I117" s="24" t="s">
        <v>1871</v>
      </c>
      <c r="J117" s="21" t="s">
        <v>18</v>
      </c>
      <c r="K117" s="21">
        <v>250</v>
      </c>
      <c r="L117" s="21" t="str">
        <f>VLOOKUP(E117,[1]KLASIFIKASI!$I$4:$J$18,2,FALSE)</f>
        <v>PELEPAS GAS</v>
      </c>
      <c r="M117" s="21">
        <f t="shared" si="13"/>
        <v>14</v>
      </c>
      <c r="N117" s="21" t="s">
        <v>19</v>
      </c>
    </row>
    <row r="118" spans="1:14" x14ac:dyDescent="0.25">
      <c r="A118" s="21">
        <f t="shared" si="10"/>
        <v>117</v>
      </c>
      <c r="B118" s="21" t="s">
        <v>1872</v>
      </c>
      <c r="C118" s="21" t="str">
        <f>VLOOKUP(B118,[1]DESA!$B$2:$D$601,3,FALSE)</f>
        <v>KOPANG REMBIGA</v>
      </c>
      <c r="D118" s="21" t="str">
        <f>VLOOKUP(B118,[1]DESA!$B$2:$E$601,4,FALSE)</f>
        <v>KOPANG</v>
      </c>
      <c r="E118" s="22" t="s">
        <v>29</v>
      </c>
      <c r="F118" s="21">
        <f t="shared" si="11"/>
        <v>0</v>
      </c>
      <c r="G118" s="21">
        <f t="shared" si="12"/>
        <v>0</v>
      </c>
      <c r="H118" s="24" t="s">
        <v>1873</v>
      </c>
      <c r="I118" s="24" t="s">
        <v>1874</v>
      </c>
      <c r="J118" s="21" t="s">
        <v>18</v>
      </c>
      <c r="K118" s="21">
        <v>250</v>
      </c>
      <c r="L118" s="21" t="str">
        <f>VLOOKUP(E118,[1]KLASIFIKASI!$I$4:$J$18,2,FALSE)</f>
        <v>PELEPAS GAS</v>
      </c>
      <c r="M118" s="21">
        <f t="shared" si="13"/>
        <v>14</v>
      </c>
      <c r="N118" s="21" t="s">
        <v>19</v>
      </c>
    </row>
    <row r="119" spans="1:14" x14ac:dyDescent="0.25">
      <c r="A119" s="21">
        <f t="shared" si="10"/>
        <v>118</v>
      </c>
      <c r="B119" s="21" t="s">
        <v>1872</v>
      </c>
      <c r="C119" s="21" t="str">
        <f>VLOOKUP(B119,[1]DESA!$B$2:$D$601,3,FALSE)</f>
        <v>KOPANG REMBIGA</v>
      </c>
      <c r="D119" s="21" t="str">
        <f>VLOOKUP(B119,[1]DESA!$B$2:$E$601,4,FALSE)</f>
        <v>KOPANG</v>
      </c>
      <c r="E119" s="22" t="s">
        <v>29</v>
      </c>
      <c r="F119" s="21">
        <f t="shared" si="11"/>
        <v>0</v>
      </c>
      <c r="G119" s="21">
        <f t="shared" si="12"/>
        <v>0</v>
      </c>
      <c r="H119" s="24" t="s">
        <v>1875</v>
      </c>
      <c r="I119" s="24" t="s">
        <v>1876</v>
      </c>
      <c r="J119" s="21" t="s">
        <v>18</v>
      </c>
      <c r="K119" s="21">
        <v>150</v>
      </c>
      <c r="L119" s="21" t="str">
        <f>VLOOKUP(E119,[1]KLASIFIKASI!$I$4:$J$18,2,FALSE)</f>
        <v>PELEPAS GAS</v>
      </c>
      <c r="M119" s="21">
        <f t="shared" si="13"/>
        <v>14</v>
      </c>
      <c r="N119" s="21" t="s">
        <v>19</v>
      </c>
    </row>
    <row r="120" spans="1:14" x14ac:dyDescent="0.25">
      <c r="A120" s="21">
        <f t="shared" si="10"/>
        <v>119</v>
      </c>
      <c r="B120" s="21" t="s">
        <v>1872</v>
      </c>
      <c r="C120" s="21" t="str">
        <f>VLOOKUP(B120,[1]DESA!$B$2:$D$601,3,FALSE)</f>
        <v>KOPANG REMBIGA</v>
      </c>
      <c r="D120" s="21" t="str">
        <f>VLOOKUP(B120,[1]DESA!$B$2:$E$601,4,FALSE)</f>
        <v>KOPANG</v>
      </c>
      <c r="E120" s="22" t="s">
        <v>29</v>
      </c>
      <c r="F120" s="21">
        <f t="shared" si="11"/>
        <v>0</v>
      </c>
      <c r="G120" s="21">
        <f t="shared" si="12"/>
        <v>0</v>
      </c>
      <c r="H120" s="24" t="s">
        <v>1877</v>
      </c>
      <c r="I120" s="24" t="s">
        <v>1878</v>
      </c>
      <c r="J120" s="21" t="s">
        <v>18</v>
      </c>
      <c r="K120" s="21">
        <v>150</v>
      </c>
      <c r="L120" s="21" t="str">
        <f>VLOOKUP(E120,[1]KLASIFIKASI!$I$4:$J$18,2,FALSE)</f>
        <v>PELEPAS GAS</v>
      </c>
      <c r="M120" s="21">
        <f t="shared" si="13"/>
        <v>14</v>
      </c>
      <c r="N120" s="21" t="s">
        <v>19</v>
      </c>
    </row>
    <row r="121" spans="1:14" x14ac:dyDescent="0.25">
      <c r="A121" s="21">
        <f t="shared" si="10"/>
        <v>120</v>
      </c>
      <c r="B121" s="21" t="s">
        <v>1319</v>
      </c>
      <c r="C121" s="21" t="str">
        <f>VLOOKUP(B121,[1]DESA!$B$2:$D$601,3,FALSE)</f>
        <v>KOPANG REMBIGA</v>
      </c>
      <c r="D121" s="21" t="str">
        <f>VLOOKUP(B121,[1]DESA!$B$2:$E$601,4,FALSE)</f>
        <v>KOPANG</v>
      </c>
      <c r="E121" s="22" t="s">
        <v>29</v>
      </c>
      <c r="F121" s="21">
        <f t="shared" si="11"/>
        <v>0</v>
      </c>
      <c r="G121" s="21">
        <f t="shared" si="12"/>
        <v>0</v>
      </c>
      <c r="H121" s="24" t="s">
        <v>1879</v>
      </c>
      <c r="I121" s="24" t="s">
        <v>1880</v>
      </c>
      <c r="J121" s="21" t="s">
        <v>18</v>
      </c>
      <c r="K121" s="21">
        <v>500</v>
      </c>
      <c r="L121" s="21" t="str">
        <f>VLOOKUP(E121,[1]KLASIFIKASI!$I$4:$J$18,2,FALSE)</f>
        <v>PELEPAS GAS</v>
      </c>
      <c r="M121" s="21">
        <f t="shared" si="13"/>
        <v>15</v>
      </c>
      <c r="N121" s="21" t="s">
        <v>19</v>
      </c>
    </row>
    <row r="122" spans="1:14" x14ac:dyDescent="0.25">
      <c r="A122" s="21">
        <f t="shared" si="10"/>
        <v>121</v>
      </c>
      <c r="B122" s="21" t="s">
        <v>1872</v>
      </c>
      <c r="C122" s="21" t="str">
        <f>VLOOKUP(B122,[1]DESA!$B$2:$D$601,3,FALSE)</f>
        <v>KOPANG REMBIGA</v>
      </c>
      <c r="D122" s="21" t="str">
        <f>VLOOKUP(B122,[1]DESA!$B$2:$E$601,4,FALSE)</f>
        <v>KOPANG</v>
      </c>
      <c r="E122" s="22" t="s">
        <v>29</v>
      </c>
      <c r="F122" s="21">
        <f t="shared" si="11"/>
        <v>0</v>
      </c>
      <c r="G122" s="21">
        <f t="shared" si="12"/>
        <v>0</v>
      </c>
      <c r="H122" s="24" t="s">
        <v>1881</v>
      </c>
      <c r="I122" s="24" t="s">
        <v>1882</v>
      </c>
      <c r="J122" s="21" t="s">
        <v>18</v>
      </c>
      <c r="K122" s="21">
        <v>250</v>
      </c>
      <c r="L122" s="21" t="str">
        <f>VLOOKUP(E122,[1]KLASIFIKASI!$I$4:$J$18,2,FALSE)</f>
        <v>PELEPAS GAS</v>
      </c>
      <c r="M122" s="21">
        <f t="shared" si="13"/>
        <v>14</v>
      </c>
      <c r="N122" s="21" t="s">
        <v>19</v>
      </c>
    </row>
    <row r="123" spans="1:14" x14ac:dyDescent="0.25">
      <c r="A123" s="21">
        <f t="shared" si="10"/>
        <v>122</v>
      </c>
      <c r="B123" s="21" t="s">
        <v>1872</v>
      </c>
      <c r="C123" s="21" t="str">
        <f>VLOOKUP(B123,[1]DESA!$B$2:$D$601,3,FALSE)</f>
        <v>KOPANG REMBIGA</v>
      </c>
      <c r="D123" s="21" t="str">
        <f>VLOOKUP(B123,[1]DESA!$B$2:$E$601,4,FALSE)</f>
        <v>KOPANG</v>
      </c>
      <c r="E123" s="22" t="s">
        <v>29</v>
      </c>
      <c r="F123" s="21">
        <f t="shared" si="11"/>
        <v>0</v>
      </c>
      <c r="G123" s="21">
        <f t="shared" si="12"/>
        <v>0</v>
      </c>
      <c r="H123" s="24" t="s">
        <v>1883</v>
      </c>
      <c r="I123" s="24" t="s">
        <v>1884</v>
      </c>
      <c r="J123" s="21" t="s">
        <v>18</v>
      </c>
      <c r="K123" s="21">
        <v>500</v>
      </c>
      <c r="L123" s="21" t="str">
        <f>VLOOKUP(E123,[1]KLASIFIKASI!$I$4:$J$18,2,FALSE)</f>
        <v>PELEPAS GAS</v>
      </c>
      <c r="M123" s="21">
        <f t="shared" si="13"/>
        <v>15</v>
      </c>
      <c r="N123" s="21" t="s">
        <v>19</v>
      </c>
    </row>
    <row r="124" spans="1:14" x14ac:dyDescent="0.25">
      <c r="A124" s="21">
        <f t="shared" si="10"/>
        <v>123</v>
      </c>
      <c r="B124" s="21" t="s">
        <v>1872</v>
      </c>
      <c r="C124" s="21" t="str">
        <f>VLOOKUP(B124,[1]DESA!$B$2:$D$601,3,FALSE)</f>
        <v>KOPANG REMBIGA</v>
      </c>
      <c r="D124" s="21" t="str">
        <f>VLOOKUP(B124,[1]DESA!$B$2:$E$601,4,FALSE)</f>
        <v>KOPANG</v>
      </c>
      <c r="E124" s="22" t="s">
        <v>29</v>
      </c>
      <c r="F124" s="21">
        <f t="shared" si="11"/>
        <v>0</v>
      </c>
      <c r="G124" s="21">
        <f t="shared" si="12"/>
        <v>0</v>
      </c>
      <c r="H124" s="24" t="s">
        <v>1885</v>
      </c>
      <c r="I124" s="24" t="s">
        <v>1886</v>
      </c>
      <c r="J124" s="21" t="s">
        <v>18</v>
      </c>
      <c r="K124" s="21">
        <v>250</v>
      </c>
      <c r="L124" s="21" t="str">
        <f>VLOOKUP(E124,[1]KLASIFIKASI!$I$4:$J$18,2,FALSE)</f>
        <v>PELEPAS GAS</v>
      </c>
      <c r="M124" s="21">
        <f t="shared" si="13"/>
        <v>14</v>
      </c>
      <c r="N124" s="21" t="s">
        <v>19</v>
      </c>
    </row>
    <row r="125" spans="1:14" x14ac:dyDescent="0.25">
      <c r="A125" s="21">
        <f t="shared" si="10"/>
        <v>124</v>
      </c>
      <c r="B125" s="21" t="s">
        <v>1872</v>
      </c>
      <c r="C125" s="21" t="str">
        <f>VLOOKUP(B125,[1]DESA!$B$2:$D$601,3,FALSE)</f>
        <v>KOPANG REMBIGA</v>
      </c>
      <c r="D125" s="21" t="str">
        <f>VLOOKUP(B125,[1]DESA!$B$2:$E$601,4,FALSE)</f>
        <v>KOPANG</v>
      </c>
      <c r="E125" s="22" t="s">
        <v>29</v>
      </c>
      <c r="F125" s="21">
        <f t="shared" si="11"/>
        <v>0</v>
      </c>
      <c r="G125" s="21">
        <f t="shared" si="12"/>
        <v>0</v>
      </c>
      <c r="H125" s="24" t="s">
        <v>1887</v>
      </c>
      <c r="I125" s="24" t="s">
        <v>1888</v>
      </c>
      <c r="J125" s="21" t="s">
        <v>18</v>
      </c>
      <c r="K125" s="21">
        <v>500</v>
      </c>
      <c r="L125" s="21" t="str">
        <f>VLOOKUP(E125,[1]KLASIFIKASI!$I$4:$J$18,2,FALSE)</f>
        <v>PELEPAS GAS</v>
      </c>
      <c r="M125" s="21">
        <f t="shared" si="13"/>
        <v>15</v>
      </c>
      <c r="N125" s="21" t="s">
        <v>19</v>
      </c>
    </row>
    <row r="126" spans="1:14" x14ac:dyDescent="0.25">
      <c r="A126" s="21">
        <f t="shared" si="10"/>
        <v>125</v>
      </c>
      <c r="B126" s="21" t="s">
        <v>1872</v>
      </c>
      <c r="C126" s="21" t="str">
        <f>VLOOKUP(B126,[1]DESA!$B$2:$D$601,3,FALSE)</f>
        <v>KOPANG REMBIGA</v>
      </c>
      <c r="D126" s="21" t="str">
        <f>VLOOKUP(B126,[1]DESA!$B$2:$E$601,4,FALSE)</f>
        <v>KOPANG</v>
      </c>
      <c r="E126" s="22" t="s">
        <v>29</v>
      </c>
      <c r="F126" s="21">
        <f t="shared" si="11"/>
        <v>0</v>
      </c>
      <c r="G126" s="21">
        <f t="shared" si="12"/>
        <v>0</v>
      </c>
      <c r="H126" s="24" t="s">
        <v>1889</v>
      </c>
      <c r="I126" s="24" t="s">
        <v>1890</v>
      </c>
      <c r="J126" s="21" t="s">
        <v>18</v>
      </c>
      <c r="K126" s="21">
        <v>250</v>
      </c>
      <c r="L126" s="21" t="str">
        <f>VLOOKUP(E126,[1]KLASIFIKASI!$I$4:$J$18,2,FALSE)</f>
        <v>PELEPAS GAS</v>
      </c>
      <c r="M126" s="21">
        <f t="shared" si="13"/>
        <v>14</v>
      </c>
      <c r="N126" s="21" t="s">
        <v>19</v>
      </c>
    </row>
    <row r="127" spans="1:14" x14ac:dyDescent="0.25">
      <c r="A127" s="21">
        <f t="shared" si="10"/>
        <v>126</v>
      </c>
      <c r="B127" s="21" t="s">
        <v>1872</v>
      </c>
      <c r="C127" s="21" t="str">
        <f>VLOOKUP(B127,[1]DESA!$B$2:$D$601,3,FALSE)</f>
        <v>KOPANG REMBIGA</v>
      </c>
      <c r="D127" s="21" t="str">
        <f>VLOOKUP(B127,[1]DESA!$B$2:$E$601,4,FALSE)</f>
        <v>KOPANG</v>
      </c>
      <c r="E127" s="22" t="s">
        <v>15</v>
      </c>
      <c r="F127" s="21">
        <f t="shared" si="11"/>
        <v>0</v>
      </c>
      <c r="G127" s="21">
        <f t="shared" si="12"/>
        <v>0</v>
      </c>
      <c r="H127" s="24" t="s">
        <v>1891</v>
      </c>
      <c r="I127" s="24" t="s">
        <v>1892</v>
      </c>
      <c r="J127" s="21" t="s">
        <v>18</v>
      </c>
      <c r="K127" s="21">
        <v>42</v>
      </c>
      <c r="L127" s="21" t="str">
        <f>VLOOKUP(E127,[1]KLASIFIKASI!$I$4:$J$18,2,FALSE)</f>
        <v>PELEPAS GAS</v>
      </c>
      <c r="M127" s="21">
        <f t="shared" si="13"/>
        <v>12</v>
      </c>
      <c r="N127" s="21" t="s">
        <v>19</v>
      </c>
    </row>
    <row r="128" spans="1:14" x14ac:dyDescent="0.25">
      <c r="A128" s="21">
        <f t="shared" si="10"/>
        <v>127</v>
      </c>
      <c r="B128" s="21" t="s">
        <v>1872</v>
      </c>
      <c r="C128" s="21" t="str">
        <f>VLOOKUP(B128,[1]DESA!$B$2:$D$601,3,FALSE)</f>
        <v>KOPANG REMBIGA</v>
      </c>
      <c r="D128" s="21" t="str">
        <f>VLOOKUP(B128,[1]DESA!$B$2:$E$601,4,FALSE)</f>
        <v>KOPANG</v>
      </c>
      <c r="E128" s="22" t="s">
        <v>29</v>
      </c>
      <c r="F128" s="21">
        <f t="shared" si="11"/>
        <v>0</v>
      </c>
      <c r="G128" s="21">
        <f t="shared" si="12"/>
        <v>0</v>
      </c>
      <c r="H128" s="24" t="s">
        <v>1893</v>
      </c>
      <c r="I128" s="24" t="s">
        <v>1894</v>
      </c>
      <c r="J128" s="21" t="s">
        <v>18</v>
      </c>
      <c r="K128" s="21">
        <v>100</v>
      </c>
      <c r="L128" s="21" t="str">
        <f>VLOOKUP(E128,[1]KLASIFIKASI!$I$4:$J$18,2,FALSE)</f>
        <v>PELEPAS GAS</v>
      </c>
      <c r="M128" s="21">
        <f t="shared" si="13"/>
        <v>13</v>
      </c>
      <c r="N128" s="21" t="s">
        <v>52</v>
      </c>
    </row>
    <row r="129" spans="1:14" x14ac:dyDescent="0.25">
      <c r="A129" s="21">
        <f t="shared" si="10"/>
        <v>128</v>
      </c>
      <c r="B129" s="21" t="s">
        <v>1872</v>
      </c>
      <c r="C129" s="21" t="str">
        <f>VLOOKUP(B129,[1]DESA!$B$2:$D$601,3,FALSE)</f>
        <v>KOPANG REMBIGA</v>
      </c>
      <c r="D129" s="21" t="str">
        <f>VLOOKUP(B129,[1]DESA!$B$2:$E$601,4,FALSE)</f>
        <v>KOPANG</v>
      </c>
      <c r="E129" s="22" t="s">
        <v>29</v>
      </c>
      <c r="F129" s="21">
        <f t="shared" si="11"/>
        <v>0</v>
      </c>
      <c r="G129" s="21">
        <f t="shared" si="12"/>
        <v>0</v>
      </c>
      <c r="H129" s="24" t="s">
        <v>1895</v>
      </c>
      <c r="I129" s="24" t="s">
        <v>1896</v>
      </c>
      <c r="J129" s="21" t="s">
        <v>18</v>
      </c>
      <c r="K129" s="21">
        <v>500</v>
      </c>
      <c r="L129" s="21" t="str">
        <f>VLOOKUP(E129,[1]KLASIFIKASI!$I$4:$J$18,2,FALSE)</f>
        <v>PELEPAS GAS</v>
      </c>
      <c r="M129" s="21">
        <f t="shared" si="13"/>
        <v>15</v>
      </c>
      <c r="N129" s="21" t="s">
        <v>19</v>
      </c>
    </row>
    <row r="130" spans="1:14" x14ac:dyDescent="0.25">
      <c r="A130" s="21">
        <f t="shared" si="10"/>
        <v>129</v>
      </c>
      <c r="B130" s="21" t="s">
        <v>1897</v>
      </c>
      <c r="C130" s="21" t="str">
        <f>VLOOKUP(B130,[1]DESA!$B$2:$D$601,3,FALSE)</f>
        <v>KOPANG REMBIGA</v>
      </c>
      <c r="D130" s="21" t="str">
        <f>VLOOKUP(B130,[1]DESA!$B$2:$E$601,4,FALSE)</f>
        <v>KOPANG</v>
      </c>
      <c r="E130" s="22" t="s">
        <v>15</v>
      </c>
      <c r="F130" s="21">
        <f t="shared" ref="F130:F161" si="14">IF(ISERROR(VLOOKUP(M130,KELAS,2,FALSE)),0,VLOOKUP(M130,KELAS,2,FALSE))</f>
        <v>0</v>
      </c>
      <c r="G130" s="21">
        <f t="shared" ref="G130:G161" si="15">IF(F130&gt;50,100,F130)</f>
        <v>0</v>
      </c>
      <c r="H130" s="24" t="s">
        <v>1898</v>
      </c>
      <c r="I130" s="24" t="s">
        <v>1899</v>
      </c>
      <c r="J130" s="21" t="s">
        <v>18</v>
      </c>
      <c r="K130" s="21">
        <v>42</v>
      </c>
      <c r="L130" s="21" t="str">
        <f>VLOOKUP(E130,[1]KLASIFIKASI!$I$4:$J$18,2,FALSE)</f>
        <v>PELEPAS GAS</v>
      </c>
      <c r="M130" s="21">
        <f t="shared" ref="M130:M161" si="16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12</v>
      </c>
      <c r="N130" s="21" t="s">
        <v>19</v>
      </c>
    </row>
    <row r="131" spans="1:14" x14ac:dyDescent="0.25">
      <c r="A131" s="21">
        <f t="shared" si="10"/>
        <v>130</v>
      </c>
      <c r="B131" s="21" t="s">
        <v>1897</v>
      </c>
      <c r="C131" s="21" t="str">
        <f>VLOOKUP(B131,[1]DESA!$B$2:$D$601,3,FALSE)</f>
        <v>KOPANG REMBIGA</v>
      </c>
      <c r="D131" s="21" t="str">
        <f>VLOOKUP(B131,[1]DESA!$B$2:$E$601,4,FALSE)</f>
        <v>KOPANG</v>
      </c>
      <c r="E131" s="22" t="s">
        <v>15</v>
      </c>
      <c r="F131" s="21">
        <f t="shared" si="14"/>
        <v>0</v>
      </c>
      <c r="G131" s="21">
        <f t="shared" si="15"/>
        <v>0</v>
      </c>
      <c r="H131" s="24" t="s">
        <v>1900</v>
      </c>
      <c r="I131" s="24" t="s">
        <v>1901</v>
      </c>
      <c r="J131" s="21" t="s">
        <v>18</v>
      </c>
      <c r="K131" s="21">
        <v>42</v>
      </c>
      <c r="L131" s="21" t="str">
        <f>VLOOKUP(E131,[1]KLASIFIKASI!$I$4:$J$18,2,FALSE)</f>
        <v>PELEPAS GAS</v>
      </c>
      <c r="M131" s="21">
        <f t="shared" si="16"/>
        <v>12</v>
      </c>
      <c r="N131" s="21" t="s">
        <v>19</v>
      </c>
    </row>
    <row r="132" spans="1:14" x14ac:dyDescent="0.25">
      <c r="A132" s="21">
        <f t="shared" ref="A132:A195" si="17">1+A131</f>
        <v>131</v>
      </c>
      <c r="B132" s="21" t="s">
        <v>1897</v>
      </c>
      <c r="C132" s="21" t="str">
        <f>VLOOKUP(B132,[1]DESA!$B$2:$D$601,3,FALSE)</f>
        <v>KOPANG REMBIGA</v>
      </c>
      <c r="D132" s="21" t="str">
        <f>VLOOKUP(B132,[1]DESA!$B$2:$E$601,4,FALSE)</f>
        <v>KOPANG</v>
      </c>
      <c r="E132" s="22" t="s">
        <v>29</v>
      </c>
      <c r="F132" s="21">
        <f t="shared" si="14"/>
        <v>0</v>
      </c>
      <c r="G132" s="21">
        <f t="shared" si="15"/>
        <v>0</v>
      </c>
      <c r="H132" s="24" t="s">
        <v>1902</v>
      </c>
      <c r="I132" s="24" t="s">
        <v>1903</v>
      </c>
      <c r="J132" s="21" t="s">
        <v>18</v>
      </c>
      <c r="K132" s="21">
        <v>250</v>
      </c>
      <c r="L132" s="21" t="str">
        <f>VLOOKUP(E132,[1]KLASIFIKASI!$I$4:$J$18,2,FALSE)</f>
        <v>PELEPAS GAS</v>
      </c>
      <c r="M132" s="21">
        <f t="shared" si="16"/>
        <v>14</v>
      </c>
      <c r="N132" s="21" t="s">
        <v>19</v>
      </c>
    </row>
    <row r="133" spans="1:14" x14ac:dyDescent="0.25">
      <c r="A133" s="21">
        <f t="shared" si="17"/>
        <v>132</v>
      </c>
      <c r="B133" s="21" t="s">
        <v>1897</v>
      </c>
      <c r="C133" s="21" t="str">
        <f>VLOOKUP(B133,[1]DESA!$B$2:$D$601,3,FALSE)</f>
        <v>KOPANG REMBIGA</v>
      </c>
      <c r="D133" s="21" t="str">
        <f>VLOOKUP(B133,[1]DESA!$B$2:$E$601,4,FALSE)</f>
        <v>KOPANG</v>
      </c>
      <c r="E133" s="22" t="s">
        <v>29</v>
      </c>
      <c r="F133" s="21">
        <f t="shared" si="14"/>
        <v>0</v>
      </c>
      <c r="G133" s="21">
        <f t="shared" si="15"/>
        <v>0</v>
      </c>
      <c r="H133" s="24" t="s">
        <v>1904</v>
      </c>
      <c r="I133" s="24" t="s">
        <v>1905</v>
      </c>
      <c r="J133" s="21" t="s">
        <v>18</v>
      </c>
      <c r="K133" s="21">
        <v>500</v>
      </c>
      <c r="L133" s="21" t="str">
        <f>VLOOKUP(E133,[1]KLASIFIKASI!$I$4:$J$18,2,FALSE)</f>
        <v>PELEPAS GAS</v>
      </c>
      <c r="M133" s="21">
        <f t="shared" si="16"/>
        <v>15</v>
      </c>
      <c r="N133" s="21" t="s">
        <v>19</v>
      </c>
    </row>
    <row r="134" spans="1:14" x14ac:dyDescent="0.25">
      <c r="A134" s="21">
        <f t="shared" si="17"/>
        <v>133</v>
      </c>
      <c r="B134" s="21" t="s">
        <v>1897</v>
      </c>
      <c r="C134" s="21" t="str">
        <f>VLOOKUP(B134,[1]DESA!$B$2:$D$601,3,FALSE)</f>
        <v>KOPANG REMBIGA</v>
      </c>
      <c r="D134" s="21" t="str">
        <f>VLOOKUP(B134,[1]DESA!$B$2:$E$601,4,FALSE)</f>
        <v>KOPANG</v>
      </c>
      <c r="E134" s="22" t="s">
        <v>29</v>
      </c>
      <c r="F134" s="21">
        <f t="shared" si="14"/>
        <v>0</v>
      </c>
      <c r="G134" s="21">
        <f t="shared" si="15"/>
        <v>0</v>
      </c>
      <c r="H134" s="24" t="s">
        <v>1803</v>
      </c>
      <c r="I134" s="24" t="s">
        <v>1906</v>
      </c>
      <c r="J134" s="21" t="s">
        <v>18</v>
      </c>
      <c r="K134" s="21">
        <v>250</v>
      </c>
      <c r="L134" s="21" t="str">
        <f>VLOOKUP(E134,[1]KLASIFIKASI!$I$4:$J$18,2,FALSE)</f>
        <v>PELEPAS GAS</v>
      </c>
      <c r="M134" s="21">
        <f t="shared" si="16"/>
        <v>14</v>
      </c>
      <c r="N134" s="21" t="s">
        <v>19</v>
      </c>
    </row>
    <row r="135" spans="1:14" x14ac:dyDescent="0.25">
      <c r="A135" s="21">
        <f t="shared" si="17"/>
        <v>134</v>
      </c>
      <c r="B135" s="21" t="s">
        <v>1897</v>
      </c>
      <c r="C135" s="21" t="str">
        <f>VLOOKUP(B135,[1]DESA!$B$2:$D$601,3,FALSE)</f>
        <v>KOPANG REMBIGA</v>
      </c>
      <c r="D135" s="21" t="str">
        <f>VLOOKUP(B135,[1]DESA!$B$2:$E$601,4,FALSE)</f>
        <v>KOPANG</v>
      </c>
      <c r="E135" s="22" t="s">
        <v>29</v>
      </c>
      <c r="F135" s="21">
        <f t="shared" si="14"/>
        <v>0</v>
      </c>
      <c r="G135" s="21">
        <f t="shared" si="15"/>
        <v>0</v>
      </c>
      <c r="H135" s="24" t="s">
        <v>1907</v>
      </c>
      <c r="I135" s="24" t="s">
        <v>1908</v>
      </c>
      <c r="J135" s="21" t="s">
        <v>18</v>
      </c>
      <c r="K135" s="21">
        <v>750</v>
      </c>
      <c r="L135" s="21" t="str">
        <f>VLOOKUP(E135,[1]KLASIFIKASI!$I$4:$J$18,2,FALSE)</f>
        <v>PELEPAS GAS</v>
      </c>
      <c r="M135" s="21">
        <f t="shared" si="16"/>
        <v>15</v>
      </c>
      <c r="N135" s="21" t="s">
        <v>19</v>
      </c>
    </row>
    <row r="136" spans="1:14" x14ac:dyDescent="0.25">
      <c r="A136" s="21">
        <f t="shared" si="17"/>
        <v>135</v>
      </c>
      <c r="B136" s="21" t="s">
        <v>1897</v>
      </c>
      <c r="C136" s="21" t="str">
        <f>VLOOKUP(B136,[1]DESA!$B$2:$D$601,3,FALSE)</f>
        <v>KOPANG REMBIGA</v>
      </c>
      <c r="D136" s="21" t="str">
        <f>VLOOKUP(B136,[1]DESA!$B$2:$E$601,4,FALSE)</f>
        <v>KOPANG</v>
      </c>
      <c r="E136" s="22" t="s">
        <v>29</v>
      </c>
      <c r="F136" s="21">
        <f t="shared" si="14"/>
        <v>0</v>
      </c>
      <c r="G136" s="21">
        <f t="shared" si="15"/>
        <v>0</v>
      </c>
      <c r="H136" s="24" t="s">
        <v>1909</v>
      </c>
      <c r="I136" s="24" t="s">
        <v>1910</v>
      </c>
      <c r="J136" s="21" t="s">
        <v>18</v>
      </c>
      <c r="K136" s="21">
        <v>250</v>
      </c>
      <c r="L136" s="21" t="str">
        <f>VLOOKUP(E136,[1]KLASIFIKASI!$I$4:$J$18,2,FALSE)</f>
        <v>PELEPAS GAS</v>
      </c>
      <c r="M136" s="21">
        <f t="shared" si="16"/>
        <v>14</v>
      </c>
      <c r="N136" s="21" t="s">
        <v>19</v>
      </c>
    </row>
    <row r="137" spans="1:14" x14ac:dyDescent="0.25">
      <c r="A137" s="21">
        <f t="shared" si="17"/>
        <v>136</v>
      </c>
      <c r="B137" s="21" t="s">
        <v>1897</v>
      </c>
      <c r="C137" s="21" t="str">
        <f>VLOOKUP(B137,[1]DESA!$B$2:$D$601,3,FALSE)</f>
        <v>KOPANG REMBIGA</v>
      </c>
      <c r="D137" s="21" t="str">
        <f>VLOOKUP(B137,[1]DESA!$B$2:$E$601,4,FALSE)</f>
        <v>KOPANG</v>
      </c>
      <c r="E137" s="22" t="s">
        <v>15</v>
      </c>
      <c r="F137" s="21">
        <f t="shared" si="14"/>
        <v>0</v>
      </c>
      <c r="G137" s="21">
        <f t="shared" si="15"/>
        <v>0</v>
      </c>
      <c r="H137" s="24" t="s">
        <v>1911</v>
      </c>
      <c r="I137" s="24" t="s">
        <v>1912</v>
      </c>
      <c r="J137" s="21" t="s">
        <v>18</v>
      </c>
      <c r="K137" s="21">
        <v>42</v>
      </c>
      <c r="L137" s="21" t="str">
        <f>VLOOKUP(E137,[1]KLASIFIKASI!$I$4:$J$18,2,FALSE)</f>
        <v>PELEPAS GAS</v>
      </c>
      <c r="M137" s="21">
        <f t="shared" si="16"/>
        <v>12</v>
      </c>
      <c r="N137" s="21" t="s">
        <v>19</v>
      </c>
    </row>
    <row r="138" spans="1:14" x14ac:dyDescent="0.25">
      <c r="A138" s="21">
        <f t="shared" si="17"/>
        <v>137</v>
      </c>
      <c r="B138" s="21" t="s">
        <v>1897</v>
      </c>
      <c r="C138" s="21" t="str">
        <f>VLOOKUP(B138,[1]DESA!$B$2:$D$601,3,FALSE)</f>
        <v>KOPANG REMBIGA</v>
      </c>
      <c r="D138" s="21" t="str">
        <f>VLOOKUP(B138,[1]DESA!$B$2:$E$601,4,FALSE)</f>
        <v>KOPANG</v>
      </c>
      <c r="E138" s="22" t="s">
        <v>15</v>
      </c>
      <c r="F138" s="21">
        <f t="shared" si="14"/>
        <v>0</v>
      </c>
      <c r="G138" s="21">
        <f t="shared" si="15"/>
        <v>0</v>
      </c>
      <c r="H138" s="24" t="s">
        <v>1913</v>
      </c>
      <c r="I138" s="24" t="s">
        <v>1914</v>
      </c>
      <c r="J138" s="21" t="s">
        <v>18</v>
      </c>
      <c r="K138" s="21">
        <v>42</v>
      </c>
      <c r="L138" s="21" t="str">
        <f>VLOOKUP(E138,[1]KLASIFIKASI!$I$4:$J$18,2,FALSE)</f>
        <v>PELEPAS GAS</v>
      </c>
      <c r="M138" s="21">
        <f t="shared" si="16"/>
        <v>12</v>
      </c>
      <c r="N138" s="21" t="s">
        <v>19</v>
      </c>
    </row>
    <row r="139" spans="1:14" x14ac:dyDescent="0.25">
      <c r="A139" s="21">
        <f t="shared" si="17"/>
        <v>138</v>
      </c>
      <c r="B139" s="21" t="s">
        <v>1897</v>
      </c>
      <c r="C139" s="21" t="str">
        <f>VLOOKUP(B139,[1]DESA!$B$2:$D$601,3,FALSE)</f>
        <v>KOPANG REMBIGA</v>
      </c>
      <c r="D139" s="21" t="str">
        <f>VLOOKUP(B139,[1]DESA!$B$2:$E$601,4,FALSE)</f>
        <v>KOPANG</v>
      </c>
      <c r="E139" s="22" t="s">
        <v>15</v>
      </c>
      <c r="F139" s="21">
        <f t="shared" si="14"/>
        <v>0</v>
      </c>
      <c r="G139" s="21">
        <f t="shared" si="15"/>
        <v>0</v>
      </c>
      <c r="H139" s="24" t="s">
        <v>1005</v>
      </c>
      <c r="I139" s="24" t="s">
        <v>1915</v>
      </c>
      <c r="J139" s="21" t="s">
        <v>18</v>
      </c>
      <c r="K139" s="21">
        <v>42</v>
      </c>
      <c r="L139" s="21" t="str">
        <f>VLOOKUP(E139,[1]KLASIFIKASI!$I$4:$J$18,2,FALSE)</f>
        <v>PELEPAS GAS</v>
      </c>
      <c r="M139" s="21">
        <f t="shared" si="16"/>
        <v>12</v>
      </c>
      <c r="N139" s="21" t="s">
        <v>19</v>
      </c>
    </row>
    <row r="140" spans="1:14" x14ac:dyDescent="0.25">
      <c r="A140" s="21">
        <f t="shared" si="17"/>
        <v>139</v>
      </c>
      <c r="B140" s="21" t="s">
        <v>1897</v>
      </c>
      <c r="C140" s="21" t="str">
        <f>VLOOKUP(B140,[1]DESA!$B$2:$D$601,3,FALSE)</f>
        <v>KOPANG REMBIGA</v>
      </c>
      <c r="D140" s="21" t="str">
        <f>VLOOKUP(B140,[1]DESA!$B$2:$E$601,4,FALSE)</f>
        <v>KOPANG</v>
      </c>
      <c r="E140" s="22" t="s">
        <v>15</v>
      </c>
      <c r="F140" s="21">
        <f t="shared" si="14"/>
        <v>0</v>
      </c>
      <c r="G140" s="21">
        <f t="shared" si="15"/>
        <v>0</v>
      </c>
      <c r="H140" s="24" t="s">
        <v>1916</v>
      </c>
      <c r="I140" s="24" t="s">
        <v>1917</v>
      </c>
      <c r="J140" s="21" t="s">
        <v>18</v>
      </c>
      <c r="K140" s="21">
        <v>24</v>
      </c>
      <c r="L140" s="21" t="str">
        <f>VLOOKUP(E140,[1]KLASIFIKASI!$I$4:$J$18,2,FALSE)</f>
        <v>PELEPAS GAS</v>
      </c>
      <c r="M140" s="21">
        <f t="shared" si="16"/>
        <v>12</v>
      </c>
      <c r="N140" s="21" t="s">
        <v>19</v>
      </c>
    </row>
    <row r="141" spans="1:14" x14ac:dyDescent="0.25">
      <c r="A141" s="21">
        <f t="shared" si="17"/>
        <v>140</v>
      </c>
      <c r="B141" s="21" t="s">
        <v>1897</v>
      </c>
      <c r="C141" s="21" t="str">
        <f>VLOOKUP(B141,[1]DESA!$B$2:$D$601,3,FALSE)</f>
        <v>KOPANG REMBIGA</v>
      </c>
      <c r="D141" s="21" t="str">
        <f>VLOOKUP(B141,[1]DESA!$B$2:$E$601,4,FALSE)</f>
        <v>KOPANG</v>
      </c>
      <c r="E141" s="22" t="s">
        <v>29</v>
      </c>
      <c r="F141" s="21">
        <f t="shared" si="14"/>
        <v>0</v>
      </c>
      <c r="G141" s="21">
        <f t="shared" si="15"/>
        <v>0</v>
      </c>
      <c r="H141" s="24" t="s">
        <v>1918</v>
      </c>
      <c r="I141" s="24" t="s">
        <v>1919</v>
      </c>
      <c r="J141" s="21" t="s">
        <v>18</v>
      </c>
      <c r="K141" s="21">
        <v>250</v>
      </c>
      <c r="L141" s="21" t="str">
        <f>VLOOKUP(E141,[1]KLASIFIKASI!$I$4:$J$18,2,FALSE)</f>
        <v>PELEPAS GAS</v>
      </c>
      <c r="M141" s="21">
        <f t="shared" si="16"/>
        <v>14</v>
      </c>
      <c r="N141" s="21" t="s">
        <v>19</v>
      </c>
    </row>
    <row r="142" spans="1:14" x14ac:dyDescent="0.25">
      <c r="A142" s="21">
        <f t="shared" si="17"/>
        <v>141</v>
      </c>
      <c r="B142" s="21" t="s">
        <v>1897</v>
      </c>
      <c r="C142" s="21" t="str">
        <f>VLOOKUP(B142,[1]DESA!$B$2:$D$601,3,FALSE)</f>
        <v>KOPANG REMBIGA</v>
      </c>
      <c r="D142" s="21" t="str">
        <f>VLOOKUP(B142,[1]DESA!$B$2:$E$601,4,FALSE)</f>
        <v>KOPANG</v>
      </c>
      <c r="E142" s="22" t="s">
        <v>15</v>
      </c>
      <c r="F142" s="21">
        <f t="shared" si="14"/>
        <v>0</v>
      </c>
      <c r="G142" s="21">
        <f t="shared" si="15"/>
        <v>0</v>
      </c>
      <c r="H142" s="24" t="s">
        <v>1920</v>
      </c>
      <c r="I142" s="24" t="s">
        <v>1921</v>
      </c>
      <c r="J142" s="21" t="s">
        <v>18</v>
      </c>
      <c r="K142" s="21">
        <v>42</v>
      </c>
      <c r="L142" s="21" t="str">
        <f>VLOOKUP(E142,[1]KLASIFIKASI!$I$4:$J$18,2,FALSE)</f>
        <v>PELEPAS GAS</v>
      </c>
      <c r="M142" s="21">
        <f t="shared" si="16"/>
        <v>12</v>
      </c>
      <c r="N142" s="21" t="s">
        <v>19</v>
      </c>
    </row>
    <row r="143" spans="1:14" x14ac:dyDescent="0.25">
      <c r="A143" s="21">
        <f t="shared" si="17"/>
        <v>142</v>
      </c>
      <c r="B143" s="21" t="s">
        <v>1897</v>
      </c>
      <c r="C143" s="21" t="str">
        <f>VLOOKUP(B143,[1]DESA!$B$2:$D$601,3,FALSE)</f>
        <v>KOPANG REMBIGA</v>
      </c>
      <c r="D143" s="21" t="str">
        <f>VLOOKUP(B143,[1]DESA!$B$2:$E$601,4,FALSE)</f>
        <v>KOPANG</v>
      </c>
      <c r="E143" s="22" t="s">
        <v>29</v>
      </c>
      <c r="F143" s="21">
        <f t="shared" si="14"/>
        <v>0</v>
      </c>
      <c r="G143" s="21">
        <f t="shared" si="15"/>
        <v>0</v>
      </c>
      <c r="H143" s="24" t="s">
        <v>1922</v>
      </c>
      <c r="I143" s="24" t="s">
        <v>1917</v>
      </c>
      <c r="J143" s="21" t="s">
        <v>18</v>
      </c>
      <c r="K143" s="21">
        <v>500</v>
      </c>
      <c r="L143" s="21" t="str">
        <f>VLOOKUP(E143,[1]KLASIFIKASI!$I$4:$J$18,2,FALSE)</f>
        <v>PELEPAS GAS</v>
      </c>
      <c r="M143" s="21">
        <f t="shared" si="16"/>
        <v>15</v>
      </c>
      <c r="N143" s="21" t="s">
        <v>19</v>
      </c>
    </row>
    <row r="144" spans="1:14" x14ac:dyDescent="0.25">
      <c r="A144" s="21">
        <f t="shared" si="17"/>
        <v>143</v>
      </c>
      <c r="B144" s="21" t="s">
        <v>1923</v>
      </c>
      <c r="C144" s="21" t="str">
        <f>VLOOKUP(B144,[1]DESA!$B$2:$D$601,3,FALSE)</f>
        <v>KOPANG REMBIGA</v>
      </c>
      <c r="D144" s="21" t="str">
        <f>VLOOKUP(B144,[1]DESA!$B$2:$E$601,4,FALSE)</f>
        <v>KOPANG</v>
      </c>
      <c r="E144" s="22" t="s">
        <v>29</v>
      </c>
      <c r="F144" s="21">
        <f t="shared" si="14"/>
        <v>0</v>
      </c>
      <c r="G144" s="21">
        <f t="shared" si="15"/>
        <v>0</v>
      </c>
      <c r="H144" s="24" t="s">
        <v>1924</v>
      </c>
      <c r="I144" s="24" t="s">
        <v>1925</v>
      </c>
      <c r="J144" s="21" t="s">
        <v>18</v>
      </c>
      <c r="K144" s="21">
        <v>500</v>
      </c>
      <c r="L144" s="21" t="str">
        <f>VLOOKUP(E144,[1]KLASIFIKASI!$I$4:$J$18,2,FALSE)</f>
        <v>PELEPAS GAS</v>
      </c>
      <c r="M144" s="21">
        <f t="shared" si="16"/>
        <v>15</v>
      </c>
      <c r="N144" s="21" t="s">
        <v>19</v>
      </c>
    </row>
    <row r="145" spans="1:14" x14ac:dyDescent="0.25">
      <c r="A145" s="21">
        <f t="shared" si="17"/>
        <v>144</v>
      </c>
      <c r="B145" s="21" t="s">
        <v>1923</v>
      </c>
      <c r="C145" s="21" t="str">
        <f>VLOOKUP(B145,[1]DESA!$B$2:$D$601,3,FALSE)</f>
        <v>KOPANG REMBIGA</v>
      </c>
      <c r="D145" s="21" t="str">
        <f>VLOOKUP(B145,[1]DESA!$B$2:$E$601,4,FALSE)</f>
        <v>KOPANG</v>
      </c>
      <c r="E145" s="22" t="s">
        <v>29</v>
      </c>
      <c r="F145" s="21">
        <f t="shared" si="14"/>
        <v>0</v>
      </c>
      <c r="G145" s="21">
        <f t="shared" si="15"/>
        <v>0</v>
      </c>
      <c r="H145" s="24" t="s">
        <v>1926</v>
      </c>
      <c r="I145" s="24" t="s">
        <v>1927</v>
      </c>
      <c r="J145" s="21" t="s">
        <v>18</v>
      </c>
      <c r="K145" s="21">
        <v>500</v>
      </c>
      <c r="L145" s="21" t="str">
        <f>VLOOKUP(E145,[1]KLASIFIKASI!$I$4:$J$18,2,FALSE)</f>
        <v>PELEPAS GAS</v>
      </c>
      <c r="M145" s="21">
        <f t="shared" si="16"/>
        <v>15</v>
      </c>
      <c r="N145" s="21" t="s">
        <v>19</v>
      </c>
    </row>
    <row r="146" spans="1:14" x14ac:dyDescent="0.25">
      <c r="A146" s="21">
        <f t="shared" si="17"/>
        <v>145</v>
      </c>
      <c r="B146" s="21" t="s">
        <v>1923</v>
      </c>
      <c r="C146" s="21" t="str">
        <f>VLOOKUP(B146,[1]DESA!$B$2:$D$601,3,FALSE)</f>
        <v>KOPANG REMBIGA</v>
      </c>
      <c r="D146" s="21" t="str">
        <f>VLOOKUP(B146,[1]DESA!$B$2:$E$601,4,FALSE)</f>
        <v>KOPANG</v>
      </c>
      <c r="E146" s="22" t="s">
        <v>15</v>
      </c>
      <c r="F146" s="21">
        <f t="shared" si="14"/>
        <v>0</v>
      </c>
      <c r="G146" s="21">
        <f t="shared" si="15"/>
        <v>0</v>
      </c>
      <c r="H146" s="24" t="s">
        <v>1928</v>
      </c>
      <c r="I146" s="24" t="s">
        <v>1929</v>
      </c>
      <c r="J146" s="21" t="s">
        <v>18</v>
      </c>
      <c r="K146" s="21">
        <v>42</v>
      </c>
      <c r="L146" s="21" t="str">
        <f>VLOOKUP(E146,[1]KLASIFIKASI!$I$4:$J$18,2,FALSE)</f>
        <v>PELEPAS GAS</v>
      </c>
      <c r="M146" s="21">
        <f t="shared" si="16"/>
        <v>12</v>
      </c>
      <c r="N146" s="21" t="s">
        <v>19</v>
      </c>
    </row>
    <row r="147" spans="1:14" x14ac:dyDescent="0.25">
      <c r="A147" s="21">
        <f t="shared" si="17"/>
        <v>146</v>
      </c>
      <c r="B147" s="21" t="s">
        <v>1923</v>
      </c>
      <c r="C147" s="21" t="str">
        <f>VLOOKUP(B147,[1]DESA!$B$2:$D$601,3,FALSE)</f>
        <v>KOPANG REMBIGA</v>
      </c>
      <c r="D147" s="21" t="str">
        <f>VLOOKUP(B147,[1]DESA!$B$2:$E$601,4,FALSE)</f>
        <v>KOPANG</v>
      </c>
      <c r="E147" s="22" t="s">
        <v>15</v>
      </c>
      <c r="F147" s="21">
        <f t="shared" si="14"/>
        <v>0</v>
      </c>
      <c r="G147" s="21">
        <f t="shared" si="15"/>
        <v>0</v>
      </c>
      <c r="H147" s="24" t="s">
        <v>1930</v>
      </c>
      <c r="I147" s="24" t="s">
        <v>1931</v>
      </c>
      <c r="J147" s="21" t="s">
        <v>18</v>
      </c>
      <c r="K147" s="21">
        <v>42</v>
      </c>
      <c r="L147" s="21" t="str">
        <f>VLOOKUP(E147,[1]KLASIFIKASI!$I$4:$J$18,2,FALSE)</f>
        <v>PELEPAS GAS</v>
      </c>
      <c r="M147" s="21">
        <f t="shared" si="16"/>
        <v>12</v>
      </c>
      <c r="N147" s="21" t="s">
        <v>19</v>
      </c>
    </row>
    <row r="148" spans="1:14" x14ac:dyDescent="0.25">
      <c r="A148" s="21">
        <f t="shared" si="17"/>
        <v>147</v>
      </c>
      <c r="B148" s="21" t="s">
        <v>1923</v>
      </c>
      <c r="C148" s="21" t="str">
        <f>VLOOKUP(B148,[1]DESA!$B$2:$D$601,3,FALSE)</f>
        <v>KOPANG REMBIGA</v>
      </c>
      <c r="D148" s="21" t="str">
        <f>VLOOKUP(B148,[1]DESA!$B$2:$E$601,4,FALSE)</f>
        <v>KOPANG</v>
      </c>
      <c r="E148" s="22" t="s">
        <v>15</v>
      </c>
      <c r="F148" s="21">
        <f t="shared" si="14"/>
        <v>0</v>
      </c>
      <c r="G148" s="21">
        <f t="shared" si="15"/>
        <v>0</v>
      </c>
      <c r="H148" s="24" t="s">
        <v>1932</v>
      </c>
      <c r="I148" s="24" t="s">
        <v>1933</v>
      </c>
      <c r="J148" s="21" t="s">
        <v>18</v>
      </c>
      <c r="K148" s="21">
        <v>42</v>
      </c>
      <c r="L148" s="21" t="str">
        <f>VLOOKUP(E148,[1]KLASIFIKASI!$I$4:$J$18,2,FALSE)</f>
        <v>PELEPAS GAS</v>
      </c>
      <c r="M148" s="21">
        <f t="shared" si="16"/>
        <v>12</v>
      </c>
      <c r="N148" s="21" t="s">
        <v>19</v>
      </c>
    </row>
    <row r="149" spans="1:14" x14ac:dyDescent="0.25">
      <c r="A149" s="21">
        <f t="shared" si="17"/>
        <v>148</v>
      </c>
      <c r="B149" s="21" t="s">
        <v>1923</v>
      </c>
      <c r="C149" s="21" t="str">
        <f>VLOOKUP(B149,[1]DESA!$B$2:$D$601,3,FALSE)</f>
        <v>KOPANG REMBIGA</v>
      </c>
      <c r="D149" s="21" t="str">
        <f>VLOOKUP(B149,[1]DESA!$B$2:$E$601,4,FALSE)</f>
        <v>KOPANG</v>
      </c>
      <c r="E149" s="22" t="s">
        <v>15</v>
      </c>
      <c r="F149" s="21">
        <f t="shared" si="14"/>
        <v>0</v>
      </c>
      <c r="G149" s="21">
        <f t="shared" si="15"/>
        <v>0</v>
      </c>
      <c r="H149" s="24" t="s">
        <v>1934</v>
      </c>
      <c r="I149" s="24" t="s">
        <v>1935</v>
      </c>
      <c r="J149" s="21" t="s">
        <v>18</v>
      </c>
      <c r="K149" s="21">
        <v>42</v>
      </c>
      <c r="L149" s="21" t="str">
        <f>VLOOKUP(E149,[1]KLASIFIKASI!$I$4:$J$18,2,FALSE)</f>
        <v>PELEPAS GAS</v>
      </c>
      <c r="M149" s="21">
        <f t="shared" si="16"/>
        <v>12</v>
      </c>
      <c r="N149" s="21" t="s">
        <v>19</v>
      </c>
    </row>
    <row r="150" spans="1:14" x14ac:dyDescent="0.25">
      <c r="A150" s="21">
        <f t="shared" si="17"/>
        <v>149</v>
      </c>
      <c r="B150" s="21" t="s">
        <v>1923</v>
      </c>
      <c r="C150" s="21" t="str">
        <f>VLOOKUP(B150,[1]DESA!$B$2:$D$601,3,FALSE)</f>
        <v>KOPANG REMBIGA</v>
      </c>
      <c r="D150" s="21" t="str">
        <f>VLOOKUP(B150,[1]DESA!$B$2:$E$601,4,FALSE)</f>
        <v>KOPANG</v>
      </c>
      <c r="E150" s="22" t="s">
        <v>15</v>
      </c>
      <c r="F150" s="21">
        <f t="shared" si="14"/>
        <v>0</v>
      </c>
      <c r="G150" s="21">
        <f t="shared" si="15"/>
        <v>0</v>
      </c>
      <c r="H150" s="24" t="s">
        <v>1158</v>
      </c>
      <c r="I150" s="24" t="s">
        <v>1936</v>
      </c>
      <c r="J150" s="21" t="s">
        <v>18</v>
      </c>
      <c r="K150" s="21">
        <v>42</v>
      </c>
      <c r="L150" s="21" t="str">
        <f>VLOOKUP(E150,[1]KLASIFIKASI!$I$4:$J$18,2,FALSE)</f>
        <v>PELEPAS GAS</v>
      </c>
      <c r="M150" s="21">
        <f t="shared" si="16"/>
        <v>12</v>
      </c>
      <c r="N150" s="21" t="s">
        <v>19</v>
      </c>
    </row>
    <row r="151" spans="1:14" x14ac:dyDescent="0.25">
      <c r="A151" s="21">
        <f t="shared" si="17"/>
        <v>150</v>
      </c>
      <c r="B151" s="21" t="s">
        <v>1923</v>
      </c>
      <c r="C151" s="21" t="str">
        <f>VLOOKUP(B151,[1]DESA!$B$2:$D$601,3,FALSE)</f>
        <v>KOPANG REMBIGA</v>
      </c>
      <c r="D151" s="21" t="str">
        <f>VLOOKUP(B151,[1]DESA!$B$2:$E$601,4,FALSE)</f>
        <v>KOPANG</v>
      </c>
      <c r="E151" s="22" t="s">
        <v>29</v>
      </c>
      <c r="F151" s="21">
        <f t="shared" si="14"/>
        <v>0</v>
      </c>
      <c r="G151" s="21">
        <f t="shared" si="15"/>
        <v>0</v>
      </c>
      <c r="H151" s="24" t="s">
        <v>1937</v>
      </c>
      <c r="I151" s="24" t="s">
        <v>1938</v>
      </c>
      <c r="J151" s="21" t="s">
        <v>18</v>
      </c>
      <c r="K151" s="21">
        <v>500</v>
      </c>
      <c r="L151" s="21" t="str">
        <f>VLOOKUP(E151,[1]KLASIFIKASI!$I$4:$J$18,2,FALSE)</f>
        <v>PELEPAS GAS</v>
      </c>
      <c r="M151" s="21">
        <f t="shared" si="16"/>
        <v>15</v>
      </c>
      <c r="N151" s="21" t="s">
        <v>19</v>
      </c>
    </row>
    <row r="152" spans="1:14" x14ac:dyDescent="0.25">
      <c r="A152" s="21">
        <f t="shared" si="17"/>
        <v>151</v>
      </c>
      <c r="B152" s="21" t="s">
        <v>1650</v>
      </c>
      <c r="C152" s="21" t="str">
        <f>VLOOKUP(B152,[1]DESA!$B$2:$D$601,3,FALSE)</f>
        <v>AIK BUAL</v>
      </c>
      <c r="D152" s="21" t="str">
        <f>VLOOKUP(B152,[1]DESA!$B$2:$E$601,4,FALSE)</f>
        <v>KOPANG</v>
      </c>
      <c r="E152" s="22" t="s">
        <v>29</v>
      </c>
      <c r="F152" s="21">
        <f t="shared" si="14"/>
        <v>0</v>
      </c>
      <c r="G152" s="21">
        <f t="shared" si="15"/>
        <v>0</v>
      </c>
      <c r="H152" s="24"/>
      <c r="I152" s="24"/>
      <c r="J152" s="21" t="s">
        <v>18</v>
      </c>
      <c r="K152" s="21">
        <v>250</v>
      </c>
      <c r="L152" s="21" t="str">
        <f>VLOOKUP(E152,[1]KLASIFIKASI!$I$4:$J$18,2,FALSE)</f>
        <v>PELEPAS GAS</v>
      </c>
      <c r="M152" s="21">
        <f t="shared" si="16"/>
        <v>14</v>
      </c>
      <c r="N152" s="21" t="s">
        <v>19</v>
      </c>
    </row>
    <row r="153" spans="1:14" x14ac:dyDescent="0.25">
      <c r="A153" s="21">
        <f t="shared" si="17"/>
        <v>152</v>
      </c>
      <c r="B153" s="21" t="s">
        <v>1652</v>
      </c>
      <c r="C153" s="21" t="str">
        <f>VLOOKUP(B153,[1]DESA!$B$2:$D$601,3,FALSE)</f>
        <v>MONTONG GAMANG</v>
      </c>
      <c r="D153" s="21" t="str">
        <f>VLOOKUP(B153,[1]DESA!$B$2:$E$601,4,FALSE)</f>
        <v>KOPANG</v>
      </c>
      <c r="E153" s="22" t="s">
        <v>15</v>
      </c>
      <c r="F153" s="21">
        <f t="shared" si="14"/>
        <v>0</v>
      </c>
      <c r="G153" s="21">
        <f t="shared" si="15"/>
        <v>0</v>
      </c>
      <c r="H153" s="24"/>
      <c r="I153" s="24"/>
      <c r="J153" s="21" t="s">
        <v>18</v>
      </c>
      <c r="K153" s="21">
        <v>42</v>
      </c>
      <c r="L153" s="21" t="str">
        <f>VLOOKUP(E153,[1]KLASIFIKASI!$I$4:$J$18,2,FALSE)</f>
        <v>PELEPAS GAS</v>
      </c>
      <c r="M153" s="21">
        <f t="shared" si="16"/>
        <v>12</v>
      </c>
      <c r="N153" s="21" t="s">
        <v>19</v>
      </c>
    </row>
    <row r="154" spans="1:14" x14ac:dyDescent="0.25">
      <c r="A154" s="21">
        <f t="shared" si="17"/>
        <v>153</v>
      </c>
      <c r="B154" s="21" t="s">
        <v>1653</v>
      </c>
      <c r="C154" s="21" t="str">
        <f>VLOOKUP(B154,[1]DESA!$B$2:$D$601,3,FALSE)</f>
        <v>MONTONG GAMANG</v>
      </c>
      <c r="D154" s="21" t="str">
        <f>VLOOKUP(B154,[1]DESA!$B$2:$E$601,4,FALSE)</f>
        <v>KOPANG</v>
      </c>
      <c r="E154" s="22" t="s">
        <v>29</v>
      </c>
      <c r="F154" s="21">
        <f t="shared" si="14"/>
        <v>0</v>
      </c>
      <c r="G154" s="21">
        <f t="shared" si="15"/>
        <v>0</v>
      </c>
      <c r="H154" s="24"/>
      <c r="I154" s="24"/>
      <c r="J154" s="21" t="s">
        <v>18</v>
      </c>
      <c r="K154" s="21">
        <v>150</v>
      </c>
      <c r="L154" s="21" t="str">
        <f>VLOOKUP(E154,[1]KLASIFIKASI!$I$4:$J$18,2,FALSE)</f>
        <v>PELEPAS GAS</v>
      </c>
      <c r="M154" s="21">
        <f t="shared" si="16"/>
        <v>14</v>
      </c>
      <c r="N154" s="21" t="s">
        <v>19</v>
      </c>
    </row>
    <row r="155" spans="1:14" s="8" customFormat="1" x14ac:dyDescent="0.25">
      <c r="A155" s="21">
        <f t="shared" si="17"/>
        <v>154</v>
      </c>
      <c r="B155" s="21" t="s">
        <v>1650</v>
      </c>
      <c r="C155" s="21" t="str">
        <f>VLOOKUP(B155,[1]DESA!$B$2:$D$601,3,FALSE)</f>
        <v>AIK BUAL</v>
      </c>
      <c r="D155" s="21" t="str">
        <f>VLOOKUP(B155,[1]DESA!$B$2:$E$601,4,FALSE)</f>
        <v>KOPANG</v>
      </c>
      <c r="E155" s="22" t="s">
        <v>29</v>
      </c>
      <c r="F155" s="21">
        <f t="shared" si="14"/>
        <v>0</v>
      </c>
      <c r="G155" s="21">
        <f t="shared" si="15"/>
        <v>0</v>
      </c>
      <c r="H155" s="24"/>
      <c r="I155" s="24"/>
      <c r="J155" s="21" t="s">
        <v>18</v>
      </c>
      <c r="K155" s="21"/>
      <c r="L155" s="21" t="str">
        <f>VLOOKUP(E155,[1]KLASIFIKASI!$I$4:$J$18,2,FALSE)</f>
        <v>PELEPAS GAS</v>
      </c>
      <c r="M155" s="21" t="str">
        <f t="shared" si="16"/>
        <v>SALAH</v>
      </c>
      <c r="N155" s="21" t="s">
        <v>52</v>
      </c>
    </row>
    <row r="156" spans="1:14" s="8" customFormat="1" x14ac:dyDescent="0.25">
      <c r="A156" s="21">
        <f t="shared" si="17"/>
        <v>155</v>
      </c>
      <c r="B156" s="21" t="s">
        <v>1617</v>
      </c>
      <c r="C156" s="21" t="str">
        <f>VLOOKUP(B156,[1]DESA!$B$2:$D$601,3,FALSE)</f>
        <v>AIK BUAL</v>
      </c>
      <c r="D156" s="21" t="str">
        <f>VLOOKUP(B156,[1]DESA!$B$2:$E$601,4,FALSE)</f>
        <v>KOPANG</v>
      </c>
      <c r="E156" s="22" t="s">
        <v>29</v>
      </c>
      <c r="F156" s="21">
        <f t="shared" si="14"/>
        <v>0</v>
      </c>
      <c r="G156" s="21">
        <f t="shared" si="15"/>
        <v>0</v>
      </c>
      <c r="H156" s="24" t="s">
        <v>1644</v>
      </c>
      <c r="I156" s="24" t="s">
        <v>1645</v>
      </c>
      <c r="J156" s="21" t="s">
        <v>18</v>
      </c>
      <c r="K156" s="21">
        <v>150</v>
      </c>
      <c r="L156" s="21" t="str">
        <f>VLOOKUP(E156,[1]KLASIFIKASI!$I$4:$J$18,2,FALSE)</f>
        <v>PELEPAS GAS</v>
      </c>
      <c r="M156" s="21">
        <f t="shared" si="16"/>
        <v>14</v>
      </c>
      <c r="N156" s="21" t="s">
        <v>19</v>
      </c>
    </row>
    <row r="157" spans="1:14" s="8" customFormat="1" x14ac:dyDescent="0.25">
      <c r="A157" s="21">
        <f t="shared" si="17"/>
        <v>156</v>
      </c>
      <c r="B157" s="21" t="s">
        <v>1617</v>
      </c>
      <c r="C157" s="21" t="str">
        <f>VLOOKUP(B157,[1]DESA!$B$2:$D$601,3,FALSE)</f>
        <v>AIK BUAL</v>
      </c>
      <c r="D157" s="21" t="str">
        <f>VLOOKUP(B157,[1]DESA!$B$2:$E$601,4,FALSE)</f>
        <v>KOPANG</v>
      </c>
      <c r="E157" s="22" t="s">
        <v>24</v>
      </c>
      <c r="F157" s="21">
        <f t="shared" si="14"/>
        <v>0</v>
      </c>
      <c r="G157" s="21">
        <f t="shared" si="15"/>
        <v>0</v>
      </c>
      <c r="H157" s="24" t="s">
        <v>1646</v>
      </c>
      <c r="I157" s="24" t="s">
        <v>1647</v>
      </c>
      <c r="J157" s="21" t="s">
        <v>18</v>
      </c>
      <c r="K157" s="21">
        <v>250</v>
      </c>
      <c r="L157" s="21" t="str">
        <f>VLOOKUP(E157,[1]KLASIFIKASI!$I$4:$J$18,2,FALSE)</f>
        <v>PELEPAS GAS</v>
      </c>
      <c r="M157" s="21">
        <f t="shared" si="16"/>
        <v>14</v>
      </c>
      <c r="N157" s="21" t="s">
        <v>19</v>
      </c>
    </row>
    <row r="158" spans="1:14" s="5" customFormat="1" x14ac:dyDescent="0.25">
      <c r="A158" s="21">
        <f t="shared" si="17"/>
        <v>157</v>
      </c>
      <c r="B158" s="21" t="s">
        <v>1554</v>
      </c>
      <c r="C158" s="21" t="str">
        <f>VLOOKUP(B158,[1]DESA!$B$2:$D$601,3,FALSE)</f>
        <v>WAJA GESENG</v>
      </c>
      <c r="D158" s="21" t="str">
        <f>VLOOKUP(B158,[1]DESA!$B$2:$E$601,4,FALSE)</f>
        <v>KOPANG</v>
      </c>
      <c r="E158" s="22" t="s">
        <v>24</v>
      </c>
      <c r="F158" s="21">
        <f t="shared" si="14"/>
        <v>0</v>
      </c>
      <c r="G158" s="21">
        <f t="shared" si="15"/>
        <v>0</v>
      </c>
      <c r="H158" s="24" t="s">
        <v>1557</v>
      </c>
      <c r="I158" s="24" t="s">
        <v>1558</v>
      </c>
      <c r="J158" s="21" t="s">
        <v>18</v>
      </c>
      <c r="K158" s="21">
        <v>250</v>
      </c>
      <c r="L158" s="21" t="str">
        <f>VLOOKUP(E158,[1]KLASIFIKASI!$I$4:$J$18,2,FALSE)</f>
        <v>PELEPAS GAS</v>
      </c>
      <c r="M158" s="21">
        <f t="shared" si="16"/>
        <v>14</v>
      </c>
      <c r="N158" s="21" t="s">
        <v>19</v>
      </c>
    </row>
    <row r="159" spans="1:14" s="5" customFormat="1" x14ac:dyDescent="0.25">
      <c r="A159" s="21">
        <f t="shared" si="17"/>
        <v>158</v>
      </c>
      <c r="B159" s="21" t="s">
        <v>1554</v>
      </c>
      <c r="C159" s="21" t="str">
        <f>VLOOKUP(B159,[1]DESA!$B$2:$D$601,3,FALSE)</f>
        <v>WAJA GESENG</v>
      </c>
      <c r="D159" s="21" t="str">
        <f>VLOOKUP(B159,[1]DESA!$B$2:$E$601,4,FALSE)</f>
        <v>KOPANG</v>
      </c>
      <c r="E159" s="22" t="s">
        <v>24</v>
      </c>
      <c r="F159" s="21">
        <f t="shared" si="14"/>
        <v>0</v>
      </c>
      <c r="G159" s="21">
        <f t="shared" si="15"/>
        <v>0</v>
      </c>
      <c r="H159" s="24" t="s">
        <v>1559</v>
      </c>
      <c r="I159" s="24" t="s">
        <v>1560</v>
      </c>
      <c r="J159" s="21" t="s">
        <v>18</v>
      </c>
      <c r="K159" s="21">
        <v>500</v>
      </c>
      <c r="L159" s="21" t="str">
        <f>VLOOKUP(E159,[1]KLASIFIKASI!$I$4:$J$18,2,FALSE)</f>
        <v>PELEPAS GAS</v>
      </c>
      <c r="M159" s="21">
        <f t="shared" si="16"/>
        <v>15</v>
      </c>
      <c r="N159" s="21" t="s">
        <v>19</v>
      </c>
    </row>
    <row r="160" spans="1:14" s="5" customFormat="1" x14ac:dyDescent="0.25">
      <c r="A160" s="21">
        <f t="shared" si="17"/>
        <v>159</v>
      </c>
      <c r="B160" s="21" t="s">
        <v>1554</v>
      </c>
      <c r="C160" s="21" t="str">
        <f>VLOOKUP(B160,[1]DESA!$B$2:$D$601,3,FALSE)</f>
        <v>WAJA GESENG</v>
      </c>
      <c r="D160" s="21" t="str">
        <f>VLOOKUP(B160,[1]DESA!$B$2:$E$601,4,FALSE)</f>
        <v>KOPANG</v>
      </c>
      <c r="E160" s="22" t="s">
        <v>24</v>
      </c>
      <c r="F160" s="21">
        <f t="shared" si="14"/>
        <v>0</v>
      </c>
      <c r="G160" s="21">
        <f t="shared" si="15"/>
        <v>0</v>
      </c>
      <c r="H160" s="24" t="s">
        <v>1561</v>
      </c>
      <c r="I160" s="24" t="s">
        <v>1562</v>
      </c>
      <c r="J160" s="21" t="s">
        <v>18</v>
      </c>
      <c r="K160" s="21">
        <v>500</v>
      </c>
      <c r="L160" s="21" t="str">
        <f>VLOOKUP(E160,[1]KLASIFIKASI!$I$4:$J$18,2,FALSE)</f>
        <v>PELEPAS GAS</v>
      </c>
      <c r="M160" s="21">
        <f t="shared" si="16"/>
        <v>15</v>
      </c>
      <c r="N160" s="21" t="s">
        <v>19</v>
      </c>
    </row>
    <row r="161" spans="1:14" s="5" customFormat="1" x14ac:dyDescent="0.25">
      <c r="A161" s="21">
        <f t="shared" si="17"/>
        <v>160</v>
      </c>
      <c r="B161" s="21" t="s">
        <v>1554</v>
      </c>
      <c r="C161" s="21" t="str">
        <f>VLOOKUP(B161,[1]DESA!$B$2:$D$601,3,FALSE)</f>
        <v>WAJA GESENG</v>
      </c>
      <c r="D161" s="21" t="str">
        <f>VLOOKUP(B161,[1]DESA!$B$2:$E$601,4,FALSE)</f>
        <v>KOPANG</v>
      </c>
      <c r="E161" s="22" t="s">
        <v>15</v>
      </c>
      <c r="F161" s="21">
        <f t="shared" si="14"/>
        <v>0</v>
      </c>
      <c r="G161" s="21">
        <f t="shared" si="15"/>
        <v>0</v>
      </c>
      <c r="H161" s="24" t="s">
        <v>1563</v>
      </c>
      <c r="I161" s="24" t="s">
        <v>1564</v>
      </c>
      <c r="J161" s="21" t="s">
        <v>18</v>
      </c>
      <c r="K161" s="21">
        <v>18</v>
      </c>
      <c r="L161" s="21" t="str">
        <f>VLOOKUP(E161,[1]KLASIFIKASI!$I$4:$J$18,2,FALSE)</f>
        <v>PELEPAS GAS</v>
      </c>
      <c r="M161" s="21">
        <f t="shared" si="16"/>
        <v>12</v>
      </c>
      <c r="N161" s="21" t="s">
        <v>19</v>
      </c>
    </row>
    <row r="162" spans="1:14" s="5" customFormat="1" x14ac:dyDescent="0.25">
      <c r="A162" s="21">
        <f t="shared" si="17"/>
        <v>161</v>
      </c>
      <c r="B162" s="21" t="s">
        <v>1554</v>
      </c>
      <c r="C162" s="21" t="str">
        <f>VLOOKUP(B162,[1]DESA!$B$2:$D$601,3,FALSE)</f>
        <v>WAJA GESENG</v>
      </c>
      <c r="D162" s="21" t="str">
        <f>VLOOKUP(B162,[1]DESA!$B$2:$E$601,4,FALSE)</f>
        <v>KOPANG</v>
      </c>
      <c r="E162" s="22" t="s">
        <v>15</v>
      </c>
      <c r="F162" s="21">
        <f t="shared" ref="F162:F193" si="18">IF(ISERROR(VLOOKUP(M162,KELAS,2,FALSE)),0,VLOOKUP(M162,KELAS,2,FALSE))</f>
        <v>0</v>
      </c>
      <c r="G162" s="21">
        <f t="shared" ref="G162:G193" si="19">IF(F162&gt;50,100,F162)</f>
        <v>0</v>
      </c>
      <c r="H162" s="24" t="s">
        <v>1565</v>
      </c>
      <c r="I162" s="24" t="s">
        <v>1566</v>
      </c>
      <c r="J162" s="21" t="s">
        <v>18</v>
      </c>
      <c r="K162" s="21">
        <v>18</v>
      </c>
      <c r="L162" s="21" t="str">
        <f>VLOOKUP(E162,[1]KLASIFIKASI!$I$4:$J$18,2,FALSE)</f>
        <v>PELEPAS GAS</v>
      </c>
      <c r="M162" s="21">
        <f t="shared" ref="M162:M193" si="20">IF(AND(L162="PIJAR",K162&gt;=25,K162&lt;=50),1,IF(AND(L162="PIJAR",K162&gt;=51,K162&lt;=100),2,IF(AND(L162="PIJAR",K162&gt;=101,K162&lt;=200),3,IF(AND(L162="PIJAR",K162&gt;=201,K162&lt;=300),4,IF(AND(L162="PIJAR",K162&gt;=301,K162&lt;=400),5,IF(AND(L162="PIJAR",K162&gt;=401,K162&lt;=500),6,IF(AND(L162="PIJAR",K162&gt;=510,K162&lt;=600),7,IF(AND(L162="PIJAR",K162&gt;=601,K162&lt;=700),8,IF(AND(L162="PIJAR",K162&gt;=701,K162&lt;=800),9,IF(AND(L162="PIJAR",K162&gt;=801,K162&lt;=900),10,IF(AND(L162="PIJAR",K162&gt;=901,K162&lt;=1000),11,IF(AND(L162="PELEPAS GAS",K162&gt;=10,K162&lt;=50),12,IF(AND(L162="PELEPAS GAS",K162&gt;=51,K162&lt;=100),13,IF(AND(L162="PELEPAS GAS",K162&gt;=101,K162&lt;=250),14,IF(AND(L162="PELEPAS GAS",K162&gt;=251,K162&lt;1000),15,IF(AND(L162="PELEPAS GAS",K162&gt;=501,K162&lt;2000),16,"SALAH"))))))))))))))))</f>
        <v>12</v>
      </c>
      <c r="N162" s="21" t="s">
        <v>19</v>
      </c>
    </row>
    <row r="163" spans="1:14" s="5" customFormat="1" x14ac:dyDescent="0.25">
      <c r="A163" s="21">
        <f t="shared" si="17"/>
        <v>162</v>
      </c>
      <c r="B163" s="21" t="s">
        <v>1554</v>
      </c>
      <c r="C163" s="21" t="str">
        <f>VLOOKUP(B163,[1]DESA!$B$2:$D$601,3,FALSE)</f>
        <v>WAJA GESENG</v>
      </c>
      <c r="D163" s="21" t="str">
        <f>VLOOKUP(B163,[1]DESA!$B$2:$E$601,4,FALSE)</f>
        <v>KOPANG</v>
      </c>
      <c r="E163" s="22" t="s">
        <v>15</v>
      </c>
      <c r="F163" s="21">
        <f t="shared" si="18"/>
        <v>0</v>
      </c>
      <c r="G163" s="21">
        <f t="shared" si="19"/>
        <v>0</v>
      </c>
      <c r="H163" s="24" t="s">
        <v>1567</v>
      </c>
      <c r="I163" s="24" t="s">
        <v>1568</v>
      </c>
      <c r="J163" s="21" t="s">
        <v>18</v>
      </c>
      <c r="K163" s="21">
        <v>18</v>
      </c>
      <c r="L163" s="21" t="str">
        <f>VLOOKUP(E163,[1]KLASIFIKASI!$I$4:$J$18,2,FALSE)</f>
        <v>PELEPAS GAS</v>
      </c>
      <c r="M163" s="21">
        <f t="shared" si="20"/>
        <v>12</v>
      </c>
      <c r="N163" s="21" t="s">
        <v>19</v>
      </c>
    </row>
    <row r="164" spans="1:14" s="5" customFormat="1" x14ac:dyDescent="0.25">
      <c r="A164" s="21">
        <f t="shared" si="17"/>
        <v>163</v>
      </c>
      <c r="B164" s="21" t="s">
        <v>1554</v>
      </c>
      <c r="C164" s="21" t="str">
        <f>VLOOKUP(B164,[1]DESA!$B$2:$D$601,3,FALSE)</f>
        <v>WAJA GESENG</v>
      </c>
      <c r="D164" s="21" t="str">
        <f>VLOOKUP(B164,[1]DESA!$B$2:$E$601,4,FALSE)</f>
        <v>KOPANG</v>
      </c>
      <c r="E164" s="22" t="s">
        <v>49</v>
      </c>
      <c r="F164" s="21">
        <f t="shared" si="18"/>
        <v>0</v>
      </c>
      <c r="G164" s="21">
        <f t="shared" si="19"/>
        <v>0</v>
      </c>
      <c r="H164" s="24" t="s">
        <v>1569</v>
      </c>
      <c r="I164" s="24" t="s">
        <v>1570</v>
      </c>
      <c r="J164" s="21" t="s">
        <v>18</v>
      </c>
      <c r="K164" s="21"/>
      <c r="L164" s="21" t="e">
        <f>VLOOKUP(E164,[1]KLASIFIKASI!$I$4:$J$18,2,FALSE)</f>
        <v>#N/A</v>
      </c>
      <c r="M164" s="21" t="e">
        <f t="shared" si="20"/>
        <v>#N/A</v>
      </c>
      <c r="N164" s="21" t="s">
        <v>52</v>
      </c>
    </row>
    <row r="165" spans="1:14" s="5" customFormat="1" x14ac:dyDescent="0.25">
      <c r="A165" s="21">
        <f t="shared" si="17"/>
        <v>164</v>
      </c>
      <c r="B165" s="21" t="s">
        <v>1054</v>
      </c>
      <c r="C165" s="21" t="str">
        <f>VLOOKUP(B165,[1]DESA!$B$2:$D$601,3,FALSE)</f>
        <v>WAJA GESENG</v>
      </c>
      <c r="D165" s="21" t="str">
        <f>VLOOKUP(B165,[1]DESA!$B$2:$E$601,4,FALSE)</f>
        <v>KOPANG</v>
      </c>
      <c r="E165" s="22" t="s">
        <v>24</v>
      </c>
      <c r="F165" s="21">
        <f t="shared" si="18"/>
        <v>0</v>
      </c>
      <c r="G165" s="21">
        <f t="shared" si="19"/>
        <v>0</v>
      </c>
      <c r="H165" s="24" t="s">
        <v>1571</v>
      </c>
      <c r="I165" s="24" t="s">
        <v>1572</v>
      </c>
      <c r="J165" s="21" t="s">
        <v>18</v>
      </c>
      <c r="K165" s="21">
        <v>150</v>
      </c>
      <c r="L165" s="21" t="str">
        <f>VLOOKUP(E165,[1]KLASIFIKASI!$I$4:$J$18,2,FALSE)</f>
        <v>PELEPAS GAS</v>
      </c>
      <c r="M165" s="21">
        <f t="shared" si="20"/>
        <v>14</v>
      </c>
      <c r="N165" s="21" t="s">
        <v>19</v>
      </c>
    </row>
    <row r="166" spans="1:14" s="5" customFormat="1" x14ac:dyDescent="0.25">
      <c r="A166" s="21">
        <f t="shared" si="17"/>
        <v>165</v>
      </c>
      <c r="B166" s="21" t="s">
        <v>1054</v>
      </c>
      <c r="C166" s="21" t="str">
        <f>VLOOKUP(B166,[1]DESA!$B$2:$D$601,3,FALSE)</f>
        <v>WAJA GESENG</v>
      </c>
      <c r="D166" s="21" t="str">
        <f>VLOOKUP(B166,[1]DESA!$B$2:$E$601,4,FALSE)</f>
        <v>KOPANG</v>
      </c>
      <c r="E166" s="22" t="s">
        <v>24</v>
      </c>
      <c r="F166" s="21">
        <f t="shared" si="18"/>
        <v>0</v>
      </c>
      <c r="G166" s="21">
        <f t="shared" si="19"/>
        <v>0</v>
      </c>
      <c r="H166" s="24" t="s">
        <v>1573</v>
      </c>
      <c r="I166" s="24" t="s">
        <v>1574</v>
      </c>
      <c r="J166" s="21" t="s">
        <v>18</v>
      </c>
      <c r="K166" s="21">
        <v>150</v>
      </c>
      <c r="L166" s="21" t="str">
        <f>VLOOKUP(E166,[1]KLASIFIKASI!$I$4:$J$18,2,FALSE)</f>
        <v>PELEPAS GAS</v>
      </c>
      <c r="M166" s="21">
        <f t="shared" si="20"/>
        <v>14</v>
      </c>
      <c r="N166" s="21" t="s">
        <v>19</v>
      </c>
    </row>
    <row r="167" spans="1:14" s="5" customFormat="1" x14ac:dyDescent="0.25">
      <c r="A167" s="21">
        <f t="shared" si="17"/>
        <v>166</v>
      </c>
      <c r="B167" s="21" t="s">
        <v>1054</v>
      </c>
      <c r="C167" s="21" t="str">
        <f>VLOOKUP(B167,[1]DESA!$B$2:$D$601,3,FALSE)</f>
        <v>WAJA GESENG</v>
      </c>
      <c r="D167" s="21" t="str">
        <f>VLOOKUP(B167,[1]DESA!$B$2:$E$601,4,FALSE)</f>
        <v>KOPANG</v>
      </c>
      <c r="E167" s="22" t="s">
        <v>15</v>
      </c>
      <c r="F167" s="21">
        <f t="shared" si="18"/>
        <v>0</v>
      </c>
      <c r="G167" s="21">
        <f t="shared" si="19"/>
        <v>0</v>
      </c>
      <c r="H167" s="24" t="s">
        <v>1575</v>
      </c>
      <c r="I167" s="24" t="s">
        <v>1576</v>
      </c>
      <c r="J167" s="21" t="s">
        <v>18</v>
      </c>
      <c r="K167" s="21">
        <v>18</v>
      </c>
      <c r="L167" s="21" t="str">
        <f>VLOOKUP(E167,[1]KLASIFIKASI!$I$4:$J$18,2,FALSE)</f>
        <v>PELEPAS GAS</v>
      </c>
      <c r="M167" s="21">
        <f t="shared" si="20"/>
        <v>12</v>
      </c>
      <c r="N167" s="21" t="s">
        <v>19</v>
      </c>
    </row>
    <row r="168" spans="1:14" s="18" customFormat="1" x14ac:dyDescent="0.25">
      <c r="A168" s="21">
        <f t="shared" si="17"/>
        <v>167</v>
      </c>
      <c r="B168" s="21" t="s">
        <v>1484</v>
      </c>
      <c r="C168" s="21" t="str">
        <f>VLOOKUP(B168,[1]DESA!$B$2:$D$601,3,FALSE)</f>
        <v>WAJA GESENG</v>
      </c>
      <c r="D168" s="21" t="str">
        <f>VLOOKUP(B168,[1]DESA!$B$2:$E$601,4,FALSE)</f>
        <v>KOPANG</v>
      </c>
      <c r="E168" s="22" t="s">
        <v>24</v>
      </c>
      <c r="F168" s="21">
        <f t="shared" si="18"/>
        <v>0</v>
      </c>
      <c r="G168" s="21">
        <f t="shared" si="19"/>
        <v>0</v>
      </c>
      <c r="H168" s="24" t="s">
        <v>1506</v>
      </c>
      <c r="I168" s="24" t="s">
        <v>1507</v>
      </c>
      <c r="J168" s="21" t="s">
        <v>18</v>
      </c>
      <c r="K168" s="21">
        <v>150</v>
      </c>
      <c r="L168" s="21" t="str">
        <f>VLOOKUP(E168,[1]KLASIFIKASI!$I$4:$J$18,2,FALSE)</f>
        <v>PELEPAS GAS</v>
      </c>
      <c r="M168" s="21">
        <f t="shared" si="20"/>
        <v>14</v>
      </c>
      <c r="N168" s="21" t="s">
        <v>19</v>
      </c>
    </row>
    <row r="169" spans="1:14" s="18" customFormat="1" x14ac:dyDescent="0.25">
      <c r="A169" s="21">
        <f t="shared" si="17"/>
        <v>168</v>
      </c>
      <c r="B169" s="21" t="s">
        <v>1484</v>
      </c>
      <c r="C169" s="21" t="str">
        <f>VLOOKUP(B169,[1]DESA!$B$2:$D$601,3,FALSE)</f>
        <v>WAJA GESENG</v>
      </c>
      <c r="D169" s="21" t="str">
        <f>VLOOKUP(B169,[1]DESA!$B$2:$E$601,4,FALSE)</f>
        <v>KOPANG</v>
      </c>
      <c r="E169" s="22" t="s">
        <v>24</v>
      </c>
      <c r="F169" s="21">
        <f t="shared" si="18"/>
        <v>0</v>
      </c>
      <c r="G169" s="21">
        <f t="shared" si="19"/>
        <v>0</v>
      </c>
      <c r="H169" s="24" t="s">
        <v>1508</v>
      </c>
      <c r="I169" s="24" t="s">
        <v>1509</v>
      </c>
      <c r="J169" s="21" t="s">
        <v>18</v>
      </c>
      <c r="K169" s="21">
        <v>250</v>
      </c>
      <c r="L169" s="21" t="str">
        <f>VLOOKUP(E169,[1]KLASIFIKASI!$I$4:$J$18,2,FALSE)</f>
        <v>PELEPAS GAS</v>
      </c>
      <c r="M169" s="21">
        <f t="shared" si="20"/>
        <v>14</v>
      </c>
      <c r="N169" s="21" t="s">
        <v>19</v>
      </c>
    </row>
    <row r="170" spans="1:14" s="18" customFormat="1" x14ac:dyDescent="0.25">
      <c r="A170" s="21">
        <f t="shared" si="17"/>
        <v>169</v>
      </c>
      <c r="B170" s="21" t="s">
        <v>1484</v>
      </c>
      <c r="C170" s="21" t="str">
        <f>VLOOKUP(B170,[1]DESA!$B$2:$D$601,3,FALSE)</f>
        <v>WAJA GESENG</v>
      </c>
      <c r="D170" s="21" t="str">
        <f>VLOOKUP(B170,[1]DESA!$B$2:$E$601,4,FALSE)</f>
        <v>KOPANG</v>
      </c>
      <c r="E170" s="22" t="s">
        <v>24</v>
      </c>
      <c r="F170" s="21">
        <f t="shared" si="18"/>
        <v>0</v>
      </c>
      <c r="G170" s="21">
        <f t="shared" si="19"/>
        <v>0</v>
      </c>
      <c r="H170" s="24" t="s">
        <v>1510</v>
      </c>
      <c r="I170" s="24" t="s">
        <v>1511</v>
      </c>
      <c r="J170" s="21" t="s">
        <v>18</v>
      </c>
      <c r="K170" s="21">
        <v>150</v>
      </c>
      <c r="L170" s="21" t="str">
        <f>VLOOKUP(E170,[1]KLASIFIKASI!$I$4:$J$18,2,FALSE)</f>
        <v>PELEPAS GAS</v>
      </c>
      <c r="M170" s="21">
        <f t="shared" si="20"/>
        <v>14</v>
      </c>
      <c r="N170" s="21" t="s">
        <v>19</v>
      </c>
    </row>
    <row r="171" spans="1:14" s="18" customFormat="1" x14ac:dyDescent="0.25">
      <c r="A171" s="21">
        <f t="shared" si="17"/>
        <v>170</v>
      </c>
      <c r="B171" s="21" t="s">
        <v>1512</v>
      </c>
      <c r="C171" s="21" t="str">
        <f>VLOOKUP(B171,[1]DESA!$B$2:$D$601,3,FALSE)</f>
        <v>WAJA GESENG</v>
      </c>
      <c r="D171" s="21" t="str">
        <f>VLOOKUP(B171,[1]DESA!$B$2:$E$601,4,FALSE)</f>
        <v>KOPANG</v>
      </c>
      <c r="E171" s="22" t="s">
        <v>24</v>
      </c>
      <c r="F171" s="21">
        <f t="shared" si="18"/>
        <v>0</v>
      </c>
      <c r="G171" s="21">
        <f t="shared" si="19"/>
        <v>0</v>
      </c>
      <c r="H171" s="24" t="s">
        <v>1513</v>
      </c>
      <c r="I171" s="24" t="s">
        <v>1514</v>
      </c>
      <c r="J171" s="21" t="s">
        <v>18</v>
      </c>
      <c r="K171" s="21">
        <v>250</v>
      </c>
      <c r="L171" s="21" t="str">
        <f>VLOOKUP(E171,[1]KLASIFIKASI!$I$4:$J$18,2,FALSE)</f>
        <v>PELEPAS GAS</v>
      </c>
      <c r="M171" s="21">
        <f t="shared" si="20"/>
        <v>14</v>
      </c>
      <c r="N171" s="21" t="s">
        <v>19</v>
      </c>
    </row>
    <row r="172" spans="1:14" s="18" customFormat="1" x14ac:dyDescent="0.25">
      <c r="A172" s="21">
        <f t="shared" si="17"/>
        <v>171</v>
      </c>
      <c r="B172" s="21" t="s">
        <v>1512</v>
      </c>
      <c r="C172" s="21" t="str">
        <f>VLOOKUP(B172,[1]DESA!$B$2:$D$601,3,FALSE)</f>
        <v>WAJA GESENG</v>
      </c>
      <c r="D172" s="21" t="str">
        <f>VLOOKUP(B172,[1]DESA!$B$2:$E$601,4,FALSE)</f>
        <v>KOPANG</v>
      </c>
      <c r="E172" s="22" t="s">
        <v>29</v>
      </c>
      <c r="F172" s="21">
        <f t="shared" si="18"/>
        <v>0</v>
      </c>
      <c r="G172" s="21">
        <f t="shared" si="19"/>
        <v>0</v>
      </c>
      <c r="H172" s="24" t="s">
        <v>1515</v>
      </c>
      <c r="I172" s="24" t="s">
        <v>1516</v>
      </c>
      <c r="J172" s="21" t="s">
        <v>18</v>
      </c>
      <c r="K172" s="21">
        <v>250</v>
      </c>
      <c r="L172" s="21" t="str">
        <f>VLOOKUP(E172,[1]KLASIFIKASI!$I$4:$J$18,2,FALSE)</f>
        <v>PELEPAS GAS</v>
      </c>
      <c r="M172" s="21">
        <f t="shared" si="20"/>
        <v>14</v>
      </c>
      <c r="N172" s="21" t="s">
        <v>19</v>
      </c>
    </row>
    <row r="173" spans="1:14" s="18" customFormat="1" x14ac:dyDescent="0.25">
      <c r="A173" s="21">
        <f t="shared" si="17"/>
        <v>172</v>
      </c>
      <c r="B173" s="21" t="s">
        <v>1512</v>
      </c>
      <c r="C173" s="21" t="str">
        <f>VLOOKUP(B173,[1]DESA!$B$2:$D$601,3,FALSE)</f>
        <v>WAJA GESENG</v>
      </c>
      <c r="D173" s="21" t="str">
        <f>VLOOKUP(B173,[1]DESA!$B$2:$E$601,4,FALSE)</f>
        <v>KOPANG</v>
      </c>
      <c r="E173" s="22" t="s">
        <v>29</v>
      </c>
      <c r="F173" s="21">
        <f t="shared" si="18"/>
        <v>0</v>
      </c>
      <c r="G173" s="21">
        <f t="shared" si="19"/>
        <v>0</v>
      </c>
      <c r="H173" s="24" t="s">
        <v>1517</v>
      </c>
      <c r="I173" s="24" t="s">
        <v>1518</v>
      </c>
      <c r="J173" s="21" t="s">
        <v>18</v>
      </c>
      <c r="K173" s="21">
        <v>250</v>
      </c>
      <c r="L173" s="21" t="str">
        <f>VLOOKUP(E173,[1]KLASIFIKASI!$I$4:$J$18,2,FALSE)</f>
        <v>PELEPAS GAS</v>
      </c>
      <c r="M173" s="21">
        <f t="shared" si="20"/>
        <v>14</v>
      </c>
      <c r="N173" s="21" t="s">
        <v>19</v>
      </c>
    </row>
    <row r="174" spans="1:14" s="18" customFormat="1" x14ac:dyDescent="0.25">
      <c r="A174" s="21">
        <f t="shared" si="17"/>
        <v>173</v>
      </c>
      <c r="B174" s="21" t="s">
        <v>1512</v>
      </c>
      <c r="C174" s="21" t="str">
        <f>VLOOKUP(B174,[1]DESA!$B$2:$D$601,3,FALSE)</f>
        <v>WAJA GESENG</v>
      </c>
      <c r="D174" s="21" t="str">
        <f>VLOOKUP(B174,[1]DESA!$B$2:$E$601,4,FALSE)</f>
        <v>KOPANG</v>
      </c>
      <c r="E174" s="22" t="s">
        <v>29</v>
      </c>
      <c r="F174" s="21">
        <f t="shared" si="18"/>
        <v>0</v>
      </c>
      <c r="G174" s="21">
        <f t="shared" si="19"/>
        <v>0</v>
      </c>
      <c r="H174" s="24" t="s">
        <v>1519</v>
      </c>
      <c r="I174" s="24" t="s">
        <v>1520</v>
      </c>
      <c r="J174" s="21" t="s">
        <v>18</v>
      </c>
      <c r="K174" s="21">
        <v>500</v>
      </c>
      <c r="L174" s="21" t="str">
        <f>VLOOKUP(E174,[1]KLASIFIKASI!$I$4:$J$18,2,FALSE)</f>
        <v>PELEPAS GAS</v>
      </c>
      <c r="M174" s="21">
        <f t="shared" si="20"/>
        <v>15</v>
      </c>
      <c r="N174" s="21" t="s">
        <v>19</v>
      </c>
    </row>
    <row r="175" spans="1:14" s="18" customFormat="1" x14ac:dyDescent="0.25">
      <c r="A175" s="21">
        <f t="shared" si="17"/>
        <v>174</v>
      </c>
      <c r="B175" s="21" t="s">
        <v>1512</v>
      </c>
      <c r="C175" s="21" t="str">
        <f>VLOOKUP(B175,[1]DESA!$B$2:$D$601,3,FALSE)</f>
        <v>WAJA GESENG</v>
      </c>
      <c r="D175" s="21" t="str">
        <f>VLOOKUP(B175,[1]DESA!$B$2:$E$601,4,FALSE)</f>
        <v>KOPANG</v>
      </c>
      <c r="E175" s="22" t="s">
        <v>49</v>
      </c>
      <c r="F175" s="21">
        <f t="shared" si="18"/>
        <v>0</v>
      </c>
      <c r="G175" s="21">
        <f t="shared" si="19"/>
        <v>0</v>
      </c>
      <c r="H175" s="24" t="s">
        <v>1521</v>
      </c>
      <c r="I175" s="24" t="s">
        <v>1522</v>
      </c>
      <c r="J175" s="21" t="s">
        <v>18</v>
      </c>
      <c r="K175" s="21"/>
      <c r="L175" s="21" t="e">
        <f>VLOOKUP(E175,[1]KLASIFIKASI!$I$4:$J$18,2,FALSE)</f>
        <v>#N/A</v>
      </c>
      <c r="M175" s="21" t="e">
        <f t="shared" si="20"/>
        <v>#N/A</v>
      </c>
      <c r="N175" s="21" t="s">
        <v>52</v>
      </c>
    </row>
    <row r="176" spans="1:14" s="18" customFormat="1" x14ac:dyDescent="0.25">
      <c r="A176" s="21">
        <f t="shared" si="17"/>
        <v>175</v>
      </c>
      <c r="B176" s="21" t="s">
        <v>1512</v>
      </c>
      <c r="C176" s="21" t="str">
        <f>VLOOKUP(B176,[1]DESA!$B$2:$D$601,3,FALSE)</f>
        <v>WAJA GESENG</v>
      </c>
      <c r="D176" s="21" t="str">
        <f>VLOOKUP(B176,[1]DESA!$B$2:$E$601,4,FALSE)</f>
        <v>KOPANG</v>
      </c>
      <c r="E176" s="22" t="s">
        <v>29</v>
      </c>
      <c r="F176" s="21">
        <f t="shared" si="18"/>
        <v>0</v>
      </c>
      <c r="G176" s="21">
        <f t="shared" si="19"/>
        <v>0</v>
      </c>
      <c r="H176" s="24" t="s">
        <v>1523</v>
      </c>
      <c r="I176" s="24" t="s">
        <v>1524</v>
      </c>
      <c r="J176" s="21" t="s">
        <v>18</v>
      </c>
      <c r="K176" s="21">
        <v>250</v>
      </c>
      <c r="L176" s="21" t="str">
        <f>VLOOKUP(E176,[1]KLASIFIKASI!$I$4:$J$18,2,FALSE)</f>
        <v>PELEPAS GAS</v>
      </c>
      <c r="M176" s="21">
        <f t="shared" si="20"/>
        <v>14</v>
      </c>
      <c r="N176" s="21" t="s">
        <v>19</v>
      </c>
    </row>
    <row r="177" spans="1:14" s="18" customFormat="1" x14ac:dyDescent="0.25">
      <c r="A177" s="21">
        <f t="shared" si="17"/>
        <v>176</v>
      </c>
      <c r="B177" s="21" t="s">
        <v>1512</v>
      </c>
      <c r="C177" s="21" t="str">
        <f>VLOOKUP(B177,[1]DESA!$B$2:$D$601,3,FALSE)</f>
        <v>WAJA GESENG</v>
      </c>
      <c r="D177" s="21" t="str">
        <f>VLOOKUP(B177,[1]DESA!$B$2:$E$601,4,FALSE)</f>
        <v>KOPANG</v>
      </c>
      <c r="E177" s="22" t="s">
        <v>29</v>
      </c>
      <c r="F177" s="21">
        <f t="shared" si="18"/>
        <v>0</v>
      </c>
      <c r="G177" s="21">
        <f t="shared" si="19"/>
        <v>0</v>
      </c>
      <c r="H177" s="24" t="s">
        <v>1525</v>
      </c>
      <c r="I177" s="24" t="s">
        <v>1526</v>
      </c>
      <c r="J177" s="21" t="s">
        <v>18</v>
      </c>
      <c r="K177" s="21">
        <v>250</v>
      </c>
      <c r="L177" s="21" t="str">
        <f>VLOOKUP(E177,[1]KLASIFIKASI!$I$4:$J$18,2,FALSE)</f>
        <v>PELEPAS GAS</v>
      </c>
      <c r="M177" s="21">
        <f t="shared" si="20"/>
        <v>14</v>
      </c>
      <c r="N177" s="21" t="s">
        <v>19</v>
      </c>
    </row>
    <row r="178" spans="1:14" x14ac:dyDescent="0.25">
      <c r="A178" s="21">
        <f t="shared" si="17"/>
        <v>177</v>
      </c>
      <c r="B178" s="21" t="s">
        <v>1187</v>
      </c>
      <c r="C178" s="21" t="str">
        <f>VLOOKUP(B178,[1]DESA!$B$2:$D$601,3,FALSE)</f>
        <v>KOPANG REMBIGA</v>
      </c>
      <c r="D178" s="21" t="str">
        <f>VLOOKUP(B178,[1]DESA!$B$2:$E$601,4,FALSE)</f>
        <v>KOPANG</v>
      </c>
      <c r="E178" s="22" t="s">
        <v>29</v>
      </c>
      <c r="F178" s="21">
        <f t="shared" si="18"/>
        <v>0</v>
      </c>
      <c r="G178" s="21">
        <f t="shared" si="19"/>
        <v>0</v>
      </c>
      <c r="H178" s="24" t="s">
        <v>1195</v>
      </c>
      <c r="I178" s="24" t="s">
        <v>1196</v>
      </c>
      <c r="J178" s="21" t="s">
        <v>18</v>
      </c>
      <c r="K178" s="21">
        <v>500</v>
      </c>
      <c r="L178" s="21" t="str">
        <f>VLOOKUP(E178,[1]KLASIFIKASI!$I$4:$J$18,2,FALSE)</f>
        <v>PELEPAS GAS</v>
      </c>
      <c r="M178" s="21">
        <f t="shared" si="20"/>
        <v>15</v>
      </c>
      <c r="N178" s="21" t="s">
        <v>19</v>
      </c>
    </row>
    <row r="179" spans="1:14" x14ac:dyDescent="0.25">
      <c r="A179" s="21">
        <f t="shared" si="17"/>
        <v>178</v>
      </c>
      <c r="B179" s="21" t="s">
        <v>1187</v>
      </c>
      <c r="C179" s="21" t="str">
        <f>VLOOKUP(B179,[1]DESA!$B$2:$D$601,3,FALSE)</f>
        <v>KOPANG REMBIGA</v>
      </c>
      <c r="D179" s="21" t="str">
        <f>VLOOKUP(B179,[1]DESA!$B$2:$E$601,4,FALSE)</f>
        <v>KOPANG</v>
      </c>
      <c r="E179" s="22" t="s">
        <v>29</v>
      </c>
      <c r="F179" s="21">
        <f t="shared" si="18"/>
        <v>0</v>
      </c>
      <c r="G179" s="21">
        <f t="shared" si="19"/>
        <v>0</v>
      </c>
      <c r="H179" s="24" t="s">
        <v>1197</v>
      </c>
      <c r="I179" s="24" t="s">
        <v>1198</v>
      </c>
      <c r="J179" s="21" t="s">
        <v>18</v>
      </c>
      <c r="K179" s="21">
        <v>500</v>
      </c>
      <c r="L179" s="21" t="str">
        <f>VLOOKUP(E179,[1]KLASIFIKASI!$I$4:$J$18,2,FALSE)</f>
        <v>PELEPAS GAS</v>
      </c>
      <c r="M179" s="21">
        <f t="shared" si="20"/>
        <v>15</v>
      </c>
      <c r="N179" s="21" t="s">
        <v>19</v>
      </c>
    </row>
    <row r="180" spans="1:14" x14ac:dyDescent="0.25">
      <c r="A180" s="21">
        <f t="shared" si="17"/>
        <v>179</v>
      </c>
      <c r="B180" s="21" t="s">
        <v>1187</v>
      </c>
      <c r="C180" s="21" t="str">
        <f>VLOOKUP(B180,[1]DESA!$B$2:$D$601,3,FALSE)</f>
        <v>KOPANG REMBIGA</v>
      </c>
      <c r="D180" s="21" t="str">
        <f>VLOOKUP(B180,[1]DESA!$B$2:$E$601,4,FALSE)</f>
        <v>KOPANG</v>
      </c>
      <c r="E180" s="22" t="s">
        <v>29</v>
      </c>
      <c r="F180" s="21">
        <f t="shared" si="18"/>
        <v>0</v>
      </c>
      <c r="G180" s="21">
        <f t="shared" si="19"/>
        <v>0</v>
      </c>
      <c r="H180" s="24" t="s">
        <v>1199</v>
      </c>
      <c r="I180" s="24" t="s">
        <v>1200</v>
      </c>
      <c r="J180" s="21" t="s">
        <v>18</v>
      </c>
      <c r="K180" s="21">
        <v>250</v>
      </c>
      <c r="L180" s="21" t="str">
        <f>VLOOKUP(E180,[1]KLASIFIKASI!$I$4:$J$18,2,FALSE)</f>
        <v>PELEPAS GAS</v>
      </c>
      <c r="M180" s="21">
        <f t="shared" si="20"/>
        <v>14</v>
      </c>
      <c r="N180" s="21" t="s">
        <v>19</v>
      </c>
    </row>
    <row r="181" spans="1:14" x14ac:dyDescent="0.25">
      <c r="A181" s="21">
        <f t="shared" si="17"/>
        <v>180</v>
      </c>
      <c r="B181" s="21" t="s">
        <v>1187</v>
      </c>
      <c r="C181" s="21" t="str">
        <f>VLOOKUP(B181,[1]DESA!$B$2:$D$601,3,FALSE)</f>
        <v>KOPANG REMBIGA</v>
      </c>
      <c r="D181" s="21" t="str">
        <f>VLOOKUP(B181,[1]DESA!$B$2:$E$601,4,FALSE)</f>
        <v>KOPANG</v>
      </c>
      <c r="E181" s="22" t="s">
        <v>29</v>
      </c>
      <c r="F181" s="21">
        <f t="shared" si="18"/>
        <v>0</v>
      </c>
      <c r="G181" s="21">
        <f t="shared" si="19"/>
        <v>0</v>
      </c>
      <c r="H181" s="24" t="s">
        <v>1201</v>
      </c>
      <c r="I181" s="24" t="s">
        <v>1202</v>
      </c>
      <c r="J181" s="21" t="s">
        <v>18</v>
      </c>
      <c r="K181" s="21">
        <v>250</v>
      </c>
      <c r="L181" s="21" t="str">
        <f>VLOOKUP(E181,[1]KLASIFIKASI!$I$4:$J$18,2,FALSE)</f>
        <v>PELEPAS GAS</v>
      </c>
      <c r="M181" s="21">
        <f t="shared" si="20"/>
        <v>14</v>
      </c>
      <c r="N181" s="21" t="s">
        <v>19</v>
      </c>
    </row>
    <row r="182" spans="1:14" x14ac:dyDescent="0.25">
      <c r="A182" s="21">
        <f t="shared" si="17"/>
        <v>181</v>
      </c>
      <c r="B182" s="21" t="s">
        <v>1187</v>
      </c>
      <c r="C182" s="21" t="str">
        <f>VLOOKUP(B182,[1]DESA!$B$2:$D$601,3,FALSE)</f>
        <v>KOPANG REMBIGA</v>
      </c>
      <c r="D182" s="21" t="str">
        <f>VLOOKUP(B182,[1]DESA!$B$2:$E$601,4,FALSE)</f>
        <v>KOPANG</v>
      </c>
      <c r="E182" s="22" t="s">
        <v>29</v>
      </c>
      <c r="F182" s="21">
        <f t="shared" si="18"/>
        <v>0</v>
      </c>
      <c r="G182" s="21">
        <f t="shared" si="19"/>
        <v>0</v>
      </c>
      <c r="H182" s="24" t="s">
        <v>1203</v>
      </c>
      <c r="I182" s="24" t="s">
        <v>1204</v>
      </c>
      <c r="J182" s="21" t="s">
        <v>18</v>
      </c>
      <c r="K182" s="21">
        <v>250</v>
      </c>
      <c r="L182" s="21" t="str">
        <f>VLOOKUP(E182,[1]KLASIFIKASI!$I$4:$J$18,2,FALSE)</f>
        <v>PELEPAS GAS</v>
      </c>
      <c r="M182" s="21">
        <f t="shared" si="20"/>
        <v>14</v>
      </c>
      <c r="N182" s="21" t="s">
        <v>19</v>
      </c>
    </row>
    <row r="183" spans="1:14" x14ac:dyDescent="0.25">
      <c r="A183" s="21">
        <f t="shared" si="17"/>
        <v>182</v>
      </c>
      <c r="B183" s="21" t="s">
        <v>1054</v>
      </c>
      <c r="C183" s="21" t="str">
        <f>VLOOKUP(B183,[1]DESA!$B$2:$D$601,3,FALSE)</f>
        <v>WAJA GESENG</v>
      </c>
      <c r="D183" s="21" t="str">
        <f>VLOOKUP(B183,[1]DESA!$B$2:$E$601,4,FALSE)</f>
        <v>KOPANG</v>
      </c>
      <c r="E183" s="22" t="s">
        <v>24</v>
      </c>
      <c r="F183" s="21">
        <f t="shared" si="18"/>
        <v>0</v>
      </c>
      <c r="G183" s="21">
        <f t="shared" si="19"/>
        <v>0</v>
      </c>
      <c r="H183" s="24" t="s">
        <v>1055</v>
      </c>
      <c r="I183" s="24" t="s">
        <v>1056</v>
      </c>
      <c r="J183" s="21" t="s">
        <v>18</v>
      </c>
      <c r="K183" s="21">
        <v>250</v>
      </c>
      <c r="L183" s="21" t="str">
        <f>VLOOKUP(E183,[1]KLASIFIKASI!$I$4:$J$18,2,FALSE)</f>
        <v>PELEPAS GAS</v>
      </c>
      <c r="M183" s="21">
        <f t="shared" si="20"/>
        <v>14</v>
      </c>
      <c r="N183" s="21" t="s">
        <v>19</v>
      </c>
    </row>
    <row r="184" spans="1:14" x14ac:dyDescent="0.25">
      <c r="A184" s="21">
        <f t="shared" si="17"/>
        <v>183</v>
      </c>
      <c r="B184" s="21" t="s">
        <v>1057</v>
      </c>
      <c r="C184" s="21" t="str">
        <f>VLOOKUP(B184,[1]DESA!$B$2:$D$601,3,FALSE)</f>
        <v>DASAN BARU</v>
      </c>
      <c r="D184" s="21" t="str">
        <f>VLOOKUP(B184,[1]DESA!$B$2:$E$601,4,FALSE)</f>
        <v>KOPANG</v>
      </c>
      <c r="E184" s="22" t="s">
        <v>15</v>
      </c>
      <c r="F184" s="21">
        <f t="shared" si="18"/>
        <v>0</v>
      </c>
      <c r="G184" s="21">
        <f t="shared" si="19"/>
        <v>0</v>
      </c>
      <c r="H184" s="24" t="s">
        <v>1058</v>
      </c>
      <c r="I184" s="24" t="s">
        <v>1059</v>
      </c>
      <c r="J184" s="21" t="s">
        <v>18</v>
      </c>
      <c r="K184" s="21">
        <v>18</v>
      </c>
      <c r="L184" s="21" t="str">
        <f>VLOOKUP(E184,[1]KLASIFIKASI!$I$4:$J$18,2,FALSE)</f>
        <v>PELEPAS GAS</v>
      </c>
      <c r="M184" s="21">
        <f t="shared" si="20"/>
        <v>12</v>
      </c>
      <c r="N184" s="21" t="s">
        <v>19</v>
      </c>
    </row>
    <row r="185" spans="1:14" x14ac:dyDescent="0.25">
      <c r="A185" s="21">
        <f t="shared" si="17"/>
        <v>184</v>
      </c>
      <c r="B185" s="21" t="s">
        <v>1060</v>
      </c>
      <c r="C185" s="21" t="str">
        <f>VLOOKUP(B185,[1]DESA!$B$2:$D$601,3,FALSE)</f>
        <v>DASAN BARU</v>
      </c>
      <c r="D185" s="21" t="str">
        <f>VLOOKUP(B185,[1]DESA!$B$2:$E$601,4,FALSE)</f>
        <v>KOPANG</v>
      </c>
      <c r="E185" s="22" t="s">
        <v>24</v>
      </c>
      <c r="F185" s="21">
        <f t="shared" si="18"/>
        <v>0</v>
      </c>
      <c r="G185" s="21">
        <f t="shared" si="19"/>
        <v>0</v>
      </c>
      <c r="H185" s="24" t="s">
        <v>1061</v>
      </c>
      <c r="I185" s="24" t="s">
        <v>1062</v>
      </c>
      <c r="J185" s="21" t="s">
        <v>18</v>
      </c>
      <c r="K185" s="21">
        <v>250</v>
      </c>
      <c r="L185" s="21" t="str">
        <f>VLOOKUP(E185,[1]KLASIFIKASI!$I$4:$J$18,2,FALSE)</f>
        <v>PELEPAS GAS</v>
      </c>
      <c r="M185" s="21">
        <f t="shared" si="20"/>
        <v>14</v>
      </c>
      <c r="N185" s="21" t="s">
        <v>19</v>
      </c>
    </row>
    <row r="186" spans="1:14" x14ac:dyDescent="0.25">
      <c r="A186" s="21">
        <f t="shared" si="17"/>
        <v>185</v>
      </c>
      <c r="B186" s="21" t="s">
        <v>1063</v>
      </c>
      <c r="C186" s="21" t="str">
        <f>VLOOKUP(B186,[1]DESA!$B$2:$D$601,3,FALSE)</f>
        <v>KOPANG REMBIGA</v>
      </c>
      <c r="D186" s="21" t="str">
        <f>VLOOKUP(B186,[1]DESA!$B$2:$E$601,4,FALSE)</f>
        <v>KOPANG</v>
      </c>
      <c r="E186" s="22" t="s">
        <v>24</v>
      </c>
      <c r="F186" s="21">
        <f t="shared" si="18"/>
        <v>0</v>
      </c>
      <c r="G186" s="21">
        <f t="shared" si="19"/>
        <v>0</v>
      </c>
      <c r="H186" s="24" t="s">
        <v>1064</v>
      </c>
      <c r="I186" s="24" t="s">
        <v>1065</v>
      </c>
      <c r="J186" s="21" t="s">
        <v>18</v>
      </c>
      <c r="K186" s="21">
        <v>500</v>
      </c>
      <c r="L186" s="21" t="str">
        <f>VLOOKUP(E186,[1]KLASIFIKASI!$I$4:$J$18,2,FALSE)</f>
        <v>PELEPAS GAS</v>
      </c>
      <c r="M186" s="21">
        <f t="shared" si="20"/>
        <v>15</v>
      </c>
      <c r="N186" s="21" t="s">
        <v>19</v>
      </c>
    </row>
    <row r="187" spans="1:14" x14ac:dyDescent="0.25">
      <c r="A187" s="21">
        <f t="shared" si="17"/>
        <v>186</v>
      </c>
      <c r="B187" s="21" t="s">
        <v>1063</v>
      </c>
      <c r="C187" s="21" t="str">
        <f>VLOOKUP(B187,[1]DESA!$B$2:$D$601,3,FALSE)</f>
        <v>KOPANG REMBIGA</v>
      </c>
      <c r="D187" s="21" t="str">
        <f>VLOOKUP(B187,[1]DESA!$B$2:$E$601,4,FALSE)</f>
        <v>KOPANG</v>
      </c>
      <c r="E187" s="22" t="s">
        <v>15</v>
      </c>
      <c r="F187" s="21">
        <f t="shared" si="18"/>
        <v>0</v>
      </c>
      <c r="G187" s="21">
        <f t="shared" si="19"/>
        <v>0</v>
      </c>
      <c r="H187" s="24" t="s">
        <v>1066</v>
      </c>
      <c r="I187" s="24" t="s">
        <v>1067</v>
      </c>
      <c r="J187" s="21" t="s">
        <v>18</v>
      </c>
      <c r="K187" s="21">
        <v>42</v>
      </c>
      <c r="L187" s="21" t="str">
        <f>VLOOKUP(E187,[1]KLASIFIKASI!$I$4:$J$18,2,FALSE)</f>
        <v>PELEPAS GAS</v>
      </c>
      <c r="M187" s="21">
        <f t="shared" si="20"/>
        <v>12</v>
      </c>
      <c r="N187" s="21" t="s">
        <v>19</v>
      </c>
    </row>
    <row r="188" spans="1:14" x14ac:dyDescent="0.25">
      <c r="A188" s="21">
        <f t="shared" si="17"/>
        <v>187</v>
      </c>
      <c r="B188" s="21" t="s">
        <v>1063</v>
      </c>
      <c r="C188" s="21" t="str">
        <f>VLOOKUP(B188,[1]DESA!$B$2:$D$601,3,FALSE)</f>
        <v>KOPANG REMBIGA</v>
      </c>
      <c r="D188" s="21" t="str">
        <f>VLOOKUP(B188,[1]DESA!$B$2:$E$601,4,FALSE)</f>
        <v>KOPANG</v>
      </c>
      <c r="E188" s="22" t="s">
        <v>24</v>
      </c>
      <c r="F188" s="21">
        <f t="shared" si="18"/>
        <v>0</v>
      </c>
      <c r="G188" s="21">
        <f t="shared" si="19"/>
        <v>0</v>
      </c>
      <c r="H188" s="24" t="s">
        <v>1068</v>
      </c>
      <c r="I188" s="24" t="s">
        <v>1069</v>
      </c>
      <c r="J188" s="21" t="s">
        <v>18</v>
      </c>
      <c r="K188" s="21">
        <v>250</v>
      </c>
      <c r="L188" s="21" t="str">
        <f>VLOOKUP(E188,[1]KLASIFIKASI!$I$4:$J$18,2,FALSE)</f>
        <v>PELEPAS GAS</v>
      </c>
      <c r="M188" s="21">
        <f t="shared" si="20"/>
        <v>14</v>
      </c>
      <c r="N188" s="21" t="s">
        <v>19</v>
      </c>
    </row>
    <row r="189" spans="1:14" x14ac:dyDescent="0.25">
      <c r="A189" s="21">
        <f t="shared" si="17"/>
        <v>188</v>
      </c>
      <c r="B189" s="21" t="s">
        <v>1063</v>
      </c>
      <c r="C189" s="21" t="str">
        <f>VLOOKUP(B189,[1]DESA!$B$2:$D$601,3,FALSE)</f>
        <v>KOPANG REMBIGA</v>
      </c>
      <c r="D189" s="21" t="str">
        <f>VLOOKUP(B189,[1]DESA!$B$2:$E$601,4,FALSE)</f>
        <v>KOPANG</v>
      </c>
      <c r="E189" s="22" t="s">
        <v>15</v>
      </c>
      <c r="F189" s="21">
        <f t="shared" si="18"/>
        <v>0</v>
      </c>
      <c r="G189" s="21">
        <f t="shared" si="19"/>
        <v>0</v>
      </c>
      <c r="H189" s="24" t="s">
        <v>1070</v>
      </c>
      <c r="I189" s="24" t="s">
        <v>1071</v>
      </c>
      <c r="J189" s="21" t="s">
        <v>18</v>
      </c>
      <c r="K189" s="21">
        <v>42</v>
      </c>
      <c r="L189" s="21" t="str">
        <f>VLOOKUP(E189,[1]KLASIFIKASI!$I$4:$J$18,2,FALSE)</f>
        <v>PELEPAS GAS</v>
      </c>
      <c r="M189" s="21">
        <f t="shared" si="20"/>
        <v>12</v>
      </c>
      <c r="N189" s="21" t="s">
        <v>19</v>
      </c>
    </row>
    <row r="190" spans="1:14" x14ac:dyDescent="0.25">
      <c r="A190" s="21">
        <f t="shared" si="17"/>
        <v>189</v>
      </c>
      <c r="B190" s="21" t="s">
        <v>1063</v>
      </c>
      <c r="C190" s="21" t="str">
        <f>VLOOKUP(B190,[1]DESA!$B$2:$D$601,3,FALSE)</f>
        <v>KOPANG REMBIGA</v>
      </c>
      <c r="D190" s="21" t="str">
        <f>VLOOKUP(B190,[1]DESA!$B$2:$E$601,4,FALSE)</f>
        <v>KOPANG</v>
      </c>
      <c r="E190" s="22" t="s">
        <v>15</v>
      </c>
      <c r="F190" s="21">
        <f t="shared" si="18"/>
        <v>0</v>
      </c>
      <c r="G190" s="21">
        <f t="shared" si="19"/>
        <v>0</v>
      </c>
      <c r="H190" s="24" t="s">
        <v>1072</v>
      </c>
      <c r="I190" s="24" t="s">
        <v>1073</v>
      </c>
      <c r="J190" s="21" t="s">
        <v>18</v>
      </c>
      <c r="K190" s="21">
        <v>42</v>
      </c>
      <c r="L190" s="21" t="str">
        <f>VLOOKUP(E190,[1]KLASIFIKASI!$I$4:$J$18,2,FALSE)</f>
        <v>PELEPAS GAS</v>
      </c>
      <c r="M190" s="21">
        <f t="shared" si="20"/>
        <v>12</v>
      </c>
      <c r="N190" s="21" t="s">
        <v>19</v>
      </c>
    </row>
    <row r="191" spans="1:14" x14ac:dyDescent="0.25">
      <c r="A191" s="21">
        <f t="shared" si="17"/>
        <v>190</v>
      </c>
      <c r="B191" s="21" t="s">
        <v>1063</v>
      </c>
      <c r="C191" s="21" t="str">
        <f>VLOOKUP(B191,[1]DESA!$B$2:$D$601,3,FALSE)</f>
        <v>KOPANG REMBIGA</v>
      </c>
      <c r="D191" s="21" t="str">
        <f>VLOOKUP(B191,[1]DESA!$B$2:$E$601,4,FALSE)</f>
        <v>KOPANG</v>
      </c>
      <c r="E191" s="22" t="s">
        <v>24</v>
      </c>
      <c r="F191" s="21">
        <f t="shared" si="18"/>
        <v>0</v>
      </c>
      <c r="G191" s="21">
        <f t="shared" si="19"/>
        <v>0</v>
      </c>
      <c r="H191" s="24" t="s">
        <v>1074</v>
      </c>
      <c r="I191" s="24" t="s">
        <v>1075</v>
      </c>
      <c r="J191" s="21" t="s">
        <v>18</v>
      </c>
      <c r="K191" s="21">
        <v>250</v>
      </c>
      <c r="L191" s="21" t="str">
        <f>VLOOKUP(E191,[1]KLASIFIKASI!$I$4:$J$18,2,FALSE)</f>
        <v>PELEPAS GAS</v>
      </c>
      <c r="M191" s="21">
        <f t="shared" si="20"/>
        <v>14</v>
      </c>
      <c r="N191" s="21" t="s">
        <v>19</v>
      </c>
    </row>
    <row r="192" spans="1:14" x14ac:dyDescent="0.25">
      <c r="A192" s="21">
        <f t="shared" si="17"/>
        <v>191</v>
      </c>
      <c r="B192" s="21" t="s">
        <v>1063</v>
      </c>
      <c r="C192" s="21" t="str">
        <f>VLOOKUP(B192,[1]DESA!$B$2:$D$601,3,FALSE)</f>
        <v>KOPANG REMBIGA</v>
      </c>
      <c r="D192" s="21" t="str">
        <f>VLOOKUP(B192,[1]DESA!$B$2:$E$601,4,FALSE)</f>
        <v>KOPANG</v>
      </c>
      <c r="E192" s="22" t="s">
        <v>15</v>
      </c>
      <c r="F192" s="21">
        <f t="shared" si="18"/>
        <v>0</v>
      </c>
      <c r="G192" s="21">
        <f t="shared" si="19"/>
        <v>0</v>
      </c>
      <c r="H192" s="24" t="s">
        <v>1076</v>
      </c>
      <c r="I192" s="24" t="s">
        <v>1077</v>
      </c>
      <c r="J192" s="21" t="s">
        <v>18</v>
      </c>
      <c r="K192" s="21">
        <v>42</v>
      </c>
      <c r="L192" s="21" t="str">
        <f>VLOOKUP(E192,[1]KLASIFIKASI!$I$4:$J$18,2,FALSE)</f>
        <v>PELEPAS GAS</v>
      </c>
      <c r="M192" s="21">
        <f t="shared" si="20"/>
        <v>12</v>
      </c>
      <c r="N192" s="21" t="s">
        <v>19</v>
      </c>
    </row>
    <row r="193" spans="1:14" x14ac:dyDescent="0.25">
      <c r="A193" s="21">
        <f t="shared" si="17"/>
        <v>192</v>
      </c>
      <c r="B193" s="21" t="s">
        <v>1063</v>
      </c>
      <c r="C193" s="21" t="str">
        <f>VLOOKUP(B193,[1]DESA!$B$2:$D$601,3,FALSE)</f>
        <v>KOPANG REMBIGA</v>
      </c>
      <c r="D193" s="21" t="str">
        <f>VLOOKUP(B193,[1]DESA!$B$2:$E$601,4,FALSE)</f>
        <v>KOPANG</v>
      </c>
      <c r="E193" s="22" t="s">
        <v>15</v>
      </c>
      <c r="F193" s="21">
        <f t="shared" si="18"/>
        <v>0</v>
      </c>
      <c r="G193" s="21">
        <f t="shared" si="19"/>
        <v>0</v>
      </c>
      <c r="H193" s="24" t="s">
        <v>1078</v>
      </c>
      <c r="I193" s="24" t="s">
        <v>1079</v>
      </c>
      <c r="J193" s="21" t="s">
        <v>18</v>
      </c>
      <c r="K193" s="21">
        <v>42</v>
      </c>
      <c r="L193" s="21" t="str">
        <f>VLOOKUP(E193,[1]KLASIFIKASI!$I$4:$J$18,2,FALSE)</f>
        <v>PELEPAS GAS</v>
      </c>
      <c r="M193" s="21">
        <f t="shared" si="20"/>
        <v>12</v>
      </c>
      <c r="N193" s="21" t="s">
        <v>19</v>
      </c>
    </row>
    <row r="194" spans="1:14" x14ac:dyDescent="0.25">
      <c r="A194" s="21">
        <f t="shared" si="17"/>
        <v>193</v>
      </c>
      <c r="B194" s="21" t="s">
        <v>1063</v>
      </c>
      <c r="C194" s="21" t="str">
        <f>VLOOKUP(B194,[1]DESA!$B$2:$D$601,3,FALSE)</f>
        <v>KOPANG REMBIGA</v>
      </c>
      <c r="D194" s="21" t="str">
        <f>VLOOKUP(B194,[1]DESA!$B$2:$E$601,4,FALSE)</f>
        <v>KOPANG</v>
      </c>
      <c r="E194" s="22" t="s">
        <v>15</v>
      </c>
      <c r="F194" s="21">
        <f t="shared" ref="F194:F201" si="21">IF(ISERROR(VLOOKUP(M194,KELAS,2,FALSE)),0,VLOOKUP(M194,KELAS,2,FALSE))</f>
        <v>0</v>
      </c>
      <c r="G194" s="21">
        <f t="shared" ref="G194:G201" si="22">IF(F194&gt;50,100,F194)</f>
        <v>0</v>
      </c>
      <c r="H194" s="24" t="s">
        <v>1080</v>
      </c>
      <c r="I194" s="24" t="s">
        <v>1081</v>
      </c>
      <c r="J194" s="21" t="s">
        <v>18</v>
      </c>
      <c r="K194" s="21">
        <v>42</v>
      </c>
      <c r="L194" s="21" t="str">
        <f>VLOOKUP(E194,[1]KLASIFIKASI!$I$4:$J$18,2,FALSE)</f>
        <v>PELEPAS GAS</v>
      </c>
      <c r="M194" s="21">
        <f t="shared" ref="M194:M201" si="23"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12</v>
      </c>
      <c r="N194" s="21" t="s">
        <v>19</v>
      </c>
    </row>
    <row r="195" spans="1:14" x14ac:dyDescent="0.25">
      <c r="A195" s="21">
        <f t="shared" si="17"/>
        <v>194</v>
      </c>
      <c r="B195" s="21" t="s">
        <v>1063</v>
      </c>
      <c r="C195" s="21" t="str">
        <f>VLOOKUP(B195,[1]DESA!$B$2:$D$601,3,FALSE)</f>
        <v>KOPANG REMBIGA</v>
      </c>
      <c r="D195" s="21" t="str">
        <f>VLOOKUP(B195,[1]DESA!$B$2:$E$601,4,FALSE)</f>
        <v>KOPANG</v>
      </c>
      <c r="E195" s="22" t="s">
        <v>15</v>
      </c>
      <c r="F195" s="21">
        <f t="shared" si="21"/>
        <v>0</v>
      </c>
      <c r="G195" s="21">
        <f t="shared" si="22"/>
        <v>0</v>
      </c>
      <c r="H195" s="24" t="s">
        <v>1082</v>
      </c>
      <c r="I195" s="24" t="s">
        <v>1083</v>
      </c>
      <c r="J195" s="21" t="s">
        <v>18</v>
      </c>
      <c r="K195" s="21">
        <v>42</v>
      </c>
      <c r="L195" s="21" t="str">
        <f>VLOOKUP(E195,[1]KLASIFIKASI!$I$4:$J$18,2,FALSE)</f>
        <v>PELEPAS GAS</v>
      </c>
      <c r="M195" s="21">
        <f t="shared" si="23"/>
        <v>12</v>
      </c>
      <c r="N195" s="21" t="s">
        <v>19</v>
      </c>
    </row>
    <row r="196" spans="1:14" x14ac:dyDescent="0.25">
      <c r="A196" s="21">
        <f t="shared" ref="A196:A259" si="24">1+A195</f>
        <v>195</v>
      </c>
      <c r="B196" s="21" t="s">
        <v>333</v>
      </c>
      <c r="C196" s="21" t="str">
        <f>VLOOKUP(B196,[1]DESA!$B$2:$D$601,3,FALSE)</f>
        <v>BAKAN</v>
      </c>
      <c r="D196" s="21" t="str">
        <f>VLOOKUP(B196,[1]DESA!$B$2:$E$601,4,FALSE)</f>
        <v>KOPANG</v>
      </c>
      <c r="E196" s="22" t="s">
        <v>29</v>
      </c>
      <c r="F196" s="21">
        <f t="shared" si="21"/>
        <v>0</v>
      </c>
      <c r="G196" s="21">
        <f t="shared" si="22"/>
        <v>0</v>
      </c>
      <c r="H196" s="23"/>
      <c r="I196" s="23"/>
      <c r="J196" s="21" t="s">
        <v>18</v>
      </c>
      <c r="K196" s="21">
        <v>150</v>
      </c>
      <c r="L196" s="21" t="str">
        <f>VLOOKUP(E196,[1]KLASIFIKASI!$I$4:$J$18,2,FALSE)</f>
        <v>PELEPAS GAS</v>
      </c>
      <c r="M196" s="21">
        <f t="shared" si="23"/>
        <v>14</v>
      </c>
      <c r="N196" s="21" t="s">
        <v>19</v>
      </c>
    </row>
    <row r="197" spans="1:14" x14ac:dyDescent="0.25">
      <c r="A197" s="21">
        <f t="shared" si="24"/>
        <v>196</v>
      </c>
      <c r="B197" s="21" t="s">
        <v>333</v>
      </c>
      <c r="C197" s="21" t="str">
        <f>VLOOKUP(B197,[1]DESA!$B$2:$D$601,3,FALSE)</f>
        <v>BAKAN</v>
      </c>
      <c r="D197" s="21" t="str">
        <f>VLOOKUP(B197,[1]DESA!$B$2:$E$601,4,FALSE)</f>
        <v>KOPANG</v>
      </c>
      <c r="E197" s="22" t="s">
        <v>15</v>
      </c>
      <c r="F197" s="21">
        <f t="shared" si="21"/>
        <v>0</v>
      </c>
      <c r="G197" s="21">
        <f t="shared" si="22"/>
        <v>0</v>
      </c>
      <c r="H197" s="23"/>
      <c r="I197" s="23"/>
      <c r="J197" s="21" t="s">
        <v>18</v>
      </c>
      <c r="K197" s="21">
        <v>10</v>
      </c>
      <c r="L197" s="21" t="str">
        <f>VLOOKUP(E197,[1]KLASIFIKASI!$I$4:$J$18,2,FALSE)</f>
        <v>PELEPAS GAS</v>
      </c>
      <c r="M197" s="21">
        <f t="shared" si="23"/>
        <v>12</v>
      </c>
      <c r="N197" s="21" t="s">
        <v>19</v>
      </c>
    </row>
    <row r="198" spans="1:14" x14ac:dyDescent="0.25">
      <c r="A198" s="21">
        <f t="shared" si="24"/>
        <v>197</v>
      </c>
      <c r="B198" s="21" t="s">
        <v>333</v>
      </c>
      <c r="C198" s="21" t="str">
        <f>VLOOKUP(B198,[1]DESA!$B$2:$D$601,3,FALSE)</f>
        <v>BAKAN</v>
      </c>
      <c r="D198" s="21" t="str">
        <f>VLOOKUP(B198,[1]DESA!$B$2:$E$601,4,FALSE)</f>
        <v>KOPANG</v>
      </c>
      <c r="E198" s="22" t="s">
        <v>15</v>
      </c>
      <c r="F198" s="21">
        <f t="shared" si="21"/>
        <v>0</v>
      </c>
      <c r="G198" s="21">
        <f t="shared" si="22"/>
        <v>0</v>
      </c>
      <c r="H198" s="23"/>
      <c r="I198" s="23"/>
      <c r="J198" s="21" t="s">
        <v>18</v>
      </c>
      <c r="K198" s="21">
        <v>42</v>
      </c>
      <c r="L198" s="21" t="str">
        <f>VLOOKUP(E198,[1]KLASIFIKASI!$I$4:$J$18,2,FALSE)</f>
        <v>PELEPAS GAS</v>
      </c>
      <c r="M198" s="21">
        <f t="shared" si="23"/>
        <v>12</v>
      </c>
      <c r="N198" s="21" t="s">
        <v>19</v>
      </c>
    </row>
    <row r="199" spans="1:14" x14ac:dyDescent="0.25">
      <c r="A199" s="21">
        <f t="shared" si="24"/>
        <v>198</v>
      </c>
      <c r="B199" s="21" t="s">
        <v>333</v>
      </c>
      <c r="C199" s="21" t="str">
        <f>VLOOKUP(B199,[1]DESA!$B$2:$D$601,3,FALSE)</f>
        <v>BAKAN</v>
      </c>
      <c r="D199" s="21" t="str">
        <f>VLOOKUP(B199,[1]DESA!$B$2:$E$601,4,FALSE)</f>
        <v>KOPANG</v>
      </c>
      <c r="E199" s="22" t="s">
        <v>49</v>
      </c>
      <c r="F199" s="21">
        <f t="shared" si="21"/>
        <v>0</v>
      </c>
      <c r="G199" s="21">
        <f t="shared" si="22"/>
        <v>0</v>
      </c>
      <c r="H199" s="23"/>
      <c r="I199" s="23"/>
      <c r="J199" s="21" t="s">
        <v>18</v>
      </c>
      <c r="K199" s="21"/>
      <c r="L199" s="21" t="e">
        <f>VLOOKUP(E199,[1]KLASIFIKASI!$I$4:$J$18,2,FALSE)</f>
        <v>#N/A</v>
      </c>
      <c r="M199" s="21" t="e">
        <f t="shared" si="23"/>
        <v>#N/A</v>
      </c>
      <c r="N199" s="21" t="s">
        <v>52</v>
      </c>
    </row>
    <row r="200" spans="1:14" x14ac:dyDescent="0.25">
      <c r="A200" s="21">
        <f t="shared" si="24"/>
        <v>199</v>
      </c>
      <c r="B200" s="21" t="s">
        <v>244</v>
      </c>
      <c r="C200" s="21" t="str">
        <f>VLOOKUP(B200,[1]DESA!$B$2:$D$601,3,FALSE)</f>
        <v>DARMAJI</v>
      </c>
      <c r="D200" s="21" t="str">
        <f>VLOOKUP(B200,[1]DESA!$B$2:$E$601,4,FALSE)</f>
        <v>KOPANG</v>
      </c>
      <c r="E200" s="22" t="s">
        <v>15</v>
      </c>
      <c r="F200" s="21">
        <f t="shared" si="21"/>
        <v>0</v>
      </c>
      <c r="G200" s="21">
        <f t="shared" si="22"/>
        <v>0</v>
      </c>
      <c r="H200" s="23"/>
      <c r="I200" s="23"/>
      <c r="J200" s="21" t="s">
        <v>18</v>
      </c>
      <c r="K200" s="21">
        <v>42</v>
      </c>
      <c r="L200" s="21" t="str">
        <f>VLOOKUP(E200,[1]KLASIFIKASI!$I$4:$J$18,2,FALSE)</f>
        <v>PELEPAS GAS</v>
      </c>
      <c r="M200" s="21">
        <f t="shared" si="23"/>
        <v>12</v>
      </c>
      <c r="N200" s="21" t="s">
        <v>19</v>
      </c>
    </row>
    <row r="201" spans="1:14" x14ac:dyDescent="0.25">
      <c r="A201" s="21">
        <f t="shared" si="24"/>
        <v>200</v>
      </c>
      <c r="B201" s="21" t="s">
        <v>333</v>
      </c>
      <c r="C201" s="21" t="str">
        <f>VLOOKUP(B201,[1]DESA!$B$2:$D$601,3,FALSE)</f>
        <v>BAKAN</v>
      </c>
      <c r="D201" s="21" t="str">
        <f>VLOOKUP(B201,[1]DESA!$B$2:$E$601,4,FALSE)</f>
        <v>KOPANG</v>
      </c>
      <c r="E201" s="22" t="s">
        <v>49</v>
      </c>
      <c r="F201" s="21">
        <f t="shared" si="21"/>
        <v>0</v>
      </c>
      <c r="G201" s="21">
        <f t="shared" si="22"/>
        <v>0</v>
      </c>
      <c r="H201" s="23"/>
      <c r="I201" s="23"/>
      <c r="J201" s="21" t="s">
        <v>18</v>
      </c>
      <c r="K201" s="21"/>
      <c r="L201" s="21" t="e">
        <f>VLOOKUP(E201,[1]KLASIFIKASI!$I$4:$J$18,2,FALSE)</f>
        <v>#N/A</v>
      </c>
      <c r="M201" s="21" t="e">
        <f t="shared" si="23"/>
        <v>#N/A</v>
      </c>
      <c r="N201" s="21" t="s">
        <v>52</v>
      </c>
    </row>
    <row r="202" spans="1:14" x14ac:dyDescent="0.25">
      <c r="A202" s="21">
        <f t="shared" si="24"/>
        <v>201</v>
      </c>
      <c r="B202" s="21" t="s">
        <v>1617</v>
      </c>
      <c r="C202" s="21" t="str">
        <f>VLOOKUP(B202,[1]DESA!$B$2:$D$601,3,FALSE)</f>
        <v>AIK BUAL</v>
      </c>
      <c r="D202" s="21" t="str">
        <f>VLOOKUP(B202,[1]DESA!$B$2:$E$601,4,FALSE)</f>
        <v>KOPANG</v>
      </c>
      <c r="E202" s="22" t="s">
        <v>15</v>
      </c>
      <c r="F202" s="21">
        <f t="shared" ref="F202:F233" si="25">IF(ISERROR(VLOOKUP(M202,KELAS,2,FALSE)),0,VLOOKUP(M202,KELAS,2,FALSE))</f>
        <v>0</v>
      </c>
      <c r="G202" s="21">
        <f t="shared" ref="G202:G233" si="26">IF(F202&gt;50,100,F202)</f>
        <v>0</v>
      </c>
      <c r="H202" s="24" t="s">
        <v>1641</v>
      </c>
      <c r="I202" s="24" t="s">
        <v>1642</v>
      </c>
      <c r="J202" s="21" t="s">
        <v>18</v>
      </c>
      <c r="K202" s="21">
        <v>42</v>
      </c>
      <c r="L202" s="21" t="str">
        <f>VLOOKUP(E202,[1]KLASIFIKASI!$I$4:$J$18,2,FALSE)</f>
        <v>PELEPAS GAS</v>
      </c>
      <c r="M202" s="21">
        <f t="shared" ref="M202:M233" si="27">IF(AND(L202="PIJAR",K202&gt;=25,K202&lt;=50),1,IF(AND(L202="PIJAR",K202&gt;=51,K202&lt;=100),2,IF(AND(L202="PIJAR",K202&gt;=101,K202&lt;=200),3,IF(AND(L202="PIJAR",K202&gt;=201,K202&lt;=300),4,IF(AND(L202="PIJAR",K202&gt;=301,K202&lt;=400),5,IF(AND(L202="PIJAR",K202&gt;=401,K202&lt;=500),6,IF(AND(L202="PIJAR",K202&gt;=510,K202&lt;=600),7,IF(AND(L202="PIJAR",K202&gt;=601,K202&lt;=700),8,IF(AND(L202="PIJAR",K202&gt;=701,K202&lt;=800),9,IF(AND(L202="PIJAR",K202&gt;=801,K202&lt;=900),10,IF(AND(L202="PIJAR",K202&gt;=901,K202&lt;=1000),11,IF(AND(L202="PELEPAS GAS",K202&gt;=10,K202&lt;=50),12,IF(AND(L202="PELEPAS GAS",K202&gt;=51,K202&lt;=100),13,IF(AND(L202="PELEPAS GAS",K202&gt;=101,K202&lt;=250),14,IF(AND(L202="PELEPAS GAS",K202&gt;=251,K202&lt;1000),15,IF(AND(L202="PELEPAS GAS",K202&gt;=501,K202&lt;2000),16,"SALAH"))))))))))))))))</f>
        <v>12</v>
      </c>
      <c r="N202" s="21" t="s">
        <v>19</v>
      </c>
    </row>
    <row r="203" spans="1:14" x14ac:dyDescent="0.25">
      <c r="A203" s="21">
        <f t="shared" si="24"/>
        <v>202</v>
      </c>
      <c r="B203" s="21" t="s">
        <v>1617</v>
      </c>
      <c r="C203" s="21" t="str">
        <f>VLOOKUP(B203,[1]DESA!$B$2:$D$601,3,FALSE)</f>
        <v>AIK BUAL</v>
      </c>
      <c r="D203" s="21" t="str">
        <f>VLOOKUP(B203,[1]DESA!$B$2:$E$601,4,FALSE)</f>
        <v>KOPANG</v>
      </c>
      <c r="E203" s="22" t="s">
        <v>24</v>
      </c>
      <c r="F203" s="21">
        <f t="shared" si="25"/>
        <v>0</v>
      </c>
      <c r="G203" s="21">
        <f t="shared" si="26"/>
        <v>0</v>
      </c>
      <c r="H203" s="24" t="s">
        <v>1643</v>
      </c>
      <c r="I203" s="24" t="s">
        <v>1639</v>
      </c>
      <c r="J203" s="21" t="s">
        <v>18</v>
      </c>
      <c r="K203" s="21">
        <v>500</v>
      </c>
      <c r="L203" s="21" t="str">
        <f>VLOOKUP(E203,[1]KLASIFIKASI!$I$4:$J$18,2,FALSE)</f>
        <v>PELEPAS GAS</v>
      </c>
      <c r="M203" s="21">
        <f t="shared" si="27"/>
        <v>15</v>
      </c>
      <c r="N203" s="21" t="s">
        <v>19</v>
      </c>
    </row>
    <row r="204" spans="1:14" x14ac:dyDescent="0.25">
      <c r="A204" s="21">
        <f t="shared" si="24"/>
        <v>203</v>
      </c>
      <c r="B204" s="21" t="s">
        <v>1617</v>
      </c>
      <c r="C204" s="21" t="str">
        <f>VLOOKUP(B204,[1]DESA!$B$2:$D$601,3,FALSE)</f>
        <v>AIK BUAL</v>
      </c>
      <c r="D204" s="21" t="str">
        <f>VLOOKUP(B204,[1]DESA!$B$2:$E$601,4,FALSE)</f>
        <v>KOPANG</v>
      </c>
      <c r="E204" s="22" t="s">
        <v>29</v>
      </c>
      <c r="F204" s="21">
        <f t="shared" si="25"/>
        <v>0</v>
      </c>
      <c r="G204" s="21">
        <f t="shared" si="26"/>
        <v>0</v>
      </c>
      <c r="H204" s="24" t="s">
        <v>1624</v>
      </c>
      <c r="I204" s="24" t="s">
        <v>1625</v>
      </c>
      <c r="J204" s="21" t="s">
        <v>18</v>
      </c>
      <c r="K204" s="21">
        <v>250</v>
      </c>
      <c r="L204" s="21" t="str">
        <f>VLOOKUP(E204,[1]KLASIFIKASI!$I$4:$J$18,2,FALSE)</f>
        <v>PELEPAS GAS</v>
      </c>
      <c r="M204" s="21">
        <f t="shared" si="27"/>
        <v>14</v>
      </c>
      <c r="N204" s="21" t="s">
        <v>19</v>
      </c>
    </row>
    <row r="205" spans="1:14" x14ac:dyDescent="0.25">
      <c r="A205" s="21">
        <f t="shared" si="24"/>
        <v>204</v>
      </c>
      <c r="B205" s="21" t="s">
        <v>1617</v>
      </c>
      <c r="C205" s="21" t="str">
        <f>VLOOKUP(B205,[1]DESA!$B$2:$D$601,3,FALSE)</f>
        <v>AIK BUAL</v>
      </c>
      <c r="D205" s="21" t="str">
        <f>VLOOKUP(B205,[1]DESA!$B$2:$E$601,4,FALSE)</f>
        <v>KOPANG</v>
      </c>
      <c r="E205" s="22" t="s">
        <v>29</v>
      </c>
      <c r="F205" s="21">
        <f t="shared" si="25"/>
        <v>0</v>
      </c>
      <c r="G205" s="21">
        <f t="shared" si="26"/>
        <v>0</v>
      </c>
      <c r="H205" s="24" t="s">
        <v>1626</v>
      </c>
      <c r="I205" s="24" t="s">
        <v>1627</v>
      </c>
      <c r="J205" s="21" t="s">
        <v>18</v>
      </c>
      <c r="K205" s="21">
        <v>250</v>
      </c>
      <c r="L205" s="21" t="str">
        <f>VLOOKUP(E205,[1]KLASIFIKASI!$I$4:$J$18,2,FALSE)</f>
        <v>PELEPAS GAS</v>
      </c>
      <c r="M205" s="21">
        <f t="shared" si="27"/>
        <v>14</v>
      </c>
      <c r="N205" s="21" t="s">
        <v>19</v>
      </c>
    </row>
    <row r="206" spans="1:14" x14ac:dyDescent="0.25">
      <c r="A206" s="21">
        <f t="shared" si="24"/>
        <v>205</v>
      </c>
      <c r="B206" s="21" t="s">
        <v>1617</v>
      </c>
      <c r="C206" s="21" t="str">
        <f>VLOOKUP(B206,[1]DESA!$B$2:$D$601,3,FALSE)</f>
        <v>AIK BUAL</v>
      </c>
      <c r="D206" s="21" t="str">
        <f>VLOOKUP(B206,[1]DESA!$B$2:$E$601,4,FALSE)</f>
        <v>KOPANG</v>
      </c>
      <c r="E206" s="22" t="s">
        <v>29</v>
      </c>
      <c r="F206" s="21">
        <f t="shared" si="25"/>
        <v>0</v>
      </c>
      <c r="G206" s="21">
        <f t="shared" si="26"/>
        <v>0</v>
      </c>
      <c r="H206" s="24" t="s">
        <v>1628</v>
      </c>
      <c r="I206" s="24" t="s">
        <v>1629</v>
      </c>
      <c r="J206" s="21" t="s">
        <v>18</v>
      </c>
      <c r="K206" s="21">
        <v>500</v>
      </c>
      <c r="L206" s="21" t="str">
        <f>VLOOKUP(E206,[1]KLASIFIKASI!$I$4:$J$18,2,FALSE)</f>
        <v>PELEPAS GAS</v>
      </c>
      <c r="M206" s="21">
        <f t="shared" si="27"/>
        <v>15</v>
      </c>
      <c r="N206" s="21" t="s">
        <v>19</v>
      </c>
    </row>
    <row r="207" spans="1:14" x14ac:dyDescent="0.25">
      <c r="A207" s="21">
        <f t="shared" si="24"/>
        <v>206</v>
      </c>
      <c r="B207" s="21" t="s">
        <v>1617</v>
      </c>
      <c r="C207" s="21" t="str">
        <f>VLOOKUP(B207,[1]DESA!$B$2:$D$601,3,FALSE)</f>
        <v>AIK BUAL</v>
      </c>
      <c r="D207" s="21" t="str">
        <f>VLOOKUP(B207,[1]DESA!$B$2:$E$601,4,FALSE)</f>
        <v>KOPANG</v>
      </c>
      <c r="E207" s="22" t="s">
        <v>29</v>
      </c>
      <c r="F207" s="21">
        <f t="shared" si="25"/>
        <v>0</v>
      </c>
      <c r="G207" s="21">
        <f t="shared" si="26"/>
        <v>0</v>
      </c>
      <c r="H207" s="24" t="s">
        <v>1630</v>
      </c>
      <c r="I207" s="24" t="s">
        <v>1631</v>
      </c>
      <c r="J207" s="21" t="s">
        <v>18</v>
      </c>
      <c r="K207" s="21">
        <v>250</v>
      </c>
      <c r="L207" s="21" t="str">
        <f>VLOOKUP(E207,[1]KLASIFIKASI!$I$4:$J$18,2,FALSE)</f>
        <v>PELEPAS GAS</v>
      </c>
      <c r="M207" s="21">
        <f t="shared" si="27"/>
        <v>14</v>
      </c>
      <c r="N207" s="21" t="s">
        <v>19</v>
      </c>
    </row>
    <row r="208" spans="1:14" x14ac:dyDescent="0.25">
      <c r="A208" s="21">
        <f t="shared" si="24"/>
        <v>207</v>
      </c>
      <c r="B208" s="21" t="s">
        <v>1617</v>
      </c>
      <c r="C208" s="21" t="str">
        <f>VLOOKUP(B208,[1]DESA!$B$2:$D$601,3,FALSE)</f>
        <v>AIK BUAL</v>
      </c>
      <c r="D208" s="21" t="str">
        <f>VLOOKUP(B208,[1]DESA!$B$2:$E$601,4,FALSE)</f>
        <v>KOPANG</v>
      </c>
      <c r="E208" s="22" t="s">
        <v>29</v>
      </c>
      <c r="F208" s="21">
        <f t="shared" si="25"/>
        <v>0</v>
      </c>
      <c r="G208" s="21">
        <f t="shared" si="26"/>
        <v>0</v>
      </c>
      <c r="H208" s="24" t="s">
        <v>1632</v>
      </c>
      <c r="I208" s="24" t="s">
        <v>1633</v>
      </c>
      <c r="J208" s="21" t="s">
        <v>18</v>
      </c>
      <c r="K208" s="21">
        <v>250</v>
      </c>
      <c r="L208" s="21" t="str">
        <f>VLOOKUP(E208,[1]KLASIFIKASI!$I$4:$J$18,2,FALSE)</f>
        <v>PELEPAS GAS</v>
      </c>
      <c r="M208" s="21">
        <f t="shared" si="27"/>
        <v>14</v>
      </c>
      <c r="N208" s="21" t="s">
        <v>19</v>
      </c>
    </row>
    <row r="209" spans="1:14" x14ac:dyDescent="0.25">
      <c r="A209" s="21">
        <f t="shared" si="24"/>
        <v>208</v>
      </c>
      <c r="B209" s="21" t="s">
        <v>1617</v>
      </c>
      <c r="C209" s="21" t="str">
        <f>VLOOKUP(B209,[1]DESA!$B$2:$D$601,3,FALSE)</f>
        <v>AIK BUAL</v>
      </c>
      <c r="D209" s="21" t="str">
        <f>VLOOKUP(B209,[1]DESA!$B$2:$E$601,4,FALSE)</f>
        <v>KOPANG</v>
      </c>
      <c r="E209" s="22" t="s">
        <v>24</v>
      </c>
      <c r="F209" s="21">
        <f t="shared" si="25"/>
        <v>0</v>
      </c>
      <c r="G209" s="21">
        <f t="shared" si="26"/>
        <v>0</v>
      </c>
      <c r="H209" s="24" t="s">
        <v>1634</v>
      </c>
      <c r="I209" s="24" t="s">
        <v>1635</v>
      </c>
      <c r="J209" s="21" t="s">
        <v>18</v>
      </c>
      <c r="K209" s="21">
        <v>250</v>
      </c>
      <c r="L209" s="21" t="str">
        <f>VLOOKUP(E209,[1]KLASIFIKASI!$I$4:$J$18,2,FALSE)</f>
        <v>PELEPAS GAS</v>
      </c>
      <c r="M209" s="21">
        <f t="shared" si="27"/>
        <v>14</v>
      </c>
      <c r="N209" s="21" t="s">
        <v>19</v>
      </c>
    </row>
    <row r="210" spans="1:14" x14ac:dyDescent="0.25">
      <c r="A210" s="21">
        <f t="shared" si="24"/>
        <v>209</v>
      </c>
      <c r="B210" s="21" t="s">
        <v>1617</v>
      </c>
      <c r="C210" s="21" t="str">
        <f>VLOOKUP(B210,[1]DESA!$B$2:$D$601,3,FALSE)</f>
        <v>AIK BUAL</v>
      </c>
      <c r="D210" s="21" t="str">
        <f>VLOOKUP(B210,[1]DESA!$B$2:$E$601,4,FALSE)</f>
        <v>KOPANG</v>
      </c>
      <c r="E210" s="22" t="s">
        <v>24</v>
      </c>
      <c r="F210" s="21">
        <f t="shared" si="25"/>
        <v>0</v>
      </c>
      <c r="G210" s="21">
        <f t="shared" si="26"/>
        <v>0</v>
      </c>
      <c r="H210" s="24" t="s">
        <v>1636</v>
      </c>
      <c r="I210" s="24" t="s">
        <v>1637</v>
      </c>
      <c r="J210" s="21" t="s">
        <v>18</v>
      </c>
      <c r="K210" s="21">
        <v>500</v>
      </c>
      <c r="L210" s="21" t="str">
        <f>VLOOKUP(E210,[1]KLASIFIKASI!$I$4:$J$18,2,FALSE)</f>
        <v>PELEPAS GAS</v>
      </c>
      <c r="M210" s="21">
        <f t="shared" si="27"/>
        <v>15</v>
      </c>
      <c r="N210" s="21" t="s">
        <v>19</v>
      </c>
    </row>
    <row r="211" spans="1:14" x14ac:dyDescent="0.25">
      <c r="A211" s="21">
        <f t="shared" si="24"/>
        <v>210</v>
      </c>
      <c r="B211" s="21" t="s">
        <v>1585</v>
      </c>
      <c r="C211" s="21" t="str">
        <f>VLOOKUP(B211,[1]DESA!$B$2:$D$601,3,FALSE)</f>
        <v>AIK BUAL</v>
      </c>
      <c r="D211" s="21" t="str">
        <f>VLOOKUP(B211,[1]DESA!$B$2:$E$601,4,FALSE)</f>
        <v>KOPANG</v>
      </c>
      <c r="E211" s="22" t="s">
        <v>29</v>
      </c>
      <c r="F211" s="21">
        <f t="shared" si="25"/>
        <v>0</v>
      </c>
      <c r="G211" s="21">
        <f t="shared" si="26"/>
        <v>0</v>
      </c>
      <c r="H211" s="24" t="s">
        <v>1620</v>
      </c>
      <c r="I211" s="24" t="s">
        <v>1621</v>
      </c>
      <c r="J211" s="21" t="s">
        <v>18</v>
      </c>
      <c r="K211" s="21">
        <v>250</v>
      </c>
      <c r="L211" s="21" t="str">
        <f>VLOOKUP(E211,[1]KLASIFIKASI!$I$4:$J$18,2,FALSE)</f>
        <v>PELEPAS GAS</v>
      </c>
      <c r="M211" s="21">
        <f t="shared" si="27"/>
        <v>14</v>
      </c>
      <c r="N211" s="21" t="s">
        <v>19</v>
      </c>
    </row>
    <row r="212" spans="1:14" x14ac:dyDescent="0.25">
      <c r="A212" s="21">
        <f t="shared" si="24"/>
        <v>211</v>
      </c>
      <c r="B212" s="21" t="s">
        <v>1617</v>
      </c>
      <c r="C212" s="21" t="str">
        <f>VLOOKUP(B212,[1]DESA!$B$2:$D$601,3,FALSE)</f>
        <v>AIK BUAL</v>
      </c>
      <c r="D212" s="21" t="str">
        <f>VLOOKUP(B212,[1]DESA!$B$2:$E$601,4,FALSE)</f>
        <v>KOPANG</v>
      </c>
      <c r="E212" s="22" t="s">
        <v>29</v>
      </c>
      <c r="F212" s="21">
        <f t="shared" si="25"/>
        <v>0</v>
      </c>
      <c r="G212" s="21">
        <f t="shared" si="26"/>
        <v>0</v>
      </c>
      <c r="H212" s="24" t="s">
        <v>1622</v>
      </c>
      <c r="I212" s="24" t="s">
        <v>1623</v>
      </c>
      <c r="J212" s="21" t="s">
        <v>18</v>
      </c>
      <c r="K212" s="21">
        <v>250</v>
      </c>
      <c r="L212" s="21" t="str">
        <f>VLOOKUP(E212,[1]KLASIFIKASI!$I$4:$J$18,2,FALSE)</f>
        <v>PELEPAS GAS</v>
      </c>
      <c r="M212" s="21">
        <f t="shared" si="27"/>
        <v>14</v>
      </c>
      <c r="N212" s="21" t="s">
        <v>19</v>
      </c>
    </row>
    <row r="213" spans="1:14" x14ac:dyDescent="0.25">
      <c r="A213" s="21">
        <f t="shared" si="24"/>
        <v>212</v>
      </c>
      <c r="B213" s="21" t="s">
        <v>1585</v>
      </c>
      <c r="C213" s="21" t="str">
        <f>VLOOKUP(B213,[1]DESA!$B$2:$D$601,3,FALSE)</f>
        <v>AIK BUAL</v>
      </c>
      <c r="D213" s="21" t="str">
        <f>VLOOKUP(B213,[1]DESA!$B$2:$E$601,4,FALSE)</f>
        <v>KOPANG</v>
      </c>
      <c r="E213" s="22" t="s">
        <v>29</v>
      </c>
      <c r="F213" s="21">
        <f t="shared" si="25"/>
        <v>0</v>
      </c>
      <c r="G213" s="21">
        <f t="shared" si="26"/>
        <v>0</v>
      </c>
      <c r="H213" s="24" t="s">
        <v>1613</v>
      </c>
      <c r="I213" s="24" t="s">
        <v>1614</v>
      </c>
      <c r="J213" s="21" t="s">
        <v>18</v>
      </c>
      <c r="K213" s="21">
        <v>250</v>
      </c>
      <c r="L213" s="21" t="str">
        <f>VLOOKUP(E213,[1]KLASIFIKASI!$I$4:$J$18,2,FALSE)</f>
        <v>PELEPAS GAS</v>
      </c>
      <c r="M213" s="21">
        <f t="shared" si="27"/>
        <v>14</v>
      </c>
      <c r="N213" s="21" t="s">
        <v>19</v>
      </c>
    </row>
    <row r="214" spans="1:14" x14ac:dyDescent="0.25">
      <c r="A214" s="21">
        <f t="shared" si="24"/>
        <v>213</v>
      </c>
      <c r="B214" s="21" t="s">
        <v>1585</v>
      </c>
      <c r="C214" s="21" t="str">
        <f>VLOOKUP(B214,[1]DESA!$B$2:$D$601,3,FALSE)</f>
        <v>AIK BUAL</v>
      </c>
      <c r="D214" s="21" t="str">
        <f>VLOOKUP(B214,[1]DESA!$B$2:$E$601,4,FALSE)</f>
        <v>KOPANG</v>
      </c>
      <c r="E214" s="22" t="s">
        <v>29</v>
      </c>
      <c r="F214" s="21">
        <f t="shared" si="25"/>
        <v>0</v>
      </c>
      <c r="G214" s="21">
        <f t="shared" si="26"/>
        <v>0</v>
      </c>
      <c r="H214" s="24" t="s">
        <v>1615</v>
      </c>
      <c r="I214" s="24" t="s">
        <v>1616</v>
      </c>
      <c r="J214" s="21" t="s">
        <v>18</v>
      </c>
      <c r="K214" s="21">
        <v>500</v>
      </c>
      <c r="L214" s="21" t="str">
        <f>VLOOKUP(E214,[1]KLASIFIKASI!$I$4:$J$18,2,FALSE)</f>
        <v>PELEPAS GAS</v>
      </c>
      <c r="M214" s="21">
        <f t="shared" si="27"/>
        <v>15</v>
      </c>
      <c r="N214" s="21" t="s">
        <v>19</v>
      </c>
    </row>
    <row r="215" spans="1:14" x14ac:dyDescent="0.25">
      <c r="A215" s="21">
        <f t="shared" si="24"/>
        <v>214</v>
      </c>
      <c r="B215" s="21" t="s">
        <v>1617</v>
      </c>
      <c r="C215" s="21" t="str">
        <f>VLOOKUP(B215,[1]DESA!$B$2:$D$601,3,FALSE)</f>
        <v>AIK BUAL</v>
      </c>
      <c r="D215" s="21" t="str">
        <f>VLOOKUP(B215,[1]DESA!$B$2:$E$601,4,FALSE)</f>
        <v>KOPANG</v>
      </c>
      <c r="E215" s="22" t="s">
        <v>29</v>
      </c>
      <c r="F215" s="21">
        <f t="shared" si="25"/>
        <v>0</v>
      </c>
      <c r="G215" s="21">
        <f t="shared" si="26"/>
        <v>0</v>
      </c>
      <c r="H215" s="24" t="s">
        <v>1618</v>
      </c>
      <c r="I215" s="24" t="s">
        <v>1619</v>
      </c>
      <c r="J215" s="21" t="s">
        <v>18</v>
      </c>
      <c r="K215" s="21">
        <v>250</v>
      </c>
      <c r="L215" s="21" t="str">
        <f>VLOOKUP(E215,[1]KLASIFIKASI!$I$4:$J$18,2,FALSE)</f>
        <v>PELEPAS GAS</v>
      </c>
      <c r="M215" s="21">
        <f t="shared" si="27"/>
        <v>14</v>
      </c>
      <c r="N215" s="21" t="s">
        <v>19</v>
      </c>
    </row>
    <row r="216" spans="1:14" x14ac:dyDescent="0.25">
      <c r="A216" s="21">
        <f t="shared" si="24"/>
        <v>215</v>
      </c>
      <c r="B216" s="21" t="s">
        <v>1585</v>
      </c>
      <c r="C216" s="21" t="str">
        <f>VLOOKUP(B216,[1]DESA!$B$2:$D$601,3,FALSE)</f>
        <v>AIK BUAL</v>
      </c>
      <c r="D216" s="21" t="str">
        <f>VLOOKUP(B216,[1]DESA!$B$2:$E$601,4,FALSE)</f>
        <v>KOPANG</v>
      </c>
      <c r="E216" s="22" t="s">
        <v>29</v>
      </c>
      <c r="F216" s="21">
        <f t="shared" si="25"/>
        <v>0</v>
      </c>
      <c r="G216" s="21">
        <f t="shared" si="26"/>
        <v>0</v>
      </c>
      <c r="H216" s="24" t="s">
        <v>1603</v>
      </c>
      <c r="I216" s="24" t="s">
        <v>1604</v>
      </c>
      <c r="J216" s="21" t="s">
        <v>18</v>
      </c>
      <c r="K216" s="21">
        <v>250</v>
      </c>
      <c r="L216" s="21" t="str">
        <f>VLOOKUP(E216,[1]KLASIFIKASI!$I$4:$J$18,2,FALSE)</f>
        <v>PELEPAS GAS</v>
      </c>
      <c r="M216" s="21">
        <f t="shared" si="27"/>
        <v>14</v>
      </c>
      <c r="N216" s="21" t="s">
        <v>19</v>
      </c>
    </row>
    <row r="217" spans="1:14" x14ac:dyDescent="0.25">
      <c r="A217" s="21">
        <f t="shared" si="24"/>
        <v>216</v>
      </c>
      <c r="B217" s="21" t="s">
        <v>1585</v>
      </c>
      <c r="C217" s="21" t="str">
        <f>VLOOKUP(B217,[1]DESA!$B$2:$D$601,3,FALSE)</f>
        <v>AIK BUAL</v>
      </c>
      <c r="D217" s="21" t="str">
        <f>VLOOKUP(B217,[1]DESA!$B$2:$E$601,4,FALSE)</f>
        <v>KOPANG</v>
      </c>
      <c r="E217" s="22" t="s">
        <v>15</v>
      </c>
      <c r="F217" s="21">
        <f t="shared" si="25"/>
        <v>0</v>
      </c>
      <c r="G217" s="21">
        <f t="shared" si="26"/>
        <v>0</v>
      </c>
      <c r="H217" s="24" t="s">
        <v>1605</v>
      </c>
      <c r="I217" s="24" t="s">
        <v>1606</v>
      </c>
      <c r="J217" s="21" t="s">
        <v>18</v>
      </c>
      <c r="K217" s="21">
        <v>42</v>
      </c>
      <c r="L217" s="21" t="str">
        <f>VLOOKUP(E217,[1]KLASIFIKASI!$I$4:$J$18,2,FALSE)</f>
        <v>PELEPAS GAS</v>
      </c>
      <c r="M217" s="21">
        <f t="shared" si="27"/>
        <v>12</v>
      </c>
      <c r="N217" s="21" t="s">
        <v>19</v>
      </c>
    </row>
    <row r="218" spans="1:14" x14ac:dyDescent="0.25">
      <c r="A218" s="21">
        <f t="shared" si="24"/>
        <v>217</v>
      </c>
      <c r="B218" s="21" t="s">
        <v>1585</v>
      </c>
      <c r="C218" s="21" t="str">
        <f>VLOOKUP(B218,[1]DESA!$B$2:$D$601,3,FALSE)</f>
        <v>AIK BUAL</v>
      </c>
      <c r="D218" s="21" t="str">
        <f>VLOOKUP(B218,[1]DESA!$B$2:$E$601,4,FALSE)</f>
        <v>KOPANG</v>
      </c>
      <c r="E218" s="22" t="s">
        <v>29</v>
      </c>
      <c r="F218" s="21">
        <f t="shared" si="25"/>
        <v>0</v>
      </c>
      <c r="G218" s="21">
        <f t="shared" si="26"/>
        <v>0</v>
      </c>
      <c r="H218" s="24" t="s">
        <v>1607</v>
      </c>
      <c r="I218" s="24" t="s">
        <v>1608</v>
      </c>
      <c r="J218" s="21" t="s">
        <v>18</v>
      </c>
      <c r="K218" s="21">
        <v>250</v>
      </c>
      <c r="L218" s="21" t="str">
        <f>VLOOKUP(E218,[1]KLASIFIKASI!$I$4:$J$18,2,FALSE)</f>
        <v>PELEPAS GAS</v>
      </c>
      <c r="M218" s="21">
        <f t="shared" si="27"/>
        <v>14</v>
      </c>
      <c r="N218" s="21" t="s">
        <v>19</v>
      </c>
    </row>
    <row r="219" spans="1:14" x14ac:dyDescent="0.25">
      <c r="A219" s="21">
        <f t="shared" si="24"/>
        <v>218</v>
      </c>
      <c r="B219" s="21" t="s">
        <v>1585</v>
      </c>
      <c r="C219" s="21" t="str">
        <f>VLOOKUP(B219,[1]DESA!$B$2:$D$601,3,FALSE)</f>
        <v>AIK BUAL</v>
      </c>
      <c r="D219" s="21" t="str">
        <f>VLOOKUP(B219,[1]DESA!$B$2:$E$601,4,FALSE)</f>
        <v>KOPANG</v>
      </c>
      <c r="E219" s="22" t="s">
        <v>29</v>
      </c>
      <c r="F219" s="21">
        <f t="shared" si="25"/>
        <v>0</v>
      </c>
      <c r="G219" s="21">
        <f t="shared" si="26"/>
        <v>0</v>
      </c>
      <c r="H219" s="24"/>
      <c r="I219" s="24"/>
      <c r="J219" s="21" t="s">
        <v>18</v>
      </c>
      <c r="K219" s="21">
        <v>150</v>
      </c>
      <c r="L219" s="21" t="str">
        <f>VLOOKUP(E219,[1]KLASIFIKASI!$I$4:$J$18,2,FALSE)</f>
        <v>PELEPAS GAS</v>
      </c>
      <c r="M219" s="21">
        <f t="shared" si="27"/>
        <v>14</v>
      </c>
      <c r="N219" s="21" t="s">
        <v>19</v>
      </c>
    </row>
    <row r="220" spans="1:14" x14ac:dyDescent="0.25">
      <c r="A220" s="21">
        <f t="shared" si="24"/>
        <v>219</v>
      </c>
      <c r="B220" s="21" t="s">
        <v>1585</v>
      </c>
      <c r="C220" s="21" t="str">
        <f>VLOOKUP(B220,[1]DESA!$B$2:$D$601,3,FALSE)</f>
        <v>AIK BUAL</v>
      </c>
      <c r="D220" s="21" t="str">
        <f>VLOOKUP(B220,[1]DESA!$B$2:$E$601,4,FALSE)</f>
        <v>KOPANG</v>
      </c>
      <c r="E220" s="22" t="s">
        <v>29</v>
      </c>
      <c r="F220" s="21">
        <f t="shared" si="25"/>
        <v>0</v>
      </c>
      <c r="G220" s="21">
        <f t="shared" si="26"/>
        <v>0</v>
      </c>
      <c r="H220" s="24" t="s">
        <v>1593</v>
      </c>
      <c r="I220" s="24" t="s">
        <v>1594</v>
      </c>
      <c r="J220" s="21" t="s">
        <v>18</v>
      </c>
      <c r="K220" s="21">
        <v>150</v>
      </c>
      <c r="L220" s="21" t="str">
        <f>VLOOKUP(E220,[1]KLASIFIKASI!$I$4:$J$18,2,FALSE)</f>
        <v>PELEPAS GAS</v>
      </c>
      <c r="M220" s="21">
        <f t="shared" si="27"/>
        <v>14</v>
      </c>
      <c r="N220" s="21" t="s">
        <v>19</v>
      </c>
    </row>
    <row r="221" spans="1:14" x14ac:dyDescent="0.25">
      <c r="A221" s="21">
        <f t="shared" si="24"/>
        <v>220</v>
      </c>
      <c r="B221" s="21" t="s">
        <v>1585</v>
      </c>
      <c r="C221" s="21" t="str">
        <f>VLOOKUP(B221,[1]DESA!$B$2:$D$601,3,FALSE)</f>
        <v>AIK BUAL</v>
      </c>
      <c r="D221" s="21" t="str">
        <f>VLOOKUP(B221,[1]DESA!$B$2:$E$601,4,FALSE)</f>
        <v>KOPANG</v>
      </c>
      <c r="E221" s="22" t="s">
        <v>29</v>
      </c>
      <c r="F221" s="21">
        <f t="shared" si="25"/>
        <v>0</v>
      </c>
      <c r="G221" s="21">
        <f t="shared" si="26"/>
        <v>0</v>
      </c>
      <c r="H221" s="24" t="s">
        <v>1595</v>
      </c>
      <c r="I221" s="24" t="s">
        <v>1594</v>
      </c>
      <c r="J221" s="21" t="s">
        <v>18</v>
      </c>
      <c r="K221" s="21">
        <v>150</v>
      </c>
      <c r="L221" s="21" t="str">
        <f>VLOOKUP(E221,[1]KLASIFIKASI!$I$4:$J$18,2,FALSE)</f>
        <v>PELEPAS GAS</v>
      </c>
      <c r="M221" s="21">
        <f t="shared" si="27"/>
        <v>14</v>
      </c>
      <c r="N221" s="21" t="s">
        <v>19</v>
      </c>
    </row>
    <row r="222" spans="1:14" x14ac:dyDescent="0.25">
      <c r="A222" s="21">
        <f t="shared" si="24"/>
        <v>221</v>
      </c>
      <c r="B222" s="21" t="s">
        <v>1585</v>
      </c>
      <c r="C222" s="21" t="str">
        <f>VLOOKUP(B222,[1]DESA!$B$2:$D$601,3,FALSE)</f>
        <v>AIK BUAL</v>
      </c>
      <c r="D222" s="21" t="str">
        <f>VLOOKUP(B222,[1]DESA!$B$2:$E$601,4,FALSE)</f>
        <v>KOPANG</v>
      </c>
      <c r="E222" s="22" t="s">
        <v>29</v>
      </c>
      <c r="F222" s="21">
        <f t="shared" si="25"/>
        <v>0</v>
      </c>
      <c r="G222" s="21">
        <f t="shared" si="26"/>
        <v>0</v>
      </c>
      <c r="H222" s="24" t="s">
        <v>1596</v>
      </c>
      <c r="I222" s="24" t="s">
        <v>1597</v>
      </c>
      <c r="J222" s="21" t="s">
        <v>18</v>
      </c>
      <c r="K222" s="21">
        <v>150</v>
      </c>
      <c r="L222" s="21" t="str">
        <f>VLOOKUP(E222,[1]KLASIFIKASI!$I$4:$J$18,2,FALSE)</f>
        <v>PELEPAS GAS</v>
      </c>
      <c r="M222" s="21">
        <f t="shared" si="27"/>
        <v>14</v>
      </c>
      <c r="N222" s="21" t="s">
        <v>19</v>
      </c>
    </row>
    <row r="223" spans="1:14" x14ac:dyDescent="0.25">
      <c r="A223" s="21">
        <f t="shared" si="24"/>
        <v>222</v>
      </c>
      <c r="B223" s="21" t="s">
        <v>1585</v>
      </c>
      <c r="C223" s="21" t="str">
        <f>VLOOKUP(B223,[1]DESA!$B$2:$D$601,3,FALSE)</f>
        <v>AIK BUAL</v>
      </c>
      <c r="D223" s="21" t="str">
        <f>VLOOKUP(B223,[1]DESA!$B$2:$E$601,4,FALSE)</f>
        <v>KOPANG</v>
      </c>
      <c r="E223" s="22" t="s">
        <v>29</v>
      </c>
      <c r="F223" s="21">
        <f t="shared" si="25"/>
        <v>0</v>
      </c>
      <c r="G223" s="21">
        <f t="shared" si="26"/>
        <v>0</v>
      </c>
      <c r="H223" s="24" t="s">
        <v>1598</v>
      </c>
      <c r="I223" s="24" t="s">
        <v>1599</v>
      </c>
      <c r="J223" s="21" t="s">
        <v>18</v>
      </c>
      <c r="K223" s="21">
        <v>250</v>
      </c>
      <c r="L223" s="21" t="str">
        <f>VLOOKUP(E223,[1]KLASIFIKASI!$I$4:$J$18,2,FALSE)</f>
        <v>PELEPAS GAS</v>
      </c>
      <c r="M223" s="21">
        <f t="shared" si="27"/>
        <v>14</v>
      </c>
      <c r="N223" s="21" t="s">
        <v>19</v>
      </c>
    </row>
    <row r="224" spans="1:14" x14ac:dyDescent="0.25">
      <c r="A224" s="21">
        <f t="shared" si="24"/>
        <v>223</v>
      </c>
      <c r="B224" s="21" t="s">
        <v>1585</v>
      </c>
      <c r="C224" s="21" t="str">
        <f>VLOOKUP(B224,[1]DESA!$B$2:$D$601,3,FALSE)</f>
        <v>AIK BUAL</v>
      </c>
      <c r="D224" s="21" t="str">
        <f>VLOOKUP(B224,[1]DESA!$B$2:$E$601,4,FALSE)</f>
        <v>KOPANG</v>
      </c>
      <c r="E224" s="22" t="s">
        <v>29</v>
      </c>
      <c r="F224" s="21">
        <f t="shared" si="25"/>
        <v>0</v>
      </c>
      <c r="G224" s="21">
        <f t="shared" si="26"/>
        <v>0</v>
      </c>
      <c r="H224" s="24" t="s">
        <v>1600</v>
      </c>
      <c r="I224" s="24" t="s">
        <v>1601</v>
      </c>
      <c r="J224" s="21" t="s">
        <v>18</v>
      </c>
      <c r="K224" s="21">
        <v>250</v>
      </c>
      <c r="L224" s="21" t="str">
        <f>VLOOKUP(E224,[1]KLASIFIKASI!$I$4:$J$18,2,FALSE)</f>
        <v>PELEPAS GAS</v>
      </c>
      <c r="M224" s="21">
        <f t="shared" si="27"/>
        <v>14</v>
      </c>
      <c r="N224" s="21" t="s">
        <v>19</v>
      </c>
    </row>
    <row r="225" spans="1:14" x14ac:dyDescent="0.25">
      <c r="A225" s="21">
        <f t="shared" si="24"/>
        <v>224</v>
      </c>
      <c r="B225" s="21" t="s">
        <v>1554</v>
      </c>
      <c r="C225" s="21" t="str">
        <f>VLOOKUP(B225,[1]DESA!$B$2:$D$601,3,FALSE)</f>
        <v>WAJA GESENG</v>
      </c>
      <c r="D225" s="21" t="str">
        <f>VLOOKUP(B225,[1]DESA!$B$2:$E$601,4,FALSE)</f>
        <v>KOPANG</v>
      </c>
      <c r="E225" s="22" t="s">
        <v>24</v>
      </c>
      <c r="F225" s="21">
        <f t="shared" si="25"/>
        <v>0</v>
      </c>
      <c r="G225" s="21">
        <f t="shared" si="26"/>
        <v>0</v>
      </c>
      <c r="H225" s="24" t="s">
        <v>1577</v>
      </c>
      <c r="I225" s="24" t="s">
        <v>1578</v>
      </c>
      <c r="J225" s="21" t="s">
        <v>18</v>
      </c>
      <c r="K225" s="21">
        <v>250</v>
      </c>
      <c r="L225" s="21" t="str">
        <f>VLOOKUP(E225,[1]KLASIFIKASI!$I$4:$J$18,2,FALSE)</f>
        <v>PELEPAS GAS</v>
      </c>
      <c r="M225" s="21">
        <f t="shared" si="27"/>
        <v>14</v>
      </c>
      <c r="N225" s="21" t="s">
        <v>19</v>
      </c>
    </row>
    <row r="226" spans="1:14" x14ac:dyDescent="0.25">
      <c r="A226" s="21">
        <f t="shared" si="24"/>
        <v>225</v>
      </c>
      <c r="B226" s="21" t="s">
        <v>1554</v>
      </c>
      <c r="C226" s="21" t="str">
        <f>VLOOKUP(B226,[1]DESA!$B$2:$D$601,3,FALSE)</f>
        <v>WAJA GESENG</v>
      </c>
      <c r="D226" s="21" t="str">
        <f>VLOOKUP(B226,[1]DESA!$B$2:$E$601,4,FALSE)</f>
        <v>KOPANG</v>
      </c>
      <c r="E226" s="22" t="s">
        <v>49</v>
      </c>
      <c r="F226" s="21">
        <f t="shared" si="25"/>
        <v>0</v>
      </c>
      <c r="G226" s="21">
        <f t="shared" si="26"/>
        <v>0</v>
      </c>
      <c r="H226" s="24" t="s">
        <v>1579</v>
      </c>
      <c r="I226" s="24" t="s">
        <v>1580</v>
      </c>
      <c r="J226" s="21" t="s">
        <v>18</v>
      </c>
      <c r="K226" s="21"/>
      <c r="L226" s="21" t="e">
        <f>VLOOKUP(E226,[1]KLASIFIKASI!$I$4:$J$18,2,FALSE)</f>
        <v>#N/A</v>
      </c>
      <c r="M226" s="21" t="e">
        <f t="shared" si="27"/>
        <v>#N/A</v>
      </c>
      <c r="N226" s="21" t="s">
        <v>52</v>
      </c>
    </row>
    <row r="227" spans="1:14" x14ac:dyDescent="0.25">
      <c r="A227" s="21">
        <f t="shared" si="24"/>
        <v>226</v>
      </c>
      <c r="B227" s="21" t="s">
        <v>1554</v>
      </c>
      <c r="C227" s="21" t="str">
        <f>VLOOKUP(B227,[1]DESA!$B$2:$D$601,3,FALSE)</f>
        <v>WAJA GESENG</v>
      </c>
      <c r="D227" s="21" t="str">
        <f>VLOOKUP(B227,[1]DESA!$B$2:$E$601,4,FALSE)</f>
        <v>KOPANG</v>
      </c>
      <c r="E227" s="22" t="s">
        <v>24</v>
      </c>
      <c r="F227" s="21">
        <f t="shared" si="25"/>
        <v>0</v>
      </c>
      <c r="G227" s="21">
        <f t="shared" si="26"/>
        <v>0</v>
      </c>
      <c r="H227" s="24" t="s">
        <v>1581</v>
      </c>
      <c r="I227" s="24" t="s">
        <v>1582</v>
      </c>
      <c r="J227" s="21" t="s">
        <v>18</v>
      </c>
      <c r="K227" s="21">
        <v>150</v>
      </c>
      <c r="L227" s="21" t="str">
        <f>VLOOKUP(E227,[1]KLASIFIKASI!$I$4:$J$18,2,FALSE)</f>
        <v>PELEPAS GAS</v>
      </c>
      <c r="M227" s="21">
        <f t="shared" si="27"/>
        <v>14</v>
      </c>
      <c r="N227" s="21" t="s">
        <v>19</v>
      </c>
    </row>
    <row r="228" spans="1:14" x14ac:dyDescent="0.25">
      <c r="A228" s="21">
        <f t="shared" si="24"/>
        <v>227</v>
      </c>
      <c r="B228" s="21" t="s">
        <v>1554</v>
      </c>
      <c r="C228" s="21" t="str">
        <f>VLOOKUP(B228,[1]DESA!$B$2:$D$601,3,FALSE)</f>
        <v>WAJA GESENG</v>
      </c>
      <c r="D228" s="21" t="str">
        <f>VLOOKUP(B228,[1]DESA!$B$2:$E$601,4,FALSE)</f>
        <v>KOPANG</v>
      </c>
      <c r="E228" s="22" t="s">
        <v>24</v>
      </c>
      <c r="F228" s="21">
        <f t="shared" si="25"/>
        <v>0</v>
      </c>
      <c r="G228" s="21">
        <f t="shared" si="26"/>
        <v>0</v>
      </c>
      <c r="H228" s="24" t="s">
        <v>1583</v>
      </c>
      <c r="I228" s="24" t="s">
        <v>1584</v>
      </c>
      <c r="J228" s="21" t="s">
        <v>18</v>
      </c>
      <c r="K228" s="21">
        <v>250</v>
      </c>
      <c r="L228" s="21" t="str">
        <f>VLOOKUP(E228,[1]KLASIFIKASI!$I$4:$J$18,2,FALSE)</f>
        <v>PELEPAS GAS</v>
      </c>
      <c r="M228" s="21">
        <f t="shared" si="27"/>
        <v>14</v>
      </c>
      <c r="N228" s="21" t="s">
        <v>19</v>
      </c>
    </row>
    <row r="229" spans="1:14" x14ac:dyDescent="0.25">
      <c r="A229" s="21">
        <f t="shared" si="24"/>
        <v>228</v>
      </c>
      <c r="B229" s="21" t="s">
        <v>1585</v>
      </c>
      <c r="C229" s="21" t="str">
        <f>VLOOKUP(B229,[1]DESA!$B$2:$D$601,3,FALSE)</f>
        <v>AIK BUAL</v>
      </c>
      <c r="D229" s="21" t="str">
        <f>VLOOKUP(B229,[1]DESA!$B$2:$E$601,4,FALSE)</f>
        <v>KOPANG</v>
      </c>
      <c r="E229" s="22" t="s">
        <v>29</v>
      </c>
      <c r="F229" s="21">
        <f t="shared" si="25"/>
        <v>0</v>
      </c>
      <c r="G229" s="21">
        <f t="shared" si="26"/>
        <v>0</v>
      </c>
      <c r="H229" s="24" t="s">
        <v>1586</v>
      </c>
      <c r="I229" s="24" t="s">
        <v>1587</v>
      </c>
      <c r="J229" s="21" t="s">
        <v>18</v>
      </c>
      <c r="K229" s="21">
        <v>150</v>
      </c>
      <c r="L229" s="21" t="str">
        <f>VLOOKUP(E229,[1]KLASIFIKASI!$I$4:$J$18,2,FALSE)</f>
        <v>PELEPAS GAS</v>
      </c>
      <c r="M229" s="21">
        <f t="shared" si="27"/>
        <v>14</v>
      </c>
      <c r="N229" s="21" t="s">
        <v>19</v>
      </c>
    </row>
    <row r="230" spans="1:14" x14ac:dyDescent="0.25">
      <c r="A230" s="21">
        <f t="shared" si="24"/>
        <v>229</v>
      </c>
      <c r="B230" s="21" t="s">
        <v>1585</v>
      </c>
      <c r="C230" s="21" t="str">
        <f>VLOOKUP(B230,[1]DESA!$B$2:$D$601,3,FALSE)</f>
        <v>AIK BUAL</v>
      </c>
      <c r="D230" s="21" t="str">
        <f>VLOOKUP(B230,[1]DESA!$B$2:$E$601,4,FALSE)</f>
        <v>KOPANG</v>
      </c>
      <c r="E230" s="22" t="s">
        <v>29</v>
      </c>
      <c r="F230" s="21">
        <f t="shared" si="25"/>
        <v>0</v>
      </c>
      <c r="G230" s="21">
        <f t="shared" si="26"/>
        <v>0</v>
      </c>
      <c r="H230" s="24" t="s">
        <v>1588</v>
      </c>
      <c r="I230" s="24" t="s">
        <v>1589</v>
      </c>
      <c r="J230" s="21" t="s">
        <v>18</v>
      </c>
      <c r="K230" s="21">
        <v>150</v>
      </c>
      <c r="L230" s="21" t="str">
        <f>VLOOKUP(E230,[1]KLASIFIKASI!$I$4:$J$18,2,FALSE)</f>
        <v>PELEPAS GAS</v>
      </c>
      <c r="M230" s="21">
        <f t="shared" si="27"/>
        <v>14</v>
      </c>
      <c r="N230" s="21" t="s">
        <v>19</v>
      </c>
    </row>
    <row r="231" spans="1:14" x14ac:dyDescent="0.25">
      <c r="A231" s="21">
        <f t="shared" si="24"/>
        <v>230</v>
      </c>
      <c r="B231" s="21" t="s">
        <v>1554</v>
      </c>
      <c r="C231" s="21" t="str">
        <f>VLOOKUP(B231,[1]DESA!$B$2:$D$601,3,FALSE)</f>
        <v>WAJA GESENG</v>
      </c>
      <c r="D231" s="21" t="str">
        <f>VLOOKUP(B231,[1]DESA!$B$2:$E$601,4,FALSE)</f>
        <v>KOPANG</v>
      </c>
      <c r="E231" s="22" t="s">
        <v>24</v>
      </c>
      <c r="F231" s="21">
        <f t="shared" si="25"/>
        <v>0</v>
      </c>
      <c r="G231" s="21">
        <f t="shared" si="26"/>
        <v>0</v>
      </c>
      <c r="H231" s="24" t="s">
        <v>1555</v>
      </c>
      <c r="I231" s="24" t="s">
        <v>1556</v>
      </c>
      <c r="J231" s="21" t="s">
        <v>18</v>
      </c>
      <c r="K231" s="21">
        <v>500</v>
      </c>
      <c r="L231" s="21" t="str">
        <f>VLOOKUP(E231,[1]KLASIFIKASI!$I$4:$J$18,2,FALSE)</f>
        <v>PELEPAS GAS</v>
      </c>
      <c r="M231" s="21">
        <f t="shared" si="27"/>
        <v>15</v>
      </c>
      <c r="N231" s="21" t="s">
        <v>19</v>
      </c>
    </row>
    <row r="232" spans="1:14" x14ac:dyDescent="0.25">
      <c r="A232" s="21">
        <f t="shared" si="24"/>
        <v>231</v>
      </c>
      <c r="B232" s="21" t="s">
        <v>1042</v>
      </c>
      <c r="C232" s="21" t="str">
        <f>VLOOKUP(B232,[1]DESA!$B$2:$D$601,3,FALSE)</f>
        <v>MONTONG GAMANG</v>
      </c>
      <c r="D232" s="21" t="str">
        <f>VLOOKUP(B232,[1]DESA!$B$2:$E$601,4,FALSE)</f>
        <v>KOPANG</v>
      </c>
      <c r="E232" s="22" t="s">
        <v>15</v>
      </c>
      <c r="F232" s="21">
        <f t="shared" si="25"/>
        <v>0</v>
      </c>
      <c r="G232" s="21">
        <f t="shared" si="26"/>
        <v>0</v>
      </c>
      <c r="H232" s="24" t="s">
        <v>1043</v>
      </c>
      <c r="I232" s="24" t="s">
        <v>1044</v>
      </c>
      <c r="J232" s="21" t="s">
        <v>18</v>
      </c>
      <c r="K232" s="21">
        <v>42</v>
      </c>
      <c r="L232" s="21" t="str">
        <f>VLOOKUP(E232,[1]KLASIFIKASI!$I$4:$J$18,2,FALSE)</f>
        <v>PELEPAS GAS</v>
      </c>
      <c r="M232" s="21">
        <f t="shared" si="27"/>
        <v>12</v>
      </c>
      <c r="N232" s="21" t="s">
        <v>19</v>
      </c>
    </row>
    <row r="233" spans="1:14" x14ac:dyDescent="0.25">
      <c r="A233" s="21">
        <f t="shared" si="24"/>
        <v>232</v>
      </c>
      <c r="B233" s="21" t="s">
        <v>1045</v>
      </c>
      <c r="C233" s="21" t="str">
        <f>VLOOKUP(B233,[1]DESA!$B$2:$D$601,3,FALSE)</f>
        <v>MONTONG GAMANG</v>
      </c>
      <c r="D233" s="21" t="str">
        <f>VLOOKUP(B233,[1]DESA!$B$2:$E$601,4,FALSE)</f>
        <v>KOPANG</v>
      </c>
      <c r="E233" s="22" t="s">
        <v>24</v>
      </c>
      <c r="F233" s="21">
        <f t="shared" si="25"/>
        <v>0</v>
      </c>
      <c r="G233" s="21">
        <f t="shared" si="26"/>
        <v>0</v>
      </c>
      <c r="H233" s="24" t="s">
        <v>1046</v>
      </c>
      <c r="I233" s="24" t="s">
        <v>1047</v>
      </c>
      <c r="J233" s="21" t="s">
        <v>18</v>
      </c>
      <c r="K233" s="21">
        <v>150</v>
      </c>
      <c r="L233" s="21" t="str">
        <f>VLOOKUP(E233,[1]KLASIFIKASI!$I$4:$J$18,2,FALSE)</f>
        <v>PELEPAS GAS</v>
      </c>
      <c r="M233" s="21">
        <f t="shared" si="27"/>
        <v>14</v>
      </c>
      <c r="N233" s="21" t="s">
        <v>19</v>
      </c>
    </row>
    <row r="234" spans="1:14" x14ac:dyDescent="0.25">
      <c r="A234" s="21">
        <f t="shared" si="24"/>
        <v>233</v>
      </c>
      <c r="B234" s="21" t="s">
        <v>954</v>
      </c>
      <c r="C234" s="21" t="str">
        <f>VLOOKUP(B234,[1]DESA!$B$2:$D$601,3,FALSE)</f>
        <v>DASAN BARU</v>
      </c>
      <c r="D234" s="21" t="str">
        <f>VLOOKUP(B234,[1]DESA!$B$2:$E$601,4,FALSE)</f>
        <v>KOPANG</v>
      </c>
      <c r="E234" s="22" t="s">
        <v>49</v>
      </c>
      <c r="F234" s="21">
        <f t="shared" ref="F234:F265" si="28">IF(ISERROR(VLOOKUP(M234,KELAS,2,FALSE)),0,VLOOKUP(M234,KELAS,2,FALSE))</f>
        <v>0</v>
      </c>
      <c r="G234" s="21">
        <f t="shared" ref="G234:G265" si="29">IF(F234&gt;50,100,F234)</f>
        <v>0</v>
      </c>
      <c r="H234" s="24" t="s">
        <v>1048</v>
      </c>
      <c r="I234" s="24" t="s">
        <v>1049</v>
      </c>
      <c r="J234" s="21" t="s">
        <v>18</v>
      </c>
      <c r="K234" s="21"/>
      <c r="L234" s="21" t="e">
        <f>VLOOKUP(E234,[1]KLASIFIKASI!$I$4:$J$18,2,FALSE)</f>
        <v>#N/A</v>
      </c>
      <c r="M234" s="21" t="e">
        <f t="shared" ref="M234:M265" si="30">IF(AND(L234="PIJAR",K234&gt;=25,K234&lt;=50),1,IF(AND(L234="PIJAR",K234&gt;=51,K234&lt;=100),2,IF(AND(L234="PIJAR",K234&gt;=101,K234&lt;=200),3,IF(AND(L234="PIJAR",K234&gt;=201,K234&lt;=300),4,IF(AND(L234="PIJAR",K234&gt;=301,K234&lt;=400),5,IF(AND(L234="PIJAR",K234&gt;=401,K234&lt;=500),6,IF(AND(L234="PIJAR",K234&gt;=510,K234&lt;=600),7,IF(AND(L234="PIJAR",K234&gt;=601,K234&lt;=700),8,IF(AND(L234="PIJAR",K234&gt;=701,K234&lt;=800),9,IF(AND(L234="PIJAR",K234&gt;=801,K234&lt;=900),10,IF(AND(L234="PIJAR",K234&gt;=901,K234&lt;=1000),11,IF(AND(L234="PELEPAS GAS",K234&gt;=10,K234&lt;=50),12,IF(AND(L234="PELEPAS GAS",K234&gt;=51,K234&lt;=100),13,IF(AND(L234="PELEPAS GAS",K234&gt;=101,K234&lt;=250),14,IF(AND(L234="PELEPAS GAS",K234&gt;=251,K234&lt;1000),15,IF(AND(L234="PELEPAS GAS",K234&gt;=501,K234&lt;2000),16,"SALAH"))))))))))))))))</f>
        <v>#N/A</v>
      </c>
      <c r="N234" s="21" t="s">
        <v>52</v>
      </c>
    </row>
    <row r="235" spans="1:14" x14ac:dyDescent="0.25">
      <c r="A235" s="21">
        <f t="shared" si="24"/>
        <v>234</v>
      </c>
      <c r="B235" s="21" t="s">
        <v>954</v>
      </c>
      <c r="C235" s="21" t="str">
        <f>VLOOKUP(B235,[1]DESA!$B$2:$D$601,3,FALSE)</f>
        <v>DASAN BARU</v>
      </c>
      <c r="D235" s="21" t="str">
        <f>VLOOKUP(B235,[1]DESA!$B$2:$E$601,4,FALSE)</f>
        <v>KOPANG</v>
      </c>
      <c r="E235" s="22" t="s">
        <v>15</v>
      </c>
      <c r="F235" s="21">
        <f t="shared" si="28"/>
        <v>0</v>
      </c>
      <c r="G235" s="21">
        <f t="shared" si="29"/>
        <v>0</v>
      </c>
      <c r="H235" s="24" t="s">
        <v>1032</v>
      </c>
      <c r="I235" s="24" t="s">
        <v>1033</v>
      </c>
      <c r="J235" s="21" t="s">
        <v>18</v>
      </c>
      <c r="K235" s="21">
        <v>18</v>
      </c>
      <c r="L235" s="21" t="str">
        <f>VLOOKUP(E235,[1]KLASIFIKASI!$I$4:$J$18,2,FALSE)</f>
        <v>PELEPAS GAS</v>
      </c>
      <c r="M235" s="21">
        <f t="shared" si="30"/>
        <v>12</v>
      </c>
      <c r="N235" s="21" t="s">
        <v>19</v>
      </c>
    </row>
    <row r="236" spans="1:14" x14ac:dyDescent="0.25">
      <c r="A236" s="21">
        <f t="shared" si="24"/>
        <v>235</v>
      </c>
      <c r="B236" s="21" t="s">
        <v>954</v>
      </c>
      <c r="C236" s="21" t="str">
        <f>VLOOKUP(B236,[1]DESA!$B$2:$D$601,3,FALSE)</f>
        <v>DASAN BARU</v>
      </c>
      <c r="D236" s="21" t="str">
        <f>VLOOKUP(B236,[1]DESA!$B$2:$E$601,4,FALSE)</f>
        <v>KOPANG</v>
      </c>
      <c r="E236" s="22" t="s">
        <v>24</v>
      </c>
      <c r="F236" s="21">
        <f t="shared" si="28"/>
        <v>0</v>
      </c>
      <c r="G236" s="21">
        <f t="shared" si="29"/>
        <v>0</v>
      </c>
      <c r="H236" s="24" t="s">
        <v>1034</v>
      </c>
      <c r="I236" s="24" t="s">
        <v>1035</v>
      </c>
      <c r="J236" s="21" t="s">
        <v>18</v>
      </c>
      <c r="K236" s="21">
        <v>500</v>
      </c>
      <c r="L236" s="21" t="str">
        <f>VLOOKUP(E236,[1]KLASIFIKASI!$I$4:$J$18,2,FALSE)</f>
        <v>PELEPAS GAS</v>
      </c>
      <c r="M236" s="21">
        <f t="shared" si="30"/>
        <v>15</v>
      </c>
      <c r="N236" s="21" t="s">
        <v>19</v>
      </c>
    </row>
    <row r="237" spans="1:14" x14ac:dyDescent="0.25">
      <c r="A237" s="21">
        <f t="shared" si="24"/>
        <v>236</v>
      </c>
      <c r="B237" s="21" t="s">
        <v>954</v>
      </c>
      <c r="C237" s="21" t="str">
        <f>VLOOKUP(B237,[1]DESA!$B$2:$D$601,3,FALSE)</f>
        <v>DASAN BARU</v>
      </c>
      <c r="D237" s="21" t="str">
        <f>VLOOKUP(B237,[1]DESA!$B$2:$E$601,4,FALSE)</f>
        <v>KOPANG</v>
      </c>
      <c r="E237" s="22" t="s">
        <v>24</v>
      </c>
      <c r="F237" s="21">
        <f t="shared" si="28"/>
        <v>0</v>
      </c>
      <c r="G237" s="21">
        <f t="shared" si="29"/>
        <v>0</v>
      </c>
      <c r="H237" s="24" t="s">
        <v>1025</v>
      </c>
      <c r="I237" s="24" t="s">
        <v>1026</v>
      </c>
      <c r="J237" s="21" t="s">
        <v>18</v>
      </c>
      <c r="K237" s="21">
        <v>250</v>
      </c>
      <c r="L237" s="21" t="str">
        <f>VLOOKUP(E237,[1]KLASIFIKASI!$I$4:$J$18,2,FALSE)</f>
        <v>PELEPAS GAS</v>
      </c>
      <c r="M237" s="21">
        <f t="shared" si="30"/>
        <v>14</v>
      </c>
      <c r="N237" s="21" t="s">
        <v>19</v>
      </c>
    </row>
    <row r="238" spans="1:14" x14ac:dyDescent="0.25">
      <c r="A238" s="21">
        <f t="shared" si="24"/>
        <v>237</v>
      </c>
      <c r="B238" s="21" t="s">
        <v>954</v>
      </c>
      <c r="C238" s="21" t="str">
        <f>VLOOKUP(B238,[1]DESA!$B$2:$D$601,3,FALSE)</f>
        <v>DASAN BARU</v>
      </c>
      <c r="D238" s="21" t="str">
        <f>VLOOKUP(B238,[1]DESA!$B$2:$E$601,4,FALSE)</f>
        <v>KOPANG</v>
      </c>
      <c r="E238" s="22" t="s">
        <v>15</v>
      </c>
      <c r="F238" s="21">
        <f t="shared" si="28"/>
        <v>0</v>
      </c>
      <c r="G238" s="21">
        <f t="shared" si="29"/>
        <v>0</v>
      </c>
      <c r="H238" s="24" t="s">
        <v>1027</v>
      </c>
      <c r="I238" s="24" t="s">
        <v>1028</v>
      </c>
      <c r="J238" s="21" t="s">
        <v>18</v>
      </c>
      <c r="K238" s="21">
        <v>32</v>
      </c>
      <c r="L238" s="21" t="str">
        <f>VLOOKUP(E238,[1]KLASIFIKASI!$I$4:$J$18,2,FALSE)</f>
        <v>PELEPAS GAS</v>
      </c>
      <c r="M238" s="21">
        <f t="shared" si="30"/>
        <v>12</v>
      </c>
      <c r="N238" s="21" t="s">
        <v>19</v>
      </c>
    </row>
    <row r="239" spans="1:14" x14ac:dyDescent="0.25">
      <c r="A239" s="21">
        <f t="shared" si="24"/>
        <v>238</v>
      </c>
      <c r="B239" s="21" t="s">
        <v>954</v>
      </c>
      <c r="C239" s="21" t="str">
        <f>VLOOKUP(B239,[1]DESA!$B$2:$D$601,3,FALSE)</f>
        <v>DASAN BARU</v>
      </c>
      <c r="D239" s="21" t="str">
        <f>VLOOKUP(B239,[1]DESA!$B$2:$E$601,4,FALSE)</f>
        <v>KOPANG</v>
      </c>
      <c r="E239" s="22" t="s">
        <v>15</v>
      </c>
      <c r="F239" s="21">
        <f t="shared" si="28"/>
        <v>0</v>
      </c>
      <c r="G239" s="21">
        <f t="shared" si="29"/>
        <v>0</v>
      </c>
      <c r="H239" s="24" t="s">
        <v>1001</v>
      </c>
      <c r="I239" s="24" t="s">
        <v>1002</v>
      </c>
      <c r="J239" s="21" t="s">
        <v>18</v>
      </c>
      <c r="K239" s="21">
        <v>18</v>
      </c>
      <c r="L239" s="21" t="str">
        <f>VLOOKUP(E239,[1]KLASIFIKASI!$I$4:$J$18,2,FALSE)</f>
        <v>PELEPAS GAS</v>
      </c>
      <c r="M239" s="21">
        <f t="shared" si="30"/>
        <v>12</v>
      </c>
      <c r="N239" s="21" t="s">
        <v>19</v>
      </c>
    </row>
    <row r="240" spans="1:14" x14ac:dyDescent="0.25">
      <c r="A240" s="21">
        <f t="shared" si="24"/>
        <v>239</v>
      </c>
      <c r="B240" s="21" t="s">
        <v>954</v>
      </c>
      <c r="C240" s="21" t="str">
        <f>VLOOKUP(B240,[1]DESA!$B$2:$D$601,3,FALSE)</f>
        <v>DASAN BARU</v>
      </c>
      <c r="D240" s="21" t="str">
        <f>VLOOKUP(B240,[1]DESA!$B$2:$E$601,4,FALSE)</f>
        <v>KOPANG</v>
      </c>
      <c r="E240" s="22" t="s">
        <v>15</v>
      </c>
      <c r="F240" s="21">
        <f t="shared" si="28"/>
        <v>0</v>
      </c>
      <c r="G240" s="21">
        <f t="shared" si="29"/>
        <v>0</v>
      </c>
      <c r="H240" s="24" t="s">
        <v>1003</v>
      </c>
      <c r="I240" s="24" t="s">
        <v>1004</v>
      </c>
      <c r="J240" s="21" t="s">
        <v>18</v>
      </c>
      <c r="K240" s="21">
        <v>18</v>
      </c>
      <c r="L240" s="21" t="str">
        <f>VLOOKUP(E240,[1]KLASIFIKASI!$I$4:$J$18,2,FALSE)</f>
        <v>PELEPAS GAS</v>
      </c>
      <c r="M240" s="21">
        <f t="shared" si="30"/>
        <v>12</v>
      </c>
      <c r="N240" s="21" t="s">
        <v>19</v>
      </c>
    </row>
    <row r="241" spans="1:14" x14ac:dyDescent="0.25">
      <c r="A241" s="21">
        <f t="shared" si="24"/>
        <v>240</v>
      </c>
      <c r="B241" s="21" t="s">
        <v>954</v>
      </c>
      <c r="C241" s="21" t="str">
        <f>VLOOKUP(B241,[1]DESA!$B$2:$D$601,3,FALSE)</f>
        <v>DASAN BARU</v>
      </c>
      <c r="D241" s="21" t="str">
        <f>VLOOKUP(B241,[1]DESA!$B$2:$E$601,4,FALSE)</f>
        <v>KOPANG</v>
      </c>
      <c r="E241" s="22" t="s">
        <v>15</v>
      </c>
      <c r="F241" s="21">
        <f t="shared" si="28"/>
        <v>0</v>
      </c>
      <c r="G241" s="21">
        <f t="shared" si="29"/>
        <v>0</v>
      </c>
      <c r="H241" s="24" t="s">
        <v>1005</v>
      </c>
      <c r="I241" s="24" t="s">
        <v>1006</v>
      </c>
      <c r="J241" s="21" t="s">
        <v>18</v>
      </c>
      <c r="K241" s="21">
        <v>18</v>
      </c>
      <c r="L241" s="21" t="str">
        <f>VLOOKUP(E241,[1]KLASIFIKASI!$I$4:$J$18,2,FALSE)</f>
        <v>PELEPAS GAS</v>
      </c>
      <c r="M241" s="21">
        <f t="shared" si="30"/>
        <v>12</v>
      </c>
      <c r="N241" s="21" t="s">
        <v>19</v>
      </c>
    </row>
    <row r="242" spans="1:14" x14ac:dyDescent="0.25">
      <c r="A242" s="21">
        <f t="shared" si="24"/>
        <v>241</v>
      </c>
      <c r="B242" s="21" t="s">
        <v>954</v>
      </c>
      <c r="C242" s="21" t="str">
        <f>VLOOKUP(B242,[1]DESA!$B$2:$D$601,3,FALSE)</f>
        <v>DASAN BARU</v>
      </c>
      <c r="D242" s="21" t="str">
        <f>VLOOKUP(B242,[1]DESA!$B$2:$E$601,4,FALSE)</f>
        <v>KOPANG</v>
      </c>
      <c r="E242" s="22" t="s">
        <v>24</v>
      </c>
      <c r="F242" s="21">
        <f t="shared" si="28"/>
        <v>0</v>
      </c>
      <c r="G242" s="21">
        <f t="shared" si="29"/>
        <v>0</v>
      </c>
      <c r="H242" s="24" t="s">
        <v>1007</v>
      </c>
      <c r="I242" s="24" t="s">
        <v>1002</v>
      </c>
      <c r="J242" s="21" t="s">
        <v>18</v>
      </c>
      <c r="K242" s="21">
        <v>150</v>
      </c>
      <c r="L242" s="21" t="str">
        <f>VLOOKUP(E242,[1]KLASIFIKASI!$I$4:$J$18,2,FALSE)</f>
        <v>PELEPAS GAS</v>
      </c>
      <c r="M242" s="21">
        <f t="shared" si="30"/>
        <v>14</v>
      </c>
      <c r="N242" s="21" t="s">
        <v>19</v>
      </c>
    </row>
    <row r="243" spans="1:14" x14ac:dyDescent="0.25">
      <c r="A243" s="21">
        <f t="shared" si="24"/>
        <v>242</v>
      </c>
      <c r="B243" s="21" t="s">
        <v>954</v>
      </c>
      <c r="C243" s="21" t="str">
        <f>VLOOKUP(B243,[1]DESA!$B$2:$D$601,3,FALSE)</f>
        <v>DASAN BARU</v>
      </c>
      <c r="D243" s="21" t="str">
        <f>VLOOKUP(B243,[1]DESA!$B$2:$E$601,4,FALSE)</f>
        <v>KOPANG</v>
      </c>
      <c r="E243" s="22" t="s">
        <v>15</v>
      </c>
      <c r="F243" s="21">
        <f t="shared" si="28"/>
        <v>0</v>
      </c>
      <c r="G243" s="21">
        <f t="shared" si="29"/>
        <v>0</v>
      </c>
      <c r="H243" s="24" t="s">
        <v>995</v>
      </c>
      <c r="I243" s="24" t="s">
        <v>996</v>
      </c>
      <c r="J243" s="21" t="s">
        <v>18</v>
      </c>
      <c r="K243" s="21">
        <v>18</v>
      </c>
      <c r="L243" s="21" t="str">
        <f>VLOOKUP(E243,[1]KLASIFIKASI!$I$4:$J$18,2,FALSE)</f>
        <v>PELEPAS GAS</v>
      </c>
      <c r="M243" s="21">
        <f t="shared" si="30"/>
        <v>12</v>
      </c>
      <c r="N243" s="21" t="s">
        <v>19</v>
      </c>
    </row>
    <row r="244" spans="1:14" x14ac:dyDescent="0.25">
      <c r="A244" s="21">
        <f t="shared" si="24"/>
        <v>243</v>
      </c>
      <c r="B244" s="21" t="s">
        <v>954</v>
      </c>
      <c r="C244" s="21" t="str">
        <f>VLOOKUP(B244,[1]DESA!$B$2:$D$601,3,FALSE)</f>
        <v>DASAN BARU</v>
      </c>
      <c r="D244" s="21" t="str">
        <f>VLOOKUP(B244,[1]DESA!$B$2:$E$601,4,FALSE)</f>
        <v>KOPANG</v>
      </c>
      <c r="E244" s="22" t="s">
        <v>15</v>
      </c>
      <c r="F244" s="21">
        <f t="shared" si="28"/>
        <v>0</v>
      </c>
      <c r="G244" s="21">
        <f t="shared" si="29"/>
        <v>0</v>
      </c>
      <c r="H244" s="24" t="s">
        <v>997</v>
      </c>
      <c r="I244" s="24" t="s">
        <v>998</v>
      </c>
      <c r="J244" s="21" t="s">
        <v>18</v>
      </c>
      <c r="K244" s="21">
        <v>18</v>
      </c>
      <c r="L244" s="21" t="str">
        <f>VLOOKUP(E244,[1]KLASIFIKASI!$I$4:$J$18,2,FALSE)</f>
        <v>PELEPAS GAS</v>
      </c>
      <c r="M244" s="21">
        <f t="shared" si="30"/>
        <v>12</v>
      </c>
      <c r="N244" s="21" t="s">
        <v>19</v>
      </c>
    </row>
    <row r="245" spans="1:14" x14ac:dyDescent="0.25">
      <c r="A245" s="21">
        <f t="shared" si="24"/>
        <v>244</v>
      </c>
      <c r="B245" s="21" t="s">
        <v>954</v>
      </c>
      <c r="C245" s="21" t="str">
        <f>VLOOKUP(B245,[1]DESA!$B$2:$D$601,3,FALSE)</f>
        <v>DASAN BARU</v>
      </c>
      <c r="D245" s="21" t="str">
        <f>VLOOKUP(B245,[1]DESA!$B$2:$E$601,4,FALSE)</f>
        <v>KOPANG</v>
      </c>
      <c r="E245" s="22" t="s">
        <v>15</v>
      </c>
      <c r="F245" s="21">
        <f t="shared" si="28"/>
        <v>0</v>
      </c>
      <c r="G245" s="21">
        <f t="shared" si="29"/>
        <v>0</v>
      </c>
      <c r="H245" s="24" t="s">
        <v>990</v>
      </c>
      <c r="I245" s="24" t="s">
        <v>991</v>
      </c>
      <c r="J245" s="21" t="s">
        <v>18</v>
      </c>
      <c r="K245" s="21">
        <v>18</v>
      </c>
      <c r="L245" s="21" t="str">
        <f>VLOOKUP(E245,[1]KLASIFIKASI!$I$4:$J$18,2,FALSE)</f>
        <v>PELEPAS GAS</v>
      </c>
      <c r="M245" s="21">
        <f t="shared" si="30"/>
        <v>12</v>
      </c>
      <c r="N245" s="21" t="s">
        <v>19</v>
      </c>
    </row>
    <row r="246" spans="1:14" x14ac:dyDescent="0.25">
      <c r="A246" s="21">
        <f t="shared" si="24"/>
        <v>245</v>
      </c>
      <c r="B246" s="21" t="s">
        <v>954</v>
      </c>
      <c r="C246" s="21" t="str">
        <f>VLOOKUP(B246,[1]DESA!$B$2:$D$601,3,FALSE)</f>
        <v>DASAN BARU</v>
      </c>
      <c r="D246" s="21" t="str">
        <f>VLOOKUP(B246,[1]DESA!$B$2:$E$601,4,FALSE)</f>
        <v>KOPANG</v>
      </c>
      <c r="E246" s="22" t="s">
        <v>15</v>
      </c>
      <c r="F246" s="21">
        <f t="shared" si="28"/>
        <v>0</v>
      </c>
      <c r="G246" s="21">
        <f t="shared" si="29"/>
        <v>0</v>
      </c>
      <c r="H246" s="32" t="s">
        <v>990</v>
      </c>
      <c r="I246" s="32" t="s">
        <v>992</v>
      </c>
      <c r="J246" s="21" t="s">
        <v>18</v>
      </c>
      <c r="K246" s="21">
        <v>18</v>
      </c>
      <c r="L246" s="21" t="str">
        <f>VLOOKUP(E246,[1]KLASIFIKASI!$I$4:$J$18,2,FALSE)</f>
        <v>PELEPAS GAS</v>
      </c>
      <c r="M246" s="21">
        <f t="shared" si="30"/>
        <v>12</v>
      </c>
      <c r="N246" s="21" t="s">
        <v>19</v>
      </c>
    </row>
    <row r="247" spans="1:14" x14ac:dyDescent="0.25">
      <c r="A247" s="21">
        <f t="shared" si="24"/>
        <v>246</v>
      </c>
      <c r="B247" s="21" t="s">
        <v>954</v>
      </c>
      <c r="C247" s="21" t="str">
        <f>VLOOKUP(B247,[1]DESA!$B$2:$D$601,3,FALSE)</f>
        <v>DASAN BARU</v>
      </c>
      <c r="D247" s="21" t="str">
        <f>VLOOKUP(B247,[1]DESA!$B$2:$E$601,4,FALSE)</f>
        <v>KOPANG</v>
      </c>
      <c r="E247" s="22" t="s">
        <v>15</v>
      </c>
      <c r="F247" s="21">
        <f t="shared" si="28"/>
        <v>0</v>
      </c>
      <c r="G247" s="21">
        <f t="shared" si="29"/>
        <v>0</v>
      </c>
      <c r="H247" s="24" t="s">
        <v>970</v>
      </c>
      <c r="I247" s="24" t="s">
        <v>971</v>
      </c>
      <c r="J247" s="21" t="s">
        <v>18</v>
      </c>
      <c r="K247" s="21">
        <v>36</v>
      </c>
      <c r="L247" s="21" t="str">
        <f>VLOOKUP(E247,[1]KLASIFIKASI!$I$4:$J$18,2,FALSE)</f>
        <v>PELEPAS GAS</v>
      </c>
      <c r="M247" s="21">
        <f t="shared" si="30"/>
        <v>12</v>
      </c>
      <c r="N247" s="21" t="s">
        <v>19</v>
      </c>
    </row>
    <row r="248" spans="1:14" x14ac:dyDescent="0.25">
      <c r="A248" s="21">
        <f t="shared" si="24"/>
        <v>247</v>
      </c>
      <c r="B248" s="21" t="s">
        <v>954</v>
      </c>
      <c r="C248" s="21" t="str">
        <f>VLOOKUP(B248,[1]DESA!$B$2:$D$601,3,FALSE)</f>
        <v>DASAN BARU</v>
      </c>
      <c r="D248" s="21" t="str">
        <f>VLOOKUP(B248,[1]DESA!$B$2:$E$601,4,FALSE)</f>
        <v>KOPANG</v>
      </c>
      <c r="E248" s="22" t="s">
        <v>15</v>
      </c>
      <c r="F248" s="21">
        <f t="shared" si="28"/>
        <v>0</v>
      </c>
      <c r="G248" s="21">
        <f t="shared" si="29"/>
        <v>0</v>
      </c>
      <c r="H248" s="32" t="s">
        <v>972</v>
      </c>
      <c r="I248" s="32" t="s">
        <v>973</v>
      </c>
      <c r="J248" s="21" t="s">
        <v>18</v>
      </c>
      <c r="K248" s="21">
        <v>18</v>
      </c>
      <c r="L248" s="21" t="str">
        <f>VLOOKUP(E248,[1]KLASIFIKASI!$I$4:$J$18,2,FALSE)</f>
        <v>PELEPAS GAS</v>
      </c>
      <c r="M248" s="21">
        <f t="shared" si="30"/>
        <v>12</v>
      </c>
      <c r="N248" s="21" t="s">
        <v>19</v>
      </c>
    </row>
    <row r="249" spans="1:14" x14ac:dyDescent="0.25">
      <c r="A249" s="21">
        <f t="shared" si="24"/>
        <v>248</v>
      </c>
      <c r="B249" s="21" t="s">
        <v>884</v>
      </c>
      <c r="C249" s="21" t="str">
        <f>VLOOKUP(B249,[1]DESA!$B$2:$D$601,3,FALSE)</f>
        <v>DASAN BARU</v>
      </c>
      <c r="D249" s="21" t="str">
        <f>VLOOKUP(B249,[1]DESA!$B$2:$E$601,4,FALSE)</f>
        <v>KOPANG</v>
      </c>
      <c r="E249" s="22" t="s">
        <v>320</v>
      </c>
      <c r="F249" s="21">
        <f t="shared" si="28"/>
        <v>0</v>
      </c>
      <c r="G249" s="21">
        <f t="shared" si="29"/>
        <v>0</v>
      </c>
      <c r="H249" s="24" t="s">
        <v>885</v>
      </c>
      <c r="I249" s="24" t="s">
        <v>886</v>
      </c>
      <c r="J249" s="21" t="s">
        <v>18</v>
      </c>
      <c r="K249" s="21">
        <v>200</v>
      </c>
      <c r="L249" s="21" t="str">
        <f>VLOOKUP(E249,[1]KLASIFIKASI!$I$4:$J$18,2,FALSE)</f>
        <v>PIJAR</v>
      </c>
      <c r="M249" s="21">
        <f t="shared" si="30"/>
        <v>3</v>
      </c>
      <c r="N249" s="21" t="s">
        <v>52</v>
      </c>
    </row>
    <row r="250" spans="1:14" x14ac:dyDescent="0.25">
      <c r="A250" s="21">
        <f t="shared" si="24"/>
        <v>249</v>
      </c>
      <c r="B250" s="21" t="s">
        <v>884</v>
      </c>
      <c r="C250" s="21" t="str">
        <f>VLOOKUP(B250,[1]DESA!$B$2:$D$601,3,FALSE)</f>
        <v>DASAN BARU</v>
      </c>
      <c r="D250" s="21" t="str">
        <f>VLOOKUP(B250,[1]DESA!$B$2:$E$601,4,FALSE)</f>
        <v>KOPANG</v>
      </c>
      <c r="E250" s="22" t="s">
        <v>320</v>
      </c>
      <c r="F250" s="21">
        <f t="shared" si="28"/>
        <v>0</v>
      </c>
      <c r="G250" s="21">
        <f t="shared" si="29"/>
        <v>0</v>
      </c>
      <c r="H250" s="24" t="s">
        <v>887</v>
      </c>
      <c r="I250" s="24" t="s">
        <v>888</v>
      </c>
      <c r="J250" s="21" t="s">
        <v>18</v>
      </c>
      <c r="K250" s="21">
        <v>200</v>
      </c>
      <c r="L250" s="21" t="str">
        <f>VLOOKUP(E250,[1]KLASIFIKASI!$I$4:$J$18,2,FALSE)</f>
        <v>PIJAR</v>
      </c>
      <c r="M250" s="21">
        <f t="shared" si="30"/>
        <v>3</v>
      </c>
      <c r="N250" s="21" t="s">
        <v>52</v>
      </c>
    </row>
    <row r="251" spans="1:14" x14ac:dyDescent="0.25">
      <c r="A251" s="21">
        <f t="shared" si="24"/>
        <v>250</v>
      </c>
      <c r="B251" s="21" t="s">
        <v>884</v>
      </c>
      <c r="C251" s="21" t="str">
        <f>VLOOKUP(B251,[1]DESA!$B$2:$D$601,3,FALSE)</f>
        <v>DASAN BARU</v>
      </c>
      <c r="D251" s="21" t="str">
        <f>VLOOKUP(B251,[1]DESA!$B$2:$E$601,4,FALSE)</f>
        <v>KOPANG</v>
      </c>
      <c r="E251" s="22" t="s">
        <v>24</v>
      </c>
      <c r="F251" s="21">
        <f t="shared" si="28"/>
        <v>0</v>
      </c>
      <c r="G251" s="21">
        <f t="shared" si="29"/>
        <v>0</v>
      </c>
      <c r="H251" s="24" t="s">
        <v>889</v>
      </c>
      <c r="I251" s="24" t="s">
        <v>890</v>
      </c>
      <c r="J251" s="21" t="s">
        <v>18</v>
      </c>
      <c r="K251" s="21">
        <v>500</v>
      </c>
      <c r="L251" s="21" t="str">
        <f>VLOOKUP(E251,[1]KLASIFIKASI!$I$4:$J$18,2,FALSE)</f>
        <v>PELEPAS GAS</v>
      </c>
      <c r="M251" s="21">
        <f t="shared" si="30"/>
        <v>15</v>
      </c>
      <c r="N251" s="21" t="s">
        <v>19</v>
      </c>
    </row>
    <row r="252" spans="1:14" x14ac:dyDescent="0.25">
      <c r="A252" s="21">
        <f t="shared" si="24"/>
        <v>251</v>
      </c>
      <c r="B252" s="21" t="s">
        <v>752</v>
      </c>
      <c r="C252" s="21" t="str">
        <f>VLOOKUP(B252,[1]DESA!$B$2:$D$601,3,FALSE)</f>
        <v>MUNCAN</v>
      </c>
      <c r="D252" s="21" t="str">
        <f>VLOOKUP(B252,[1]DESA!$B$2:$E$601,4,FALSE)</f>
        <v>KOPANG</v>
      </c>
      <c r="E252" s="22" t="s">
        <v>24</v>
      </c>
      <c r="F252" s="21">
        <f t="shared" si="28"/>
        <v>0</v>
      </c>
      <c r="G252" s="21">
        <f t="shared" si="29"/>
        <v>0</v>
      </c>
      <c r="H252" s="24" t="s">
        <v>800</v>
      </c>
      <c r="I252" s="24" t="s">
        <v>801</v>
      </c>
      <c r="J252" s="21" t="s">
        <v>18</v>
      </c>
      <c r="K252" s="21">
        <v>500</v>
      </c>
      <c r="L252" s="21" t="str">
        <f>VLOOKUP(E252,[1]KLASIFIKASI!$I$4:$J$18,2,FALSE)</f>
        <v>PELEPAS GAS</v>
      </c>
      <c r="M252" s="21">
        <f t="shared" si="30"/>
        <v>15</v>
      </c>
      <c r="N252" s="21" t="s">
        <v>19</v>
      </c>
    </row>
    <row r="253" spans="1:14" x14ac:dyDescent="0.25">
      <c r="A253" s="21">
        <f t="shared" si="24"/>
        <v>252</v>
      </c>
      <c r="B253" s="21" t="s">
        <v>752</v>
      </c>
      <c r="C253" s="21" t="str">
        <f>VLOOKUP(B253,[1]DESA!$B$2:$D$601,3,FALSE)</f>
        <v>MUNCAN</v>
      </c>
      <c r="D253" s="21" t="str">
        <f>VLOOKUP(B253,[1]DESA!$B$2:$E$601,4,FALSE)</f>
        <v>KOPANG</v>
      </c>
      <c r="E253" s="22" t="s">
        <v>29</v>
      </c>
      <c r="F253" s="21">
        <f t="shared" si="28"/>
        <v>0</v>
      </c>
      <c r="G253" s="21">
        <f t="shared" si="29"/>
        <v>0</v>
      </c>
      <c r="H253" s="24" t="s">
        <v>802</v>
      </c>
      <c r="I253" s="24" t="s">
        <v>803</v>
      </c>
      <c r="J253" s="21" t="s">
        <v>18</v>
      </c>
      <c r="K253" s="21">
        <v>500</v>
      </c>
      <c r="L253" s="21" t="str">
        <f>VLOOKUP(E253,[1]KLASIFIKASI!$I$4:$J$18,2,FALSE)</f>
        <v>PELEPAS GAS</v>
      </c>
      <c r="M253" s="21">
        <f t="shared" si="30"/>
        <v>15</v>
      </c>
      <c r="N253" s="21" t="s">
        <v>19</v>
      </c>
    </row>
    <row r="254" spans="1:14" x14ac:dyDescent="0.25">
      <c r="A254" s="21">
        <f t="shared" si="24"/>
        <v>253</v>
      </c>
      <c r="B254" s="21" t="s">
        <v>752</v>
      </c>
      <c r="C254" s="21" t="str">
        <f>VLOOKUP(B254,[1]DESA!$B$2:$D$601,3,FALSE)</f>
        <v>MUNCAN</v>
      </c>
      <c r="D254" s="21" t="str">
        <f>VLOOKUP(B254,[1]DESA!$B$2:$E$601,4,FALSE)</f>
        <v>KOPANG</v>
      </c>
      <c r="E254" s="22" t="s">
        <v>49</v>
      </c>
      <c r="F254" s="21">
        <f t="shared" si="28"/>
        <v>0</v>
      </c>
      <c r="G254" s="21">
        <f t="shared" si="29"/>
        <v>0</v>
      </c>
      <c r="H254" s="24" t="s">
        <v>806</v>
      </c>
      <c r="I254" s="24" t="s">
        <v>807</v>
      </c>
      <c r="J254" s="21" t="s">
        <v>18</v>
      </c>
      <c r="K254" s="21"/>
      <c r="L254" s="21" t="e">
        <f>VLOOKUP(E254,[1]KLASIFIKASI!$I$4:$J$18,2,FALSE)</f>
        <v>#N/A</v>
      </c>
      <c r="M254" s="21" t="e">
        <f t="shared" si="30"/>
        <v>#N/A</v>
      </c>
      <c r="N254" s="21" t="s">
        <v>52</v>
      </c>
    </row>
    <row r="255" spans="1:14" x14ac:dyDescent="0.25">
      <c r="A255" s="21">
        <f t="shared" si="24"/>
        <v>254</v>
      </c>
      <c r="B255" s="21" t="s">
        <v>752</v>
      </c>
      <c r="C255" s="21" t="str">
        <f>VLOOKUP(B255,[1]DESA!$B$2:$D$601,3,FALSE)</f>
        <v>MUNCAN</v>
      </c>
      <c r="D255" s="21" t="str">
        <f>VLOOKUP(B255,[1]DESA!$B$2:$E$601,4,FALSE)</f>
        <v>KOPANG</v>
      </c>
      <c r="E255" s="22" t="s">
        <v>24</v>
      </c>
      <c r="F255" s="21">
        <f t="shared" si="28"/>
        <v>0</v>
      </c>
      <c r="G255" s="21">
        <f t="shared" si="29"/>
        <v>0</v>
      </c>
      <c r="H255" s="24" t="s">
        <v>783</v>
      </c>
      <c r="I255" s="24" t="s">
        <v>784</v>
      </c>
      <c r="J255" s="21" t="s">
        <v>18</v>
      </c>
      <c r="K255" s="21">
        <v>500</v>
      </c>
      <c r="L255" s="21" t="str">
        <f>VLOOKUP(E255,[1]KLASIFIKASI!$I$4:$J$18,2,FALSE)</f>
        <v>PELEPAS GAS</v>
      </c>
      <c r="M255" s="21">
        <f t="shared" si="30"/>
        <v>15</v>
      </c>
      <c r="N255" s="21" t="s">
        <v>19</v>
      </c>
    </row>
    <row r="256" spans="1:14" x14ac:dyDescent="0.25">
      <c r="A256" s="21">
        <f t="shared" si="24"/>
        <v>255</v>
      </c>
      <c r="B256" s="21" t="s">
        <v>752</v>
      </c>
      <c r="C256" s="21" t="str">
        <f>VLOOKUP(B256,[1]DESA!$B$2:$D$601,3,FALSE)</f>
        <v>MUNCAN</v>
      </c>
      <c r="D256" s="21" t="str">
        <f>VLOOKUP(B256,[1]DESA!$B$2:$E$601,4,FALSE)</f>
        <v>KOPANG</v>
      </c>
      <c r="E256" s="22" t="s">
        <v>24</v>
      </c>
      <c r="F256" s="21">
        <f t="shared" si="28"/>
        <v>0</v>
      </c>
      <c r="G256" s="21">
        <f t="shared" si="29"/>
        <v>0</v>
      </c>
      <c r="H256" s="24" t="s">
        <v>785</v>
      </c>
      <c r="I256" s="24" t="s">
        <v>786</v>
      </c>
      <c r="J256" s="21" t="s">
        <v>18</v>
      </c>
      <c r="K256" s="21">
        <v>500</v>
      </c>
      <c r="L256" s="21" t="str">
        <f>VLOOKUP(E256,[1]KLASIFIKASI!$I$4:$J$18,2,FALSE)</f>
        <v>PELEPAS GAS</v>
      </c>
      <c r="M256" s="21">
        <f t="shared" si="30"/>
        <v>15</v>
      </c>
      <c r="N256" s="21" t="s">
        <v>19</v>
      </c>
    </row>
    <row r="257" spans="1:14" x14ac:dyDescent="0.25">
      <c r="A257" s="21">
        <f t="shared" si="24"/>
        <v>256</v>
      </c>
      <c r="B257" s="21" t="s">
        <v>752</v>
      </c>
      <c r="C257" s="21" t="str">
        <f>VLOOKUP(B257,[1]DESA!$B$2:$D$601,3,FALSE)</f>
        <v>MUNCAN</v>
      </c>
      <c r="D257" s="21" t="str">
        <f>VLOOKUP(B257,[1]DESA!$B$2:$E$601,4,FALSE)</f>
        <v>KOPANG</v>
      </c>
      <c r="E257" s="22" t="s">
        <v>24</v>
      </c>
      <c r="F257" s="21">
        <f t="shared" si="28"/>
        <v>0</v>
      </c>
      <c r="G257" s="21">
        <f t="shared" si="29"/>
        <v>0</v>
      </c>
      <c r="H257" s="24" t="s">
        <v>787</v>
      </c>
      <c r="I257" s="24" t="s">
        <v>788</v>
      </c>
      <c r="J257" s="21" t="s">
        <v>18</v>
      </c>
      <c r="K257" s="21">
        <v>500</v>
      </c>
      <c r="L257" s="21" t="str">
        <f>VLOOKUP(E257,[1]KLASIFIKASI!$I$4:$J$18,2,FALSE)</f>
        <v>PELEPAS GAS</v>
      </c>
      <c r="M257" s="21">
        <f t="shared" si="30"/>
        <v>15</v>
      </c>
      <c r="N257" s="21" t="s">
        <v>19</v>
      </c>
    </row>
    <row r="258" spans="1:14" x14ac:dyDescent="0.25">
      <c r="A258" s="21">
        <f t="shared" si="24"/>
        <v>257</v>
      </c>
      <c r="B258" s="21" t="s">
        <v>752</v>
      </c>
      <c r="C258" s="21" t="str">
        <f>VLOOKUP(B258,[1]DESA!$B$2:$D$601,3,FALSE)</f>
        <v>MUNCAN</v>
      </c>
      <c r="D258" s="21" t="str">
        <f>VLOOKUP(B258,[1]DESA!$B$2:$E$601,4,FALSE)</f>
        <v>KOPANG</v>
      </c>
      <c r="E258" s="22" t="s">
        <v>15</v>
      </c>
      <c r="F258" s="21">
        <f t="shared" si="28"/>
        <v>0</v>
      </c>
      <c r="G258" s="21">
        <f t="shared" si="29"/>
        <v>0</v>
      </c>
      <c r="H258" s="24" t="s">
        <v>789</v>
      </c>
      <c r="I258" s="24" t="s">
        <v>790</v>
      </c>
      <c r="J258" s="21" t="s">
        <v>18</v>
      </c>
      <c r="K258" s="21">
        <v>18</v>
      </c>
      <c r="L258" s="21" t="str">
        <f>VLOOKUP(E258,[1]KLASIFIKASI!$I$4:$J$18,2,FALSE)</f>
        <v>PELEPAS GAS</v>
      </c>
      <c r="M258" s="21">
        <f t="shared" si="30"/>
        <v>12</v>
      </c>
      <c r="N258" s="21" t="s">
        <v>19</v>
      </c>
    </row>
    <row r="259" spans="1:14" x14ac:dyDescent="0.25">
      <c r="A259" s="21">
        <f t="shared" si="24"/>
        <v>258</v>
      </c>
      <c r="B259" s="21" t="s">
        <v>678</v>
      </c>
      <c r="C259" s="21" t="str">
        <f>VLOOKUP(B259,[1]DESA!$B$2:$D$601,3,FALSE)</f>
        <v>DASAN BARU</v>
      </c>
      <c r="D259" s="21" t="str">
        <f>VLOOKUP(B259,[1]DESA!$B$2:$E$601,4,FALSE)</f>
        <v>KOPANG</v>
      </c>
      <c r="E259" s="22" t="s">
        <v>15</v>
      </c>
      <c r="F259" s="21">
        <f t="shared" si="28"/>
        <v>0</v>
      </c>
      <c r="G259" s="21">
        <f t="shared" si="29"/>
        <v>0</v>
      </c>
      <c r="H259" s="24" t="s">
        <v>726</v>
      </c>
      <c r="I259" s="24" t="s">
        <v>727</v>
      </c>
      <c r="J259" s="21" t="s">
        <v>18</v>
      </c>
      <c r="K259" s="21">
        <v>42</v>
      </c>
      <c r="L259" s="21" t="str">
        <f>VLOOKUP(E259,[1]KLASIFIKASI!$I$4:$J$18,2,FALSE)</f>
        <v>PELEPAS GAS</v>
      </c>
      <c r="M259" s="21">
        <f t="shared" si="30"/>
        <v>12</v>
      </c>
      <c r="N259" s="21" t="s">
        <v>19</v>
      </c>
    </row>
    <row r="260" spans="1:14" x14ac:dyDescent="0.25">
      <c r="A260" s="21">
        <f t="shared" ref="A260:A323" si="31">1+A259</f>
        <v>259</v>
      </c>
      <c r="B260" s="21" t="s">
        <v>678</v>
      </c>
      <c r="C260" s="21" t="str">
        <f>VLOOKUP(B260,[1]DESA!$B$2:$D$601,3,FALSE)</f>
        <v>DASAN BARU</v>
      </c>
      <c r="D260" s="21" t="str">
        <f>VLOOKUP(B260,[1]DESA!$B$2:$E$601,4,FALSE)</f>
        <v>KOPANG</v>
      </c>
      <c r="E260" s="22" t="s">
        <v>15</v>
      </c>
      <c r="F260" s="21">
        <f t="shared" si="28"/>
        <v>0</v>
      </c>
      <c r="G260" s="21">
        <f t="shared" si="29"/>
        <v>0</v>
      </c>
      <c r="H260" s="24" t="s">
        <v>728</v>
      </c>
      <c r="I260" s="24" t="s">
        <v>729</v>
      </c>
      <c r="J260" s="21" t="s">
        <v>18</v>
      </c>
      <c r="K260" s="21">
        <v>42</v>
      </c>
      <c r="L260" s="21" t="str">
        <f>VLOOKUP(E260,[1]KLASIFIKASI!$I$4:$J$18,2,FALSE)</f>
        <v>PELEPAS GAS</v>
      </c>
      <c r="M260" s="21">
        <f t="shared" si="30"/>
        <v>12</v>
      </c>
      <c r="N260" s="21" t="s">
        <v>19</v>
      </c>
    </row>
    <row r="261" spans="1:14" x14ac:dyDescent="0.25">
      <c r="A261" s="21">
        <f t="shared" si="31"/>
        <v>260</v>
      </c>
      <c r="B261" s="21" t="s">
        <v>678</v>
      </c>
      <c r="C261" s="21" t="str">
        <f>VLOOKUP(B261,[1]DESA!$B$2:$D$601,3,FALSE)</f>
        <v>DASAN BARU</v>
      </c>
      <c r="D261" s="21" t="str">
        <f>VLOOKUP(B261,[1]DESA!$B$2:$E$601,4,FALSE)</f>
        <v>KOPANG</v>
      </c>
      <c r="E261" s="22" t="s">
        <v>15</v>
      </c>
      <c r="F261" s="21">
        <f t="shared" si="28"/>
        <v>0</v>
      </c>
      <c r="G261" s="21">
        <f t="shared" si="29"/>
        <v>0</v>
      </c>
      <c r="H261" s="24" t="s">
        <v>714</v>
      </c>
      <c r="I261" s="24" t="s">
        <v>715</v>
      </c>
      <c r="J261" s="21" t="s">
        <v>18</v>
      </c>
      <c r="K261" s="21">
        <v>42</v>
      </c>
      <c r="L261" s="21" t="str">
        <f>VLOOKUP(E261,[1]KLASIFIKASI!$I$4:$J$18,2,FALSE)</f>
        <v>PELEPAS GAS</v>
      </c>
      <c r="M261" s="21">
        <f t="shared" si="30"/>
        <v>12</v>
      </c>
      <c r="N261" s="21" t="s">
        <v>19</v>
      </c>
    </row>
    <row r="262" spans="1:14" x14ac:dyDescent="0.25">
      <c r="A262" s="21">
        <f t="shared" si="31"/>
        <v>261</v>
      </c>
      <c r="B262" s="21" t="s">
        <v>678</v>
      </c>
      <c r="C262" s="21" t="str">
        <f>VLOOKUP(B262,[1]DESA!$B$2:$D$601,3,FALSE)</f>
        <v>DASAN BARU</v>
      </c>
      <c r="D262" s="21" t="str">
        <f>VLOOKUP(B262,[1]DESA!$B$2:$E$601,4,FALSE)</f>
        <v>KOPANG</v>
      </c>
      <c r="E262" s="22" t="s">
        <v>15</v>
      </c>
      <c r="F262" s="21">
        <f t="shared" si="28"/>
        <v>0</v>
      </c>
      <c r="G262" s="21">
        <f t="shared" si="29"/>
        <v>0</v>
      </c>
      <c r="H262" s="24" t="s">
        <v>716</v>
      </c>
      <c r="I262" s="24" t="s">
        <v>717</v>
      </c>
      <c r="J262" s="21" t="s">
        <v>18</v>
      </c>
      <c r="K262" s="21">
        <v>42</v>
      </c>
      <c r="L262" s="21" t="str">
        <f>VLOOKUP(E262,[1]KLASIFIKASI!$I$4:$J$18,2,FALSE)</f>
        <v>PELEPAS GAS</v>
      </c>
      <c r="M262" s="21">
        <f t="shared" si="30"/>
        <v>12</v>
      </c>
      <c r="N262" s="21" t="s">
        <v>19</v>
      </c>
    </row>
    <row r="263" spans="1:14" x14ac:dyDescent="0.25">
      <c r="A263" s="21">
        <f t="shared" si="31"/>
        <v>262</v>
      </c>
      <c r="B263" s="21" t="s">
        <v>571</v>
      </c>
      <c r="C263" s="21" t="str">
        <f>VLOOKUP(B263,[1]DESA!$B$2:$D$601,3,FALSE)</f>
        <v>DASAN BARU</v>
      </c>
      <c r="D263" s="21" t="str">
        <f>VLOOKUP(B263,[1]DESA!$B$2:$E$601,4,FALSE)</f>
        <v>KOPANG</v>
      </c>
      <c r="E263" s="22" t="s">
        <v>24</v>
      </c>
      <c r="F263" s="21">
        <f t="shared" si="28"/>
        <v>0</v>
      </c>
      <c r="G263" s="21">
        <f t="shared" si="29"/>
        <v>0</v>
      </c>
      <c r="H263" s="24" t="s">
        <v>676</v>
      </c>
      <c r="I263" s="24" t="s">
        <v>677</v>
      </c>
      <c r="J263" s="21" t="s">
        <v>18</v>
      </c>
      <c r="K263" s="21">
        <v>500</v>
      </c>
      <c r="L263" s="21" t="str">
        <f>VLOOKUP(E263,[1]KLASIFIKASI!$I$4:$J$18,2,FALSE)</f>
        <v>PELEPAS GAS</v>
      </c>
      <c r="M263" s="21">
        <f t="shared" si="30"/>
        <v>15</v>
      </c>
      <c r="N263" s="21" t="s">
        <v>19</v>
      </c>
    </row>
    <row r="264" spans="1:14" x14ac:dyDescent="0.25">
      <c r="A264" s="21">
        <f t="shared" si="31"/>
        <v>263</v>
      </c>
      <c r="B264" s="21" t="s">
        <v>678</v>
      </c>
      <c r="C264" s="21" t="str">
        <f>VLOOKUP(B264,[1]DESA!$B$2:$D$601,3,FALSE)</f>
        <v>DASAN BARU</v>
      </c>
      <c r="D264" s="21" t="str">
        <f>VLOOKUP(B264,[1]DESA!$B$2:$E$601,4,FALSE)</f>
        <v>KOPANG</v>
      </c>
      <c r="E264" s="22" t="s">
        <v>15</v>
      </c>
      <c r="F264" s="21">
        <f t="shared" si="28"/>
        <v>0</v>
      </c>
      <c r="G264" s="21">
        <f t="shared" si="29"/>
        <v>0</v>
      </c>
      <c r="H264" s="24" t="s">
        <v>679</v>
      </c>
      <c r="I264" s="24" t="s">
        <v>680</v>
      </c>
      <c r="J264" s="21" t="s">
        <v>18</v>
      </c>
      <c r="K264" s="21">
        <v>14</v>
      </c>
      <c r="L264" s="21" t="str">
        <f>VLOOKUP(E264,[1]KLASIFIKASI!$I$4:$J$18,2,FALSE)</f>
        <v>PELEPAS GAS</v>
      </c>
      <c r="M264" s="21">
        <f t="shared" si="30"/>
        <v>12</v>
      </c>
      <c r="N264" s="21" t="s">
        <v>19</v>
      </c>
    </row>
    <row r="265" spans="1:14" x14ac:dyDescent="0.25">
      <c r="A265" s="21">
        <f t="shared" si="31"/>
        <v>264</v>
      </c>
      <c r="B265" s="21" t="s">
        <v>678</v>
      </c>
      <c r="C265" s="21" t="str">
        <f>VLOOKUP(B265,[1]DESA!$B$2:$D$601,3,FALSE)</f>
        <v>DASAN BARU</v>
      </c>
      <c r="D265" s="21" t="str">
        <f>VLOOKUP(B265,[1]DESA!$B$2:$E$601,4,FALSE)</f>
        <v>KOPANG</v>
      </c>
      <c r="E265" s="22" t="s">
        <v>24</v>
      </c>
      <c r="F265" s="21">
        <f t="shared" si="28"/>
        <v>0</v>
      </c>
      <c r="G265" s="21">
        <f t="shared" si="29"/>
        <v>0</v>
      </c>
      <c r="H265" s="24" t="s">
        <v>681</v>
      </c>
      <c r="I265" s="24" t="s">
        <v>682</v>
      </c>
      <c r="J265" s="21" t="s">
        <v>18</v>
      </c>
      <c r="K265" s="21">
        <v>500</v>
      </c>
      <c r="L265" s="21" t="str">
        <f>VLOOKUP(E265,[1]KLASIFIKASI!$I$4:$J$18,2,FALSE)</f>
        <v>PELEPAS GAS</v>
      </c>
      <c r="M265" s="21">
        <f t="shared" si="30"/>
        <v>15</v>
      </c>
      <c r="N265" s="21" t="s">
        <v>19</v>
      </c>
    </row>
    <row r="266" spans="1:14" x14ac:dyDescent="0.25">
      <c r="A266" s="21">
        <f t="shared" si="31"/>
        <v>265</v>
      </c>
      <c r="B266" s="21" t="s">
        <v>678</v>
      </c>
      <c r="C266" s="21" t="str">
        <f>VLOOKUP(B266,[1]DESA!$B$2:$D$601,3,FALSE)</f>
        <v>DASAN BARU</v>
      </c>
      <c r="D266" s="21" t="str">
        <f>VLOOKUP(B266,[1]DESA!$B$2:$E$601,4,FALSE)</f>
        <v>KOPANG</v>
      </c>
      <c r="E266" s="22" t="s">
        <v>49</v>
      </c>
      <c r="F266" s="21">
        <f t="shared" ref="F266:F297" si="32">IF(ISERROR(VLOOKUP(M266,KELAS,2,FALSE)),0,VLOOKUP(M266,KELAS,2,FALSE))</f>
        <v>0</v>
      </c>
      <c r="G266" s="21">
        <f t="shared" ref="G266:G297" si="33">IF(F266&gt;50,100,F266)</f>
        <v>0</v>
      </c>
      <c r="H266" s="24" t="s">
        <v>683</v>
      </c>
      <c r="I266" s="24" t="s">
        <v>684</v>
      </c>
      <c r="J266" s="21" t="s">
        <v>18</v>
      </c>
      <c r="K266" s="21"/>
      <c r="L266" s="21" t="e">
        <f>VLOOKUP(E266,[1]KLASIFIKASI!$I$4:$J$18,2,FALSE)</f>
        <v>#N/A</v>
      </c>
      <c r="M266" s="21" t="e">
        <f t="shared" ref="M266:M297" si="34">IF(AND(L266="PIJAR",K266&gt;=25,K266&lt;=50),1,IF(AND(L266="PIJAR",K266&gt;=51,K266&lt;=100),2,IF(AND(L266="PIJAR",K266&gt;=101,K266&lt;=200),3,IF(AND(L266="PIJAR",K266&gt;=201,K266&lt;=300),4,IF(AND(L266="PIJAR",K266&gt;=301,K266&lt;=400),5,IF(AND(L266="PIJAR",K266&gt;=401,K266&lt;=500),6,IF(AND(L266="PIJAR",K266&gt;=510,K266&lt;=600),7,IF(AND(L266="PIJAR",K266&gt;=601,K266&lt;=700),8,IF(AND(L266="PIJAR",K266&gt;=701,K266&lt;=800),9,IF(AND(L266="PIJAR",K266&gt;=801,K266&lt;=900),10,IF(AND(L266="PIJAR",K266&gt;=901,K266&lt;=1000),11,IF(AND(L266="PELEPAS GAS",K266&gt;=10,K266&lt;=50),12,IF(AND(L266="PELEPAS GAS",K266&gt;=51,K266&lt;=100),13,IF(AND(L266="PELEPAS GAS",K266&gt;=101,K266&lt;=250),14,IF(AND(L266="PELEPAS GAS",K266&gt;=251,K266&lt;1000),15,IF(AND(L266="PELEPAS GAS",K266&gt;=501,K266&lt;2000),16,"SALAH"))))))))))))))))</f>
        <v>#N/A</v>
      </c>
      <c r="N266" s="21" t="s">
        <v>52</v>
      </c>
    </row>
    <row r="267" spans="1:14" x14ac:dyDescent="0.25">
      <c r="A267" s="21">
        <f t="shared" si="31"/>
        <v>266</v>
      </c>
      <c r="B267" s="21" t="s">
        <v>678</v>
      </c>
      <c r="C267" s="21" t="str">
        <f>VLOOKUP(B267,[1]DESA!$B$2:$D$601,3,FALSE)</f>
        <v>DASAN BARU</v>
      </c>
      <c r="D267" s="21" t="str">
        <f>VLOOKUP(B267,[1]DESA!$B$2:$E$601,4,FALSE)</f>
        <v>KOPANG</v>
      </c>
      <c r="E267" s="22" t="s">
        <v>49</v>
      </c>
      <c r="F267" s="21">
        <f t="shared" si="32"/>
        <v>0</v>
      </c>
      <c r="G267" s="21">
        <f t="shared" si="33"/>
        <v>0</v>
      </c>
      <c r="H267" s="24" t="s">
        <v>685</v>
      </c>
      <c r="I267" s="24" t="s">
        <v>686</v>
      </c>
      <c r="J267" s="21" t="s">
        <v>18</v>
      </c>
      <c r="K267" s="21"/>
      <c r="L267" s="21" t="e">
        <f>VLOOKUP(E267,[1]KLASIFIKASI!$I$4:$J$18,2,FALSE)</f>
        <v>#N/A</v>
      </c>
      <c r="M267" s="21" t="e">
        <f t="shared" si="34"/>
        <v>#N/A</v>
      </c>
      <c r="N267" s="21" t="s">
        <v>52</v>
      </c>
    </row>
    <row r="268" spans="1:14" x14ac:dyDescent="0.25">
      <c r="A268" s="21">
        <f t="shared" si="31"/>
        <v>267</v>
      </c>
      <c r="B268" s="21" t="s">
        <v>678</v>
      </c>
      <c r="C268" s="21" t="str">
        <f>VLOOKUP(B268,[1]DESA!$B$2:$D$601,3,FALSE)</f>
        <v>DASAN BARU</v>
      </c>
      <c r="D268" s="21" t="str">
        <f>VLOOKUP(B268,[1]DESA!$B$2:$E$601,4,FALSE)</f>
        <v>KOPANG</v>
      </c>
      <c r="E268" s="22" t="s">
        <v>24</v>
      </c>
      <c r="F268" s="21">
        <f t="shared" si="32"/>
        <v>0</v>
      </c>
      <c r="G268" s="21">
        <f t="shared" si="33"/>
        <v>0</v>
      </c>
      <c r="H268" s="24"/>
      <c r="I268" s="24"/>
      <c r="J268" s="21" t="s">
        <v>18</v>
      </c>
      <c r="K268" s="21">
        <v>500</v>
      </c>
      <c r="L268" s="21" t="str">
        <f>VLOOKUP(E268,[1]KLASIFIKASI!$I$4:$J$18,2,FALSE)</f>
        <v>PELEPAS GAS</v>
      </c>
      <c r="M268" s="21">
        <f t="shared" si="34"/>
        <v>15</v>
      </c>
      <c r="N268" s="21" t="s">
        <v>19</v>
      </c>
    </row>
    <row r="269" spans="1:14" x14ac:dyDescent="0.25">
      <c r="A269" s="21">
        <f t="shared" si="31"/>
        <v>268</v>
      </c>
      <c r="B269" s="21" t="s">
        <v>678</v>
      </c>
      <c r="C269" s="21" t="str">
        <f>VLOOKUP(B269,[1]DESA!$B$2:$D$601,3,FALSE)</f>
        <v>DASAN BARU</v>
      </c>
      <c r="D269" s="21" t="str">
        <f>VLOOKUP(B269,[1]DESA!$B$2:$E$601,4,FALSE)</f>
        <v>KOPANG</v>
      </c>
      <c r="E269" s="22" t="s">
        <v>15</v>
      </c>
      <c r="F269" s="21">
        <f t="shared" si="32"/>
        <v>0</v>
      </c>
      <c r="G269" s="21">
        <f t="shared" si="33"/>
        <v>0</v>
      </c>
      <c r="H269" s="24" t="s">
        <v>687</v>
      </c>
      <c r="I269" s="24" t="s">
        <v>688</v>
      </c>
      <c r="J269" s="21" t="s">
        <v>18</v>
      </c>
      <c r="K269" s="21">
        <v>42</v>
      </c>
      <c r="L269" s="21" t="str">
        <f>VLOOKUP(E269,[1]KLASIFIKASI!$I$4:$J$18,2,FALSE)</f>
        <v>PELEPAS GAS</v>
      </c>
      <c r="M269" s="21">
        <f t="shared" si="34"/>
        <v>12</v>
      </c>
      <c r="N269" s="21" t="s">
        <v>19</v>
      </c>
    </row>
    <row r="270" spans="1:14" x14ac:dyDescent="0.25">
      <c r="A270" s="21">
        <f t="shared" si="31"/>
        <v>269</v>
      </c>
      <c r="B270" s="21" t="s">
        <v>571</v>
      </c>
      <c r="C270" s="21" t="str">
        <f>VLOOKUP(B270,[1]DESA!$B$2:$D$601,3,FALSE)</f>
        <v>DASAN BARU</v>
      </c>
      <c r="D270" s="21" t="str">
        <f>VLOOKUP(B270,[1]DESA!$B$2:$E$601,4,FALSE)</f>
        <v>KOPANG</v>
      </c>
      <c r="E270" s="22" t="s">
        <v>15</v>
      </c>
      <c r="F270" s="21">
        <f t="shared" si="32"/>
        <v>0</v>
      </c>
      <c r="G270" s="21">
        <f t="shared" si="33"/>
        <v>0</v>
      </c>
      <c r="H270" s="23" t="s">
        <v>663</v>
      </c>
      <c r="I270" s="23" t="s">
        <v>664</v>
      </c>
      <c r="J270" s="21" t="s">
        <v>18</v>
      </c>
      <c r="K270" s="21">
        <v>42</v>
      </c>
      <c r="L270" s="21" t="str">
        <f>VLOOKUP(E270,[1]KLASIFIKASI!$I$4:$J$18,2,FALSE)</f>
        <v>PELEPAS GAS</v>
      </c>
      <c r="M270" s="21">
        <f t="shared" si="34"/>
        <v>12</v>
      </c>
      <c r="N270" s="21" t="s">
        <v>19</v>
      </c>
    </row>
    <row r="271" spans="1:14" x14ac:dyDescent="0.25">
      <c r="A271" s="21">
        <f t="shared" si="31"/>
        <v>270</v>
      </c>
      <c r="B271" s="21" t="s">
        <v>571</v>
      </c>
      <c r="C271" s="21" t="str">
        <f>VLOOKUP(B271,[1]DESA!$B$2:$D$601,3,FALSE)</f>
        <v>DASAN BARU</v>
      </c>
      <c r="D271" s="21" t="str">
        <f>VLOOKUP(B271,[1]DESA!$B$2:$E$601,4,FALSE)</f>
        <v>KOPANG</v>
      </c>
      <c r="E271" s="22" t="s">
        <v>15</v>
      </c>
      <c r="F271" s="21">
        <f t="shared" si="32"/>
        <v>0</v>
      </c>
      <c r="G271" s="21">
        <f t="shared" si="33"/>
        <v>0</v>
      </c>
      <c r="H271" s="23" t="s">
        <v>665</v>
      </c>
      <c r="I271" s="23" t="s">
        <v>666</v>
      </c>
      <c r="J271" s="21" t="s">
        <v>18</v>
      </c>
      <c r="K271" s="21">
        <v>42</v>
      </c>
      <c r="L271" s="21" t="str">
        <f>VLOOKUP(E271,[1]KLASIFIKASI!$I$4:$J$18,2,FALSE)</f>
        <v>PELEPAS GAS</v>
      </c>
      <c r="M271" s="21">
        <f t="shared" si="34"/>
        <v>12</v>
      </c>
      <c r="N271" s="21" t="s">
        <v>19</v>
      </c>
    </row>
    <row r="272" spans="1:14" x14ac:dyDescent="0.25">
      <c r="A272" s="21">
        <f t="shared" si="31"/>
        <v>271</v>
      </c>
      <c r="B272" s="21" t="s">
        <v>571</v>
      </c>
      <c r="C272" s="21" t="str">
        <f>VLOOKUP(B272,[1]DESA!$B$2:$D$601,3,FALSE)</f>
        <v>DASAN BARU</v>
      </c>
      <c r="D272" s="21" t="str">
        <f>VLOOKUP(B272,[1]DESA!$B$2:$E$601,4,FALSE)</f>
        <v>KOPANG</v>
      </c>
      <c r="E272" s="22" t="s">
        <v>15</v>
      </c>
      <c r="F272" s="21">
        <f t="shared" si="32"/>
        <v>0</v>
      </c>
      <c r="G272" s="21">
        <f t="shared" si="33"/>
        <v>0</v>
      </c>
      <c r="H272" s="23" t="s">
        <v>581</v>
      </c>
      <c r="I272" s="23" t="s">
        <v>582</v>
      </c>
      <c r="J272" s="21" t="s">
        <v>18</v>
      </c>
      <c r="K272" s="21">
        <v>42</v>
      </c>
      <c r="L272" s="21" t="str">
        <f>VLOOKUP(E272,[1]KLASIFIKASI!$I$4:$J$18,2,FALSE)</f>
        <v>PELEPAS GAS</v>
      </c>
      <c r="M272" s="21">
        <f t="shared" si="34"/>
        <v>12</v>
      </c>
      <c r="N272" s="21" t="s">
        <v>19</v>
      </c>
    </row>
    <row r="273" spans="1:14" x14ac:dyDescent="0.25">
      <c r="A273" s="21">
        <f t="shared" si="31"/>
        <v>272</v>
      </c>
      <c r="B273" s="21" t="s">
        <v>571</v>
      </c>
      <c r="C273" s="21" t="str">
        <f>VLOOKUP(B273,[1]DESA!$B$2:$D$601,3,FALSE)</f>
        <v>DASAN BARU</v>
      </c>
      <c r="D273" s="21" t="str">
        <f>VLOOKUP(B273,[1]DESA!$B$2:$E$601,4,FALSE)</f>
        <v>KOPANG</v>
      </c>
      <c r="E273" s="22" t="s">
        <v>15</v>
      </c>
      <c r="F273" s="21">
        <f t="shared" si="32"/>
        <v>0</v>
      </c>
      <c r="G273" s="21">
        <f t="shared" si="33"/>
        <v>0</v>
      </c>
      <c r="H273" s="23" t="s">
        <v>583</v>
      </c>
      <c r="I273" s="23" t="s">
        <v>584</v>
      </c>
      <c r="J273" s="21" t="s">
        <v>18</v>
      </c>
      <c r="K273" s="21">
        <v>32</v>
      </c>
      <c r="L273" s="21" t="str">
        <f>VLOOKUP(E273,[1]KLASIFIKASI!$I$4:$J$18,2,FALSE)</f>
        <v>PELEPAS GAS</v>
      </c>
      <c r="M273" s="21">
        <f t="shared" si="34"/>
        <v>12</v>
      </c>
      <c r="N273" s="21" t="s">
        <v>19</v>
      </c>
    </row>
    <row r="274" spans="1:14" x14ac:dyDescent="0.25">
      <c r="A274" s="21">
        <f t="shared" si="31"/>
        <v>273</v>
      </c>
      <c r="B274" s="21" t="s">
        <v>571</v>
      </c>
      <c r="C274" s="21" t="str">
        <f>VLOOKUP(B274,[1]DESA!$B$2:$D$601,3,FALSE)</f>
        <v>DASAN BARU</v>
      </c>
      <c r="D274" s="21" t="str">
        <f>VLOOKUP(B274,[1]DESA!$B$2:$E$601,4,FALSE)</f>
        <v>KOPANG</v>
      </c>
      <c r="E274" s="22" t="s">
        <v>15</v>
      </c>
      <c r="F274" s="21">
        <f t="shared" si="32"/>
        <v>0</v>
      </c>
      <c r="G274" s="21">
        <f t="shared" si="33"/>
        <v>0</v>
      </c>
      <c r="H274" s="23" t="s">
        <v>585</v>
      </c>
      <c r="I274" s="23" t="s">
        <v>586</v>
      </c>
      <c r="J274" s="21" t="s">
        <v>18</v>
      </c>
      <c r="K274" s="21">
        <v>42</v>
      </c>
      <c r="L274" s="21" t="str">
        <f>VLOOKUP(E274,[1]KLASIFIKASI!$I$4:$J$18,2,FALSE)</f>
        <v>PELEPAS GAS</v>
      </c>
      <c r="M274" s="21">
        <f t="shared" si="34"/>
        <v>12</v>
      </c>
      <c r="N274" s="21" t="s">
        <v>19</v>
      </c>
    </row>
    <row r="275" spans="1:14" x14ac:dyDescent="0.25">
      <c r="A275" s="21">
        <f t="shared" si="31"/>
        <v>274</v>
      </c>
      <c r="B275" s="21" t="s">
        <v>571</v>
      </c>
      <c r="C275" s="21" t="str">
        <f>VLOOKUP(B275,[1]DESA!$B$2:$D$601,3,FALSE)</f>
        <v>DASAN BARU</v>
      </c>
      <c r="D275" s="21" t="str">
        <f>VLOOKUP(B275,[1]DESA!$B$2:$E$601,4,FALSE)</f>
        <v>KOPANG</v>
      </c>
      <c r="E275" s="22" t="s">
        <v>15</v>
      </c>
      <c r="F275" s="21">
        <f t="shared" si="32"/>
        <v>0</v>
      </c>
      <c r="G275" s="21">
        <f t="shared" si="33"/>
        <v>0</v>
      </c>
      <c r="H275" s="23" t="s">
        <v>587</v>
      </c>
      <c r="I275" s="23" t="s">
        <v>588</v>
      </c>
      <c r="J275" s="21" t="s">
        <v>18</v>
      </c>
      <c r="K275" s="21">
        <v>42</v>
      </c>
      <c r="L275" s="21" t="str">
        <f>VLOOKUP(E275,[1]KLASIFIKASI!$I$4:$J$18,2,FALSE)</f>
        <v>PELEPAS GAS</v>
      </c>
      <c r="M275" s="21">
        <f t="shared" si="34"/>
        <v>12</v>
      </c>
      <c r="N275" s="21" t="s">
        <v>19</v>
      </c>
    </row>
    <row r="276" spans="1:14" x14ac:dyDescent="0.25">
      <c r="A276" s="21">
        <f t="shared" si="31"/>
        <v>275</v>
      </c>
      <c r="B276" s="21" t="s">
        <v>571</v>
      </c>
      <c r="C276" s="21" t="str">
        <f>VLOOKUP(B276,[1]DESA!$B$2:$D$601,3,FALSE)</f>
        <v>DASAN BARU</v>
      </c>
      <c r="D276" s="21" t="str">
        <f>VLOOKUP(B276,[1]DESA!$B$2:$E$601,4,FALSE)</f>
        <v>KOPANG</v>
      </c>
      <c r="E276" s="22" t="s">
        <v>49</v>
      </c>
      <c r="F276" s="21">
        <f t="shared" si="32"/>
        <v>0</v>
      </c>
      <c r="G276" s="21">
        <f t="shared" si="33"/>
        <v>0</v>
      </c>
      <c r="H276" s="23" t="s">
        <v>589</v>
      </c>
      <c r="I276" s="23" t="s">
        <v>590</v>
      </c>
      <c r="J276" s="21" t="s">
        <v>18</v>
      </c>
      <c r="K276" s="21"/>
      <c r="L276" s="21" t="e">
        <f>VLOOKUP(E276,[1]KLASIFIKASI!$I$4:$J$18,2,FALSE)</f>
        <v>#N/A</v>
      </c>
      <c r="M276" s="21" t="e">
        <f t="shared" si="34"/>
        <v>#N/A</v>
      </c>
      <c r="N276" s="21" t="s">
        <v>52</v>
      </c>
    </row>
    <row r="277" spans="1:14" x14ac:dyDescent="0.25">
      <c r="A277" s="21">
        <f t="shared" si="31"/>
        <v>276</v>
      </c>
      <c r="B277" s="21" t="s">
        <v>244</v>
      </c>
      <c r="C277" s="21" t="str">
        <f>VLOOKUP(B277,[1]DESA!$B$2:$D$601,3,FALSE)</f>
        <v>DARMAJI</v>
      </c>
      <c r="D277" s="21" t="str">
        <f>VLOOKUP(B277,[1]DESA!$B$2:$E$601,4,FALSE)</f>
        <v>KOPANG</v>
      </c>
      <c r="E277" s="22" t="s">
        <v>15</v>
      </c>
      <c r="F277" s="21">
        <f t="shared" si="32"/>
        <v>0</v>
      </c>
      <c r="G277" s="21">
        <f t="shared" si="33"/>
        <v>0</v>
      </c>
      <c r="H277" s="23"/>
      <c r="I277" s="23"/>
      <c r="J277" s="21" t="s">
        <v>18</v>
      </c>
      <c r="K277" s="21">
        <v>42</v>
      </c>
      <c r="L277" s="21" t="str">
        <f>VLOOKUP(E277,[1]KLASIFIKASI!$I$4:$J$18,2,FALSE)</f>
        <v>PELEPAS GAS</v>
      </c>
      <c r="M277" s="21">
        <f t="shared" si="34"/>
        <v>12</v>
      </c>
      <c r="N277" s="21" t="s">
        <v>19</v>
      </c>
    </row>
    <row r="278" spans="1:14" x14ac:dyDescent="0.25">
      <c r="A278" s="21">
        <f t="shared" si="31"/>
        <v>277</v>
      </c>
      <c r="B278" s="21" t="s">
        <v>244</v>
      </c>
      <c r="C278" s="21" t="str">
        <f>VLOOKUP(B278,[1]DESA!$B$2:$D$601,3,FALSE)</f>
        <v>DARMAJI</v>
      </c>
      <c r="D278" s="21" t="str">
        <f>VLOOKUP(B278,[1]DESA!$B$2:$E$601,4,FALSE)</f>
        <v>KOPANG</v>
      </c>
      <c r="E278" s="22" t="s">
        <v>15</v>
      </c>
      <c r="F278" s="21">
        <f t="shared" si="32"/>
        <v>0</v>
      </c>
      <c r="G278" s="21">
        <f t="shared" si="33"/>
        <v>0</v>
      </c>
      <c r="H278" s="23"/>
      <c r="I278" s="23"/>
      <c r="J278" s="21" t="s">
        <v>18</v>
      </c>
      <c r="K278" s="21">
        <v>42</v>
      </c>
      <c r="L278" s="21" t="str">
        <f>VLOOKUP(E278,[1]KLASIFIKASI!$I$4:$J$18,2,FALSE)</f>
        <v>PELEPAS GAS</v>
      </c>
      <c r="M278" s="21">
        <f t="shared" si="34"/>
        <v>12</v>
      </c>
      <c r="N278" s="21" t="s">
        <v>19</v>
      </c>
    </row>
    <row r="279" spans="1:14" x14ac:dyDescent="0.25">
      <c r="A279" s="21">
        <f t="shared" si="31"/>
        <v>278</v>
      </c>
      <c r="B279" s="21" t="s">
        <v>333</v>
      </c>
      <c r="C279" s="21" t="str">
        <f>VLOOKUP(B279,[1]DESA!$B$2:$D$601,3,FALSE)</f>
        <v>BAKAN</v>
      </c>
      <c r="D279" s="21" t="str">
        <f>VLOOKUP(B279,[1]DESA!$B$2:$E$601,4,FALSE)</f>
        <v>KOPANG</v>
      </c>
      <c r="E279" s="22" t="s">
        <v>15</v>
      </c>
      <c r="F279" s="21">
        <f t="shared" si="32"/>
        <v>0</v>
      </c>
      <c r="G279" s="21">
        <f t="shared" si="33"/>
        <v>0</v>
      </c>
      <c r="H279" s="23"/>
      <c r="I279" s="23"/>
      <c r="J279" s="21" t="s">
        <v>18</v>
      </c>
      <c r="K279" s="21">
        <v>42</v>
      </c>
      <c r="L279" s="21" t="str">
        <f>VLOOKUP(E279,[1]KLASIFIKASI!$I$4:$J$18,2,FALSE)</f>
        <v>PELEPAS GAS</v>
      </c>
      <c r="M279" s="21">
        <f t="shared" si="34"/>
        <v>12</v>
      </c>
      <c r="N279" s="21" t="s">
        <v>19</v>
      </c>
    </row>
    <row r="280" spans="1:14" x14ac:dyDescent="0.25">
      <c r="A280" s="21">
        <f t="shared" si="31"/>
        <v>279</v>
      </c>
      <c r="B280" s="21" t="s">
        <v>133</v>
      </c>
      <c r="C280" s="21" t="str">
        <f>VLOOKUP(B280,[1]DESA!$B$2:$D$601,3,FALSE)</f>
        <v>MONGGAS</v>
      </c>
      <c r="D280" s="21" t="str">
        <f>VLOOKUP(B280,[1]DESA!$B$2:$E$601,4,FALSE)</f>
        <v>KOPANG</v>
      </c>
      <c r="E280" s="22" t="s">
        <v>15</v>
      </c>
      <c r="F280" s="21">
        <f t="shared" si="32"/>
        <v>0</v>
      </c>
      <c r="G280" s="21">
        <f t="shared" si="33"/>
        <v>0</v>
      </c>
      <c r="H280" s="23"/>
      <c r="I280" s="23"/>
      <c r="J280" s="21" t="s">
        <v>18</v>
      </c>
      <c r="K280" s="21">
        <v>42</v>
      </c>
      <c r="L280" s="21" t="str">
        <f>VLOOKUP(E280,[1]KLASIFIKASI!$I$4:$J$18,2,FALSE)</f>
        <v>PELEPAS GAS</v>
      </c>
      <c r="M280" s="21">
        <f t="shared" si="34"/>
        <v>12</v>
      </c>
      <c r="N280" s="21" t="s">
        <v>19</v>
      </c>
    </row>
    <row r="281" spans="1:14" x14ac:dyDescent="0.25">
      <c r="A281" s="21">
        <f t="shared" si="31"/>
        <v>280</v>
      </c>
      <c r="B281" s="21" t="s">
        <v>333</v>
      </c>
      <c r="C281" s="21" t="str">
        <f>VLOOKUP(B281,[1]DESA!$B$2:$D$601,3,FALSE)</f>
        <v>BAKAN</v>
      </c>
      <c r="D281" s="21" t="str">
        <f>VLOOKUP(B281,[1]DESA!$B$2:$E$601,4,FALSE)</f>
        <v>KOPANG</v>
      </c>
      <c r="E281" s="22" t="s">
        <v>15</v>
      </c>
      <c r="F281" s="21">
        <f t="shared" si="32"/>
        <v>0</v>
      </c>
      <c r="G281" s="21">
        <f t="shared" si="33"/>
        <v>0</v>
      </c>
      <c r="H281" s="23"/>
      <c r="I281" s="23"/>
      <c r="J281" s="21" t="s">
        <v>18</v>
      </c>
      <c r="K281" s="21">
        <v>42</v>
      </c>
      <c r="L281" s="21" t="str">
        <f>VLOOKUP(E281,[1]KLASIFIKASI!$I$4:$J$18,2,FALSE)</f>
        <v>PELEPAS GAS</v>
      </c>
      <c r="M281" s="21">
        <f t="shared" si="34"/>
        <v>12</v>
      </c>
      <c r="N281" s="21" t="s">
        <v>19</v>
      </c>
    </row>
    <row r="282" spans="1:14" x14ac:dyDescent="0.25">
      <c r="A282" s="21">
        <f t="shared" si="31"/>
        <v>281</v>
      </c>
      <c r="B282" s="21" t="s">
        <v>453</v>
      </c>
      <c r="C282" s="21" t="str">
        <f>VLOOKUP(B282,[1]DESA!$B$2:$D$601,3,FALSE)</f>
        <v>DASAN BARU</v>
      </c>
      <c r="D282" s="21" t="str">
        <f>VLOOKUP(B282,[1]DESA!$B$2:$E$601,4,FALSE)</f>
        <v>KOPANG</v>
      </c>
      <c r="E282" s="22" t="s">
        <v>15</v>
      </c>
      <c r="F282" s="21">
        <f t="shared" si="32"/>
        <v>0</v>
      </c>
      <c r="G282" s="21">
        <f t="shared" si="33"/>
        <v>0</v>
      </c>
      <c r="H282" s="23" t="s">
        <v>538</v>
      </c>
      <c r="I282" s="23" t="s">
        <v>539</v>
      </c>
      <c r="J282" s="21" t="s">
        <v>18</v>
      </c>
      <c r="K282" s="21">
        <v>18</v>
      </c>
      <c r="L282" s="21" t="str">
        <f>VLOOKUP(E282,[1]KLASIFIKASI!$I$4:$J$18,2,FALSE)</f>
        <v>PELEPAS GAS</v>
      </c>
      <c r="M282" s="21">
        <f t="shared" si="34"/>
        <v>12</v>
      </c>
      <c r="N282" s="21" t="s">
        <v>19</v>
      </c>
    </row>
    <row r="283" spans="1:14" x14ac:dyDescent="0.25">
      <c r="A283" s="21">
        <f t="shared" si="31"/>
        <v>282</v>
      </c>
      <c r="B283" s="21" t="s">
        <v>453</v>
      </c>
      <c r="C283" s="21" t="str">
        <f>VLOOKUP(B283,[1]DESA!$B$2:$D$601,3,FALSE)</f>
        <v>DASAN BARU</v>
      </c>
      <c r="D283" s="21" t="str">
        <f>VLOOKUP(B283,[1]DESA!$B$2:$E$601,4,FALSE)</f>
        <v>KOPANG</v>
      </c>
      <c r="E283" s="22" t="s">
        <v>15</v>
      </c>
      <c r="F283" s="21">
        <f t="shared" si="32"/>
        <v>0</v>
      </c>
      <c r="G283" s="21">
        <f t="shared" si="33"/>
        <v>0</v>
      </c>
      <c r="H283" s="23" t="s">
        <v>540</v>
      </c>
      <c r="I283" s="23" t="s">
        <v>541</v>
      </c>
      <c r="J283" s="21" t="s">
        <v>18</v>
      </c>
      <c r="K283" s="21">
        <v>42</v>
      </c>
      <c r="L283" s="21" t="str">
        <f>VLOOKUP(E283,[1]KLASIFIKASI!$I$4:$J$18,2,FALSE)</f>
        <v>PELEPAS GAS</v>
      </c>
      <c r="M283" s="21">
        <f t="shared" si="34"/>
        <v>12</v>
      </c>
      <c r="N283" s="21" t="s">
        <v>19</v>
      </c>
    </row>
    <row r="284" spans="1:14" x14ac:dyDescent="0.25">
      <c r="A284" s="21">
        <f t="shared" si="31"/>
        <v>283</v>
      </c>
      <c r="B284" s="21" t="s">
        <v>453</v>
      </c>
      <c r="C284" s="21" t="str">
        <f>VLOOKUP(B284,[1]DESA!$B$2:$D$601,3,FALSE)</f>
        <v>DASAN BARU</v>
      </c>
      <c r="D284" s="21" t="str">
        <f>VLOOKUP(B284,[1]DESA!$B$2:$E$601,4,FALSE)</f>
        <v>KOPANG</v>
      </c>
      <c r="E284" s="22" t="s">
        <v>24</v>
      </c>
      <c r="F284" s="21">
        <f t="shared" si="32"/>
        <v>0</v>
      </c>
      <c r="G284" s="21">
        <f t="shared" si="33"/>
        <v>0</v>
      </c>
      <c r="H284" s="23" t="s">
        <v>454</v>
      </c>
      <c r="I284" s="23" t="s">
        <v>455</v>
      </c>
      <c r="J284" s="21" t="s">
        <v>18</v>
      </c>
      <c r="K284" s="21">
        <v>250</v>
      </c>
      <c r="L284" s="21" t="str">
        <f>VLOOKUP(E284,[1]KLASIFIKASI!$I$4:$J$18,2,FALSE)</f>
        <v>PELEPAS GAS</v>
      </c>
      <c r="M284" s="21">
        <f t="shared" si="34"/>
        <v>14</v>
      </c>
      <c r="N284" s="21" t="s">
        <v>19</v>
      </c>
    </row>
    <row r="285" spans="1:14" x14ac:dyDescent="0.25">
      <c r="A285" s="21">
        <f t="shared" si="31"/>
        <v>284</v>
      </c>
      <c r="B285" s="21" t="s">
        <v>453</v>
      </c>
      <c r="C285" s="21" t="str">
        <f>VLOOKUP(B285,[1]DESA!$B$2:$D$601,3,FALSE)</f>
        <v>DASAN BARU</v>
      </c>
      <c r="D285" s="21" t="str">
        <f>VLOOKUP(B285,[1]DESA!$B$2:$E$601,4,FALSE)</f>
        <v>KOPANG</v>
      </c>
      <c r="E285" s="22" t="s">
        <v>24</v>
      </c>
      <c r="F285" s="21">
        <f t="shared" si="32"/>
        <v>0</v>
      </c>
      <c r="G285" s="21">
        <f t="shared" si="33"/>
        <v>0</v>
      </c>
      <c r="H285" s="23" t="s">
        <v>456</v>
      </c>
      <c r="I285" s="23" t="s">
        <v>457</v>
      </c>
      <c r="J285" s="21" t="s">
        <v>18</v>
      </c>
      <c r="K285" s="21">
        <v>500</v>
      </c>
      <c r="L285" s="21" t="str">
        <f>VLOOKUP(E285,[1]KLASIFIKASI!$I$4:$J$18,2,FALSE)</f>
        <v>PELEPAS GAS</v>
      </c>
      <c r="M285" s="21">
        <f t="shared" si="34"/>
        <v>15</v>
      </c>
      <c r="N285" s="21" t="s">
        <v>19</v>
      </c>
    </row>
    <row r="286" spans="1:14" x14ac:dyDescent="0.25">
      <c r="A286" s="21">
        <f t="shared" si="31"/>
        <v>285</v>
      </c>
      <c r="B286" s="21" t="s">
        <v>453</v>
      </c>
      <c r="C286" s="21" t="str">
        <f>VLOOKUP(B286,[1]DESA!$B$2:$D$601,3,FALSE)</f>
        <v>DASAN BARU</v>
      </c>
      <c r="D286" s="21" t="str">
        <f>VLOOKUP(B286,[1]DESA!$B$2:$E$601,4,FALSE)</f>
        <v>KOPANG</v>
      </c>
      <c r="E286" s="22" t="s">
        <v>24</v>
      </c>
      <c r="F286" s="21">
        <f t="shared" si="32"/>
        <v>0</v>
      </c>
      <c r="G286" s="21">
        <f t="shared" si="33"/>
        <v>0</v>
      </c>
      <c r="H286" s="23" t="s">
        <v>458</v>
      </c>
      <c r="I286" s="23" t="s">
        <v>459</v>
      </c>
      <c r="J286" s="21" t="s">
        <v>18</v>
      </c>
      <c r="K286" s="21">
        <v>250</v>
      </c>
      <c r="L286" s="21" t="str">
        <f>VLOOKUP(E286,[1]KLASIFIKASI!$I$4:$J$18,2,FALSE)</f>
        <v>PELEPAS GAS</v>
      </c>
      <c r="M286" s="21">
        <f t="shared" si="34"/>
        <v>14</v>
      </c>
      <c r="N286" s="21" t="s">
        <v>19</v>
      </c>
    </row>
    <row r="287" spans="1:14" x14ac:dyDescent="0.25">
      <c r="A287" s="21">
        <f t="shared" si="31"/>
        <v>286</v>
      </c>
      <c r="B287" s="21" t="s">
        <v>453</v>
      </c>
      <c r="C287" s="21" t="str">
        <f>VLOOKUP(B287,[1]DESA!$B$2:$D$601,3,FALSE)</f>
        <v>DASAN BARU</v>
      </c>
      <c r="D287" s="21" t="str">
        <f>VLOOKUP(B287,[1]DESA!$B$2:$E$601,4,FALSE)</f>
        <v>KOPANG</v>
      </c>
      <c r="E287" s="22" t="s">
        <v>15</v>
      </c>
      <c r="F287" s="21">
        <f t="shared" si="32"/>
        <v>0</v>
      </c>
      <c r="G287" s="21">
        <f t="shared" si="33"/>
        <v>0</v>
      </c>
      <c r="H287" s="23" t="s">
        <v>460</v>
      </c>
      <c r="I287" s="23" t="s">
        <v>461</v>
      </c>
      <c r="J287" s="21" t="s">
        <v>18</v>
      </c>
      <c r="K287" s="21">
        <v>42</v>
      </c>
      <c r="L287" s="21" t="str">
        <f>VLOOKUP(E287,[1]KLASIFIKASI!$I$4:$J$18,2,FALSE)</f>
        <v>PELEPAS GAS</v>
      </c>
      <c r="M287" s="21">
        <f t="shared" si="34"/>
        <v>12</v>
      </c>
      <c r="N287" s="21" t="s">
        <v>19</v>
      </c>
    </row>
    <row r="288" spans="1:14" x14ac:dyDescent="0.25">
      <c r="A288" s="21">
        <f t="shared" si="31"/>
        <v>287</v>
      </c>
      <c r="B288" s="21" t="s">
        <v>333</v>
      </c>
      <c r="C288" s="21" t="str">
        <f>VLOOKUP(B288,[1]DESA!$B$2:$D$601,3,FALSE)</f>
        <v>BAKAN</v>
      </c>
      <c r="D288" s="21" t="str">
        <f>VLOOKUP(B288,[1]DESA!$B$2:$E$601,4,FALSE)</f>
        <v>KOPANG</v>
      </c>
      <c r="E288" s="22" t="s">
        <v>49</v>
      </c>
      <c r="F288" s="21">
        <f t="shared" si="32"/>
        <v>0</v>
      </c>
      <c r="G288" s="21">
        <f t="shared" si="33"/>
        <v>0</v>
      </c>
      <c r="H288" s="23"/>
      <c r="I288" s="23"/>
      <c r="J288" s="21" t="s">
        <v>18</v>
      </c>
      <c r="K288" s="21"/>
      <c r="L288" s="21" t="e">
        <f>VLOOKUP(E288,[1]KLASIFIKASI!$I$4:$J$18,2,FALSE)</f>
        <v>#N/A</v>
      </c>
      <c r="M288" s="21" t="e">
        <f t="shared" si="34"/>
        <v>#N/A</v>
      </c>
      <c r="N288" s="21" t="s">
        <v>52</v>
      </c>
    </row>
    <row r="289" spans="1:14" x14ac:dyDescent="0.25">
      <c r="A289" s="21">
        <f t="shared" si="31"/>
        <v>288</v>
      </c>
      <c r="B289" s="21" t="s">
        <v>333</v>
      </c>
      <c r="C289" s="21" t="str">
        <f>VLOOKUP(B289,[1]DESA!$B$2:$D$601,3,FALSE)</f>
        <v>BAKAN</v>
      </c>
      <c r="D289" s="21" t="str">
        <f>VLOOKUP(B289,[1]DESA!$B$2:$E$601,4,FALSE)</f>
        <v>KOPANG</v>
      </c>
      <c r="E289" s="22" t="s">
        <v>49</v>
      </c>
      <c r="F289" s="21">
        <f t="shared" si="32"/>
        <v>0</v>
      </c>
      <c r="G289" s="21">
        <f t="shared" si="33"/>
        <v>0</v>
      </c>
      <c r="H289" s="23"/>
      <c r="I289" s="23"/>
      <c r="J289" s="21" t="s">
        <v>18</v>
      </c>
      <c r="K289" s="21"/>
      <c r="L289" s="21" t="e">
        <f>VLOOKUP(E289,[1]KLASIFIKASI!$I$4:$J$18,2,FALSE)</f>
        <v>#N/A</v>
      </c>
      <c r="M289" s="21" t="e">
        <f t="shared" si="34"/>
        <v>#N/A</v>
      </c>
      <c r="N289" s="21" t="s">
        <v>52</v>
      </c>
    </row>
    <row r="290" spans="1:14" x14ac:dyDescent="0.25">
      <c r="A290" s="21">
        <f t="shared" si="31"/>
        <v>289</v>
      </c>
      <c r="B290" s="21" t="s">
        <v>244</v>
      </c>
      <c r="C290" s="21" t="str">
        <f>VLOOKUP(B290,[1]DESA!$B$2:$D$601,3,FALSE)</f>
        <v>DARMAJI</v>
      </c>
      <c r="D290" s="21" t="str">
        <f>VLOOKUP(B290,[1]DESA!$B$2:$E$601,4,FALSE)</f>
        <v>KOPANG</v>
      </c>
      <c r="E290" s="22" t="s">
        <v>15</v>
      </c>
      <c r="F290" s="21">
        <f t="shared" si="32"/>
        <v>0</v>
      </c>
      <c r="G290" s="21">
        <f t="shared" si="33"/>
        <v>0</v>
      </c>
      <c r="H290" s="23"/>
      <c r="I290" s="23"/>
      <c r="J290" s="21" t="s">
        <v>18</v>
      </c>
      <c r="K290" s="21">
        <v>42</v>
      </c>
      <c r="L290" s="21" t="str">
        <f>VLOOKUP(E290,[1]KLASIFIKASI!$I$4:$J$18,2,FALSE)</f>
        <v>PELEPAS GAS</v>
      </c>
      <c r="M290" s="21">
        <f t="shared" si="34"/>
        <v>12</v>
      </c>
      <c r="N290" s="21" t="s">
        <v>19</v>
      </c>
    </row>
    <row r="291" spans="1:14" x14ac:dyDescent="0.25">
      <c r="A291" s="21">
        <f t="shared" si="31"/>
        <v>290</v>
      </c>
      <c r="B291" s="21" t="s">
        <v>244</v>
      </c>
      <c r="C291" s="21" t="str">
        <f>VLOOKUP(B291,[1]DESA!$B$2:$D$601,3,FALSE)</f>
        <v>DARMAJI</v>
      </c>
      <c r="D291" s="21" t="str">
        <f>VLOOKUP(B291,[1]DESA!$B$2:$E$601,4,FALSE)</f>
        <v>KOPANG</v>
      </c>
      <c r="E291" s="22" t="s">
        <v>15</v>
      </c>
      <c r="F291" s="21">
        <f t="shared" si="32"/>
        <v>0</v>
      </c>
      <c r="G291" s="21">
        <f t="shared" si="33"/>
        <v>0</v>
      </c>
      <c r="H291" s="23"/>
      <c r="I291" s="23"/>
      <c r="J291" s="21" t="s">
        <v>18</v>
      </c>
      <c r="K291" s="21">
        <v>42</v>
      </c>
      <c r="L291" s="21" t="str">
        <f>VLOOKUP(E291,[1]KLASIFIKASI!$I$4:$J$18,2,FALSE)</f>
        <v>PELEPAS GAS</v>
      </c>
      <c r="M291" s="21">
        <f t="shared" si="34"/>
        <v>12</v>
      </c>
      <c r="N291" s="21" t="s">
        <v>19</v>
      </c>
    </row>
    <row r="292" spans="1:14" x14ac:dyDescent="0.25">
      <c r="A292" s="21">
        <f t="shared" si="31"/>
        <v>291</v>
      </c>
      <c r="B292" s="21" t="s">
        <v>244</v>
      </c>
      <c r="C292" s="21" t="str">
        <f>VLOOKUP(B292,[1]DESA!$B$2:$D$601,3,FALSE)</f>
        <v>DARMAJI</v>
      </c>
      <c r="D292" s="21" t="str">
        <f>VLOOKUP(B292,[1]DESA!$B$2:$E$601,4,FALSE)</f>
        <v>KOPANG</v>
      </c>
      <c r="E292" s="22" t="s">
        <v>15</v>
      </c>
      <c r="F292" s="21">
        <f t="shared" si="32"/>
        <v>0</v>
      </c>
      <c r="G292" s="21">
        <f t="shared" si="33"/>
        <v>0</v>
      </c>
      <c r="H292" s="23"/>
      <c r="I292" s="23"/>
      <c r="J292" s="21" t="s">
        <v>18</v>
      </c>
      <c r="K292" s="21">
        <v>42</v>
      </c>
      <c r="L292" s="21" t="str">
        <f>VLOOKUP(E292,[1]KLASIFIKASI!$I$4:$J$18,2,FALSE)</f>
        <v>PELEPAS GAS</v>
      </c>
      <c r="M292" s="21">
        <f t="shared" si="34"/>
        <v>12</v>
      </c>
      <c r="N292" s="21" t="s">
        <v>19</v>
      </c>
    </row>
    <row r="293" spans="1:14" x14ac:dyDescent="0.25">
      <c r="A293" s="21">
        <f t="shared" si="31"/>
        <v>292</v>
      </c>
      <c r="B293" s="21" t="s">
        <v>244</v>
      </c>
      <c r="C293" s="21" t="str">
        <f>VLOOKUP(B293,[1]DESA!$B$2:$D$601,3,FALSE)</f>
        <v>DARMAJI</v>
      </c>
      <c r="D293" s="21" t="str">
        <f>VLOOKUP(B293,[1]DESA!$B$2:$E$601,4,FALSE)</f>
        <v>KOPANG</v>
      </c>
      <c r="E293" s="22" t="s">
        <v>15</v>
      </c>
      <c r="F293" s="21">
        <f t="shared" si="32"/>
        <v>0</v>
      </c>
      <c r="G293" s="21">
        <f t="shared" si="33"/>
        <v>0</v>
      </c>
      <c r="H293" s="23"/>
      <c r="I293" s="23"/>
      <c r="J293" s="21" t="s">
        <v>18</v>
      </c>
      <c r="K293" s="21">
        <v>42</v>
      </c>
      <c r="L293" s="21" t="str">
        <f>VLOOKUP(E293,[1]KLASIFIKASI!$I$4:$J$18,2,FALSE)</f>
        <v>PELEPAS GAS</v>
      </c>
      <c r="M293" s="21">
        <f t="shared" si="34"/>
        <v>12</v>
      </c>
      <c r="N293" s="21" t="s">
        <v>19</v>
      </c>
    </row>
    <row r="294" spans="1:14" x14ac:dyDescent="0.25">
      <c r="A294" s="21">
        <f t="shared" si="31"/>
        <v>293</v>
      </c>
      <c r="B294" s="21" t="s">
        <v>244</v>
      </c>
      <c r="C294" s="21" t="str">
        <f>VLOOKUP(B294,[1]DESA!$B$2:$D$601,3,FALSE)</f>
        <v>DARMAJI</v>
      </c>
      <c r="D294" s="21" t="str">
        <f>VLOOKUP(B294,[1]DESA!$B$2:$E$601,4,FALSE)</f>
        <v>KOPANG</v>
      </c>
      <c r="E294" s="22" t="s">
        <v>15</v>
      </c>
      <c r="F294" s="21">
        <f t="shared" si="32"/>
        <v>0</v>
      </c>
      <c r="G294" s="21">
        <f t="shared" si="33"/>
        <v>0</v>
      </c>
      <c r="H294" s="23"/>
      <c r="I294" s="23"/>
      <c r="J294" s="21" t="s">
        <v>18</v>
      </c>
      <c r="K294" s="21">
        <v>52</v>
      </c>
      <c r="L294" s="21" t="str">
        <f>VLOOKUP(E294,[1]KLASIFIKASI!$I$4:$J$18,2,FALSE)</f>
        <v>PELEPAS GAS</v>
      </c>
      <c r="M294" s="21">
        <f t="shared" si="34"/>
        <v>13</v>
      </c>
      <c r="N294" s="21" t="s">
        <v>52</v>
      </c>
    </row>
    <row r="295" spans="1:14" x14ac:dyDescent="0.25">
      <c r="A295" s="21">
        <f t="shared" si="31"/>
        <v>294</v>
      </c>
      <c r="B295" s="21" t="s">
        <v>244</v>
      </c>
      <c r="C295" s="21" t="str">
        <f>VLOOKUP(B295,[1]DESA!$B$2:$D$601,3,FALSE)</f>
        <v>DARMAJI</v>
      </c>
      <c r="D295" s="21" t="str">
        <f>VLOOKUP(B295,[1]DESA!$B$2:$E$601,4,FALSE)</f>
        <v>KOPANG</v>
      </c>
      <c r="E295" s="22" t="s">
        <v>49</v>
      </c>
      <c r="F295" s="21">
        <f t="shared" si="32"/>
        <v>0</v>
      </c>
      <c r="G295" s="21">
        <f t="shared" si="33"/>
        <v>0</v>
      </c>
      <c r="H295" s="23"/>
      <c r="I295" s="23"/>
      <c r="J295" s="21" t="s">
        <v>18</v>
      </c>
      <c r="K295" s="21"/>
      <c r="L295" s="21" t="e">
        <f>VLOOKUP(E295,[1]KLASIFIKASI!$I$4:$J$18,2,FALSE)</f>
        <v>#N/A</v>
      </c>
      <c r="M295" s="21" t="e">
        <f t="shared" si="34"/>
        <v>#N/A</v>
      </c>
      <c r="N295" s="21" t="s">
        <v>52</v>
      </c>
    </row>
    <row r="296" spans="1:14" x14ac:dyDescent="0.25">
      <c r="A296" s="21">
        <f t="shared" si="31"/>
        <v>295</v>
      </c>
      <c r="B296" s="21" t="s">
        <v>244</v>
      </c>
      <c r="C296" s="21" t="str">
        <f>VLOOKUP(B296,[1]DESA!$B$2:$D$601,3,FALSE)</f>
        <v>DARMAJI</v>
      </c>
      <c r="D296" s="21" t="str">
        <f>VLOOKUP(B296,[1]DESA!$B$2:$E$601,4,FALSE)</f>
        <v>KOPANG</v>
      </c>
      <c r="E296" s="22" t="s">
        <v>49</v>
      </c>
      <c r="F296" s="21">
        <f t="shared" si="32"/>
        <v>0</v>
      </c>
      <c r="G296" s="21">
        <f t="shared" si="33"/>
        <v>0</v>
      </c>
      <c r="H296" s="23"/>
      <c r="I296" s="23"/>
      <c r="J296" s="21" t="s">
        <v>18</v>
      </c>
      <c r="K296" s="21"/>
      <c r="L296" s="21" t="e">
        <f>VLOOKUP(E296,[1]KLASIFIKASI!$I$4:$J$18,2,FALSE)</f>
        <v>#N/A</v>
      </c>
      <c r="M296" s="21" t="e">
        <f t="shared" si="34"/>
        <v>#N/A</v>
      </c>
      <c r="N296" s="21" t="s">
        <v>52</v>
      </c>
    </row>
    <row r="297" spans="1:14" x14ac:dyDescent="0.25">
      <c r="A297" s="21">
        <f t="shared" si="31"/>
        <v>296</v>
      </c>
      <c r="B297" s="21" t="s">
        <v>244</v>
      </c>
      <c r="C297" s="21" t="str">
        <f>VLOOKUP(B297,[1]DESA!$B$2:$D$601,3,FALSE)</f>
        <v>DARMAJI</v>
      </c>
      <c r="D297" s="21" t="str">
        <f>VLOOKUP(B297,[1]DESA!$B$2:$E$601,4,FALSE)</f>
        <v>KOPANG</v>
      </c>
      <c r="E297" s="22" t="s">
        <v>15</v>
      </c>
      <c r="F297" s="21">
        <f t="shared" si="32"/>
        <v>0</v>
      </c>
      <c r="G297" s="21">
        <f t="shared" si="33"/>
        <v>0</v>
      </c>
      <c r="H297" s="23"/>
      <c r="I297" s="23"/>
      <c r="J297" s="21" t="s">
        <v>18</v>
      </c>
      <c r="K297" s="21">
        <v>42</v>
      </c>
      <c r="L297" s="21" t="str">
        <f>VLOOKUP(E297,[1]KLASIFIKASI!$I$4:$J$18,2,FALSE)</f>
        <v>PELEPAS GAS</v>
      </c>
      <c r="M297" s="21">
        <f t="shared" si="34"/>
        <v>12</v>
      </c>
      <c r="N297" s="21" t="s">
        <v>19</v>
      </c>
    </row>
    <row r="298" spans="1:14" x14ac:dyDescent="0.25">
      <c r="A298" s="21">
        <f t="shared" si="31"/>
        <v>297</v>
      </c>
      <c r="B298" s="21" t="s">
        <v>333</v>
      </c>
      <c r="C298" s="21" t="str">
        <f>VLOOKUP(B298,[1]DESA!$B$2:$D$601,3,FALSE)</f>
        <v>BAKAN</v>
      </c>
      <c r="D298" s="21" t="str">
        <f>VLOOKUP(B298,[1]DESA!$B$2:$E$601,4,FALSE)</f>
        <v>KOPANG</v>
      </c>
      <c r="E298" s="22" t="s">
        <v>49</v>
      </c>
      <c r="F298" s="21">
        <f t="shared" ref="F298:F311" si="35">IF(ISERROR(VLOOKUP(M298,KELAS,2,FALSE)),0,VLOOKUP(M298,KELAS,2,FALSE))</f>
        <v>0</v>
      </c>
      <c r="G298" s="21">
        <f t="shared" ref="G298:G311" si="36">IF(F298&gt;50,100,F298)</f>
        <v>0</v>
      </c>
      <c r="H298" s="23"/>
      <c r="I298" s="23"/>
      <c r="J298" s="21" t="s">
        <v>18</v>
      </c>
      <c r="K298" s="21"/>
      <c r="L298" s="21" t="e">
        <f>VLOOKUP(E298,[1]KLASIFIKASI!$I$4:$J$18,2,FALSE)</f>
        <v>#N/A</v>
      </c>
      <c r="M298" s="21" t="e">
        <f t="shared" ref="M298:M311" si="37">IF(AND(L298="PIJAR",K298&gt;=25,K298&lt;=50),1,IF(AND(L298="PIJAR",K298&gt;=51,K298&lt;=100),2,IF(AND(L298="PIJAR",K298&gt;=101,K298&lt;=200),3,IF(AND(L298="PIJAR",K298&gt;=201,K298&lt;=300),4,IF(AND(L298="PIJAR",K298&gt;=301,K298&lt;=400),5,IF(AND(L298="PIJAR",K298&gt;=401,K298&lt;=500),6,IF(AND(L298="PIJAR",K298&gt;=510,K298&lt;=600),7,IF(AND(L298="PIJAR",K298&gt;=601,K298&lt;=700),8,IF(AND(L298="PIJAR",K298&gt;=701,K298&lt;=800),9,IF(AND(L298="PIJAR",K298&gt;=801,K298&lt;=900),10,IF(AND(L298="PIJAR",K298&gt;=901,K298&lt;=1000),11,IF(AND(L298="PELEPAS GAS",K298&gt;=10,K298&lt;=50),12,IF(AND(L298="PELEPAS GAS",K298&gt;=51,K298&lt;=100),13,IF(AND(L298="PELEPAS GAS",K298&gt;=101,K298&lt;=250),14,IF(AND(L298="PELEPAS GAS",K298&gt;=251,K298&lt;1000),15,IF(AND(L298="PELEPAS GAS",K298&gt;=501,K298&lt;2000),16,"SALAH"))))))))))))))))</f>
        <v>#N/A</v>
      </c>
      <c r="N298" s="21" t="s">
        <v>52</v>
      </c>
    </row>
    <row r="299" spans="1:14" x14ac:dyDescent="0.25">
      <c r="A299" s="21">
        <f t="shared" si="31"/>
        <v>298</v>
      </c>
      <c r="B299" s="21" t="s">
        <v>333</v>
      </c>
      <c r="C299" s="21" t="str">
        <f>VLOOKUP(B299,[1]DESA!$B$2:$D$601,3,FALSE)</f>
        <v>BAKAN</v>
      </c>
      <c r="D299" s="21" t="str">
        <f>VLOOKUP(B299,[1]DESA!$B$2:$E$601,4,FALSE)</f>
        <v>KOPANG</v>
      </c>
      <c r="E299" s="22" t="s">
        <v>15</v>
      </c>
      <c r="F299" s="21">
        <f t="shared" si="35"/>
        <v>0</v>
      </c>
      <c r="G299" s="21">
        <f t="shared" si="36"/>
        <v>0</v>
      </c>
      <c r="H299" s="23" t="s">
        <v>334</v>
      </c>
      <c r="I299" s="23" t="s">
        <v>335</v>
      </c>
      <c r="J299" s="21" t="s">
        <v>18</v>
      </c>
      <c r="K299" s="21">
        <v>42</v>
      </c>
      <c r="L299" s="21" t="str">
        <f>VLOOKUP(E299,[1]KLASIFIKASI!$I$4:$J$18,2,FALSE)</f>
        <v>PELEPAS GAS</v>
      </c>
      <c r="M299" s="21">
        <f t="shared" si="37"/>
        <v>12</v>
      </c>
      <c r="N299" s="21" t="s">
        <v>19</v>
      </c>
    </row>
    <row r="300" spans="1:14" x14ac:dyDescent="0.25">
      <c r="A300" s="21">
        <f t="shared" si="31"/>
        <v>299</v>
      </c>
      <c r="B300" s="21" t="s">
        <v>200</v>
      </c>
      <c r="C300" s="21" t="str">
        <f>VLOOKUP(B300,[1]DESA!$B$2:$D$601,3,FALSE)</f>
        <v>MONGGAS</v>
      </c>
      <c r="D300" s="21" t="str">
        <f>VLOOKUP(B300,[1]DESA!$B$2:$E$601,4,FALSE)</f>
        <v>KOPANG</v>
      </c>
      <c r="E300" s="22" t="s">
        <v>15</v>
      </c>
      <c r="F300" s="21">
        <f t="shared" si="35"/>
        <v>0</v>
      </c>
      <c r="G300" s="21">
        <f t="shared" si="36"/>
        <v>0</v>
      </c>
      <c r="H300" s="23" t="s">
        <v>327</v>
      </c>
      <c r="I300" s="23" t="s">
        <v>328</v>
      </c>
      <c r="J300" s="21" t="s">
        <v>18</v>
      </c>
      <c r="K300" s="21">
        <v>42</v>
      </c>
      <c r="L300" s="21" t="str">
        <f>VLOOKUP(E300,[1]KLASIFIKASI!$I$4:$J$18,2,FALSE)</f>
        <v>PELEPAS GAS</v>
      </c>
      <c r="M300" s="21">
        <f t="shared" si="37"/>
        <v>12</v>
      </c>
      <c r="N300" s="21" t="s">
        <v>19</v>
      </c>
    </row>
    <row r="301" spans="1:14" x14ac:dyDescent="0.25">
      <c r="A301" s="21">
        <f t="shared" si="31"/>
        <v>300</v>
      </c>
      <c r="B301" s="21" t="s">
        <v>244</v>
      </c>
      <c r="C301" s="21" t="str">
        <f>VLOOKUP(B301,[1]DESA!$B$2:$D$601,3,FALSE)</f>
        <v>DARMAJI</v>
      </c>
      <c r="D301" s="21" t="str">
        <f>VLOOKUP(B301,[1]DESA!$B$2:$E$601,4,FALSE)</f>
        <v>KOPANG</v>
      </c>
      <c r="E301" s="22" t="s">
        <v>15</v>
      </c>
      <c r="F301" s="21">
        <f t="shared" si="35"/>
        <v>0</v>
      </c>
      <c r="G301" s="21">
        <f t="shared" si="36"/>
        <v>0</v>
      </c>
      <c r="H301" s="23" t="s">
        <v>327</v>
      </c>
      <c r="I301" s="23" t="s">
        <v>328</v>
      </c>
      <c r="J301" s="21" t="s">
        <v>18</v>
      </c>
      <c r="K301" s="21">
        <v>42</v>
      </c>
      <c r="L301" s="21" t="str">
        <f>VLOOKUP(E301,[1]KLASIFIKASI!$I$4:$J$18,2,FALSE)</f>
        <v>PELEPAS GAS</v>
      </c>
      <c r="M301" s="21">
        <f t="shared" si="37"/>
        <v>12</v>
      </c>
      <c r="N301" s="21" t="s">
        <v>19</v>
      </c>
    </row>
    <row r="302" spans="1:14" x14ac:dyDescent="0.25">
      <c r="A302" s="21">
        <f t="shared" si="31"/>
        <v>301</v>
      </c>
      <c r="B302" s="21" t="s">
        <v>244</v>
      </c>
      <c r="C302" s="21" t="str">
        <f>VLOOKUP(B302,[1]DESA!$B$2:$D$601,3,FALSE)</f>
        <v>DARMAJI</v>
      </c>
      <c r="D302" s="21" t="str">
        <f>VLOOKUP(B302,[1]DESA!$B$2:$E$601,4,FALSE)</f>
        <v>KOPANG</v>
      </c>
      <c r="E302" s="22" t="s">
        <v>15</v>
      </c>
      <c r="F302" s="21">
        <f t="shared" si="35"/>
        <v>0</v>
      </c>
      <c r="G302" s="21">
        <f t="shared" si="36"/>
        <v>0</v>
      </c>
      <c r="H302" s="23" t="s">
        <v>329</v>
      </c>
      <c r="I302" s="23" t="s">
        <v>330</v>
      </c>
      <c r="J302" s="21" t="s">
        <v>18</v>
      </c>
      <c r="K302" s="21">
        <v>42</v>
      </c>
      <c r="L302" s="21" t="str">
        <f>VLOOKUP(E302,[1]KLASIFIKASI!$I$4:$J$18,2,FALSE)</f>
        <v>PELEPAS GAS</v>
      </c>
      <c r="M302" s="21">
        <f t="shared" si="37"/>
        <v>12</v>
      </c>
      <c r="N302" s="21" t="s">
        <v>19</v>
      </c>
    </row>
    <row r="303" spans="1:14" x14ac:dyDescent="0.25">
      <c r="A303" s="21">
        <f t="shared" si="31"/>
        <v>302</v>
      </c>
      <c r="B303" s="21" t="s">
        <v>244</v>
      </c>
      <c r="C303" s="21" t="str">
        <f>VLOOKUP(B303,[1]DESA!$B$2:$D$601,3,FALSE)</f>
        <v>DARMAJI</v>
      </c>
      <c r="D303" s="21" t="str">
        <f>VLOOKUP(B303,[1]DESA!$B$2:$E$601,4,FALSE)</f>
        <v>KOPANG</v>
      </c>
      <c r="E303" s="22" t="s">
        <v>15</v>
      </c>
      <c r="F303" s="21">
        <f t="shared" si="35"/>
        <v>0</v>
      </c>
      <c r="G303" s="21">
        <f t="shared" si="36"/>
        <v>0</v>
      </c>
      <c r="H303" s="23" t="s">
        <v>329</v>
      </c>
      <c r="I303" s="23" t="s">
        <v>330</v>
      </c>
      <c r="J303" s="21" t="s">
        <v>18</v>
      </c>
      <c r="K303" s="21">
        <v>42</v>
      </c>
      <c r="L303" s="21" t="str">
        <f>VLOOKUP(E303,[1]KLASIFIKASI!$I$4:$J$18,2,FALSE)</f>
        <v>PELEPAS GAS</v>
      </c>
      <c r="M303" s="21">
        <f t="shared" si="37"/>
        <v>12</v>
      </c>
      <c r="N303" s="21" t="s">
        <v>19</v>
      </c>
    </row>
    <row r="304" spans="1:14" x14ac:dyDescent="0.25">
      <c r="A304" s="21">
        <f t="shared" si="31"/>
        <v>303</v>
      </c>
      <c r="B304" s="21" t="s">
        <v>200</v>
      </c>
      <c r="C304" s="21" t="str">
        <f>VLOOKUP(B304,[1]DESA!$B$2:$D$601,3,FALSE)</f>
        <v>MONGGAS</v>
      </c>
      <c r="D304" s="21" t="str">
        <f>VLOOKUP(B304,[1]DESA!$B$2:$E$601,4,FALSE)</f>
        <v>KOPANG</v>
      </c>
      <c r="E304" s="22" t="s">
        <v>320</v>
      </c>
      <c r="F304" s="21">
        <f t="shared" si="35"/>
        <v>0</v>
      </c>
      <c r="G304" s="21">
        <f t="shared" si="36"/>
        <v>0</v>
      </c>
      <c r="H304" s="23" t="s">
        <v>321</v>
      </c>
      <c r="I304" s="23" t="s">
        <v>322</v>
      </c>
      <c r="J304" s="21" t="s">
        <v>18</v>
      </c>
      <c r="K304" s="21">
        <v>10</v>
      </c>
      <c r="L304" s="21" t="str">
        <f>VLOOKUP(E304,[1]KLASIFIKASI!$I$4:$J$18,2,FALSE)</f>
        <v>PIJAR</v>
      </c>
      <c r="M304" s="21" t="str">
        <f t="shared" si="37"/>
        <v>SALAH</v>
      </c>
      <c r="N304" s="21" t="s">
        <v>52</v>
      </c>
    </row>
    <row r="305" spans="1:14" x14ac:dyDescent="0.25">
      <c r="A305" s="21">
        <f t="shared" si="31"/>
        <v>304</v>
      </c>
      <c r="B305" s="21" t="s">
        <v>244</v>
      </c>
      <c r="C305" s="21" t="str">
        <f>VLOOKUP(B305,[1]DESA!$B$2:$D$601,3,FALSE)</f>
        <v>DARMAJI</v>
      </c>
      <c r="D305" s="21" t="str">
        <f>VLOOKUP(B305,[1]DESA!$B$2:$E$601,4,FALSE)</f>
        <v>KOPANG</v>
      </c>
      <c r="E305" s="22" t="s">
        <v>15</v>
      </c>
      <c r="F305" s="21">
        <f t="shared" si="35"/>
        <v>0</v>
      </c>
      <c r="G305" s="21">
        <f t="shared" si="36"/>
        <v>0</v>
      </c>
      <c r="H305" s="23" t="s">
        <v>323</v>
      </c>
      <c r="I305" s="23" t="s">
        <v>324</v>
      </c>
      <c r="J305" s="21" t="s">
        <v>18</v>
      </c>
      <c r="K305" s="21">
        <v>42</v>
      </c>
      <c r="L305" s="21" t="str">
        <f>VLOOKUP(E305,[1]KLASIFIKASI!$I$4:$J$18,2,FALSE)</f>
        <v>PELEPAS GAS</v>
      </c>
      <c r="M305" s="21">
        <f t="shared" si="37"/>
        <v>12</v>
      </c>
      <c r="N305" s="21" t="s">
        <v>19</v>
      </c>
    </row>
    <row r="306" spans="1:14" ht="12.75" customHeight="1" x14ac:dyDescent="0.25">
      <c r="A306" s="21">
        <f t="shared" si="31"/>
        <v>305</v>
      </c>
      <c r="B306" s="21" t="s">
        <v>133</v>
      </c>
      <c r="C306" s="21" t="str">
        <f>VLOOKUP(B306,[1]DESA!$B$2:$D$601,3,FALSE)</f>
        <v>MONGGAS</v>
      </c>
      <c r="D306" s="21" t="str">
        <f>VLOOKUP(B306,[1]DESA!$B$2:$E$601,4,FALSE)</f>
        <v>KOPANG</v>
      </c>
      <c r="E306" s="22" t="s">
        <v>29</v>
      </c>
      <c r="F306" s="21">
        <f t="shared" si="35"/>
        <v>0</v>
      </c>
      <c r="G306" s="21">
        <f t="shared" si="36"/>
        <v>0</v>
      </c>
      <c r="H306" s="23" t="s">
        <v>134</v>
      </c>
      <c r="I306" s="23" t="s">
        <v>135</v>
      </c>
      <c r="J306" s="21" t="s">
        <v>18</v>
      </c>
      <c r="K306" s="21">
        <v>250</v>
      </c>
      <c r="L306" s="21" t="str">
        <f>VLOOKUP(E306,[1]KLASIFIKASI!$I$4:$J$18,2,FALSE)</f>
        <v>PELEPAS GAS</v>
      </c>
      <c r="M306" s="21">
        <f t="shared" si="37"/>
        <v>14</v>
      </c>
      <c r="N306" s="21" t="s">
        <v>19</v>
      </c>
    </row>
    <row r="307" spans="1:14" x14ac:dyDescent="0.25">
      <c r="A307" s="21">
        <f t="shared" si="31"/>
        <v>306</v>
      </c>
      <c r="B307" s="21" t="s">
        <v>133</v>
      </c>
      <c r="C307" s="21" t="str">
        <f>VLOOKUP(B307,[1]DESA!$B$2:$D$601,3,FALSE)</f>
        <v>MONGGAS</v>
      </c>
      <c r="D307" s="21" t="str">
        <f>VLOOKUP(B307,[1]DESA!$B$2:$E$601,4,FALSE)</f>
        <v>KOPANG</v>
      </c>
      <c r="E307" s="22" t="s">
        <v>29</v>
      </c>
      <c r="F307" s="21">
        <f t="shared" si="35"/>
        <v>0</v>
      </c>
      <c r="G307" s="21">
        <f t="shared" si="36"/>
        <v>0</v>
      </c>
      <c r="H307" s="23" t="s">
        <v>136</v>
      </c>
      <c r="I307" s="23" t="s">
        <v>137</v>
      </c>
      <c r="J307" s="21" t="s">
        <v>18</v>
      </c>
      <c r="K307" s="21">
        <v>250</v>
      </c>
      <c r="L307" s="21" t="str">
        <f>VLOOKUP(E307,[1]KLASIFIKASI!$I$4:$J$18,2,FALSE)</f>
        <v>PELEPAS GAS</v>
      </c>
      <c r="M307" s="21">
        <f t="shared" si="37"/>
        <v>14</v>
      </c>
      <c r="N307" s="21" t="s">
        <v>19</v>
      </c>
    </row>
    <row r="308" spans="1:14" x14ac:dyDescent="0.25">
      <c r="A308" s="21">
        <f t="shared" si="31"/>
        <v>307</v>
      </c>
      <c r="B308" s="21" t="s">
        <v>1475</v>
      </c>
      <c r="C308" s="21" t="str">
        <f>VLOOKUP(B308,[1]DESA!$B$2:$D$601,3,FALSE)</f>
        <v>MONTONG GAMANG</v>
      </c>
      <c r="D308" s="21" t="str">
        <f>VLOOKUP(B308,[1]DESA!$B$2:$E$601,4,FALSE)</f>
        <v>KOPANG</v>
      </c>
      <c r="E308" s="22" t="s">
        <v>15</v>
      </c>
      <c r="F308" s="21">
        <f t="shared" si="35"/>
        <v>0</v>
      </c>
      <c r="G308" s="21">
        <f t="shared" si="36"/>
        <v>0</v>
      </c>
      <c r="H308" s="24" t="s">
        <v>1476</v>
      </c>
      <c r="I308" s="24" t="s">
        <v>1477</v>
      </c>
      <c r="J308" s="21" t="s">
        <v>18</v>
      </c>
      <c r="K308" s="21">
        <v>42</v>
      </c>
      <c r="L308" s="21" t="str">
        <f>VLOOKUP(E308,[1]KLASIFIKASI!$I$4:$J$18,2,FALSE)</f>
        <v>PELEPAS GAS</v>
      </c>
      <c r="M308" s="21">
        <f t="shared" si="37"/>
        <v>12</v>
      </c>
      <c r="N308" s="21" t="s">
        <v>19</v>
      </c>
    </row>
    <row r="309" spans="1:14" x14ac:dyDescent="0.25">
      <c r="A309" s="21">
        <f t="shared" si="31"/>
        <v>308</v>
      </c>
      <c r="B309" s="21" t="s">
        <v>1475</v>
      </c>
      <c r="C309" s="21" t="str">
        <f>VLOOKUP(B309,[1]DESA!$B$2:$D$601,3,FALSE)</f>
        <v>MONTONG GAMANG</v>
      </c>
      <c r="D309" s="21" t="str">
        <f>VLOOKUP(B309,[1]DESA!$B$2:$E$601,4,FALSE)</f>
        <v>KOPANG</v>
      </c>
      <c r="E309" s="22" t="s">
        <v>15</v>
      </c>
      <c r="F309" s="21">
        <f t="shared" si="35"/>
        <v>0</v>
      </c>
      <c r="G309" s="21">
        <f t="shared" si="36"/>
        <v>0</v>
      </c>
      <c r="H309" s="24" t="s">
        <v>1478</v>
      </c>
      <c r="I309" s="24" t="s">
        <v>1479</v>
      </c>
      <c r="J309" s="21" t="s">
        <v>18</v>
      </c>
      <c r="K309" s="21">
        <v>100</v>
      </c>
      <c r="L309" s="21" t="str">
        <f>VLOOKUP(E309,[1]KLASIFIKASI!$I$4:$J$18,2,FALSE)</f>
        <v>PELEPAS GAS</v>
      </c>
      <c r="M309" s="21">
        <f t="shared" si="37"/>
        <v>13</v>
      </c>
      <c r="N309" s="21" t="s">
        <v>52</v>
      </c>
    </row>
    <row r="310" spans="1:14" x14ac:dyDescent="0.25">
      <c r="A310" s="21">
        <f t="shared" si="31"/>
        <v>309</v>
      </c>
      <c r="B310" s="21" t="s">
        <v>1475</v>
      </c>
      <c r="C310" s="21" t="str">
        <f>VLOOKUP(B310,[1]DESA!$B$2:$D$601,3,FALSE)</f>
        <v>MONTONG GAMANG</v>
      </c>
      <c r="D310" s="21" t="str">
        <f>VLOOKUP(B310,[1]DESA!$B$2:$E$601,4,FALSE)</f>
        <v>KOPANG</v>
      </c>
      <c r="E310" s="22" t="s">
        <v>24</v>
      </c>
      <c r="F310" s="21">
        <f t="shared" si="35"/>
        <v>0</v>
      </c>
      <c r="G310" s="21">
        <f t="shared" si="36"/>
        <v>0</v>
      </c>
      <c r="H310" s="24"/>
      <c r="I310" s="24"/>
      <c r="J310" s="21" t="s">
        <v>18</v>
      </c>
      <c r="K310" s="21">
        <v>250</v>
      </c>
      <c r="L310" s="21" t="str">
        <f>VLOOKUP(E310,[1]KLASIFIKASI!$I$4:$J$18,2,FALSE)</f>
        <v>PELEPAS GAS</v>
      </c>
      <c r="M310" s="21">
        <f t="shared" si="37"/>
        <v>14</v>
      </c>
      <c r="N310" s="21" t="s">
        <v>19</v>
      </c>
    </row>
    <row r="311" spans="1:14" x14ac:dyDescent="0.25">
      <c r="A311" s="21">
        <f t="shared" si="31"/>
        <v>310</v>
      </c>
      <c r="B311" s="21" t="s">
        <v>1475</v>
      </c>
      <c r="C311" s="21" t="str">
        <f>VLOOKUP(B311,[1]DESA!$B$2:$D$601,3,FALSE)</f>
        <v>MONTONG GAMANG</v>
      </c>
      <c r="D311" s="21" t="str">
        <f>VLOOKUP(B311,[1]DESA!$B$2:$E$601,4,FALSE)</f>
        <v>KOPANG</v>
      </c>
      <c r="E311" s="22" t="s">
        <v>15</v>
      </c>
      <c r="F311" s="21">
        <f t="shared" si="35"/>
        <v>0</v>
      </c>
      <c r="G311" s="21">
        <f t="shared" si="36"/>
        <v>0</v>
      </c>
      <c r="H311" s="24" t="s">
        <v>1480</v>
      </c>
      <c r="I311" s="24" t="s">
        <v>1481</v>
      </c>
      <c r="J311" s="21" t="s">
        <v>18</v>
      </c>
      <c r="K311" s="21">
        <v>100</v>
      </c>
      <c r="L311" s="21" t="str">
        <f>VLOOKUP(E311,[1]KLASIFIKASI!$I$4:$J$18,2,FALSE)</f>
        <v>PELEPAS GAS</v>
      </c>
      <c r="M311" s="21">
        <f t="shared" si="37"/>
        <v>13</v>
      </c>
      <c r="N311" s="21" t="s">
        <v>52</v>
      </c>
    </row>
    <row r="312" spans="1:14" x14ac:dyDescent="0.25">
      <c r="A312" s="21">
        <f t="shared" si="31"/>
        <v>311</v>
      </c>
      <c r="B312" s="21" t="s">
        <v>752</v>
      </c>
      <c r="C312" s="21" t="str">
        <f>VLOOKUP(B312,[1]DESA!$B$2:$D$601,3,FALSE)</f>
        <v>MUNCAN</v>
      </c>
      <c r="D312" s="21" t="str">
        <f>VLOOKUP(B312,[1]DESA!$B$2:$E$601,4,FALSE)</f>
        <v>KOPANG</v>
      </c>
      <c r="E312" s="22" t="s">
        <v>24</v>
      </c>
      <c r="F312" s="21">
        <f t="shared" ref="F312:F338" si="38">IF(ISERROR(VLOOKUP(M312,KELAS,2,FALSE)),0,VLOOKUP(M312,KELAS,2,FALSE))</f>
        <v>0</v>
      </c>
      <c r="G312" s="21">
        <f t="shared" ref="G312:G338" si="39">IF(F312&gt;50,100,F312)</f>
        <v>0</v>
      </c>
      <c r="H312" s="24" t="s">
        <v>783</v>
      </c>
      <c r="I312" s="24" t="s">
        <v>784</v>
      </c>
      <c r="J312" s="21" t="s">
        <v>18</v>
      </c>
      <c r="K312" s="21">
        <v>500</v>
      </c>
      <c r="L312" s="21" t="str">
        <f>VLOOKUP(E312,[1]KLASIFIKASI!$I$4:$J$18,2,FALSE)</f>
        <v>PELEPAS GAS</v>
      </c>
      <c r="M312" s="21">
        <f t="shared" ref="M312:M338" si="40">IF(AND(L312="PIJAR",K312&gt;=25,K312&lt;=50),1,IF(AND(L312="PIJAR",K312&gt;=51,K312&lt;=100),2,IF(AND(L312="PIJAR",K312&gt;=101,K312&lt;=200),3,IF(AND(L312="PIJAR",K312&gt;=201,K312&lt;=300),4,IF(AND(L312="PIJAR",K312&gt;=301,K312&lt;=400),5,IF(AND(L312="PIJAR",K312&gt;=401,K312&lt;=500),6,IF(AND(L312="PIJAR",K312&gt;=510,K312&lt;=600),7,IF(AND(L312="PIJAR",K312&gt;=601,K312&lt;=700),8,IF(AND(L312="PIJAR",K312&gt;=701,K312&lt;=800),9,IF(AND(L312="PIJAR",K312&gt;=801,K312&lt;=900),10,IF(AND(L312="PIJAR",K312&gt;=901,K312&lt;=1000),11,IF(AND(L312="PELEPAS GAS",K312&gt;=10,K312&lt;=50),12,IF(AND(L312="PELEPAS GAS",K312&gt;=51,K312&lt;=100),13,IF(AND(L312="PELEPAS GAS",K312&gt;=101,K312&lt;=250),14,IF(AND(L312="PELEPAS GAS",K312&gt;=251,K312&lt;1000),15,IF(AND(L312="PELEPAS GAS",K312&gt;=501,K312&lt;2000),16,"SALAH"))))))))))))))))</f>
        <v>15</v>
      </c>
      <c r="N312" s="21" t="s">
        <v>19</v>
      </c>
    </row>
    <row r="313" spans="1:14" x14ac:dyDescent="0.25">
      <c r="A313" s="21">
        <f t="shared" si="31"/>
        <v>312</v>
      </c>
      <c r="B313" s="21" t="s">
        <v>752</v>
      </c>
      <c r="C313" s="21" t="str">
        <f>VLOOKUP(B313,[1]DESA!$B$2:$D$601,3,FALSE)</f>
        <v>MUNCAN</v>
      </c>
      <c r="D313" s="21" t="str">
        <f>VLOOKUP(B313,[1]DESA!$B$2:$E$601,4,FALSE)</f>
        <v>KOPANG</v>
      </c>
      <c r="E313" s="22" t="s">
        <v>24</v>
      </c>
      <c r="F313" s="21">
        <f t="shared" si="38"/>
        <v>0</v>
      </c>
      <c r="G313" s="21">
        <f t="shared" si="39"/>
        <v>0</v>
      </c>
      <c r="H313" s="24" t="s">
        <v>785</v>
      </c>
      <c r="I313" s="24" t="s">
        <v>786</v>
      </c>
      <c r="J313" s="21" t="s">
        <v>18</v>
      </c>
      <c r="K313" s="21">
        <v>500</v>
      </c>
      <c r="L313" s="21" t="str">
        <f>VLOOKUP(E313,[1]KLASIFIKASI!$I$4:$J$18,2,FALSE)</f>
        <v>PELEPAS GAS</v>
      </c>
      <c r="M313" s="21">
        <f t="shared" si="40"/>
        <v>15</v>
      </c>
      <c r="N313" s="21" t="s">
        <v>19</v>
      </c>
    </row>
    <row r="314" spans="1:14" x14ac:dyDescent="0.25">
      <c r="A314" s="21">
        <f t="shared" si="31"/>
        <v>313</v>
      </c>
      <c r="B314" s="21" t="s">
        <v>752</v>
      </c>
      <c r="C314" s="21" t="str">
        <f>VLOOKUP(B314,[1]DESA!$B$2:$D$601,3,FALSE)</f>
        <v>MUNCAN</v>
      </c>
      <c r="D314" s="21" t="str">
        <f>VLOOKUP(B314,[1]DESA!$B$2:$E$601,4,FALSE)</f>
        <v>KOPANG</v>
      </c>
      <c r="E314" s="22" t="s">
        <v>24</v>
      </c>
      <c r="F314" s="21">
        <f t="shared" si="38"/>
        <v>0</v>
      </c>
      <c r="G314" s="21">
        <f t="shared" si="39"/>
        <v>0</v>
      </c>
      <c r="H314" s="24" t="s">
        <v>787</v>
      </c>
      <c r="I314" s="24" t="s">
        <v>788</v>
      </c>
      <c r="J314" s="21" t="s">
        <v>18</v>
      </c>
      <c r="K314" s="21">
        <v>500</v>
      </c>
      <c r="L314" s="21" t="str">
        <f>VLOOKUP(E314,[1]KLASIFIKASI!$I$4:$J$18,2,FALSE)</f>
        <v>PELEPAS GAS</v>
      </c>
      <c r="M314" s="21">
        <f t="shared" si="40"/>
        <v>15</v>
      </c>
      <c r="N314" s="21" t="s">
        <v>19</v>
      </c>
    </row>
    <row r="315" spans="1:14" x14ac:dyDescent="0.25">
      <c r="A315" s="21">
        <f t="shared" si="31"/>
        <v>314</v>
      </c>
      <c r="B315" s="21" t="s">
        <v>752</v>
      </c>
      <c r="C315" s="21" t="str">
        <f>VLOOKUP(B315,[1]DESA!$B$2:$D$601,3,FALSE)</f>
        <v>MUNCAN</v>
      </c>
      <c r="D315" s="21" t="str">
        <f>VLOOKUP(B315,[1]DESA!$B$2:$E$601,4,FALSE)</f>
        <v>KOPANG</v>
      </c>
      <c r="E315" s="22" t="s">
        <v>15</v>
      </c>
      <c r="F315" s="21">
        <f t="shared" si="38"/>
        <v>0</v>
      </c>
      <c r="G315" s="21">
        <f t="shared" si="39"/>
        <v>0</v>
      </c>
      <c r="H315" s="24" t="s">
        <v>789</v>
      </c>
      <c r="I315" s="24" t="s">
        <v>790</v>
      </c>
      <c r="J315" s="21" t="s">
        <v>18</v>
      </c>
      <c r="K315" s="21">
        <v>18</v>
      </c>
      <c r="L315" s="21" t="str">
        <f>VLOOKUP(E315,[1]KLASIFIKASI!$I$4:$J$18,2,FALSE)</f>
        <v>PELEPAS GAS</v>
      </c>
      <c r="M315" s="21">
        <f t="shared" si="40"/>
        <v>12</v>
      </c>
      <c r="N315" s="21" t="s">
        <v>19</v>
      </c>
    </row>
    <row r="316" spans="1:14" x14ac:dyDescent="0.25">
      <c r="A316" s="21">
        <f t="shared" si="31"/>
        <v>315</v>
      </c>
      <c r="B316" s="21" t="s">
        <v>752</v>
      </c>
      <c r="C316" s="21" t="str">
        <f>VLOOKUP(B316,[1]DESA!$B$2:$D$601,3,FALSE)</f>
        <v>MUNCAN</v>
      </c>
      <c r="D316" s="21" t="str">
        <f>VLOOKUP(B316,[1]DESA!$B$2:$E$601,4,FALSE)</f>
        <v>KOPANG</v>
      </c>
      <c r="E316" s="22" t="s">
        <v>24</v>
      </c>
      <c r="F316" s="21">
        <f t="shared" si="38"/>
        <v>0</v>
      </c>
      <c r="G316" s="21">
        <f t="shared" si="39"/>
        <v>0</v>
      </c>
      <c r="H316" s="24" t="s">
        <v>791</v>
      </c>
      <c r="I316" s="24" t="s">
        <v>792</v>
      </c>
      <c r="J316" s="21" t="s">
        <v>18</v>
      </c>
      <c r="K316" s="21">
        <v>500</v>
      </c>
      <c r="L316" s="21" t="str">
        <f>VLOOKUP(E316,[1]KLASIFIKASI!$I$4:$J$18,2,FALSE)</f>
        <v>PELEPAS GAS</v>
      </c>
      <c r="M316" s="21">
        <f t="shared" si="40"/>
        <v>15</v>
      </c>
      <c r="N316" s="21" t="s">
        <v>19</v>
      </c>
    </row>
    <row r="317" spans="1:14" x14ac:dyDescent="0.25">
      <c r="A317" s="21">
        <f t="shared" si="31"/>
        <v>316</v>
      </c>
      <c r="B317" s="21" t="s">
        <v>1187</v>
      </c>
      <c r="C317" s="21" t="str">
        <f>VLOOKUP(B317,[1]DESA!$B$2:$D$601,3,FALSE)</f>
        <v>KOPANG REMBIGA</v>
      </c>
      <c r="D317" s="21" t="str">
        <f>VLOOKUP(B317,[1]DESA!$B$2:$E$601,4,FALSE)</f>
        <v>KOPANG</v>
      </c>
      <c r="E317" s="22" t="s">
        <v>29</v>
      </c>
      <c r="F317" s="21">
        <f t="shared" si="38"/>
        <v>0</v>
      </c>
      <c r="G317" s="21">
        <f t="shared" si="39"/>
        <v>0</v>
      </c>
      <c r="H317" s="24" t="s">
        <v>1192</v>
      </c>
      <c r="I317" s="24" t="s">
        <v>1193</v>
      </c>
      <c r="J317" s="21" t="s">
        <v>18</v>
      </c>
      <c r="K317" s="21">
        <v>500</v>
      </c>
      <c r="L317" s="21" t="str">
        <f>VLOOKUP(E317,[1]KLASIFIKASI!$I$4:$J$18,2,FALSE)</f>
        <v>PELEPAS GAS</v>
      </c>
      <c r="M317" s="21">
        <f t="shared" si="40"/>
        <v>15</v>
      </c>
      <c r="N317" s="21" t="s">
        <v>19</v>
      </c>
    </row>
    <row r="318" spans="1:14" x14ac:dyDescent="0.25">
      <c r="A318" s="21">
        <f t="shared" si="31"/>
        <v>317</v>
      </c>
      <c r="B318" s="21" t="s">
        <v>1187</v>
      </c>
      <c r="C318" s="21" t="str">
        <f>VLOOKUP(B318,[1]DESA!$B$2:$D$601,3,FALSE)</f>
        <v>KOPANG REMBIGA</v>
      </c>
      <c r="D318" s="21" t="str">
        <f>VLOOKUP(B318,[1]DESA!$B$2:$E$601,4,FALSE)</f>
        <v>KOPANG</v>
      </c>
      <c r="E318" s="22" t="s">
        <v>29</v>
      </c>
      <c r="F318" s="21">
        <f t="shared" si="38"/>
        <v>0</v>
      </c>
      <c r="G318" s="21">
        <f t="shared" si="39"/>
        <v>0</v>
      </c>
      <c r="H318" s="24" t="s">
        <v>1190</v>
      </c>
      <c r="I318" s="24" t="s">
        <v>1191</v>
      </c>
      <c r="J318" s="21" t="s">
        <v>18</v>
      </c>
      <c r="K318" s="21">
        <v>500</v>
      </c>
      <c r="L318" s="21" t="str">
        <f>VLOOKUP(E318,[1]KLASIFIKASI!$I$4:$J$18,2,FALSE)</f>
        <v>PELEPAS GAS</v>
      </c>
      <c r="M318" s="21">
        <f t="shared" si="40"/>
        <v>15</v>
      </c>
      <c r="N318" s="21" t="s">
        <v>19</v>
      </c>
    </row>
    <row r="319" spans="1:14" x14ac:dyDescent="0.25">
      <c r="A319" s="21">
        <f t="shared" si="31"/>
        <v>318</v>
      </c>
      <c r="B319" s="21" t="s">
        <v>1617</v>
      </c>
      <c r="C319" s="21" t="str">
        <f>VLOOKUP(B319,[1]DESA!$B$2:$D$601,3,FALSE)</f>
        <v>AIK BUAL</v>
      </c>
      <c r="D319" s="21" t="str">
        <f>VLOOKUP(B319,[1]DESA!$B$2:$E$601,4,FALSE)</f>
        <v>KOPANG</v>
      </c>
      <c r="E319" s="22" t="s">
        <v>24</v>
      </c>
      <c r="F319" s="21">
        <f t="shared" si="38"/>
        <v>0</v>
      </c>
      <c r="G319" s="21">
        <f t="shared" si="39"/>
        <v>0</v>
      </c>
      <c r="H319" s="24" t="s">
        <v>1638</v>
      </c>
      <c r="I319" s="24" t="s">
        <v>1639</v>
      </c>
      <c r="J319" s="21" t="s">
        <v>18</v>
      </c>
      <c r="K319" s="21">
        <v>250</v>
      </c>
      <c r="L319" s="21" t="str">
        <f>VLOOKUP(E319,[1]KLASIFIKASI!$I$4:$J$18,2,FALSE)</f>
        <v>PELEPAS GAS</v>
      </c>
      <c r="M319" s="21">
        <f t="shared" si="40"/>
        <v>14</v>
      </c>
      <c r="N319" s="21" t="s">
        <v>19</v>
      </c>
    </row>
    <row r="320" spans="1:14" x14ac:dyDescent="0.25">
      <c r="A320" s="21">
        <f t="shared" si="31"/>
        <v>319</v>
      </c>
      <c r="B320" s="21" t="s">
        <v>1585</v>
      </c>
      <c r="C320" s="21" t="str">
        <f>VLOOKUP(B320,[1]DESA!$B$2:$D$601,3,FALSE)</f>
        <v>AIK BUAL</v>
      </c>
      <c r="D320" s="21" t="str">
        <f>VLOOKUP(B320,[1]DESA!$B$2:$E$601,4,FALSE)</f>
        <v>KOPANG</v>
      </c>
      <c r="E320" s="22" t="s">
        <v>29</v>
      </c>
      <c r="F320" s="21">
        <f t="shared" si="38"/>
        <v>0</v>
      </c>
      <c r="G320" s="21">
        <f t="shared" si="39"/>
        <v>0</v>
      </c>
      <c r="H320" s="24" t="s">
        <v>1611</v>
      </c>
      <c r="I320" s="24" t="s">
        <v>1612</v>
      </c>
      <c r="J320" s="21" t="s">
        <v>18</v>
      </c>
      <c r="K320" s="21">
        <v>250</v>
      </c>
      <c r="L320" s="21" t="str">
        <f>VLOOKUP(E320,[1]KLASIFIKASI!$I$4:$J$18,2,FALSE)</f>
        <v>PELEPAS GAS</v>
      </c>
      <c r="M320" s="21">
        <f t="shared" si="40"/>
        <v>14</v>
      </c>
      <c r="N320" s="21" t="s">
        <v>19</v>
      </c>
    </row>
    <row r="321" spans="1:14" x14ac:dyDescent="0.25">
      <c r="A321" s="21">
        <f t="shared" si="31"/>
        <v>320</v>
      </c>
      <c r="B321" s="21" t="s">
        <v>1585</v>
      </c>
      <c r="C321" s="21" t="str">
        <f>VLOOKUP(B321,[1]DESA!$B$2:$D$601,3,FALSE)</f>
        <v>AIK BUAL</v>
      </c>
      <c r="D321" s="21" t="str">
        <f>VLOOKUP(B321,[1]DESA!$B$2:$E$601,4,FALSE)</f>
        <v>KOPANG</v>
      </c>
      <c r="E321" s="22" t="s">
        <v>29</v>
      </c>
      <c r="F321" s="21">
        <f t="shared" si="38"/>
        <v>0</v>
      </c>
      <c r="G321" s="21">
        <f t="shared" si="39"/>
        <v>0</v>
      </c>
      <c r="H321" s="24" t="s">
        <v>1609</v>
      </c>
      <c r="I321" s="24" t="s">
        <v>1610</v>
      </c>
      <c r="J321" s="21" t="s">
        <v>18</v>
      </c>
      <c r="K321" s="21">
        <v>250</v>
      </c>
      <c r="L321" s="21" t="str">
        <f>VLOOKUP(E321,[1]KLASIFIKASI!$I$4:$J$18,2,FALSE)</f>
        <v>PELEPAS GAS</v>
      </c>
      <c r="M321" s="21">
        <f t="shared" si="40"/>
        <v>14</v>
      </c>
      <c r="N321" s="21" t="s">
        <v>19</v>
      </c>
    </row>
    <row r="322" spans="1:14" x14ac:dyDescent="0.25">
      <c r="A322" s="21">
        <f t="shared" si="31"/>
        <v>321</v>
      </c>
      <c r="B322" s="21" t="s">
        <v>1530</v>
      </c>
      <c r="C322" s="21" t="str">
        <f>VLOOKUP(B322,[1]DESA!$B$2:$D$601,3,FALSE)</f>
        <v>WAJA GESENG</v>
      </c>
      <c r="D322" s="21" t="str">
        <f>VLOOKUP(B322,[1]DESA!$B$2:$E$601,4,FALSE)</f>
        <v>KOPANG</v>
      </c>
      <c r="E322" s="22" t="s">
        <v>24</v>
      </c>
      <c r="F322" s="21">
        <f t="shared" si="38"/>
        <v>0</v>
      </c>
      <c r="G322" s="21">
        <f t="shared" si="39"/>
        <v>0</v>
      </c>
      <c r="H322" s="24" t="s">
        <v>1552</v>
      </c>
      <c r="I322" s="24" t="s">
        <v>1553</v>
      </c>
      <c r="J322" s="21" t="s">
        <v>18</v>
      </c>
      <c r="K322" s="21">
        <v>250</v>
      </c>
      <c r="L322" s="21" t="str">
        <f>VLOOKUP(E322,[1]KLASIFIKASI!$I$4:$J$18,2,FALSE)</f>
        <v>PELEPAS GAS</v>
      </c>
      <c r="M322" s="21">
        <f t="shared" si="40"/>
        <v>14</v>
      </c>
      <c r="N322" s="21" t="s">
        <v>19</v>
      </c>
    </row>
    <row r="323" spans="1:14" x14ac:dyDescent="0.25">
      <c r="A323" s="21">
        <f t="shared" si="31"/>
        <v>322</v>
      </c>
      <c r="B323" s="21" t="s">
        <v>1530</v>
      </c>
      <c r="C323" s="21" t="str">
        <f>VLOOKUP(B323,[1]DESA!$B$2:$D$601,3,FALSE)</f>
        <v>WAJA GESENG</v>
      </c>
      <c r="D323" s="21" t="str">
        <f>VLOOKUP(B323,[1]DESA!$B$2:$E$601,4,FALSE)</f>
        <v>KOPANG</v>
      </c>
      <c r="E323" s="22" t="s">
        <v>24</v>
      </c>
      <c r="F323" s="21">
        <f t="shared" si="38"/>
        <v>0</v>
      </c>
      <c r="G323" s="21">
        <f t="shared" si="39"/>
        <v>0</v>
      </c>
      <c r="H323" s="24" t="s">
        <v>1550</v>
      </c>
      <c r="I323" s="24" t="s">
        <v>1551</v>
      </c>
      <c r="J323" s="21" t="s">
        <v>18</v>
      </c>
      <c r="K323" s="21">
        <v>250</v>
      </c>
      <c r="L323" s="21" t="str">
        <f>VLOOKUP(E323,[1]KLASIFIKASI!$I$4:$J$18,2,FALSE)</f>
        <v>PELEPAS GAS</v>
      </c>
      <c r="M323" s="21">
        <f t="shared" si="40"/>
        <v>14</v>
      </c>
      <c r="N323" s="21" t="s">
        <v>19</v>
      </c>
    </row>
    <row r="324" spans="1:14" x14ac:dyDescent="0.25">
      <c r="A324" s="21">
        <f t="shared" ref="A324:A387" si="41">1+A323</f>
        <v>323</v>
      </c>
      <c r="B324" s="21" t="s">
        <v>1530</v>
      </c>
      <c r="C324" s="21" t="str">
        <f>VLOOKUP(B324,[1]DESA!$B$2:$D$601,3,FALSE)</f>
        <v>WAJA GESENG</v>
      </c>
      <c r="D324" s="21" t="str">
        <f>VLOOKUP(B324,[1]DESA!$B$2:$E$601,4,FALSE)</f>
        <v>KOPANG</v>
      </c>
      <c r="E324" s="22" t="s">
        <v>24</v>
      </c>
      <c r="F324" s="21">
        <f t="shared" si="38"/>
        <v>0</v>
      </c>
      <c r="G324" s="21">
        <f t="shared" si="39"/>
        <v>0</v>
      </c>
      <c r="H324" s="24" t="s">
        <v>1547</v>
      </c>
      <c r="I324" s="24" t="s">
        <v>1548</v>
      </c>
      <c r="J324" s="21" t="s">
        <v>18</v>
      </c>
      <c r="K324" s="21">
        <v>150</v>
      </c>
      <c r="L324" s="21" t="str">
        <f>VLOOKUP(E324,[1]KLASIFIKASI!$I$4:$J$18,2,FALSE)</f>
        <v>PELEPAS GAS</v>
      </c>
      <c r="M324" s="21">
        <f t="shared" si="40"/>
        <v>14</v>
      </c>
      <c r="N324" s="21" t="s">
        <v>19</v>
      </c>
    </row>
    <row r="325" spans="1:14" x14ac:dyDescent="0.25">
      <c r="A325" s="21">
        <f t="shared" si="41"/>
        <v>324</v>
      </c>
      <c r="B325" s="21" t="s">
        <v>1530</v>
      </c>
      <c r="C325" s="21" t="str">
        <f>VLOOKUP(B325,[1]DESA!$B$2:$D$601,3,FALSE)</f>
        <v>WAJA GESENG</v>
      </c>
      <c r="D325" s="21" t="str">
        <f>VLOOKUP(B325,[1]DESA!$B$2:$E$601,4,FALSE)</f>
        <v>KOPANG</v>
      </c>
      <c r="E325" s="22" t="s">
        <v>24</v>
      </c>
      <c r="F325" s="21">
        <f t="shared" si="38"/>
        <v>0</v>
      </c>
      <c r="G325" s="21">
        <f t="shared" si="39"/>
        <v>0</v>
      </c>
      <c r="H325" s="24" t="s">
        <v>1545</v>
      </c>
      <c r="I325" s="24" t="s">
        <v>1546</v>
      </c>
      <c r="J325" s="21" t="s">
        <v>18</v>
      </c>
      <c r="K325" s="21">
        <v>100</v>
      </c>
      <c r="L325" s="21" t="str">
        <f>VLOOKUP(E325,[1]KLASIFIKASI!$I$4:$J$18,2,FALSE)</f>
        <v>PELEPAS GAS</v>
      </c>
      <c r="M325" s="21">
        <f t="shared" si="40"/>
        <v>13</v>
      </c>
      <c r="N325" s="21" t="s">
        <v>52</v>
      </c>
    </row>
    <row r="326" spans="1:14" x14ac:dyDescent="0.25">
      <c r="A326" s="21">
        <f t="shared" si="41"/>
        <v>325</v>
      </c>
      <c r="B326" s="21" t="s">
        <v>1530</v>
      </c>
      <c r="C326" s="21" t="str">
        <f>VLOOKUP(B326,[1]DESA!$B$2:$D$601,3,FALSE)</f>
        <v>WAJA GESENG</v>
      </c>
      <c r="D326" s="21" t="str">
        <f>VLOOKUP(B326,[1]DESA!$B$2:$E$601,4,FALSE)</f>
        <v>KOPANG</v>
      </c>
      <c r="E326" s="22" t="s">
        <v>15</v>
      </c>
      <c r="F326" s="21">
        <f t="shared" si="38"/>
        <v>0</v>
      </c>
      <c r="G326" s="21">
        <f t="shared" si="39"/>
        <v>0</v>
      </c>
      <c r="H326" s="24" t="s">
        <v>1540</v>
      </c>
      <c r="I326" s="24" t="s">
        <v>1541</v>
      </c>
      <c r="J326" s="21" t="s">
        <v>18</v>
      </c>
      <c r="K326" s="21">
        <v>18</v>
      </c>
      <c r="L326" s="21" t="str">
        <f>VLOOKUP(E326,[1]KLASIFIKASI!$I$4:$J$18,2,FALSE)</f>
        <v>PELEPAS GAS</v>
      </c>
      <c r="M326" s="21">
        <f t="shared" si="40"/>
        <v>12</v>
      </c>
      <c r="N326" s="21" t="s">
        <v>19</v>
      </c>
    </row>
    <row r="327" spans="1:14" x14ac:dyDescent="0.25">
      <c r="A327" s="21">
        <f t="shared" si="41"/>
        <v>326</v>
      </c>
      <c r="B327" s="21" t="s">
        <v>1530</v>
      </c>
      <c r="C327" s="21" t="str">
        <f>VLOOKUP(B327,[1]DESA!$B$2:$D$601,3,FALSE)</f>
        <v>WAJA GESENG</v>
      </c>
      <c r="D327" s="21" t="str">
        <f>VLOOKUP(B327,[1]DESA!$B$2:$E$601,4,FALSE)</f>
        <v>KOPANG</v>
      </c>
      <c r="E327" s="22" t="s">
        <v>24</v>
      </c>
      <c r="F327" s="21">
        <f t="shared" si="38"/>
        <v>0</v>
      </c>
      <c r="G327" s="21">
        <f t="shared" si="39"/>
        <v>0</v>
      </c>
      <c r="H327" s="24" t="s">
        <v>1542</v>
      </c>
      <c r="I327" s="24" t="s">
        <v>1543</v>
      </c>
      <c r="J327" s="21" t="s">
        <v>18</v>
      </c>
      <c r="K327" s="21">
        <v>150</v>
      </c>
      <c r="L327" s="21" t="str">
        <f>VLOOKUP(E327,[1]KLASIFIKASI!$I$4:$J$18,2,FALSE)</f>
        <v>PELEPAS GAS</v>
      </c>
      <c r="M327" s="21">
        <f t="shared" si="40"/>
        <v>14</v>
      </c>
      <c r="N327" s="21" t="s">
        <v>19</v>
      </c>
    </row>
    <row r="328" spans="1:14" x14ac:dyDescent="0.25">
      <c r="A328" s="21">
        <f t="shared" si="41"/>
        <v>327</v>
      </c>
      <c r="B328" s="21" t="s">
        <v>1530</v>
      </c>
      <c r="C328" s="21" t="str">
        <f>VLOOKUP(B328,[1]DESA!$B$2:$D$601,3,FALSE)</f>
        <v>WAJA GESENG</v>
      </c>
      <c r="D328" s="21" t="str">
        <f>VLOOKUP(B328,[1]DESA!$B$2:$E$601,4,FALSE)</f>
        <v>KOPANG</v>
      </c>
      <c r="E328" s="22" t="s">
        <v>24</v>
      </c>
      <c r="F328" s="21">
        <f t="shared" si="38"/>
        <v>0</v>
      </c>
      <c r="G328" s="21">
        <f t="shared" si="39"/>
        <v>0</v>
      </c>
      <c r="H328" s="24" t="s">
        <v>1534</v>
      </c>
      <c r="I328" s="24" t="s">
        <v>1535</v>
      </c>
      <c r="J328" s="21" t="s">
        <v>18</v>
      </c>
      <c r="K328" s="21">
        <v>100</v>
      </c>
      <c r="L328" s="21" t="str">
        <f>VLOOKUP(E328,[1]KLASIFIKASI!$I$4:$J$18,2,FALSE)</f>
        <v>PELEPAS GAS</v>
      </c>
      <c r="M328" s="21">
        <f t="shared" si="40"/>
        <v>13</v>
      </c>
      <c r="N328" s="21" t="s">
        <v>52</v>
      </c>
    </row>
    <row r="329" spans="1:14" x14ac:dyDescent="0.25">
      <c r="A329" s="21">
        <f t="shared" si="41"/>
        <v>328</v>
      </c>
      <c r="B329" s="21" t="s">
        <v>1530</v>
      </c>
      <c r="C329" s="21" t="str">
        <f>VLOOKUP(B329,[1]DESA!$B$2:$D$601,3,FALSE)</f>
        <v>WAJA GESENG</v>
      </c>
      <c r="D329" s="21" t="str">
        <f>VLOOKUP(B329,[1]DESA!$B$2:$E$601,4,FALSE)</f>
        <v>KOPANG</v>
      </c>
      <c r="E329" s="22" t="s">
        <v>24</v>
      </c>
      <c r="F329" s="21">
        <f t="shared" si="38"/>
        <v>0</v>
      </c>
      <c r="G329" s="21">
        <f t="shared" si="39"/>
        <v>0</v>
      </c>
      <c r="H329" s="24" t="s">
        <v>1536</v>
      </c>
      <c r="I329" s="24" t="s">
        <v>1537</v>
      </c>
      <c r="J329" s="21" t="s">
        <v>18</v>
      </c>
      <c r="K329" s="21">
        <v>250</v>
      </c>
      <c r="L329" s="21" t="str">
        <f>VLOOKUP(E329,[1]KLASIFIKASI!$I$4:$J$18,2,FALSE)</f>
        <v>PELEPAS GAS</v>
      </c>
      <c r="M329" s="21">
        <f t="shared" si="40"/>
        <v>14</v>
      </c>
      <c r="N329" s="21" t="s">
        <v>19</v>
      </c>
    </row>
    <row r="330" spans="1:14" x14ac:dyDescent="0.25">
      <c r="A330" s="21">
        <f t="shared" si="41"/>
        <v>329</v>
      </c>
      <c r="B330" s="21" t="s">
        <v>1530</v>
      </c>
      <c r="C330" s="21" t="str">
        <f>VLOOKUP(B330,[1]DESA!$B$2:$D$601,3,FALSE)</f>
        <v>WAJA GESENG</v>
      </c>
      <c r="D330" s="21" t="str">
        <f>VLOOKUP(B330,[1]DESA!$B$2:$E$601,4,FALSE)</f>
        <v>KOPANG</v>
      </c>
      <c r="E330" s="22" t="s">
        <v>24</v>
      </c>
      <c r="F330" s="21">
        <f t="shared" si="38"/>
        <v>0</v>
      </c>
      <c r="G330" s="21">
        <f t="shared" si="39"/>
        <v>0</v>
      </c>
      <c r="H330" s="24" t="s">
        <v>1538</v>
      </c>
      <c r="I330" s="24" t="s">
        <v>1539</v>
      </c>
      <c r="J330" s="21" t="s">
        <v>18</v>
      </c>
      <c r="K330" s="21">
        <v>150</v>
      </c>
      <c r="L330" s="21" t="str">
        <f>VLOOKUP(E330,[1]KLASIFIKASI!$I$4:$J$18,2,FALSE)</f>
        <v>PELEPAS GAS</v>
      </c>
      <c r="M330" s="21">
        <f t="shared" si="40"/>
        <v>14</v>
      </c>
      <c r="N330" s="21" t="s">
        <v>19</v>
      </c>
    </row>
    <row r="331" spans="1:14" x14ac:dyDescent="0.25">
      <c r="A331" s="21">
        <f t="shared" si="41"/>
        <v>330</v>
      </c>
      <c r="B331" s="21" t="s">
        <v>1530</v>
      </c>
      <c r="C331" s="21" t="str">
        <f>VLOOKUP(B331,[1]DESA!$B$2:$D$601,3,FALSE)</f>
        <v>WAJA GESENG</v>
      </c>
      <c r="D331" s="21" t="str">
        <f>VLOOKUP(B331,[1]DESA!$B$2:$E$601,4,FALSE)</f>
        <v>KOPANG</v>
      </c>
      <c r="E331" s="22" t="s">
        <v>24</v>
      </c>
      <c r="F331" s="21">
        <f t="shared" si="38"/>
        <v>0</v>
      </c>
      <c r="G331" s="21">
        <f t="shared" si="39"/>
        <v>0</v>
      </c>
      <c r="H331" s="24" t="s">
        <v>1531</v>
      </c>
      <c r="I331" s="24" t="s">
        <v>1532</v>
      </c>
      <c r="J331" s="21" t="s">
        <v>18</v>
      </c>
      <c r="K331" s="21">
        <v>250</v>
      </c>
      <c r="L331" s="21" t="str">
        <f>VLOOKUP(E331,[1]KLASIFIKASI!$I$4:$J$18,2,FALSE)</f>
        <v>PELEPAS GAS</v>
      </c>
      <c r="M331" s="21">
        <f t="shared" si="40"/>
        <v>14</v>
      </c>
      <c r="N331" s="21" t="s">
        <v>19</v>
      </c>
    </row>
    <row r="332" spans="1:14" x14ac:dyDescent="0.25">
      <c r="A332" s="21">
        <f t="shared" si="41"/>
        <v>331</v>
      </c>
      <c r="B332" s="21" t="s">
        <v>1512</v>
      </c>
      <c r="C332" s="21" t="str">
        <f>VLOOKUP(B332,[1]DESA!$B$2:$D$601,3,FALSE)</f>
        <v>WAJA GESENG</v>
      </c>
      <c r="D332" s="21" t="str">
        <f>VLOOKUP(B332,[1]DESA!$B$2:$E$601,4,FALSE)</f>
        <v>KOPANG</v>
      </c>
      <c r="E332" s="22" t="s">
        <v>24</v>
      </c>
      <c r="F332" s="21">
        <f t="shared" si="38"/>
        <v>0</v>
      </c>
      <c r="G332" s="21">
        <f t="shared" si="39"/>
        <v>0</v>
      </c>
      <c r="H332" s="24"/>
      <c r="I332" s="24"/>
      <c r="J332" s="21" t="s">
        <v>18</v>
      </c>
      <c r="K332" s="21">
        <v>250</v>
      </c>
      <c r="L332" s="21" t="str">
        <f>VLOOKUP(E332,[1]KLASIFIKASI!$I$4:$J$18,2,FALSE)</f>
        <v>PELEPAS GAS</v>
      </c>
      <c r="M332" s="21">
        <f t="shared" si="40"/>
        <v>14</v>
      </c>
      <c r="N332" s="21" t="s">
        <v>19</v>
      </c>
    </row>
    <row r="333" spans="1:14" x14ac:dyDescent="0.25">
      <c r="A333" s="21">
        <f t="shared" si="41"/>
        <v>332</v>
      </c>
      <c r="B333" s="21" t="s">
        <v>1512</v>
      </c>
      <c r="C333" s="21" t="str">
        <f>VLOOKUP(B333,[1]DESA!$B$2:$D$601,3,FALSE)</f>
        <v>WAJA GESENG</v>
      </c>
      <c r="D333" s="21" t="str">
        <f>VLOOKUP(B333,[1]DESA!$B$2:$E$601,4,FALSE)</f>
        <v>KOPANG</v>
      </c>
      <c r="E333" s="22" t="s">
        <v>24</v>
      </c>
      <c r="F333" s="21">
        <f t="shared" si="38"/>
        <v>0</v>
      </c>
      <c r="G333" s="21">
        <f t="shared" si="39"/>
        <v>0</v>
      </c>
      <c r="H333" s="24"/>
      <c r="I333" s="24"/>
      <c r="J333" s="21" t="s">
        <v>18</v>
      </c>
      <c r="K333" s="21">
        <v>250</v>
      </c>
      <c r="L333" s="21" t="str">
        <f>VLOOKUP(E333,[1]KLASIFIKASI!$I$4:$J$18,2,FALSE)</f>
        <v>PELEPAS GAS</v>
      </c>
      <c r="M333" s="21">
        <f t="shared" si="40"/>
        <v>14</v>
      </c>
      <c r="N333" s="21" t="s">
        <v>19</v>
      </c>
    </row>
    <row r="334" spans="1:14" x14ac:dyDescent="0.25">
      <c r="A334" s="21">
        <f t="shared" si="41"/>
        <v>333</v>
      </c>
      <c r="B334" s="21" t="s">
        <v>1512</v>
      </c>
      <c r="C334" s="21" t="str">
        <f>VLOOKUP(B334,[1]DESA!$B$2:$D$601,3,FALSE)</f>
        <v>WAJA GESENG</v>
      </c>
      <c r="D334" s="21" t="str">
        <f>VLOOKUP(B334,[1]DESA!$B$2:$E$601,4,FALSE)</f>
        <v>KOPANG</v>
      </c>
      <c r="E334" s="22" t="s">
        <v>24</v>
      </c>
      <c r="F334" s="21">
        <f t="shared" si="38"/>
        <v>0</v>
      </c>
      <c r="G334" s="21">
        <f t="shared" si="39"/>
        <v>0</v>
      </c>
      <c r="H334" s="24"/>
      <c r="I334" s="24"/>
      <c r="J334" s="21" t="s">
        <v>18</v>
      </c>
      <c r="K334" s="21">
        <v>250</v>
      </c>
      <c r="L334" s="21" t="str">
        <f>VLOOKUP(E334,[1]KLASIFIKASI!$I$4:$J$18,2,FALSE)</f>
        <v>PELEPAS GAS</v>
      </c>
      <c r="M334" s="21">
        <f t="shared" si="40"/>
        <v>14</v>
      </c>
      <c r="N334" s="21" t="s">
        <v>19</v>
      </c>
    </row>
    <row r="335" spans="1:14" x14ac:dyDescent="0.25">
      <c r="A335" s="21">
        <f t="shared" si="41"/>
        <v>334</v>
      </c>
      <c r="B335" s="21" t="s">
        <v>1512</v>
      </c>
      <c r="C335" s="21" t="str">
        <f>VLOOKUP(B335,[1]DESA!$B$2:$D$601,3,FALSE)</f>
        <v>WAJA GESENG</v>
      </c>
      <c r="D335" s="21" t="str">
        <f>VLOOKUP(B335,[1]DESA!$B$2:$E$601,4,FALSE)</f>
        <v>KOPANG</v>
      </c>
      <c r="E335" s="22" t="s">
        <v>29</v>
      </c>
      <c r="F335" s="21">
        <f t="shared" si="38"/>
        <v>0</v>
      </c>
      <c r="G335" s="21">
        <f t="shared" si="39"/>
        <v>0</v>
      </c>
      <c r="H335" s="24" t="s">
        <v>1527</v>
      </c>
      <c r="I335" s="24" t="s">
        <v>1528</v>
      </c>
      <c r="J335" s="21" t="s">
        <v>18</v>
      </c>
      <c r="K335" s="21">
        <v>250</v>
      </c>
      <c r="L335" s="21" t="str">
        <f>VLOOKUP(E335,[1]KLASIFIKASI!$I$4:$J$18,2,FALSE)</f>
        <v>PELEPAS GAS</v>
      </c>
      <c r="M335" s="21">
        <f t="shared" si="40"/>
        <v>14</v>
      </c>
      <c r="N335" s="21" t="s">
        <v>19</v>
      </c>
    </row>
    <row r="336" spans="1:14" x14ac:dyDescent="0.25">
      <c r="A336" s="21">
        <f t="shared" si="41"/>
        <v>335</v>
      </c>
      <c r="B336" s="21" t="s">
        <v>1484</v>
      </c>
      <c r="C336" s="21" t="str">
        <f>VLOOKUP(B336,[1]DESA!$B$2:$D$601,3,FALSE)</f>
        <v>WAJA GESENG</v>
      </c>
      <c r="D336" s="21" t="str">
        <f>VLOOKUP(B336,[1]DESA!$B$2:$E$601,4,FALSE)</f>
        <v>KOPANG</v>
      </c>
      <c r="E336" s="22" t="s">
        <v>24</v>
      </c>
      <c r="F336" s="21">
        <f t="shared" si="38"/>
        <v>0</v>
      </c>
      <c r="G336" s="21">
        <f t="shared" si="39"/>
        <v>0</v>
      </c>
      <c r="H336" s="24" t="s">
        <v>1504</v>
      </c>
      <c r="I336" s="24" t="s">
        <v>1505</v>
      </c>
      <c r="J336" s="21" t="s">
        <v>18</v>
      </c>
      <c r="K336" s="21">
        <v>150</v>
      </c>
      <c r="L336" s="21" t="str">
        <f>VLOOKUP(E336,[1]KLASIFIKASI!$I$4:$J$18,2,FALSE)</f>
        <v>PELEPAS GAS</v>
      </c>
      <c r="M336" s="21">
        <f t="shared" si="40"/>
        <v>14</v>
      </c>
      <c r="N336" s="21" t="s">
        <v>19</v>
      </c>
    </row>
    <row r="337" spans="1:14" x14ac:dyDescent="0.25">
      <c r="A337" s="21">
        <f t="shared" si="41"/>
        <v>336</v>
      </c>
      <c r="B337" s="21" t="s">
        <v>1484</v>
      </c>
      <c r="C337" s="21" t="str">
        <f>VLOOKUP(B337,[1]DESA!$B$2:$D$601,3,FALSE)</f>
        <v>WAJA GESENG</v>
      </c>
      <c r="D337" s="21" t="str">
        <f>VLOOKUP(B337,[1]DESA!$B$2:$E$601,4,FALSE)</f>
        <v>KOPANG</v>
      </c>
      <c r="E337" s="22" t="s">
        <v>24</v>
      </c>
      <c r="F337" s="21">
        <f t="shared" si="38"/>
        <v>0</v>
      </c>
      <c r="G337" s="21">
        <f t="shared" si="39"/>
        <v>0</v>
      </c>
      <c r="H337" s="24" t="s">
        <v>1502</v>
      </c>
      <c r="I337" s="24" t="s">
        <v>1503</v>
      </c>
      <c r="J337" s="21" t="s">
        <v>18</v>
      </c>
      <c r="K337" s="21">
        <v>150</v>
      </c>
      <c r="L337" s="21" t="str">
        <f>VLOOKUP(E337,[1]KLASIFIKASI!$I$4:$J$18,2,FALSE)</f>
        <v>PELEPAS GAS</v>
      </c>
      <c r="M337" s="21">
        <f t="shared" si="40"/>
        <v>14</v>
      </c>
      <c r="N337" s="21" t="s">
        <v>19</v>
      </c>
    </row>
    <row r="338" spans="1:14" x14ac:dyDescent="0.25">
      <c r="A338" s="21">
        <f t="shared" si="41"/>
        <v>337</v>
      </c>
      <c r="B338" s="21" t="s">
        <v>1484</v>
      </c>
      <c r="C338" s="21" t="str">
        <f>VLOOKUP(B338,[1]DESA!$B$2:$D$601,3,FALSE)</f>
        <v>WAJA GESENG</v>
      </c>
      <c r="D338" s="21" t="str">
        <f>VLOOKUP(B338,[1]DESA!$B$2:$E$601,4,FALSE)</f>
        <v>KOPANG</v>
      </c>
      <c r="E338" s="22" t="s">
        <v>49</v>
      </c>
      <c r="F338" s="21">
        <f t="shared" si="38"/>
        <v>0</v>
      </c>
      <c r="G338" s="21">
        <f t="shared" si="39"/>
        <v>0</v>
      </c>
      <c r="H338" s="24" t="s">
        <v>1500</v>
      </c>
      <c r="I338" s="24" t="s">
        <v>1501</v>
      </c>
      <c r="J338" s="21" t="s">
        <v>18</v>
      </c>
      <c r="K338" s="21"/>
      <c r="L338" s="21" t="e">
        <f>VLOOKUP(E338,[1]KLASIFIKASI!$I$4:$J$18,2,FALSE)</f>
        <v>#N/A</v>
      </c>
      <c r="M338" s="21" t="e">
        <f t="shared" si="40"/>
        <v>#N/A</v>
      </c>
      <c r="N338" s="21" t="s">
        <v>52</v>
      </c>
    </row>
    <row r="339" spans="1:14" x14ac:dyDescent="0.25">
      <c r="A339" s="21">
        <f t="shared" si="41"/>
        <v>338</v>
      </c>
      <c r="B339" s="21" t="s">
        <v>1484</v>
      </c>
      <c r="C339" s="21" t="str">
        <f>VLOOKUP(B339,[1]DESA!$B$2:$D$601,3,FALSE)</f>
        <v>WAJA GESENG</v>
      </c>
      <c r="D339" s="21" t="str">
        <f>VLOOKUP(B339,[1]DESA!$B$2:$E$601,4,FALSE)</f>
        <v>KOPANG</v>
      </c>
      <c r="E339" s="22" t="s">
        <v>49</v>
      </c>
      <c r="F339" s="21">
        <f>IF(ISERROR(VLOOKUP(M339,KELAS,2,FALSE)),0,VLOOKUP(M339,KELAS,2,FALSE))</f>
        <v>0</v>
      </c>
      <c r="G339" s="21">
        <f>IF(F339&gt;50,100,F339)</f>
        <v>0</v>
      </c>
      <c r="H339" s="24" t="s">
        <v>1498</v>
      </c>
      <c r="I339" s="24" t="s">
        <v>1499</v>
      </c>
      <c r="J339" s="21" t="s">
        <v>18</v>
      </c>
      <c r="K339" s="21"/>
      <c r="L339" s="21" t="e">
        <f>VLOOKUP(E339,[1]KLASIFIKASI!$I$4:$J$18,2,FALSE)</f>
        <v>#N/A</v>
      </c>
      <c r="M339" s="21" t="e">
        <f>IF(AND(L339="PIJAR",K339&gt;=25,K339&lt;=50),1,IF(AND(L339="PIJAR",K339&gt;=51,K339&lt;=100),2,IF(AND(L339="PIJAR",K339&gt;=101,K339&lt;=200),3,IF(AND(L339="PIJAR",K339&gt;=201,K339&lt;=300),4,IF(AND(L339="PIJAR",K339&gt;=301,K339&lt;=400),5,IF(AND(L339="PIJAR",K339&gt;=401,K339&lt;=500),6,IF(AND(L339="PIJAR",K339&gt;=510,K339&lt;=600),7,IF(AND(L339="PIJAR",K339&gt;=601,K339&lt;=700),8,IF(AND(L339="PIJAR",K339&gt;=701,K339&lt;=800),9,IF(AND(L339="PIJAR",K339&gt;=801,K339&lt;=900),10,IF(AND(L339="PIJAR",K339&gt;=901,K339&lt;=1000),11,IF(AND(L339="PELEPAS GAS",K339&gt;=10,K339&lt;=50),12,IF(AND(L339="PELEPAS GAS",K339&gt;=51,K339&lt;=100),13,IF(AND(L339="PELEPAS GAS",K339&gt;=101,K339&lt;=250),14,IF(AND(L339="PELEPAS GAS",K339&gt;=251,K339&lt;1000),15,IF(AND(L339="PELEPAS GAS",K339&gt;=501,K339&lt;2000),16,"SALAH"))))))))))))))))</f>
        <v>#N/A</v>
      </c>
      <c r="N339" s="21" t="s">
        <v>52</v>
      </c>
    </row>
    <row r="340" spans="1:14" x14ac:dyDescent="0.25">
      <c r="A340" s="21">
        <f t="shared" si="41"/>
        <v>339</v>
      </c>
      <c r="B340" s="21" t="s">
        <v>1484</v>
      </c>
      <c r="C340" s="21" t="str">
        <f>VLOOKUP(B340,[1]DESA!$B$2:$D$601,3,FALSE)</f>
        <v>WAJA GESENG</v>
      </c>
      <c r="D340" s="21" t="str">
        <f>VLOOKUP(B340,[1]DESA!$B$2:$E$601,4,FALSE)</f>
        <v>KOPANG</v>
      </c>
      <c r="E340" s="22" t="s">
        <v>24</v>
      </c>
      <c r="F340" s="21">
        <f>IF(ISERROR(VLOOKUP(M340,KELAS,2,FALSE)),0,VLOOKUP(M340,KELAS,2,FALSE))</f>
        <v>0</v>
      </c>
      <c r="G340" s="21">
        <f>IF(F340&gt;50,100,F340)</f>
        <v>0</v>
      </c>
      <c r="H340" s="24" t="s">
        <v>1496</v>
      </c>
      <c r="I340" s="24" t="s">
        <v>1497</v>
      </c>
      <c r="J340" s="21" t="s">
        <v>18</v>
      </c>
      <c r="K340" s="21">
        <v>150</v>
      </c>
      <c r="L340" s="21" t="str">
        <f>VLOOKUP(E340,[1]KLASIFIKASI!$I$4:$J$18,2,FALSE)</f>
        <v>PELEPAS GAS</v>
      </c>
      <c r="M340" s="21">
        <f>IF(AND(L340="PIJAR",K340&gt;=25,K340&lt;=50),1,IF(AND(L340="PIJAR",K340&gt;=51,K340&lt;=100),2,IF(AND(L340="PIJAR",K340&gt;=101,K340&lt;=200),3,IF(AND(L340="PIJAR",K340&gt;=201,K340&lt;=300),4,IF(AND(L340="PIJAR",K340&gt;=301,K340&lt;=400),5,IF(AND(L340="PIJAR",K340&gt;=401,K340&lt;=500),6,IF(AND(L340="PIJAR",K340&gt;=510,K340&lt;=600),7,IF(AND(L340="PIJAR",K340&gt;=601,K340&lt;=700),8,IF(AND(L340="PIJAR",K340&gt;=701,K340&lt;=800),9,IF(AND(L340="PIJAR",K340&gt;=801,K340&lt;=900),10,IF(AND(L340="PIJAR",K340&gt;=901,K340&lt;=1000),11,IF(AND(L340="PELEPAS GAS",K340&gt;=10,K340&lt;=50),12,IF(AND(L340="PELEPAS GAS",K340&gt;=51,K340&lt;=100),13,IF(AND(L340="PELEPAS GAS",K340&gt;=101,K340&lt;=250),14,IF(AND(L340="PELEPAS GAS",K340&gt;=251,K340&lt;1000),15,IF(AND(L340="PELEPAS GAS",K340&gt;=501,K340&lt;2000),16,"SALAH"))))))))))))))))</f>
        <v>14</v>
      </c>
      <c r="N340" s="21" t="s">
        <v>19</v>
      </c>
    </row>
    <row r="341" spans="1:14" x14ac:dyDescent="0.25">
      <c r="A341" s="21">
        <f t="shared" si="41"/>
        <v>340</v>
      </c>
      <c r="B341" s="21" t="s">
        <v>1484</v>
      </c>
      <c r="C341" s="21" t="str">
        <f>VLOOKUP(B341,[1]DESA!$B$2:$D$601,3,FALSE)</f>
        <v>WAJA GESENG</v>
      </c>
      <c r="D341" s="21" t="str">
        <f>VLOOKUP(B341,[1]DESA!$B$2:$E$601,4,FALSE)</f>
        <v>KOPANG</v>
      </c>
      <c r="E341" s="22" t="s">
        <v>15</v>
      </c>
      <c r="F341" s="21">
        <f>IF(ISERROR(VLOOKUP(M341,KELAS,2,FALSE)),0,VLOOKUP(M341,KELAS,2,FALSE))</f>
        <v>0</v>
      </c>
      <c r="G341" s="21">
        <f>IF(F341&gt;50,100,F341)</f>
        <v>0</v>
      </c>
      <c r="H341" s="24" t="s">
        <v>1494</v>
      </c>
      <c r="I341" s="24" t="s">
        <v>1495</v>
      </c>
      <c r="J341" s="21" t="s">
        <v>18</v>
      </c>
      <c r="K341" s="21">
        <v>32</v>
      </c>
      <c r="L341" s="21" t="str">
        <f>VLOOKUP(E341,[1]KLASIFIKASI!$I$4:$J$18,2,FALSE)</f>
        <v>PELEPAS GAS</v>
      </c>
      <c r="M341" s="21">
        <f>IF(AND(L341="PIJAR",K341&gt;=25,K341&lt;=50),1,IF(AND(L341="PIJAR",K341&gt;=51,K341&lt;=100),2,IF(AND(L341="PIJAR",K341&gt;=101,K341&lt;=200),3,IF(AND(L341="PIJAR",K341&gt;=201,K341&lt;=300),4,IF(AND(L341="PIJAR",K341&gt;=301,K341&lt;=400),5,IF(AND(L341="PIJAR",K341&gt;=401,K341&lt;=500),6,IF(AND(L341="PIJAR",K341&gt;=510,K341&lt;=600),7,IF(AND(L341="PIJAR",K341&gt;=601,K341&lt;=700),8,IF(AND(L341="PIJAR",K341&gt;=701,K341&lt;=800),9,IF(AND(L341="PIJAR",K341&gt;=801,K341&lt;=900),10,IF(AND(L341="PIJAR",K341&gt;=901,K341&lt;=1000),11,IF(AND(L341="PELEPAS GAS",K341&gt;=10,K341&lt;=50),12,IF(AND(L341="PELEPAS GAS",K341&gt;=51,K341&lt;=100),13,IF(AND(L341="PELEPAS GAS",K341&gt;=101,K341&lt;=250),14,IF(AND(L341="PELEPAS GAS",K341&gt;=251,K341&lt;1000),15,IF(AND(L341="PELEPAS GAS",K341&gt;=501,K341&lt;2000),16,"SALAH"))))))))))))))))</f>
        <v>12</v>
      </c>
      <c r="N341" s="21" t="s">
        <v>19</v>
      </c>
    </row>
    <row r="342" spans="1:14" x14ac:dyDescent="0.25">
      <c r="A342" s="21">
        <f t="shared" si="41"/>
        <v>341</v>
      </c>
      <c r="B342" s="21" t="s">
        <v>1484</v>
      </c>
      <c r="C342" s="21" t="str">
        <f>VLOOKUP(B342,[1]DESA!$B$2:$D$601,3,FALSE)</f>
        <v>WAJA GESENG</v>
      </c>
      <c r="D342" s="21" t="str">
        <f>VLOOKUP(B342,[1]DESA!$B$2:$E$601,4,FALSE)</f>
        <v>KOPANG</v>
      </c>
      <c r="E342" s="22" t="s">
        <v>24</v>
      </c>
      <c r="F342" s="21">
        <f>IF(ISERROR(VLOOKUP(M342,KELAS,2,FALSE)),0,VLOOKUP(M342,KELAS,2,FALSE))</f>
        <v>0</v>
      </c>
      <c r="G342" s="21">
        <f>IF(F342&gt;50,100,F342)</f>
        <v>0</v>
      </c>
      <c r="H342" s="24" t="s">
        <v>1492</v>
      </c>
      <c r="I342" s="24" t="s">
        <v>1493</v>
      </c>
      <c r="J342" s="21" t="s">
        <v>18</v>
      </c>
      <c r="K342" s="21">
        <v>250</v>
      </c>
      <c r="L342" s="21" t="str">
        <f>VLOOKUP(E342,[1]KLASIFIKASI!$I$4:$J$18,2,FALSE)</f>
        <v>PELEPAS GAS</v>
      </c>
      <c r="M342" s="21">
        <f>IF(AND(L342="PIJAR",K342&gt;=25,K342&lt;=50),1,IF(AND(L342="PIJAR",K342&gt;=51,K342&lt;=100),2,IF(AND(L342="PIJAR",K342&gt;=101,K342&lt;=200),3,IF(AND(L342="PIJAR",K342&gt;=201,K342&lt;=300),4,IF(AND(L342="PIJAR",K342&gt;=301,K342&lt;=400),5,IF(AND(L342="PIJAR",K342&gt;=401,K342&lt;=500),6,IF(AND(L342="PIJAR",K342&gt;=510,K342&lt;=600),7,IF(AND(L342="PIJAR",K342&gt;=601,K342&lt;=700),8,IF(AND(L342="PIJAR",K342&gt;=701,K342&lt;=800),9,IF(AND(L342="PIJAR",K342&gt;=801,K342&lt;=900),10,IF(AND(L342="PIJAR",K342&gt;=901,K342&lt;=1000),11,IF(AND(L342="PELEPAS GAS",K342&gt;=10,K342&lt;=50),12,IF(AND(L342="PELEPAS GAS",K342&gt;=51,K342&lt;=100),13,IF(AND(L342="PELEPAS GAS",K342&gt;=101,K342&lt;=250),14,IF(AND(L342="PELEPAS GAS",K342&gt;=251,K342&lt;1000),15,IF(AND(L342="PELEPAS GAS",K342&gt;=501,K342&lt;2000),16,"SALAH"))))))))))))))))</f>
        <v>14</v>
      </c>
      <c r="N342" s="21" t="s">
        <v>19</v>
      </c>
    </row>
    <row r="343" spans="1:14" x14ac:dyDescent="0.25">
      <c r="A343" s="21">
        <f t="shared" si="41"/>
        <v>342</v>
      </c>
      <c r="B343" s="21" t="s">
        <v>1484</v>
      </c>
      <c r="C343" s="21" t="str">
        <f>VLOOKUP(B343,[1]DESA!$B$2:$D$601,3,FALSE)</f>
        <v>WAJA GESENG</v>
      </c>
      <c r="D343" s="21" t="str">
        <f>VLOOKUP(B343,[1]DESA!$B$2:$E$601,4,FALSE)</f>
        <v>KOPANG</v>
      </c>
      <c r="E343" s="22" t="s">
        <v>15</v>
      </c>
      <c r="F343" s="21">
        <f>IF(ISERROR(VLOOKUP(M343,KELAS,2,FALSE)),0,VLOOKUP(M343,KELAS,2,FALSE))</f>
        <v>0</v>
      </c>
      <c r="G343" s="21">
        <f>IF(F343&gt;50,100,F343)</f>
        <v>0</v>
      </c>
      <c r="H343" s="24" t="s">
        <v>1490</v>
      </c>
      <c r="I343" s="24" t="s">
        <v>1491</v>
      </c>
      <c r="J343" s="21" t="s">
        <v>18</v>
      </c>
      <c r="K343" s="21">
        <v>42</v>
      </c>
      <c r="L343" s="21" t="str">
        <f>VLOOKUP(E343,[1]KLASIFIKASI!$I$4:$J$18,2,FALSE)</f>
        <v>PELEPAS GAS</v>
      </c>
      <c r="M343" s="21">
        <f>IF(AND(L343="PIJAR",K343&gt;=25,K343&lt;=50),1,IF(AND(L343="PIJAR",K343&gt;=51,K343&lt;=100),2,IF(AND(L343="PIJAR",K343&gt;=101,K343&lt;=200),3,IF(AND(L343="PIJAR",K343&gt;=201,K343&lt;=300),4,IF(AND(L343="PIJAR",K343&gt;=301,K343&lt;=400),5,IF(AND(L343="PIJAR",K343&gt;=401,K343&lt;=500),6,IF(AND(L343="PIJAR",K343&gt;=510,K343&lt;=600),7,IF(AND(L343="PIJAR",K343&gt;=601,K343&lt;=700),8,IF(AND(L343="PIJAR",K343&gt;=701,K343&lt;=800),9,IF(AND(L343="PIJAR",K343&gt;=801,K343&lt;=900),10,IF(AND(L343="PIJAR",K343&gt;=901,K343&lt;=1000),11,IF(AND(L343="PELEPAS GAS",K343&gt;=10,K343&lt;=50),12,IF(AND(L343="PELEPAS GAS",K343&gt;=51,K343&lt;=100),13,IF(AND(L343="PELEPAS GAS",K343&gt;=101,K343&lt;=250),14,IF(AND(L343="PELEPAS GAS",K343&gt;=251,K343&lt;1000),15,IF(AND(L343="PELEPAS GAS",K343&gt;=501,K343&lt;2000),16,"SALAH"))))))))))))))))</f>
        <v>12</v>
      </c>
      <c r="N343" s="21" t="s">
        <v>19</v>
      </c>
    </row>
    <row r="344" spans="1:14" x14ac:dyDescent="0.25">
      <c r="A344" s="21">
        <f t="shared" si="41"/>
        <v>343</v>
      </c>
      <c r="B344" s="21" t="s">
        <v>1484</v>
      </c>
      <c r="C344" s="21" t="str">
        <f>VLOOKUP(B344,[1]DESA!$B$2:$D$601,3,FALSE)</f>
        <v>WAJA GESENG</v>
      </c>
      <c r="D344" s="21" t="str">
        <f>VLOOKUP(B344,[1]DESA!$B$2:$E$601,4,FALSE)</f>
        <v>KOPANG</v>
      </c>
      <c r="E344" s="22" t="s">
        <v>15</v>
      </c>
      <c r="F344" s="21">
        <f>IF(ISERROR(VLOOKUP(M344,KELAS,2,FALSE)),0,VLOOKUP(M344,KELAS,2,FALSE))</f>
        <v>0</v>
      </c>
      <c r="G344" s="21">
        <f>IF(F344&gt;50,100,F344)</f>
        <v>0</v>
      </c>
      <c r="H344" s="24" t="s">
        <v>1487</v>
      </c>
      <c r="I344" s="24" t="s">
        <v>1488</v>
      </c>
      <c r="J344" s="21" t="s">
        <v>18</v>
      </c>
      <c r="K344" s="21">
        <v>42</v>
      </c>
      <c r="L344" s="21" t="str">
        <f>VLOOKUP(E344,[1]KLASIFIKASI!$I$4:$J$18,2,FALSE)</f>
        <v>PELEPAS GAS</v>
      </c>
      <c r="M344" s="21">
        <f>IF(AND(L344="PIJAR",K344&gt;=25,K344&lt;=50),1,IF(AND(L344="PIJAR",K344&gt;=51,K344&lt;=100),2,IF(AND(L344="PIJAR",K344&gt;=101,K344&lt;=200),3,IF(AND(L344="PIJAR",K344&gt;=201,K344&lt;=300),4,IF(AND(L344="PIJAR",K344&gt;=301,K344&lt;=400),5,IF(AND(L344="PIJAR",K344&gt;=401,K344&lt;=500),6,IF(AND(L344="PIJAR",K344&gt;=510,K344&lt;=600),7,IF(AND(L344="PIJAR",K344&gt;=601,K344&lt;=700),8,IF(AND(L344="PIJAR",K344&gt;=701,K344&lt;=800),9,IF(AND(L344="PIJAR",K344&gt;=801,K344&lt;=900),10,IF(AND(L344="PIJAR",K344&gt;=901,K344&lt;=1000),11,IF(AND(L344="PELEPAS GAS",K344&gt;=10,K344&lt;=50),12,IF(AND(L344="PELEPAS GAS",K344&gt;=51,K344&lt;=100),13,IF(AND(L344="PELEPAS GAS",K344&gt;=101,K344&lt;=250),14,IF(AND(L344="PELEPAS GAS",K344&gt;=251,K344&lt;1000),15,IF(AND(L344="PELEPAS GAS",K344&gt;=501,K344&lt;2000),16,"SALAH"))))))))))))))))</f>
        <v>12</v>
      </c>
      <c r="N344" s="21" t="s">
        <v>19</v>
      </c>
    </row>
    <row r="345" spans="1:14" x14ac:dyDescent="0.25">
      <c r="A345" s="21">
        <f t="shared" si="41"/>
        <v>344</v>
      </c>
      <c r="B345" s="21" t="s">
        <v>1484</v>
      </c>
      <c r="C345" s="21" t="str">
        <f>VLOOKUP(B345,[1]DESA!$B$2:$D$601,3,FALSE)</f>
        <v>WAJA GESENG</v>
      </c>
      <c r="D345" s="21" t="str">
        <f>VLOOKUP(B345,[1]DESA!$B$2:$E$601,4,FALSE)</f>
        <v>KOPANG</v>
      </c>
      <c r="E345" s="22" t="s">
        <v>15</v>
      </c>
      <c r="F345" s="21">
        <f>IF(ISERROR(VLOOKUP(M345,KELAS,2,FALSE)),0,VLOOKUP(M345,KELAS,2,FALSE))</f>
        <v>0</v>
      </c>
      <c r="G345" s="21">
        <f>IF(F345&gt;50,100,F345)</f>
        <v>0</v>
      </c>
      <c r="H345" s="24" t="s">
        <v>1485</v>
      </c>
      <c r="I345" s="24" t="s">
        <v>1486</v>
      </c>
      <c r="J345" s="21" t="s">
        <v>18</v>
      </c>
      <c r="K345" s="21">
        <v>42</v>
      </c>
      <c r="L345" s="21" t="str">
        <f>VLOOKUP(E345,[1]KLASIFIKASI!$I$4:$J$18,2,FALSE)</f>
        <v>PELEPAS GAS</v>
      </c>
      <c r="M345" s="21">
        <f>IF(AND(L345="PIJAR",K345&gt;=25,K345&lt;=50),1,IF(AND(L345="PIJAR",K345&gt;=51,K345&lt;=100),2,IF(AND(L345="PIJAR",K345&gt;=101,K345&lt;=200),3,IF(AND(L345="PIJAR",K345&gt;=201,K345&lt;=300),4,IF(AND(L345="PIJAR",K345&gt;=301,K345&lt;=400),5,IF(AND(L345="PIJAR",K345&gt;=401,K345&lt;=500),6,IF(AND(L345="PIJAR",K345&gt;=510,K345&lt;=600),7,IF(AND(L345="PIJAR",K345&gt;=601,K345&lt;=700),8,IF(AND(L345="PIJAR",K345&gt;=701,K345&lt;=800),9,IF(AND(L345="PIJAR",K345&gt;=801,K345&lt;=900),10,IF(AND(L345="PIJAR",K345&gt;=901,K345&lt;=1000),11,IF(AND(L345="PELEPAS GAS",K345&gt;=10,K345&lt;=50),12,IF(AND(L345="PELEPAS GAS",K345&gt;=51,K345&lt;=100),13,IF(AND(L345="PELEPAS GAS",K345&gt;=101,K345&lt;=250),14,IF(AND(L345="PELEPAS GAS",K345&gt;=251,K345&lt;1000),15,IF(AND(L345="PELEPAS GAS",K345&gt;=501,K345&lt;2000),16,"SALAH"))))))))))))))))</f>
        <v>12</v>
      </c>
      <c r="N345" s="21" t="s">
        <v>19</v>
      </c>
    </row>
    <row r="346" spans="1:14" x14ac:dyDescent="0.25">
      <c r="A346" s="21">
        <f t="shared" si="41"/>
        <v>345</v>
      </c>
      <c r="B346" s="21" t="s">
        <v>1359</v>
      </c>
      <c r="C346" s="21" t="str">
        <f>VLOOKUP(B346,[1]DESA!$B$2:$D$601,3,FALSE)</f>
        <v>KOPANG REMBIGA</v>
      </c>
      <c r="D346" s="21" t="str">
        <f>VLOOKUP(B346,[1]DESA!$B$2:$E$601,4,FALSE)</f>
        <v>KOPANG</v>
      </c>
      <c r="E346" s="22" t="s">
        <v>15</v>
      </c>
      <c r="F346" s="21">
        <f>IF(ISERROR(VLOOKUP(M346,KELAS,2,FALSE)),0,VLOOKUP(M346,KELAS,2,FALSE))</f>
        <v>0</v>
      </c>
      <c r="G346" s="21">
        <f>IF(F346&gt;50,100,F346)</f>
        <v>0</v>
      </c>
      <c r="H346" s="24" t="s">
        <v>1360</v>
      </c>
      <c r="I346" s="24" t="s">
        <v>1361</v>
      </c>
      <c r="J346" s="21" t="s">
        <v>18</v>
      </c>
      <c r="K346" s="21">
        <v>42</v>
      </c>
      <c r="L346" s="21" t="str">
        <f>VLOOKUP(E346,[1]KLASIFIKASI!$I$4:$J$18,2,FALSE)</f>
        <v>PELEPAS GAS</v>
      </c>
      <c r="M346" s="21">
        <f>IF(AND(L346="PIJAR",K346&gt;=25,K346&lt;=50),1,IF(AND(L346="PIJAR",K346&gt;=51,K346&lt;=100),2,IF(AND(L346="PIJAR",K346&gt;=101,K346&lt;=200),3,IF(AND(L346="PIJAR",K346&gt;=201,K346&lt;=300),4,IF(AND(L346="PIJAR",K346&gt;=301,K346&lt;=400),5,IF(AND(L346="PIJAR",K346&gt;=401,K346&lt;=500),6,IF(AND(L346="PIJAR",K346&gt;=510,K346&lt;=600),7,IF(AND(L346="PIJAR",K346&gt;=601,K346&lt;=700),8,IF(AND(L346="PIJAR",K346&gt;=701,K346&lt;=800),9,IF(AND(L346="PIJAR",K346&gt;=801,K346&lt;=900),10,IF(AND(L346="PIJAR",K346&gt;=901,K346&lt;=1000),11,IF(AND(L346="PELEPAS GAS",K346&gt;=10,K346&lt;=50),12,IF(AND(L346="PELEPAS GAS",K346&gt;=51,K346&lt;=100),13,IF(AND(L346="PELEPAS GAS",K346&gt;=101,K346&lt;=250),14,IF(AND(L346="PELEPAS GAS",K346&gt;=251,K346&lt;1000),15,IF(AND(L346="PELEPAS GAS",K346&gt;=501,K346&lt;2000),16,"SALAH"))))))))))))))))</f>
        <v>12</v>
      </c>
      <c r="N346" s="21" t="s">
        <v>19</v>
      </c>
    </row>
    <row r="347" spans="1:14" x14ac:dyDescent="0.25">
      <c r="A347" s="21">
        <f t="shared" si="41"/>
        <v>346</v>
      </c>
      <c r="B347" s="21" t="s">
        <v>1319</v>
      </c>
      <c r="C347" s="21" t="str">
        <f>VLOOKUP(B347,[1]DESA!$B$2:$D$601,3,FALSE)</f>
        <v>KOPANG REMBIGA</v>
      </c>
      <c r="D347" s="21" t="str">
        <f>VLOOKUP(B347,[1]DESA!$B$2:$E$601,4,FALSE)</f>
        <v>KOPANG</v>
      </c>
      <c r="E347" s="22" t="s">
        <v>29</v>
      </c>
      <c r="F347" s="21">
        <f>IF(ISERROR(VLOOKUP(M347,KELAS,2,FALSE)),0,VLOOKUP(M347,KELAS,2,FALSE))</f>
        <v>0</v>
      </c>
      <c r="G347" s="21">
        <f>IF(F347&gt;50,100,F347)</f>
        <v>0</v>
      </c>
      <c r="H347" s="24" t="s">
        <v>1342</v>
      </c>
      <c r="I347" s="24" t="s">
        <v>1343</v>
      </c>
      <c r="J347" s="21" t="s">
        <v>18</v>
      </c>
      <c r="K347" s="21">
        <v>500</v>
      </c>
      <c r="L347" s="21" t="str">
        <f>VLOOKUP(E347,[1]KLASIFIKASI!$I$4:$J$18,2,FALSE)</f>
        <v>PELEPAS GAS</v>
      </c>
      <c r="M347" s="21">
        <f>IF(AND(L347="PIJAR",K347&gt;=25,K347&lt;=50),1,IF(AND(L347="PIJAR",K347&gt;=51,K347&lt;=100),2,IF(AND(L347="PIJAR",K347&gt;=101,K347&lt;=200),3,IF(AND(L347="PIJAR",K347&gt;=201,K347&lt;=300),4,IF(AND(L347="PIJAR",K347&gt;=301,K347&lt;=400),5,IF(AND(L347="PIJAR",K347&gt;=401,K347&lt;=500),6,IF(AND(L347="PIJAR",K347&gt;=510,K347&lt;=600),7,IF(AND(L347="PIJAR",K347&gt;=601,K347&lt;=700),8,IF(AND(L347="PIJAR",K347&gt;=701,K347&lt;=800),9,IF(AND(L347="PIJAR",K347&gt;=801,K347&lt;=900),10,IF(AND(L347="PIJAR",K347&gt;=901,K347&lt;=1000),11,IF(AND(L347="PELEPAS GAS",K347&gt;=10,K347&lt;=50),12,IF(AND(L347="PELEPAS GAS",K347&gt;=51,K347&lt;=100),13,IF(AND(L347="PELEPAS GAS",K347&gt;=101,K347&lt;=250),14,IF(AND(L347="PELEPAS GAS",K347&gt;=251,K347&lt;1000),15,IF(AND(L347="PELEPAS GAS",K347&gt;=501,K347&lt;2000),16,"SALAH"))))))))))))))))</f>
        <v>15</v>
      </c>
      <c r="N347" s="21" t="s">
        <v>19</v>
      </c>
    </row>
    <row r="348" spans="1:14" x14ac:dyDescent="0.25">
      <c r="A348" s="21">
        <f t="shared" si="41"/>
        <v>347</v>
      </c>
      <c r="B348" s="21" t="s">
        <v>1319</v>
      </c>
      <c r="C348" s="21" t="str">
        <f>VLOOKUP(B348,[1]DESA!$B$2:$D$601,3,FALSE)</f>
        <v>KOPANG REMBIGA</v>
      </c>
      <c r="D348" s="21" t="str">
        <f>VLOOKUP(B348,[1]DESA!$B$2:$E$601,4,FALSE)</f>
        <v>KOPANG</v>
      </c>
      <c r="E348" s="22" t="s">
        <v>29</v>
      </c>
      <c r="F348" s="21">
        <f>IF(ISERROR(VLOOKUP(M348,KELAS,2,FALSE)),0,VLOOKUP(M348,KELAS,2,FALSE))</f>
        <v>0</v>
      </c>
      <c r="G348" s="21">
        <f>IF(F348&gt;50,100,F348)</f>
        <v>0</v>
      </c>
      <c r="H348" s="24" t="s">
        <v>1334</v>
      </c>
      <c r="I348" s="24" t="s">
        <v>1335</v>
      </c>
      <c r="J348" s="21" t="s">
        <v>18</v>
      </c>
      <c r="K348" s="21">
        <v>500</v>
      </c>
      <c r="L348" s="21" t="str">
        <f>VLOOKUP(E348,[1]KLASIFIKASI!$I$4:$J$18,2,FALSE)</f>
        <v>PELEPAS GAS</v>
      </c>
      <c r="M348" s="21">
        <f>IF(AND(L348="PIJAR",K348&gt;=25,K348&lt;=50),1,IF(AND(L348="PIJAR",K348&gt;=51,K348&lt;=100),2,IF(AND(L348="PIJAR",K348&gt;=101,K348&lt;=200),3,IF(AND(L348="PIJAR",K348&gt;=201,K348&lt;=300),4,IF(AND(L348="PIJAR",K348&gt;=301,K348&lt;=400),5,IF(AND(L348="PIJAR",K348&gt;=401,K348&lt;=500),6,IF(AND(L348="PIJAR",K348&gt;=510,K348&lt;=600),7,IF(AND(L348="PIJAR",K348&gt;=601,K348&lt;=700),8,IF(AND(L348="PIJAR",K348&gt;=701,K348&lt;=800),9,IF(AND(L348="PIJAR",K348&gt;=801,K348&lt;=900),10,IF(AND(L348="PIJAR",K348&gt;=901,K348&lt;=1000),11,IF(AND(L348="PELEPAS GAS",K348&gt;=10,K348&lt;=50),12,IF(AND(L348="PELEPAS GAS",K348&gt;=51,K348&lt;=100),13,IF(AND(L348="PELEPAS GAS",K348&gt;=101,K348&lt;=250),14,IF(AND(L348="PELEPAS GAS",K348&gt;=251,K348&lt;1000),15,IF(AND(L348="PELEPAS GAS",K348&gt;=501,K348&lt;2000),16,"SALAH"))))))))))))))))</f>
        <v>15</v>
      </c>
      <c r="N348" s="21" t="s">
        <v>19</v>
      </c>
    </row>
    <row r="349" spans="1:14" x14ac:dyDescent="0.25">
      <c r="A349" s="21">
        <f t="shared" si="41"/>
        <v>348</v>
      </c>
      <c r="B349" s="21" t="s">
        <v>1319</v>
      </c>
      <c r="C349" s="21" t="str">
        <f>VLOOKUP(B349,[1]DESA!$B$2:$D$601,3,FALSE)</f>
        <v>KOPANG REMBIGA</v>
      </c>
      <c r="D349" s="21" t="str">
        <f>VLOOKUP(B349,[1]DESA!$B$2:$E$601,4,FALSE)</f>
        <v>KOPANG</v>
      </c>
      <c r="E349" s="22" t="s">
        <v>24</v>
      </c>
      <c r="F349" s="21">
        <f>IF(ISERROR(VLOOKUP(M349,KELAS,2,FALSE)),0,VLOOKUP(M349,KELAS,2,FALSE))</f>
        <v>0</v>
      </c>
      <c r="G349" s="21">
        <f>IF(F349&gt;50,100,F349)</f>
        <v>0</v>
      </c>
      <c r="H349" s="24" t="s">
        <v>1320</v>
      </c>
      <c r="I349" s="24" t="s">
        <v>1321</v>
      </c>
      <c r="J349" s="21" t="s">
        <v>18</v>
      </c>
      <c r="K349" s="21">
        <v>500</v>
      </c>
      <c r="L349" s="21" t="str">
        <f>VLOOKUP(E349,[1]KLASIFIKASI!$I$4:$J$18,2,FALSE)</f>
        <v>PELEPAS GAS</v>
      </c>
      <c r="M349" s="21">
        <f>IF(AND(L349="PIJAR",K349&gt;=25,K349&lt;=50),1,IF(AND(L349="PIJAR",K349&gt;=51,K349&lt;=100),2,IF(AND(L349="PIJAR",K349&gt;=101,K349&lt;=200),3,IF(AND(L349="PIJAR",K349&gt;=201,K349&lt;=300),4,IF(AND(L349="PIJAR",K349&gt;=301,K349&lt;=400),5,IF(AND(L349="PIJAR",K349&gt;=401,K349&lt;=500),6,IF(AND(L349="PIJAR",K349&gt;=510,K349&lt;=600),7,IF(AND(L349="PIJAR",K349&gt;=601,K349&lt;=700),8,IF(AND(L349="PIJAR",K349&gt;=701,K349&lt;=800),9,IF(AND(L349="PIJAR",K349&gt;=801,K349&lt;=900),10,IF(AND(L349="PIJAR",K349&gt;=901,K349&lt;=1000),11,IF(AND(L349="PELEPAS GAS",K349&gt;=10,K349&lt;=50),12,IF(AND(L349="PELEPAS GAS",K349&gt;=51,K349&lt;=100),13,IF(AND(L349="PELEPAS GAS",K349&gt;=101,K349&lt;=250),14,IF(AND(L349="PELEPAS GAS",K349&gt;=251,K349&lt;1000),15,IF(AND(L349="PELEPAS GAS",K349&gt;=501,K349&lt;2000),16,"SALAH"))))))))))))))))</f>
        <v>15</v>
      </c>
      <c r="N349" s="21" t="s">
        <v>19</v>
      </c>
    </row>
    <row r="350" spans="1:14" x14ac:dyDescent="0.25">
      <c r="A350" s="21">
        <f t="shared" si="41"/>
        <v>349</v>
      </c>
      <c r="B350" s="21" t="s">
        <v>571</v>
      </c>
      <c r="C350" s="21" t="str">
        <f>VLOOKUP(B350,[1]DESA!$B$2:$D$601,3,FALSE)</f>
        <v>DASAN BARU</v>
      </c>
      <c r="D350" s="21" t="str">
        <f>VLOOKUP(B350,[1]DESA!$B$2:$E$601,4,FALSE)</f>
        <v>KOPANG</v>
      </c>
      <c r="E350" s="22" t="s">
        <v>24</v>
      </c>
      <c r="F350" s="21">
        <f>IF(ISERROR(VLOOKUP(M350,KELAS,2,FALSE)),0,VLOOKUP(M350,KELAS,2,FALSE))</f>
        <v>0</v>
      </c>
      <c r="G350" s="21">
        <f>IF(F350&gt;50,100,F350)</f>
        <v>0</v>
      </c>
      <c r="H350" s="24" t="s">
        <v>1301</v>
      </c>
      <c r="I350" s="24" t="s">
        <v>1302</v>
      </c>
      <c r="J350" s="21" t="s">
        <v>18</v>
      </c>
      <c r="K350" s="21">
        <v>500</v>
      </c>
      <c r="L350" s="21" t="str">
        <f>VLOOKUP(E350,[1]KLASIFIKASI!$I$4:$J$18,2,FALSE)</f>
        <v>PELEPAS GAS</v>
      </c>
      <c r="M350" s="21">
        <f>IF(AND(L350="PIJAR",K350&gt;=25,K350&lt;=50),1,IF(AND(L350="PIJAR",K350&gt;=51,K350&lt;=100),2,IF(AND(L350="PIJAR",K350&gt;=101,K350&lt;=200),3,IF(AND(L350="PIJAR",K350&gt;=201,K350&lt;=300),4,IF(AND(L350="PIJAR",K350&gt;=301,K350&lt;=400),5,IF(AND(L350="PIJAR",K350&gt;=401,K350&lt;=500),6,IF(AND(L350="PIJAR",K350&gt;=510,K350&lt;=600),7,IF(AND(L350="PIJAR",K350&gt;=601,K350&lt;=700),8,IF(AND(L350="PIJAR",K350&gt;=701,K350&lt;=800),9,IF(AND(L350="PIJAR",K350&gt;=801,K350&lt;=900),10,IF(AND(L350="PIJAR",K350&gt;=901,K350&lt;=1000),11,IF(AND(L350="PELEPAS GAS",K350&gt;=10,K350&lt;=50),12,IF(AND(L350="PELEPAS GAS",K350&gt;=51,K350&lt;=100),13,IF(AND(L350="PELEPAS GAS",K350&gt;=101,K350&lt;=250),14,IF(AND(L350="PELEPAS GAS",K350&gt;=251,K350&lt;1000),15,IF(AND(L350="PELEPAS GAS",K350&gt;=501,K350&lt;2000),16,"SALAH"))))))))))))))))</f>
        <v>15</v>
      </c>
      <c r="N350" s="21" t="s">
        <v>19</v>
      </c>
    </row>
    <row r="351" spans="1:14" x14ac:dyDescent="0.25">
      <c r="A351" s="21">
        <f t="shared" si="41"/>
        <v>350</v>
      </c>
      <c r="B351" s="21" t="s">
        <v>1117</v>
      </c>
      <c r="C351" s="21" t="str">
        <f>VLOOKUP(B351,[1]DESA!$B$2:$D$601,3,FALSE)</f>
        <v>KOPANG REMBIGA</v>
      </c>
      <c r="D351" s="21" t="str">
        <f>VLOOKUP(B351,[1]DESA!$B$2:$E$601,4,FALSE)</f>
        <v>KOPANG</v>
      </c>
      <c r="E351" s="22" t="s">
        <v>15</v>
      </c>
      <c r="F351" s="21">
        <f>IF(ISERROR(VLOOKUP(M351,KELAS,2,FALSE)),0,VLOOKUP(M351,KELAS,2,FALSE))</f>
        <v>0</v>
      </c>
      <c r="G351" s="21">
        <f>IF(F351&gt;50,100,F351)</f>
        <v>0</v>
      </c>
      <c r="H351" s="24" t="s">
        <v>1298</v>
      </c>
      <c r="I351" s="24" t="s">
        <v>1299</v>
      </c>
      <c r="J351" s="21" t="s">
        <v>18</v>
      </c>
      <c r="K351" s="21">
        <v>42</v>
      </c>
      <c r="L351" s="21" t="str">
        <f>VLOOKUP(E351,[1]KLASIFIKASI!$I$4:$J$18,2,FALSE)</f>
        <v>PELEPAS GAS</v>
      </c>
      <c r="M351" s="21">
        <f>IF(AND(L351="PIJAR",K351&gt;=25,K351&lt;=50),1,IF(AND(L351="PIJAR",K351&gt;=51,K351&lt;=100),2,IF(AND(L351="PIJAR",K351&gt;=101,K351&lt;=200),3,IF(AND(L351="PIJAR",K351&gt;=201,K351&lt;=300),4,IF(AND(L351="PIJAR",K351&gt;=301,K351&lt;=400),5,IF(AND(L351="PIJAR",K351&gt;=401,K351&lt;=500),6,IF(AND(L351="PIJAR",K351&gt;=510,K351&lt;=600),7,IF(AND(L351="PIJAR",K351&gt;=601,K351&lt;=700),8,IF(AND(L351="PIJAR",K351&gt;=701,K351&lt;=800),9,IF(AND(L351="PIJAR",K351&gt;=801,K351&lt;=900),10,IF(AND(L351="PIJAR",K351&gt;=901,K351&lt;=1000),11,IF(AND(L351="PELEPAS GAS",K351&gt;=10,K351&lt;=50),12,IF(AND(L351="PELEPAS GAS",K351&gt;=51,K351&lt;=100),13,IF(AND(L351="PELEPAS GAS",K351&gt;=101,K351&lt;=250),14,IF(AND(L351="PELEPAS GAS",K351&gt;=251,K351&lt;1000),15,IF(AND(L351="PELEPAS GAS",K351&gt;=501,K351&lt;2000),16,"SALAH"))))))))))))))))</f>
        <v>12</v>
      </c>
      <c r="N351" s="21" t="s">
        <v>19</v>
      </c>
    </row>
    <row r="352" spans="1:14" x14ac:dyDescent="0.25">
      <c r="A352" s="21">
        <f t="shared" si="41"/>
        <v>351</v>
      </c>
      <c r="B352" s="21" t="s">
        <v>1117</v>
      </c>
      <c r="C352" s="21" t="str">
        <f>VLOOKUP(B352,[1]DESA!$B$2:$D$601,3,FALSE)</f>
        <v>KOPANG REMBIGA</v>
      </c>
      <c r="D352" s="21" t="str">
        <f>VLOOKUP(B352,[1]DESA!$B$2:$E$601,4,FALSE)</f>
        <v>KOPANG</v>
      </c>
      <c r="E352" s="22" t="s">
        <v>24</v>
      </c>
      <c r="F352" s="21">
        <f>IF(ISERROR(VLOOKUP(M352,KELAS,2,FALSE)),0,VLOOKUP(M352,KELAS,2,FALSE))</f>
        <v>0</v>
      </c>
      <c r="G352" s="21">
        <f>IF(F352&gt;50,100,F352)</f>
        <v>0</v>
      </c>
      <c r="H352" s="24" t="s">
        <v>1289</v>
      </c>
      <c r="I352" s="24" t="s">
        <v>1290</v>
      </c>
      <c r="J352" s="21" t="s">
        <v>18</v>
      </c>
      <c r="K352" s="21">
        <v>1500</v>
      </c>
      <c r="L352" s="21" t="str">
        <f>VLOOKUP(E352,[1]KLASIFIKASI!$I$4:$J$18,2,FALSE)</f>
        <v>PELEPAS GAS</v>
      </c>
      <c r="M352" s="21">
        <f>IF(AND(L352="PIJAR",K352&gt;=25,K352&lt;=50),1,IF(AND(L352="PIJAR",K352&gt;=51,K352&lt;=100),2,IF(AND(L352="PIJAR",K352&gt;=101,K352&lt;=200),3,IF(AND(L352="PIJAR",K352&gt;=201,K352&lt;=300),4,IF(AND(L352="PIJAR",K352&gt;=301,K352&lt;=400),5,IF(AND(L352="PIJAR",K352&gt;=401,K352&lt;=500),6,IF(AND(L352="PIJAR",K352&gt;=510,K352&lt;=600),7,IF(AND(L352="PIJAR",K352&gt;=601,K352&lt;=700),8,IF(AND(L352="PIJAR",K352&gt;=701,K352&lt;=800),9,IF(AND(L352="PIJAR",K352&gt;=801,K352&lt;=900),10,IF(AND(L352="PIJAR",K352&gt;=901,K352&lt;=1000),11,IF(AND(L352="PELEPAS GAS",K352&gt;=10,K352&lt;=50),12,IF(AND(L352="PELEPAS GAS",K352&gt;=51,K352&lt;=100),13,IF(AND(L352="PELEPAS GAS",K352&gt;=101,K352&lt;=250),14,IF(AND(L352="PELEPAS GAS",K352&gt;=251,K352&lt;1000),15,IF(AND(L352="PELEPAS GAS",K352&gt;=501,K352&lt;2000),16,"SALAH"))))))))))))))))</f>
        <v>16</v>
      </c>
      <c r="N352" s="21" t="s">
        <v>52</v>
      </c>
    </row>
    <row r="353" spans="1:14" x14ac:dyDescent="0.25">
      <c r="A353" s="21">
        <f t="shared" si="41"/>
        <v>352</v>
      </c>
      <c r="B353" s="21" t="s">
        <v>1117</v>
      </c>
      <c r="C353" s="21" t="str">
        <f>VLOOKUP(B353,[1]DESA!$B$2:$D$601,3,FALSE)</f>
        <v>KOPANG REMBIGA</v>
      </c>
      <c r="D353" s="21" t="str">
        <f>VLOOKUP(B353,[1]DESA!$B$2:$E$601,4,FALSE)</f>
        <v>KOPANG</v>
      </c>
      <c r="E353" s="22" t="s">
        <v>24</v>
      </c>
      <c r="F353" s="21">
        <f>IF(ISERROR(VLOOKUP(M353,KELAS,2,FALSE)),0,VLOOKUP(M353,KELAS,2,FALSE))</f>
        <v>0</v>
      </c>
      <c r="G353" s="21">
        <f>IF(F353&gt;50,100,F353)</f>
        <v>0</v>
      </c>
      <c r="H353" s="24" t="s">
        <v>1287</v>
      </c>
      <c r="I353" s="24" t="s">
        <v>1288</v>
      </c>
      <c r="J353" s="21" t="s">
        <v>18</v>
      </c>
      <c r="K353" s="21">
        <v>2000</v>
      </c>
      <c r="L353" s="21" t="str">
        <f>VLOOKUP(E353,[1]KLASIFIKASI!$I$4:$J$18,2,FALSE)</f>
        <v>PELEPAS GAS</v>
      </c>
      <c r="M353" s="21" t="str">
        <f>IF(AND(L353="PIJAR",K353&gt;=25,K353&lt;=50),1,IF(AND(L353="PIJAR",K353&gt;=51,K353&lt;=100),2,IF(AND(L353="PIJAR",K353&gt;=101,K353&lt;=200),3,IF(AND(L353="PIJAR",K353&gt;=201,K353&lt;=300),4,IF(AND(L353="PIJAR",K353&gt;=301,K353&lt;=400),5,IF(AND(L353="PIJAR",K353&gt;=401,K353&lt;=500),6,IF(AND(L353="PIJAR",K353&gt;=510,K353&lt;=600),7,IF(AND(L353="PIJAR",K353&gt;=601,K353&lt;=700),8,IF(AND(L353="PIJAR",K353&gt;=701,K353&lt;=800),9,IF(AND(L353="PIJAR",K353&gt;=801,K353&lt;=900),10,IF(AND(L353="PIJAR",K353&gt;=901,K353&lt;=1000),11,IF(AND(L353="PELEPAS GAS",K353&gt;=10,K353&lt;=50),12,IF(AND(L353="PELEPAS GAS",K353&gt;=51,K353&lt;=100),13,IF(AND(L353="PELEPAS GAS",K353&gt;=101,K353&lt;=250),14,IF(AND(L353="PELEPAS GAS",K353&gt;=251,K353&lt;1000),15,IF(AND(L353="PELEPAS GAS",K353&gt;=501,K353&lt;2000),16,"SALAH"))))))))))))))))</f>
        <v>SALAH</v>
      </c>
      <c r="N353" s="21" t="s">
        <v>52</v>
      </c>
    </row>
    <row r="354" spans="1:14" x14ac:dyDescent="0.25">
      <c r="A354" s="21">
        <f t="shared" si="41"/>
        <v>353</v>
      </c>
      <c r="B354" s="21" t="s">
        <v>466</v>
      </c>
      <c r="C354" s="21" t="str">
        <f>VLOOKUP(B354,[1]DESA!$B$2:$D$601,3,FALSE)</f>
        <v>KOPANG REMBIGA</v>
      </c>
      <c r="D354" s="21" t="str">
        <f>VLOOKUP(B354,[1]DESA!$B$2:$E$601,4,FALSE)</f>
        <v>KOPANG</v>
      </c>
      <c r="E354" s="22" t="s">
        <v>29</v>
      </c>
      <c r="F354" s="21">
        <f>IF(ISERROR(VLOOKUP(M354,KELAS,2,FALSE)),0,VLOOKUP(M354,KELAS,2,FALSE))</f>
        <v>0</v>
      </c>
      <c r="G354" s="21">
        <f>IF(F354&gt;50,100,F354)</f>
        <v>0</v>
      </c>
      <c r="H354" s="24" t="s">
        <v>1259</v>
      </c>
      <c r="I354" s="24" t="s">
        <v>1260</v>
      </c>
      <c r="J354" s="21" t="s">
        <v>18</v>
      </c>
      <c r="K354" s="21">
        <v>500</v>
      </c>
      <c r="L354" s="21" t="str">
        <f>VLOOKUP(E354,[1]KLASIFIKASI!$I$4:$J$18,2,FALSE)</f>
        <v>PELEPAS GAS</v>
      </c>
      <c r="M354" s="21">
        <f>IF(AND(L354="PIJAR",K354&gt;=25,K354&lt;=50),1,IF(AND(L354="PIJAR",K354&gt;=51,K354&lt;=100),2,IF(AND(L354="PIJAR",K354&gt;=101,K354&lt;=200),3,IF(AND(L354="PIJAR",K354&gt;=201,K354&lt;=300),4,IF(AND(L354="PIJAR",K354&gt;=301,K354&lt;=400),5,IF(AND(L354="PIJAR",K354&gt;=401,K354&lt;=500),6,IF(AND(L354="PIJAR",K354&gt;=510,K354&lt;=600),7,IF(AND(L354="PIJAR",K354&gt;=601,K354&lt;=700),8,IF(AND(L354="PIJAR",K354&gt;=701,K354&lt;=800),9,IF(AND(L354="PIJAR",K354&gt;=801,K354&lt;=900),10,IF(AND(L354="PIJAR",K354&gt;=901,K354&lt;=1000),11,IF(AND(L354="PELEPAS GAS",K354&gt;=10,K354&lt;=50),12,IF(AND(L354="PELEPAS GAS",K354&gt;=51,K354&lt;=100),13,IF(AND(L354="PELEPAS GAS",K354&gt;=101,K354&lt;=250),14,IF(AND(L354="PELEPAS GAS",K354&gt;=251,K354&lt;1000),15,IF(AND(L354="PELEPAS GAS",K354&gt;=501,K354&lt;2000),16,"SALAH"))))))))))))))))</f>
        <v>15</v>
      </c>
      <c r="N354" s="21" t="s">
        <v>19</v>
      </c>
    </row>
    <row r="355" spans="1:14" x14ac:dyDescent="0.25">
      <c r="A355" s="21">
        <f t="shared" si="41"/>
        <v>354</v>
      </c>
      <c r="B355" s="21" t="s">
        <v>466</v>
      </c>
      <c r="C355" s="21" t="str">
        <f>VLOOKUP(B355,[1]DESA!$B$2:$D$601,3,FALSE)</f>
        <v>KOPANG REMBIGA</v>
      </c>
      <c r="D355" s="21" t="str">
        <f>VLOOKUP(B355,[1]DESA!$B$2:$E$601,4,FALSE)</f>
        <v>KOPANG</v>
      </c>
      <c r="E355" s="22" t="s">
        <v>29</v>
      </c>
      <c r="F355" s="21">
        <f>IF(ISERROR(VLOOKUP(M355,KELAS,2,FALSE)),0,VLOOKUP(M355,KELAS,2,FALSE))</f>
        <v>0</v>
      </c>
      <c r="G355" s="21">
        <f>IF(F355&gt;50,100,F355)</f>
        <v>0</v>
      </c>
      <c r="H355" s="24" t="s">
        <v>1257</v>
      </c>
      <c r="I355" s="24" t="s">
        <v>1258</v>
      </c>
      <c r="J355" s="21" t="s">
        <v>18</v>
      </c>
      <c r="K355" s="21">
        <v>250</v>
      </c>
      <c r="L355" s="21" t="str">
        <f>VLOOKUP(E355,[1]KLASIFIKASI!$I$4:$J$18,2,FALSE)</f>
        <v>PELEPAS GAS</v>
      </c>
      <c r="M355" s="21">
        <f>IF(AND(L355="PIJAR",K355&gt;=25,K355&lt;=50),1,IF(AND(L355="PIJAR",K355&gt;=51,K355&lt;=100),2,IF(AND(L355="PIJAR",K355&gt;=101,K355&lt;=200),3,IF(AND(L355="PIJAR",K355&gt;=201,K355&lt;=300),4,IF(AND(L355="PIJAR",K355&gt;=301,K355&lt;=400),5,IF(AND(L355="PIJAR",K355&gt;=401,K355&lt;=500),6,IF(AND(L355="PIJAR",K355&gt;=510,K355&lt;=600),7,IF(AND(L355="PIJAR",K355&gt;=601,K355&lt;=700),8,IF(AND(L355="PIJAR",K355&gt;=701,K355&lt;=800),9,IF(AND(L355="PIJAR",K355&gt;=801,K355&lt;=900),10,IF(AND(L355="PIJAR",K355&gt;=901,K355&lt;=1000),11,IF(AND(L355="PELEPAS GAS",K355&gt;=10,K355&lt;=50),12,IF(AND(L355="PELEPAS GAS",K355&gt;=51,K355&lt;=100),13,IF(AND(L355="PELEPAS GAS",K355&gt;=101,K355&lt;=250),14,IF(AND(L355="PELEPAS GAS",K355&gt;=251,K355&lt;1000),15,IF(AND(L355="PELEPAS GAS",K355&gt;=501,K355&lt;2000),16,"SALAH"))))))))))))))))</f>
        <v>14</v>
      </c>
      <c r="N355" s="21" t="s">
        <v>19</v>
      </c>
    </row>
    <row r="356" spans="1:14" x14ac:dyDescent="0.25">
      <c r="A356" s="21">
        <f t="shared" si="41"/>
        <v>355</v>
      </c>
      <c r="B356" s="21" t="s">
        <v>466</v>
      </c>
      <c r="C356" s="21" t="str">
        <f>VLOOKUP(B356,[1]DESA!$B$2:$D$601,3,FALSE)</f>
        <v>KOPANG REMBIGA</v>
      </c>
      <c r="D356" s="21" t="str">
        <f>VLOOKUP(B356,[1]DESA!$B$2:$E$601,4,FALSE)</f>
        <v>KOPANG</v>
      </c>
      <c r="E356" s="22" t="s">
        <v>29</v>
      </c>
      <c r="F356" s="21">
        <f>IF(ISERROR(VLOOKUP(M356,KELAS,2,FALSE)),0,VLOOKUP(M356,KELAS,2,FALSE))</f>
        <v>0</v>
      </c>
      <c r="G356" s="21">
        <f>IF(F356&gt;50,100,F356)</f>
        <v>0</v>
      </c>
      <c r="H356" s="24"/>
      <c r="I356" s="24"/>
      <c r="J356" s="21" t="s">
        <v>18</v>
      </c>
      <c r="K356" s="21">
        <v>500</v>
      </c>
      <c r="L356" s="21" t="str">
        <f>VLOOKUP(E356,[1]KLASIFIKASI!$I$4:$J$18,2,FALSE)</f>
        <v>PELEPAS GAS</v>
      </c>
      <c r="M356" s="21">
        <f>IF(AND(L356="PIJAR",K356&gt;=25,K356&lt;=50),1,IF(AND(L356="PIJAR",K356&gt;=51,K356&lt;=100),2,IF(AND(L356="PIJAR",K356&gt;=101,K356&lt;=200),3,IF(AND(L356="PIJAR",K356&gt;=201,K356&lt;=300),4,IF(AND(L356="PIJAR",K356&gt;=301,K356&lt;=400),5,IF(AND(L356="PIJAR",K356&gt;=401,K356&lt;=500),6,IF(AND(L356="PIJAR",K356&gt;=510,K356&lt;=600),7,IF(AND(L356="PIJAR",K356&gt;=601,K356&lt;=700),8,IF(AND(L356="PIJAR",K356&gt;=701,K356&lt;=800),9,IF(AND(L356="PIJAR",K356&gt;=801,K356&lt;=900),10,IF(AND(L356="PIJAR",K356&gt;=901,K356&lt;=1000),11,IF(AND(L356="PELEPAS GAS",K356&gt;=10,K356&lt;=50),12,IF(AND(L356="PELEPAS GAS",K356&gt;=51,K356&lt;=100),13,IF(AND(L356="PELEPAS GAS",K356&gt;=101,K356&lt;=250),14,IF(AND(L356="PELEPAS GAS",K356&gt;=251,K356&lt;1000),15,IF(AND(L356="PELEPAS GAS",K356&gt;=501,K356&lt;2000),16,"SALAH"))))))))))))))))</f>
        <v>15</v>
      </c>
      <c r="N356" s="21" t="s">
        <v>19</v>
      </c>
    </row>
    <row r="357" spans="1:14" x14ac:dyDescent="0.25">
      <c r="A357" s="21">
        <f t="shared" si="41"/>
        <v>356</v>
      </c>
      <c r="B357" s="21" t="s">
        <v>466</v>
      </c>
      <c r="C357" s="21" t="str">
        <f>VLOOKUP(B357,[1]DESA!$B$2:$D$601,3,FALSE)</f>
        <v>KOPANG REMBIGA</v>
      </c>
      <c r="D357" s="21" t="str">
        <f>VLOOKUP(B357,[1]DESA!$B$2:$E$601,4,FALSE)</f>
        <v>KOPANG</v>
      </c>
      <c r="E357" s="22" t="s">
        <v>29</v>
      </c>
      <c r="F357" s="21">
        <f>IF(ISERROR(VLOOKUP(M357,KELAS,2,FALSE)),0,VLOOKUP(M357,KELAS,2,FALSE))</f>
        <v>0</v>
      </c>
      <c r="G357" s="21">
        <f>IF(F357&gt;50,100,F357)</f>
        <v>0</v>
      </c>
      <c r="H357" s="24" t="s">
        <v>1248</v>
      </c>
      <c r="I357" s="24" t="s">
        <v>1249</v>
      </c>
      <c r="J357" s="21" t="s">
        <v>18</v>
      </c>
      <c r="K357" s="21">
        <v>250</v>
      </c>
      <c r="L357" s="21" t="str">
        <f>VLOOKUP(E357,[1]KLASIFIKASI!$I$4:$J$18,2,FALSE)</f>
        <v>PELEPAS GAS</v>
      </c>
      <c r="M357" s="21">
        <f>IF(AND(L357="PIJAR",K357&gt;=25,K357&lt;=50),1,IF(AND(L357="PIJAR",K357&gt;=51,K357&lt;=100),2,IF(AND(L357="PIJAR",K357&gt;=101,K357&lt;=200),3,IF(AND(L357="PIJAR",K357&gt;=201,K357&lt;=300),4,IF(AND(L357="PIJAR",K357&gt;=301,K357&lt;=400),5,IF(AND(L357="PIJAR",K357&gt;=401,K357&lt;=500),6,IF(AND(L357="PIJAR",K357&gt;=510,K357&lt;=600),7,IF(AND(L357="PIJAR",K357&gt;=601,K357&lt;=700),8,IF(AND(L357="PIJAR",K357&gt;=701,K357&lt;=800),9,IF(AND(L357="PIJAR",K357&gt;=801,K357&lt;=900),10,IF(AND(L357="PIJAR",K357&gt;=901,K357&lt;=1000),11,IF(AND(L357="PELEPAS GAS",K357&gt;=10,K357&lt;=50),12,IF(AND(L357="PELEPAS GAS",K357&gt;=51,K357&lt;=100),13,IF(AND(L357="PELEPAS GAS",K357&gt;=101,K357&lt;=250),14,IF(AND(L357="PELEPAS GAS",K357&gt;=251,K357&lt;1000),15,IF(AND(L357="PELEPAS GAS",K357&gt;=501,K357&lt;2000),16,"SALAH"))))))))))))))))</f>
        <v>14</v>
      </c>
      <c r="N357" s="21" t="s">
        <v>19</v>
      </c>
    </row>
    <row r="358" spans="1:14" x14ac:dyDescent="0.25">
      <c r="A358" s="21">
        <f t="shared" si="41"/>
        <v>357</v>
      </c>
      <c r="B358" s="21" t="s">
        <v>466</v>
      </c>
      <c r="C358" s="21" t="str">
        <f>VLOOKUP(B358,[1]DESA!$B$2:$D$601,3,FALSE)</f>
        <v>KOPANG REMBIGA</v>
      </c>
      <c r="D358" s="21" t="str">
        <f>VLOOKUP(B358,[1]DESA!$B$2:$E$601,4,FALSE)</f>
        <v>KOPANG</v>
      </c>
      <c r="E358" s="22" t="s">
        <v>29</v>
      </c>
      <c r="F358" s="21">
        <f>IF(ISERROR(VLOOKUP(M358,KELAS,2,FALSE)),0,VLOOKUP(M358,KELAS,2,FALSE))</f>
        <v>0</v>
      </c>
      <c r="G358" s="21">
        <f>IF(F358&gt;50,100,F358)</f>
        <v>0</v>
      </c>
      <c r="H358" s="24" t="s">
        <v>1250</v>
      </c>
      <c r="I358" s="24" t="s">
        <v>1251</v>
      </c>
      <c r="J358" s="21" t="s">
        <v>18</v>
      </c>
      <c r="K358" s="21">
        <v>500</v>
      </c>
      <c r="L358" s="21" t="str">
        <f>VLOOKUP(E358,[1]KLASIFIKASI!$I$4:$J$18,2,FALSE)</f>
        <v>PELEPAS GAS</v>
      </c>
      <c r="M358" s="21">
        <f>IF(AND(L358="PIJAR",K358&gt;=25,K358&lt;=50),1,IF(AND(L358="PIJAR",K358&gt;=51,K358&lt;=100),2,IF(AND(L358="PIJAR",K358&gt;=101,K358&lt;=200),3,IF(AND(L358="PIJAR",K358&gt;=201,K358&lt;=300),4,IF(AND(L358="PIJAR",K358&gt;=301,K358&lt;=400),5,IF(AND(L358="PIJAR",K358&gt;=401,K358&lt;=500),6,IF(AND(L358="PIJAR",K358&gt;=510,K358&lt;=600),7,IF(AND(L358="PIJAR",K358&gt;=601,K358&lt;=700),8,IF(AND(L358="PIJAR",K358&gt;=701,K358&lt;=800),9,IF(AND(L358="PIJAR",K358&gt;=801,K358&lt;=900),10,IF(AND(L358="PIJAR",K358&gt;=901,K358&lt;=1000),11,IF(AND(L358="PELEPAS GAS",K358&gt;=10,K358&lt;=50),12,IF(AND(L358="PELEPAS GAS",K358&gt;=51,K358&lt;=100),13,IF(AND(L358="PELEPAS GAS",K358&gt;=101,K358&lt;=250),14,IF(AND(L358="PELEPAS GAS",K358&gt;=251,K358&lt;1000),15,IF(AND(L358="PELEPAS GAS",K358&gt;=501,K358&lt;2000),16,"SALAH"))))))))))))))))</f>
        <v>15</v>
      </c>
      <c r="N358" s="21" t="s">
        <v>19</v>
      </c>
    </row>
    <row r="359" spans="1:14" x14ac:dyDescent="0.25">
      <c r="A359" s="21">
        <f t="shared" si="41"/>
        <v>358</v>
      </c>
      <c r="B359" s="21" t="s">
        <v>1187</v>
      </c>
      <c r="C359" s="21" t="str">
        <f>VLOOKUP(B359,[1]DESA!$B$2:$D$601,3,FALSE)</f>
        <v>KOPANG REMBIGA</v>
      </c>
      <c r="D359" s="21" t="str">
        <f>VLOOKUP(B359,[1]DESA!$B$2:$E$601,4,FALSE)</f>
        <v>KOPANG</v>
      </c>
      <c r="E359" s="22" t="s">
        <v>29</v>
      </c>
      <c r="F359" s="21">
        <f>IF(ISERROR(VLOOKUP(M359,KELAS,2,FALSE)),0,VLOOKUP(M359,KELAS,2,FALSE))</f>
        <v>0</v>
      </c>
      <c r="G359" s="21">
        <f>IF(F359&gt;50,100,F359)</f>
        <v>0</v>
      </c>
      <c r="H359" s="24" t="s">
        <v>1188</v>
      </c>
      <c r="I359" s="24" t="s">
        <v>1189</v>
      </c>
      <c r="J359" s="21" t="s">
        <v>18</v>
      </c>
      <c r="K359" s="21">
        <v>500</v>
      </c>
      <c r="L359" s="21" t="str">
        <f>VLOOKUP(E359,[1]KLASIFIKASI!$I$4:$J$18,2,FALSE)</f>
        <v>PELEPAS GAS</v>
      </c>
      <c r="M359" s="21">
        <f>IF(AND(L359="PIJAR",K359&gt;=25,K359&lt;=50),1,IF(AND(L359="PIJAR",K359&gt;=51,K359&lt;=100),2,IF(AND(L359="PIJAR",K359&gt;=101,K359&lt;=200),3,IF(AND(L359="PIJAR",K359&gt;=201,K359&lt;=300),4,IF(AND(L359="PIJAR",K359&gt;=301,K359&lt;=400),5,IF(AND(L359="PIJAR",K359&gt;=401,K359&lt;=500),6,IF(AND(L359="PIJAR",K359&gt;=510,K359&lt;=600),7,IF(AND(L359="PIJAR",K359&gt;=601,K359&lt;=700),8,IF(AND(L359="PIJAR",K359&gt;=701,K359&lt;=800),9,IF(AND(L359="PIJAR",K359&gt;=801,K359&lt;=900),10,IF(AND(L359="PIJAR",K359&gt;=901,K359&lt;=1000),11,IF(AND(L359="PELEPAS GAS",K359&gt;=10,K359&lt;=50),12,IF(AND(L359="PELEPAS GAS",K359&gt;=51,K359&lt;=100),13,IF(AND(L359="PELEPAS GAS",K359&gt;=101,K359&lt;=250),14,IF(AND(L359="PELEPAS GAS",K359&gt;=251,K359&lt;1000),15,IF(AND(L359="PELEPAS GAS",K359&gt;=501,K359&lt;2000),16,"SALAH"))))))))))))))))</f>
        <v>15</v>
      </c>
      <c r="N359" s="21" t="s">
        <v>19</v>
      </c>
    </row>
    <row r="360" spans="1:14" x14ac:dyDescent="0.25">
      <c r="A360" s="21">
        <f t="shared" si="41"/>
        <v>359</v>
      </c>
      <c r="B360" s="21" t="s">
        <v>1117</v>
      </c>
      <c r="C360" s="21" t="str">
        <f>VLOOKUP(B360,[1]DESA!$B$2:$D$601,3,FALSE)</f>
        <v>KOPANG REMBIGA</v>
      </c>
      <c r="D360" s="21" t="str">
        <f>VLOOKUP(B360,[1]DESA!$B$2:$E$601,4,FALSE)</f>
        <v>KOPANG</v>
      </c>
      <c r="E360" s="22" t="s">
        <v>29</v>
      </c>
      <c r="F360" s="21">
        <f>IF(ISERROR(VLOOKUP(M360,KELAS,2,FALSE)),0,VLOOKUP(M360,KELAS,2,FALSE))</f>
        <v>0</v>
      </c>
      <c r="G360" s="21">
        <f>IF(F360&gt;50,100,F360)</f>
        <v>0</v>
      </c>
      <c r="H360" s="24" t="s">
        <v>1185</v>
      </c>
      <c r="I360" s="24" t="s">
        <v>1186</v>
      </c>
      <c r="J360" s="21" t="s">
        <v>18</v>
      </c>
      <c r="K360" s="21">
        <v>500</v>
      </c>
      <c r="L360" s="21" t="str">
        <f>VLOOKUP(E360,[1]KLASIFIKASI!$I$4:$J$18,2,FALSE)</f>
        <v>PELEPAS GAS</v>
      </c>
      <c r="M360" s="21">
        <f>IF(AND(L360="PIJAR",K360&gt;=25,K360&lt;=50),1,IF(AND(L360="PIJAR",K360&gt;=51,K360&lt;=100),2,IF(AND(L360="PIJAR",K360&gt;=101,K360&lt;=200),3,IF(AND(L360="PIJAR",K360&gt;=201,K360&lt;=300),4,IF(AND(L360="PIJAR",K360&gt;=301,K360&lt;=400),5,IF(AND(L360="PIJAR",K360&gt;=401,K360&lt;=500),6,IF(AND(L360="PIJAR",K360&gt;=510,K360&lt;=600),7,IF(AND(L360="PIJAR",K360&gt;=601,K360&lt;=700),8,IF(AND(L360="PIJAR",K360&gt;=701,K360&lt;=800),9,IF(AND(L360="PIJAR",K360&gt;=801,K360&lt;=900),10,IF(AND(L360="PIJAR",K360&gt;=901,K360&lt;=1000),11,IF(AND(L360="PELEPAS GAS",K360&gt;=10,K360&lt;=50),12,IF(AND(L360="PELEPAS GAS",K360&gt;=51,K360&lt;=100),13,IF(AND(L360="PELEPAS GAS",K360&gt;=101,K360&lt;=250),14,IF(AND(L360="PELEPAS GAS",K360&gt;=251,K360&lt;1000),15,IF(AND(L360="PELEPAS GAS",K360&gt;=501,K360&lt;2000),16,"SALAH"))))))))))))))))</f>
        <v>15</v>
      </c>
      <c r="N360" s="21" t="s">
        <v>19</v>
      </c>
    </row>
    <row r="361" spans="1:14" x14ac:dyDescent="0.25">
      <c r="A361" s="21">
        <f t="shared" si="41"/>
        <v>360</v>
      </c>
      <c r="B361" s="21" t="s">
        <v>1117</v>
      </c>
      <c r="C361" s="21" t="str">
        <f>VLOOKUP(B361,[1]DESA!$B$2:$D$601,3,FALSE)</f>
        <v>KOPANG REMBIGA</v>
      </c>
      <c r="D361" s="21" t="str">
        <f>VLOOKUP(B361,[1]DESA!$B$2:$E$601,4,FALSE)</f>
        <v>KOPANG</v>
      </c>
      <c r="E361" s="22" t="s">
        <v>29</v>
      </c>
      <c r="F361" s="21">
        <f>IF(ISERROR(VLOOKUP(M361,KELAS,2,FALSE)),0,VLOOKUP(M361,KELAS,2,FALSE))</f>
        <v>0</v>
      </c>
      <c r="G361" s="21">
        <f>IF(F361&gt;50,100,F361)</f>
        <v>0</v>
      </c>
      <c r="H361" s="24" t="s">
        <v>1183</v>
      </c>
      <c r="I361" s="24" t="s">
        <v>1184</v>
      </c>
      <c r="J361" s="21" t="s">
        <v>18</v>
      </c>
      <c r="K361" s="21">
        <v>500</v>
      </c>
      <c r="L361" s="21" t="str">
        <f>VLOOKUP(E361,[1]KLASIFIKASI!$I$4:$J$18,2,FALSE)</f>
        <v>PELEPAS GAS</v>
      </c>
      <c r="M361" s="21">
        <f>IF(AND(L361="PIJAR",K361&gt;=25,K361&lt;=50),1,IF(AND(L361="PIJAR",K361&gt;=51,K361&lt;=100),2,IF(AND(L361="PIJAR",K361&gt;=101,K361&lt;=200),3,IF(AND(L361="PIJAR",K361&gt;=201,K361&lt;=300),4,IF(AND(L361="PIJAR",K361&gt;=301,K361&lt;=400),5,IF(AND(L361="PIJAR",K361&gt;=401,K361&lt;=500),6,IF(AND(L361="PIJAR",K361&gt;=510,K361&lt;=600),7,IF(AND(L361="PIJAR",K361&gt;=601,K361&lt;=700),8,IF(AND(L361="PIJAR",K361&gt;=701,K361&lt;=800),9,IF(AND(L361="PIJAR",K361&gt;=801,K361&lt;=900),10,IF(AND(L361="PIJAR",K361&gt;=901,K361&lt;=1000),11,IF(AND(L361="PELEPAS GAS",K361&gt;=10,K361&lt;=50),12,IF(AND(L361="PELEPAS GAS",K361&gt;=51,K361&lt;=100),13,IF(AND(L361="PELEPAS GAS",K361&gt;=101,K361&lt;=250),14,IF(AND(L361="PELEPAS GAS",K361&gt;=251,K361&lt;1000),15,IF(AND(L361="PELEPAS GAS",K361&gt;=501,K361&lt;2000),16,"SALAH"))))))))))))))))</f>
        <v>15</v>
      </c>
      <c r="N361" s="21" t="s">
        <v>19</v>
      </c>
    </row>
    <row r="362" spans="1:14" x14ac:dyDescent="0.25">
      <c r="A362" s="21">
        <f t="shared" si="41"/>
        <v>361</v>
      </c>
      <c r="B362" s="21" t="s">
        <v>1117</v>
      </c>
      <c r="C362" s="21" t="str">
        <f>VLOOKUP(B362,[1]DESA!$B$2:$D$601,3,FALSE)</f>
        <v>KOPANG REMBIGA</v>
      </c>
      <c r="D362" s="21" t="str">
        <f>VLOOKUP(B362,[1]DESA!$B$2:$E$601,4,FALSE)</f>
        <v>KOPANG</v>
      </c>
      <c r="E362" s="22" t="s">
        <v>29</v>
      </c>
      <c r="F362" s="21">
        <f>IF(ISERROR(VLOOKUP(M362,KELAS,2,FALSE)),0,VLOOKUP(M362,KELAS,2,FALSE))</f>
        <v>0</v>
      </c>
      <c r="G362" s="21">
        <f>IF(F362&gt;50,100,F362)</f>
        <v>0</v>
      </c>
      <c r="H362" s="24" t="s">
        <v>1181</v>
      </c>
      <c r="I362" s="24" t="s">
        <v>1182</v>
      </c>
      <c r="J362" s="21" t="s">
        <v>18</v>
      </c>
      <c r="K362" s="21">
        <v>500</v>
      </c>
      <c r="L362" s="21" t="str">
        <f>VLOOKUP(E362,[1]KLASIFIKASI!$I$4:$J$18,2,FALSE)</f>
        <v>PELEPAS GAS</v>
      </c>
      <c r="M362" s="21">
        <f>IF(AND(L362="PIJAR",K362&gt;=25,K362&lt;=50),1,IF(AND(L362="PIJAR",K362&gt;=51,K362&lt;=100),2,IF(AND(L362="PIJAR",K362&gt;=101,K362&lt;=200),3,IF(AND(L362="PIJAR",K362&gt;=201,K362&lt;=300),4,IF(AND(L362="PIJAR",K362&gt;=301,K362&lt;=400),5,IF(AND(L362="PIJAR",K362&gt;=401,K362&lt;=500),6,IF(AND(L362="PIJAR",K362&gt;=510,K362&lt;=600),7,IF(AND(L362="PIJAR",K362&gt;=601,K362&lt;=700),8,IF(AND(L362="PIJAR",K362&gt;=701,K362&lt;=800),9,IF(AND(L362="PIJAR",K362&gt;=801,K362&lt;=900),10,IF(AND(L362="PIJAR",K362&gt;=901,K362&lt;=1000),11,IF(AND(L362="PELEPAS GAS",K362&gt;=10,K362&lt;=50),12,IF(AND(L362="PELEPAS GAS",K362&gt;=51,K362&lt;=100),13,IF(AND(L362="PELEPAS GAS",K362&gt;=101,K362&lt;=250),14,IF(AND(L362="PELEPAS GAS",K362&gt;=251,K362&lt;1000),15,IF(AND(L362="PELEPAS GAS",K362&gt;=501,K362&lt;2000),16,"SALAH"))))))))))))))))</f>
        <v>15</v>
      </c>
      <c r="N362" s="21" t="s">
        <v>19</v>
      </c>
    </row>
    <row r="363" spans="1:14" x14ac:dyDescent="0.25">
      <c r="A363" s="21">
        <f t="shared" si="41"/>
        <v>362</v>
      </c>
      <c r="B363" s="21" t="s">
        <v>1117</v>
      </c>
      <c r="C363" s="21" t="str">
        <f>VLOOKUP(B363,[1]DESA!$B$2:$D$601,3,FALSE)</f>
        <v>KOPANG REMBIGA</v>
      </c>
      <c r="D363" s="21" t="str">
        <f>VLOOKUP(B363,[1]DESA!$B$2:$E$601,4,FALSE)</f>
        <v>KOPANG</v>
      </c>
      <c r="E363" s="22" t="s">
        <v>29</v>
      </c>
      <c r="F363" s="21">
        <f>IF(ISERROR(VLOOKUP(M363,KELAS,2,FALSE)),0,VLOOKUP(M363,KELAS,2,FALSE))</f>
        <v>0</v>
      </c>
      <c r="G363" s="21">
        <f>IF(F363&gt;50,100,F363)</f>
        <v>0</v>
      </c>
      <c r="H363" s="24" t="s">
        <v>1175</v>
      </c>
      <c r="I363" s="24" t="s">
        <v>1176</v>
      </c>
      <c r="J363" s="21" t="s">
        <v>18</v>
      </c>
      <c r="K363" s="21">
        <v>500</v>
      </c>
      <c r="L363" s="21" t="str">
        <f>VLOOKUP(E363,[1]KLASIFIKASI!$I$4:$J$18,2,FALSE)</f>
        <v>PELEPAS GAS</v>
      </c>
      <c r="M363" s="21">
        <f>IF(AND(L363="PIJAR",K363&gt;=25,K363&lt;=50),1,IF(AND(L363="PIJAR",K363&gt;=51,K363&lt;=100),2,IF(AND(L363="PIJAR",K363&gt;=101,K363&lt;=200),3,IF(AND(L363="PIJAR",K363&gt;=201,K363&lt;=300),4,IF(AND(L363="PIJAR",K363&gt;=301,K363&lt;=400),5,IF(AND(L363="PIJAR",K363&gt;=401,K363&lt;=500),6,IF(AND(L363="PIJAR",K363&gt;=510,K363&lt;=600),7,IF(AND(L363="PIJAR",K363&gt;=601,K363&lt;=700),8,IF(AND(L363="PIJAR",K363&gt;=701,K363&lt;=800),9,IF(AND(L363="PIJAR",K363&gt;=801,K363&lt;=900),10,IF(AND(L363="PIJAR",K363&gt;=901,K363&lt;=1000),11,IF(AND(L363="PELEPAS GAS",K363&gt;=10,K363&lt;=50),12,IF(AND(L363="PELEPAS GAS",K363&gt;=51,K363&lt;=100),13,IF(AND(L363="PELEPAS GAS",K363&gt;=101,K363&lt;=250),14,IF(AND(L363="PELEPAS GAS",K363&gt;=251,K363&lt;1000),15,IF(AND(L363="PELEPAS GAS",K363&gt;=501,K363&lt;2000),16,"SALAH"))))))))))))))))</f>
        <v>15</v>
      </c>
      <c r="N363" s="21" t="s">
        <v>19</v>
      </c>
    </row>
    <row r="364" spans="1:14" x14ac:dyDescent="0.25">
      <c r="A364" s="21">
        <f t="shared" si="41"/>
        <v>363</v>
      </c>
      <c r="B364" s="21" t="s">
        <v>1117</v>
      </c>
      <c r="C364" s="21" t="str">
        <f>VLOOKUP(B364,[1]DESA!$B$2:$D$601,3,FALSE)</f>
        <v>KOPANG REMBIGA</v>
      </c>
      <c r="D364" s="21" t="str">
        <f>VLOOKUP(B364,[1]DESA!$B$2:$E$601,4,FALSE)</f>
        <v>KOPANG</v>
      </c>
      <c r="E364" s="22" t="s">
        <v>29</v>
      </c>
      <c r="F364" s="21">
        <f>IF(ISERROR(VLOOKUP(M364,KELAS,2,FALSE)),0,VLOOKUP(M364,KELAS,2,FALSE))</f>
        <v>0</v>
      </c>
      <c r="G364" s="21">
        <f>IF(F364&gt;50,100,F364)</f>
        <v>0</v>
      </c>
      <c r="H364" s="24" t="s">
        <v>1169</v>
      </c>
      <c r="I364" s="24" t="s">
        <v>1170</v>
      </c>
      <c r="J364" s="21" t="s">
        <v>18</v>
      </c>
      <c r="K364" s="21">
        <v>500</v>
      </c>
      <c r="L364" s="21" t="str">
        <f>VLOOKUP(E364,[1]KLASIFIKASI!$I$4:$J$18,2,FALSE)</f>
        <v>PELEPAS GAS</v>
      </c>
      <c r="M364" s="21">
        <f>IF(AND(L364="PIJAR",K364&gt;=25,K364&lt;=50),1,IF(AND(L364="PIJAR",K364&gt;=51,K364&lt;=100),2,IF(AND(L364="PIJAR",K364&gt;=101,K364&lt;=200),3,IF(AND(L364="PIJAR",K364&gt;=201,K364&lt;=300),4,IF(AND(L364="PIJAR",K364&gt;=301,K364&lt;=400),5,IF(AND(L364="PIJAR",K364&gt;=401,K364&lt;=500),6,IF(AND(L364="PIJAR",K364&gt;=510,K364&lt;=600),7,IF(AND(L364="PIJAR",K364&gt;=601,K364&lt;=700),8,IF(AND(L364="PIJAR",K364&gt;=701,K364&lt;=800),9,IF(AND(L364="PIJAR",K364&gt;=801,K364&lt;=900),10,IF(AND(L364="PIJAR",K364&gt;=901,K364&lt;=1000),11,IF(AND(L364="PELEPAS GAS",K364&gt;=10,K364&lt;=50),12,IF(AND(L364="PELEPAS GAS",K364&gt;=51,K364&lt;=100),13,IF(AND(L364="PELEPAS GAS",K364&gt;=101,K364&lt;=250),14,IF(AND(L364="PELEPAS GAS",K364&gt;=251,K364&lt;1000),15,IF(AND(L364="PELEPAS GAS",K364&gt;=501,K364&lt;2000),16,"SALAH"))))))))))))))))</f>
        <v>15</v>
      </c>
      <c r="N364" s="21" t="s">
        <v>19</v>
      </c>
    </row>
    <row r="365" spans="1:14" x14ac:dyDescent="0.25">
      <c r="A365" s="21">
        <f t="shared" si="41"/>
        <v>364</v>
      </c>
      <c r="B365" s="21" t="s">
        <v>1117</v>
      </c>
      <c r="C365" s="21" t="str">
        <f>VLOOKUP(B365,[1]DESA!$B$2:$D$601,3,FALSE)</f>
        <v>KOPANG REMBIGA</v>
      </c>
      <c r="D365" s="21" t="str">
        <f>VLOOKUP(B365,[1]DESA!$B$2:$E$601,4,FALSE)</f>
        <v>KOPANG</v>
      </c>
      <c r="E365" s="22" t="s">
        <v>29</v>
      </c>
      <c r="F365" s="21">
        <f>IF(ISERROR(VLOOKUP(M365,KELAS,2,FALSE)),0,VLOOKUP(M365,KELAS,2,FALSE))</f>
        <v>0</v>
      </c>
      <c r="G365" s="21">
        <f>IF(F365&gt;50,100,F365)</f>
        <v>0</v>
      </c>
      <c r="H365" s="24" t="s">
        <v>1156</v>
      </c>
      <c r="I365" s="24" t="s">
        <v>1157</v>
      </c>
      <c r="J365" s="21" t="s">
        <v>18</v>
      </c>
      <c r="K365" s="21">
        <v>150</v>
      </c>
      <c r="L365" s="21" t="str">
        <f>VLOOKUP(E365,[1]KLASIFIKASI!$I$4:$J$18,2,FALSE)</f>
        <v>PELEPAS GAS</v>
      </c>
      <c r="M365" s="21">
        <f>IF(AND(L365="PIJAR",K365&gt;=25,K365&lt;=50),1,IF(AND(L365="PIJAR",K365&gt;=51,K365&lt;=100),2,IF(AND(L365="PIJAR",K365&gt;=101,K365&lt;=200),3,IF(AND(L365="PIJAR",K365&gt;=201,K365&lt;=300),4,IF(AND(L365="PIJAR",K365&gt;=301,K365&lt;=400),5,IF(AND(L365="PIJAR",K365&gt;=401,K365&lt;=500),6,IF(AND(L365="PIJAR",K365&gt;=510,K365&lt;=600),7,IF(AND(L365="PIJAR",K365&gt;=601,K365&lt;=700),8,IF(AND(L365="PIJAR",K365&gt;=701,K365&lt;=800),9,IF(AND(L365="PIJAR",K365&gt;=801,K365&lt;=900),10,IF(AND(L365="PIJAR",K365&gt;=901,K365&lt;=1000),11,IF(AND(L365="PELEPAS GAS",K365&gt;=10,K365&lt;=50),12,IF(AND(L365="PELEPAS GAS",K365&gt;=51,K365&lt;=100),13,IF(AND(L365="PELEPAS GAS",K365&gt;=101,K365&lt;=250),14,IF(AND(L365="PELEPAS GAS",K365&gt;=251,K365&lt;1000),15,IF(AND(L365="PELEPAS GAS",K365&gt;=501,K365&lt;2000),16,"SALAH"))))))))))))))))</f>
        <v>14</v>
      </c>
      <c r="N365" s="21" t="s">
        <v>19</v>
      </c>
    </row>
    <row r="366" spans="1:14" x14ac:dyDescent="0.25">
      <c r="A366" s="21">
        <f t="shared" si="41"/>
        <v>365</v>
      </c>
      <c r="B366" s="21" t="s">
        <v>1117</v>
      </c>
      <c r="C366" s="21" t="str">
        <f>VLOOKUP(B366,[1]DESA!$B$2:$D$601,3,FALSE)</f>
        <v>KOPANG REMBIGA</v>
      </c>
      <c r="D366" s="21" t="str">
        <f>VLOOKUP(B366,[1]DESA!$B$2:$E$601,4,FALSE)</f>
        <v>KOPANG</v>
      </c>
      <c r="E366" s="22" t="s">
        <v>29</v>
      </c>
      <c r="F366" s="21">
        <f>IF(ISERROR(VLOOKUP(M366,KELAS,2,FALSE)),0,VLOOKUP(M366,KELAS,2,FALSE))</f>
        <v>0</v>
      </c>
      <c r="G366" s="21">
        <f>IF(F366&gt;50,100,F366)</f>
        <v>0</v>
      </c>
      <c r="H366" s="24" t="s">
        <v>1158</v>
      </c>
      <c r="I366" s="24" t="s">
        <v>1159</v>
      </c>
      <c r="J366" s="21" t="s">
        <v>18</v>
      </c>
      <c r="K366" s="21">
        <v>500</v>
      </c>
      <c r="L366" s="21" t="str">
        <f>VLOOKUP(E366,[1]KLASIFIKASI!$I$4:$J$18,2,FALSE)</f>
        <v>PELEPAS GAS</v>
      </c>
      <c r="M366" s="21">
        <f>IF(AND(L366="PIJAR",K366&gt;=25,K366&lt;=50),1,IF(AND(L366="PIJAR",K366&gt;=51,K366&lt;=100),2,IF(AND(L366="PIJAR",K366&gt;=101,K366&lt;=200),3,IF(AND(L366="PIJAR",K366&gt;=201,K366&lt;=300),4,IF(AND(L366="PIJAR",K366&gt;=301,K366&lt;=400),5,IF(AND(L366="PIJAR",K366&gt;=401,K366&lt;=500),6,IF(AND(L366="PIJAR",K366&gt;=510,K366&lt;=600),7,IF(AND(L366="PIJAR",K366&gt;=601,K366&lt;=700),8,IF(AND(L366="PIJAR",K366&gt;=701,K366&lt;=800),9,IF(AND(L366="PIJAR",K366&gt;=801,K366&lt;=900),10,IF(AND(L366="PIJAR",K366&gt;=901,K366&lt;=1000),11,IF(AND(L366="PELEPAS GAS",K366&gt;=10,K366&lt;=50),12,IF(AND(L366="PELEPAS GAS",K366&gt;=51,K366&lt;=100),13,IF(AND(L366="PELEPAS GAS",K366&gt;=101,K366&lt;=250),14,IF(AND(L366="PELEPAS GAS",K366&gt;=251,K366&lt;1000),15,IF(AND(L366="PELEPAS GAS",K366&gt;=501,K366&lt;2000),16,"SALAH"))))))))))))))))</f>
        <v>15</v>
      </c>
      <c r="N366" s="21" t="s">
        <v>19</v>
      </c>
    </row>
    <row r="367" spans="1:14" x14ac:dyDescent="0.25">
      <c r="A367" s="21">
        <f t="shared" si="41"/>
        <v>366</v>
      </c>
      <c r="B367" s="21" t="s">
        <v>1117</v>
      </c>
      <c r="C367" s="21" t="str">
        <f>VLOOKUP(B367,[1]DESA!$B$2:$D$601,3,FALSE)</f>
        <v>KOPANG REMBIGA</v>
      </c>
      <c r="D367" s="21" t="str">
        <f>VLOOKUP(B367,[1]DESA!$B$2:$E$601,4,FALSE)</f>
        <v>KOPANG</v>
      </c>
      <c r="E367" s="22" t="s">
        <v>29</v>
      </c>
      <c r="F367" s="21">
        <f>IF(ISERROR(VLOOKUP(M367,KELAS,2,FALSE)),0,VLOOKUP(M367,KELAS,2,FALSE))</f>
        <v>0</v>
      </c>
      <c r="G367" s="21">
        <f>IF(F367&gt;50,100,F367)</f>
        <v>0</v>
      </c>
      <c r="H367" s="24" t="s">
        <v>1134</v>
      </c>
      <c r="I367" s="24" t="s">
        <v>1135</v>
      </c>
      <c r="J367" s="21" t="s">
        <v>18</v>
      </c>
      <c r="K367" s="21">
        <v>500</v>
      </c>
      <c r="L367" s="21" t="str">
        <f>VLOOKUP(E367,[1]KLASIFIKASI!$I$4:$J$18,2,FALSE)</f>
        <v>PELEPAS GAS</v>
      </c>
      <c r="M367" s="21">
        <f>IF(AND(L367="PIJAR",K367&gt;=25,K367&lt;=50),1,IF(AND(L367="PIJAR",K367&gt;=51,K367&lt;=100),2,IF(AND(L367="PIJAR",K367&gt;=101,K367&lt;=200),3,IF(AND(L367="PIJAR",K367&gt;=201,K367&lt;=300),4,IF(AND(L367="PIJAR",K367&gt;=301,K367&lt;=400),5,IF(AND(L367="PIJAR",K367&gt;=401,K367&lt;=500),6,IF(AND(L367="PIJAR",K367&gt;=510,K367&lt;=600),7,IF(AND(L367="PIJAR",K367&gt;=601,K367&lt;=700),8,IF(AND(L367="PIJAR",K367&gt;=701,K367&lt;=800),9,IF(AND(L367="PIJAR",K367&gt;=801,K367&lt;=900),10,IF(AND(L367="PIJAR",K367&gt;=901,K367&lt;=1000),11,IF(AND(L367="PELEPAS GAS",K367&gt;=10,K367&lt;=50),12,IF(AND(L367="PELEPAS GAS",K367&gt;=51,K367&lt;=100),13,IF(AND(L367="PELEPAS GAS",K367&gt;=101,K367&lt;=250),14,IF(AND(L367="PELEPAS GAS",K367&gt;=251,K367&lt;1000),15,IF(AND(L367="PELEPAS GAS",K367&gt;=501,K367&lt;2000),16,"SALAH"))))))))))))))))</f>
        <v>15</v>
      </c>
      <c r="N367" s="21" t="s">
        <v>19</v>
      </c>
    </row>
    <row r="368" spans="1:14" x14ac:dyDescent="0.25">
      <c r="A368" s="21">
        <f t="shared" si="41"/>
        <v>367</v>
      </c>
      <c r="B368" s="21" t="s">
        <v>1117</v>
      </c>
      <c r="C368" s="21" t="str">
        <f>VLOOKUP(B368,[1]DESA!$B$2:$D$601,3,FALSE)</f>
        <v>KOPANG REMBIGA</v>
      </c>
      <c r="D368" s="21" t="str">
        <f>VLOOKUP(B368,[1]DESA!$B$2:$E$601,4,FALSE)</f>
        <v>KOPANG</v>
      </c>
      <c r="E368" s="22" t="s">
        <v>29</v>
      </c>
      <c r="F368" s="21">
        <f>IF(ISERROR(VLOOKUP(M368,KELAS,2,FALSE)),0,VLOOKUP(M368,KELAS,2,FALSE))</f>
        <v>0</v>
      </c>
      <c r="G368" s="21">
        <f>IF(F368&gt;50,100,F368)</f>
        <v>0</v>
      </c>
      <c r="H368" s="24" t="s">
        <v>1128</v>
      </c>
      <c r="I368" s="24" t="s">
        <v>1129</v>
      </c>
      <c r="J368" s="21" t="s">
        <v>18</v>
      </c>
      <c r="K368" s="21">
        <v>500</v>
      </c>
      <c r="L368" s="21" t="str">
        <f>VLOOKUP(E368,[1]KLASIFIKASI!$I$4:$J$18,2,FALSE)</f>
        <v>PELEPAS GAS</v>
      </c>
      <c r="M368" s="21">
        <f>IF(AND(L368="PIJAR",K368&gt;=25,K368&lt;=50),1,IF(AND(L368="PIJAR",K368&gt;=51,K368&lt;=100),2,IF(AND(L368="PIJAR",K368&gt;=101,K368&lt;=200),3,IF(AND(L368="PIJAR",K368&gt;=201,K368&lt;=300),4,IF(AND(L368="PIJAR",K368&gt;=301,K368&lt;=400),5,IF(AND(L368="PIJAR",K368&gt;=401,K368&lt;=500),6,IF(AND(L368="PIJAR",K368&gt;=510,K368&lt;=600),7,IF(AND(L368="PIJAR",K368&gt;=601,K368&lt;=700),8,IF(AND(L368="PIJAR",K368&gt;=701,K368&lt;=800),9,IF(AND(L368="PIJAR",K368&gt;=801,K368&lt;=900),10,IF(AND(L368="PIJAR",K368&gt;=901,K368&lt;=1000),11,IF(AND(L368="PELEPAS GAS",K368&gt;=10,K368&lt;=50),12,IF(AND(L368="PELEPAS GAS",K368&gt;=51,K368&lt;=100),13,IF(AND(L368="PELEPAS GAS",K368&gt;=101,K368&lt;=250),14,IF(AND(L368="PELEPAS GAS",K368&gt;=251,K368&lt;1000),15,IF(AND(L368="PELEPAS GAS",K368&gt;=501,K368&lt;2000),16,"SALAH"))))))))))))))))</f>
        <v>15</v>
      </c>
      <c r="N368" s="21" t="s">
        <v>19</v>
      </c>
    </row>
    <row r="369" spans="1:14" x14ac:dyDescent="0.25">
      <c r="A369" s="21">
        <f t="shared" si="41"/>
        <v>368</v>
      </c>
      <c r="B369" s="21" t="s">
        <v>1117</v>
      </c>
      <c r="C369" s="21" t="str">
        <f>VLOOKUP(B369,[1]DESA!$B$2:$D$601,3,FALSE)</f>
        <v>KOPANG REMBIGA</v>
      </c>
      <c r="D369" s="21" t="str">
        <f>VLOOKUP(B369,[1]DESA!$B$2:$E$601,4,FALSE)</f>
        <v>KOPANG</v>
      </c>
      <c r="E369" s="22" t="s">
        <v>29</v>
      </c>
      <c r="F369" s="21">
        <f>IF(ISERROR(VLOOKUP(M369,KELAS,2,FALSE)),0,VLOOKUP(M369,KELAS,2,FALSE))</f>
        <v>0</v>
      </c>
      <c r="G369" s="21">
        <f>IF(F369&gt;50,100,F369)</f>
        <v>0</v>
      </c>
      <c r="H369" s="24" t="s">
        <v>1130</v>
      </c>
      <c r="I369" s="24" t="s">
        <v>1131</v>
      </c>
      <c r="J369" s="21" t="s">
        <v>18</v>
      </c>
      <c r="K369" s="21">
        <v>500</v>
      </c>
      <c r="L369" s="21" t="str">
        <f>VLOOKUP(E369,[1]KLASIFIKASI!$I$4:$J$18,2,FALSE)</f>
        <v>PELEPAS GAS</v>
      </c>
      <c r="M369" s="21">
        <f>IF(AND(L369="PIJAR",K369&gt;=25,K369&lt;=50),1,IF(AND(L369="PIJAR",K369&gt;=51,K369&lt;=100),2,IF(AND(L369="PIJAR",K369&gt;=101,K369&lt;=200),3,IF(AND(L369="PIJAR",K369&gt;=201,K369&lt;=300),4,IF(AND(L369="PIJAR",K369&gt;=301,K369&lt;=400),5,IF(AND(L369="PIJAR",K369&gt;=401,K369&lt;=500),6,IF(AND(L369="PIJAR",K369&gt;=510,K369&lt;=600),7,IF(AND(L369="PIJAR",K369&gt;=601,K369&lt;=700),8,IF(AND(L369="PIJAR",K369&gt;=701,K369&lt;=800),9,IF(AND(L369="PIJAR",K369&gt;=801,K369&lt;=900),10,IF(AND(L369="PIJAR",K369&gt;=901,K369&lt;=1000),11,IF(AND(L369="PELEPAS GAS",K369&gt;=10,K369&lt;=50),12,IF(AND(L369="PELEPAS GAS",K369&gt;=51,K369&lt;=100),13,IF(AND(L369="PELEPAS GAS",K369&gt;=101,K369&lt;=250),14,IF(AND(L369="PELEPAS GAS",K369&gt;=251,K369&lt;1000),15,IF(AND(L369="PELEPAS GAS",K369&gt;=501,K369&lt;2000),16,"SALAH"))))))))))))))))</f>
        <v>15</v>
      </c>
      <c r="N369" s="21" t="s">
        <v>19</v>
      </c>
    </row>
    <row r="370" spans="1:14" x14ac:dyDescent="0.25">
      <c r="A370" s="21">
        <f t="shared" si="41"/>
        <v>369</v>
      </c>
      <c r="B370" s="21" t="s">
        <v>1117</v>
      </c>
      <c r="C370" s="21" t="str">
        <f>VLOOKUP(B370,[1]DESA!$B$2:$D$601,3,FALSE)</f>
        <v>KOPANG REMBIGA</v>
      </c>
      <c r="D370" s="21" t="str">
        <f>VLOOKUP(B370,[1]DESA!$B$2:$E$601,4,FALSE)</f>
        <v>KOPANG</v>
      </c>
      <c r="E370" s="22" t="s">
        <v>24</v>
      </c>
      <c r="F370" s="21">
        <f>IF(ISERROR(VLOOKUP(M370,KELAS,2,FALSE)),0,VLOOKUP(M370,KELAS,2,FALSE))</f>
        <v>0</v>
      </c>
      <c r="G370" s="21">
        <f>IF(F370&gt;50,100,F370)</f>
        <v>0</v>
      </c>
      <c r="H370" s="24" t="s">
        <v>1118</v>
      </c>
      <c r="I370" s="24" t="s">
        <v>1119</v>
      </c>
      <c r="J370" s="21" t="s">
        <v>18</v>
      </c>
      <c r="K370" s="21">
        <v>500</v>
      </c>
      <c r="L370" s="21" t="str">
        <f>VLOOKUP(E370,[1]KLASIFIKASI!$I$4:$J$18,2,FALSE)</f>
        <v>PELEPAS GAS</v>
      </c>
      <c r="M370" s="21">
        <f>IF(AND(L370="PIJAR",K370&gt;=25,K370&lt;=50),1,IF(AND(L370="PIJAR",K370&gt;=51,K370&lt;=100),2,IF(AND(L370="PIJAR",K370&gt;=101,K370&lt;=200),3,IF(AND(L370="PIJAR",K370&gt;=201,K370&lt;=300),4,IF(AND(L370="PIJAR",K370&gt;=301,K370&lt;=400),5,IF(AND(L370="PIJAR",K370&gt;=401,K370&lt;=500),6,IF(AND(L370="PIJAR",K370&gt;=510,K370&lt;=600),7,IF(AND(L370="PIJAR",K370&gt;=601,K370&lt;=700),8,IF(AND(L370="PIJAR",K370&gt;=701,K370&lt;=800),9,IF(AND(L370="PIJAR",K370&gt;=801,K370&lt;=900),10,IF(AND(L370="PIJAR",K370&gt;=901,K370&lt;=1000),11,IF(AND(L370="PELEPAS GAS",K370&gt;=10,K370&lt;=50),12,IF(AND(L370="PELEPAS GAS",K370&gt;=51,K370&lt;=100),13,IF(AND(L370="PELEPAS GAS",K370&gt;=101,K370&lt;=250),14,IF(AND(L370="PELEPAS GAS",K370&gt;=251,K370&lt;1000),15,IF(AND(L370="PELEPAS GAS",K370&gt;=501,K370&lt;2000),16,"SALAH"))))))))))))))))</f>
        <v>15</v>
      </c>
      <c r="N370" s="21" t="s">
        <v>19</v>
      </c>
    </row>
    <row r="371" spans="1:14" x14ac:dyDescent="0.25">
      <c r="A371" s="21">
        <f t="shared" si="41"/>
        <v>370</v>
      </c>
      <c r="B371" s="21" t="s">
        <v>1117</v>
      </c>
      <c r="C371" s="21" t="str">
        <f>VLOOKUP(B371,[1]DESA!$B$2:$D$601,3,FALSE)</f>
        <v>KOPANG REMBIGA</v>
      </c>
      <c r="D371" s="21" t="str">
        <f>VLOOKUP(B371,[1]DESA!$B$2:$E$601,4,FALSE)</f>
        <v>KOPANG</v>
      </c>
      <c r="E371" s="22" t="s">
        <v>49</v>
      </c>
      <c r="F371" s="21">
        <f>IF(ISERROR(VLOOKUP(M371,KELAS,2,FALSE)),0,VLOOKUP(M371,KELAS,2,FALSE))</f>
        <v>0</v>
      </c>
      <c r="G371" s="21">
        <f>IF(F371&gt;50,100,F371)</f>
        <v>0</v>
      </c>
      <c r="H371" s="24" t="s">
        <v>1120</v>
      </c>
      <c r="I371" s="24" t="s">
        <v>1121</v>
      </c>
      <c r="J371" s="21" t="s">
        <v>18</v>
      </c>
      <c r="K371" s="21"/>
      <c r="L371" s="21" t="e">
        <f>VLOOKUP(E371,[1]KLASIFIKASI!$I$4:$J$18,2,FALSE)</f>
        <v>#N/A</v>
      </c>
      <c r="M371" s="21" t="e">
        <f>IF(AND(L371="PIJAR",K371&gt;=25,K371&lt;=50),1,IF(AND(L371="PIJAR",K371&gt;=51,K371&lt;=100),2,IF(AND(L371="PIJAR",K371&gt;=101,K371&lt;=200),3,IF(AND(L371="PIJAR",K371&gt;=201,K371&lt;=300),4,IF(AND(L371="PIJAR",K371&gt;=301,K371&lt;=400),5,IF(AND(L371="PIJAR",K371&gt;=401,K371&lt;=500),6,IF(AND(L371="PIJAR",K371&gt;=510,K371&lt;=600),7,IF(AND(L371="PIJAR",K371&gt;=601,K371&lt;=700),8,IF(AND(L371="PIJAR",K371&gt;=701,K371&lt;=800),9,IF(AND(L371="PIJAR",K371&gt;=801,K371&lt;=900),10,IF(AND(L371="PIJAR",K371&gt;=901,K371&lt;=1000),11,IF(AND(L371="PELEPAS GAS",K371&gt;=10,K371&lt;=50),12,IF(AND(L371="PELEPAS GAS",K371&gt;=51,K371&lt;=100),13,IF(AND(L371="PELEPAS GAS",K371&gt;=101,K371&lt;=250),14,IF(AND(L371="PELEPAS GAS",K371&gt;=251,K371&lt;1000),15,IF(AND(L371="PELEPAS GAS",K371&gt;=501,K371&lt;2000),16,"SALAH"))))))))))))))))</f>
        <v>#N/A</v>
      </c>
      <c r="N371" s="21" t="s">
        <v>52</v>
      </c>
    </row>
    <row r="372" spans="1:14" x14ac:dyDescent="0.25">
      <c r="A372" s="21">
        <f t="shared" si="41"/>
        <v>371</v>
      </c>
      <c r="B372" s="21" t="s">
        <v>1117</v>
      </c>
      <c r="C372" s="21" t="str">
        <f>VLOOKUP(B372,[1]DESA!$B$2:$D$601,3,FALSE)</f>
        <v>KOPANG REMBIGA</v>
      </c>
      <c r="D372" s="21" t="str">
        <f>VLOOKUP(B372,[1]DESA!$B$2:$E$601,4,FALSE)</f>
        <v>KOPANG</v>
      </c>
      <c r="E372" s="22" t="s">
        <v>24</v>
      </c>
      <c r="F372" s="21">
        <f>IF(ISERROR(VLOOKUP(M372,KELAS,2,FALSE)),0,VLOOKUP(M372,KELAS,2,FALSE))</f>
        <v>0</v>
      </c>
      <c r="G372" s="21">
        <f>IF(F372&gt;50,100,F372)</f>
        <v>0</v>
      </c>
      <c r="H372" s="24" t="s">
        <v>1122</v>
      </c>
      <c r="I372" s="24" t="s">
        <v>1123</v>
      </c>
      <c r="J372" s="21" t="s">
        <v>18</v>
      </c>
      <c r="K372" s="21">
        <v>150</v>
      </c>
      <c r="L372" s="21" t="str">
        <f>VLOOKUP(E372,[1]KLASIFIKASI!$I$4:$J$18,2,FALSE)</f>
        <v>PELEPAS GAS</v>
      </c>
      <c r="M372" s="21">
        <f>IF(AND(L372="PIJAR",K372&gt;=25,K372&lt;=50),1,IF(AND(L372="PIJAR",K372&gt;=51,K372&lt;=100),2,IF(AND(L372="PIJAR",K372&gt;=101,K372&lt;=200),3,IF(AND(L372="PIJAR",K372&gt;=201,K372&lt;=300),4,IF(AND(L372="PIJAR",K372&gt;=301,K372&lt;=400),5,IF(AND(L372="PIJAR",K372&gt;=401,K372&lt;=500),6,IF(AND(L372="PIJAR",K372&gt;=510,K372&lt;=600),7,IF(AND(L372="PIJAR",K372&gt;=601,K372&lt;=700),8,IF(AND(L372="PIJAR",K372&gt;=701,K372&lt;=800),9,IF(AND(L372="PIJAR",K372&gt;=801,K372&lt;=900),10,IF(AND(L372="PIJAR",K372&gt;=901,K372&lt;=1000),11,IF(AND(L372="PELEPAS GAS",K372&gt;=10,K372&lt;=50),12,IF(AND(L372="PELEPAS GAS",K372&gt;=51,K372&lt;=100),13,IF(AND(L372="PELEPAS GAS",K372&gt;=101,K372&lt;=250),14,IF(AND(L372="PELEPAS GAS",K372&gt;=251,K372&lt;1000),15,IF(AND(L372="PELEPAS GAS",K372&gt;=501,K372&lt;2000),16,"SALAH"))))))))))))))))</f>
        <v>14</v>
      </c>
      <c r="N372" s="21" t="s">
        <v>19</v>
      </c>
    </row>
    <row r="373" spans="1:14" x14ac:dyDescent="0.25">
      <c r="A373" s="21">
        <f t="shared" si="41"/>
        <v>372</v>
      </c>
      <c r="B373" s="21" t="s">
        <v>1117</v>
      </c>
      <c r="C373" s="21" t="str">
        <f>VLOOKUP(B373,[1]DESA!$B$2:$D$601,3,FALSE)</f>
        <v>KOPANG REMBIGA</v>
      </c>
      <c r="D373" s="21" t="str">
        <f>VLOOKUP(B373,[1]DESA!$B$2:$E$601,4,FALSE)</f>
        <v>KOPANG</v>
      </c>
      <c r="E373" s="22" t="s">
        <v>24</v>
      </c>
      <c r="F373" s="21">
        <f>IF(ISERROR(VLOOKUP(M373,KELAS,2,FALSE)),0,VLOOKUP(M373,KELAS,2,FALSE))</f>
        <v>0</v>
      </c>
      <c r="G373" s="21">
        <f>IF(F373&gt;50,100,F373)</f>
        <v>0</v>
      </c>
      <c r="H373" s="24" t="s">
        <v>1124</v>
      </c>
      <c r="I373" s="24" t="s">
        <v>1125</v>
      </c>
      <c r="J373" s="21" t="s">
        <v>18</v>
      </c>
      <c r="K373" s="21">
        <v>500</v>
      </c>
      <c r="L373" s="21" t="str">
        <f>VLOOKUP(E373,[1]KLASIFIKASI!$I$4:$J$18,2,FALSE)</f>
        <v>PELEPAS GAS</v>
      </c>
      <c r="M373" s="21">
        <f>IF(AND(L373="PIJAR",K373&gt;=25,K373&lt;=50),1,IF(AND(L373="PIJAR",K373&gt;=51,K373&lt;=100),2,IF(AND(L373="PIJAR",K373&gt;=101,K373&lt;=200),3,IF(AND(L373="PIJAR",K373&gt;=201,K373&lt;=300),4,IF(AND(L373="PIJAR",K373&gt;=301,K373&lt;=400),5,IF(AND(L373="PIJAR",K373&gt;=401,K373&lt;=500),6,IF(AND(L373="PIJAR",K373&gt;=510,K373&lt;=600),7,IF(AND(L373="PIJAR",K373&gt;=601,K373&lt;=700),8,IF(AND(L373="PIJAR",K373&gt;=701,K373&lt;=800),9,IF(AND(L373="PIJAR",K373&gt;=801,K373&lt;=900),10,IF(AND(L373="PIJAR",K373&gt;=901,K373&lt;=1000),11,IF(AND(L373="PELEPAS GAS",K373&gt;=10,K373&lt;=50),12,IF(AND(L373="PELEPAS GAS",K373&gt;=51,K373&lt;=100),13,IF(AND(L373="PELEPAS GAS",K373&gt;=101,K373&lt;=250),14,IF(AND(L373="PELEPAS GAS",K373&gt;=251,K373&lt;1000),15,IF(AND(L373="PELEPAS GAS",K373&gt;=501,K373&lt;2000),16,"SALAH"))))))))))))))))</f>
        <v>15</v>
      </c>
      <c r="N373" s="21" t="s">
        <v>19</v>
      </c>
    </row>
    <row r="374" spans="1:14" x14ac:dyDescent="0.25">
      <c r="A374" s="21">
        <f t="shared" si="41"/>
        <v>373</v>
      </c>
      <c r="B374" s="21" t="s">
        <v>954</v>
      </c>
      <c r="C374" s="21" t="str">
        <f>VLOOKUP(B374,[1]DESA!$B$2:$D$601,3,FALSE)</f>
        <v>DASAN BARU</v>
      </c>
      <c r="D374" s="21" t="str">
        <f>VLOOKUP(B374,[1]DESA!$B$2:$E$601,4,FALSE)</f>
        <v>KOPANG</v>
      </c>
      <c r="E374" s="22" t="s">
        <v>15</v>
      </c>
      <c r="F374" s="21">
        <f>IF(ISERROR(VLOOKUP(M374,KELAS,2,FALSE)),0,VLOOKUP(M374,KELAS,2,FALSE))</f>
        <v>0</v>
      </c>
      <c r="G374" s="21">
        <f>IF(F374&gt;50,100,F374)</f>
        <v>0</v>
      </c>
      <c r="H374" s="24" t="s">
        <v>1038</v>
      </c>
      <c r="I374" s="24" t="s">
        <v>1039</v>
      </c>
      <c r="J374" s="21" t="s">
        <v>18</v>
      </c>
      <c r="K374" s="21">
        <v>42</v>
      </c>
      <c r="L374" s="21" t="str">
        <f>VLOOKUP(E374,[1]KLASIFIKASI!$I$4:$J$18,2,FALSE)</f>
        <v>PELEPAS GAS</v>
      </c>
      <c r="M374" s="21">
        <f>IF(AND(L374="PIJAR",K374&gt;=25,K374&lt;=50),1,IF(AND(L374="PIJAR",K374&gt;=51,K374&lt;=100),2,IF(AND(L374="PIJAR",K374&gt;=101,K374&lt;=200),3,IF(AND(L374="PIJAR",K374&gt;=201,K374&lt;=300),4,IF(AND(L374="PIJAR",K374&gt;=301,K374&lt;=400),5,IF(AND(L374="PIJAR",K374&gt;=401,K374&lt;=500),6,IF(AND(L374="PIJAR",K374&gt;=510,K374&lt;=600),7,IF(AND(L374="PIJAR",K374&gt;=601,K374&lt;=700),8,IF(AND(L374="PIJAR",K374&gt;=701,K374&lt;=800),9,IF(AND(L374="PIJAR",K374&gt;=801,K374&lt;=900),10,IF(AND(L374="PIJAR",K374&gt;=901,K374&lt;=1000),11,IF(AND(L374="PELEPAS GAS",K374&gt;=10,K374&lt;=50),12,IF(AND(L374="PELEPAS GAS",K374&gt;=51,K374&lt;=100),13,IF(AND(L374="PELEPAS GAS",K374&gt;=101,K374&lt;=250),14,IF(AND(L374="PELEPAS GAS",K374&gt;=251,K374&lt;1000),15,IF(AND(L374="PELEPAS GAS",K374&gt;=501,K374&lt;2000),16,"SALAH"))))))))))))))))</f>
        <v>12</v>
      </c>
      <c r="N374" s="21" t="s">
        <v>19</v>
      </c>
    </row>
    <row r="375" spans="1:14" x14ac:dyDescent="0.25">
      <c r="A375" s="21">
        <f t="shared" si="41"/>
        <v>374</v>
      </c>
      <c r="B375" s="21" t="s">
        <v>954</v>
      </c>
      <c r="C375" s="21" t="str">
        <f>VLOOKUP(B375,[1]DESA!$B$2:$D$601,3,FALSE)</f>
        <v>DASAN BARU</v>
      </c>
      <c r="D375" s="21" t="str">
        <f>VLOOKUP(B375,[1]DESA!$B$2:$E$601,4,FALSE)</f>
        <v>KOPANG</v>
      </c>
      <c r="E375" s="22" t="s">
        <v>24</v>
      </c>
      <c r="F375" s="21">
        <f>IF(ISERROR(VLOOKUP(M375,KELAS,2,FALSE)),0,VLOOKUP(M375,KELAS,2,FALSE))</f>
        <v>0</v>
      </c>
      <c r="G375" s="21">
        <f>IF(F375&gt;50,100,F375)</f>
        <v>0</v>
      </c>
      <c r="H375" s="24" t="s">
        <v>1019</v>
      </c>
      <c r="I375" s="24" t="s">
        <v>1020</v>
      </c>
      <c r="J375" s="21" t="s">
        <v>18</v>
      </c>
      <c r="K375" s="21">
        <v>500</v>
      </c>
      <c r="L375" s="21" t="str">
        <f>VLOOKUP(E375,[1]KLASIFIKASI!$I$4:$J$18,2,FALSE)</f>
        <v>PELEPAS GAS</v>
      </c>
      <c r="M375" s="21">
        <f>IF(AND(L375="PIJAR",K375&gt;=25,K375&lt;=50),1,IF(AND(L375="PIJAR",K375&gt;=51,K375&lt;=100),2,IF(AND(L375="PIJAR",K375&gt;=101,K375&lt;=200),3,IF(AND(L375="PIJAR",K375&gt;=201,K375&lt;=300),4,IF(AND(L375="PIJAR",K375&gt;=301,K375&lt;=400),5,IF(AND(L375="PIJAR",K375&gt;=401,K375&lt;=500),6,IF(AND(L375="PIJAR",K375&gt;=510,K375&lt;=600),7,IF(AND(L375="PIJAR",K375&gt;=601,K375&lt;=700),8,IF(AND(L375="PIJAR",K375&gt;=701,K375&lt;=800),9,IF(AND(L375="PIJAR",K375&gt;=801,K375&lt;=900),10,IF(AND(L375="PIJAR",K375&gt;=901,K375&lt;=1000),11,IF(AND(L375="PELEPAS GAS",K375&gt;=10,K375&lt;=50),12,IF(AND(L375="PELEPAS GAS",K375&gt;=51,K375&lt;=100),13,IF(AND(L375="PELEPAS GAS",K375&gt;=101,K375&lt;=250),14,IF(AND(L375="PELEPAS GAS",K375&gt;=251,K375&lt;1000),15,IF(AND(L375="PELEPAS GAS",K375&gt;=501,K375&lt;2000),16,"SALAH"))))))))))))))))</f>
        <v>15</v>
      </c>
      <c r="N375" s="21" t="s">
        <v>19</v>
      </c>
    </row>
    <row r="376" spans="1:14" x14ac:dyDescent="0.25">
      <c r="A376" s="21">
        <f t="shared" si="41"/>
        <v>375</v>
      </c>
      <c r="B376" s="21" t="s">
        <v>954</v>
      </c>
      <c r="C376" s="21" t="str">
        <f>VLOOKUP(B376,[1]DESA!$B$2:$D$601,3,FALSE)</f>
        <v>DASAN BARU</v>
      </c>
      <c r="D376" s="21" t="str">
        <f>VLOOKUP(B376,[1]DESA!$B$2:$E$601,4,FALSE)</f>
        <v>KOPANG</v>
      </c>
      <c r="E376" s="22" t="s">
        <v>49</v>
      </c>
      <c r="F376" s="21">
        <f>IF(ISERROR(VLOOKUP(M376,KELAS,2,FALSE)),0,VLOOKUP(M376,KELAS,2,FALSE))</f>
        <v>0</v>
      </c>
      <c r="G376" s="21">
        <f>IF(F376&gt;50,100,F376)</f>
        <v>0</v>
      </c>
      <c r="H376" s="24" t="s">
        <v>1021</v>
      </c>
      <c r="I376" s="24" t="s">
        <v>1022</v>
      </c>
      <c r="J376" s="21" t="s">
        <v>18</v>
      </c>
      <c r="K376" s="21"/>
      <c r="L376" s="21" t="e">
        <f>VLOOKUP(E376,[1]KLASIFIKASI!$I$4:$J$18,2,FALSE)</f>
        <v>#N/A</v>
      </c>
      <c r="M376" s="21" t="e">
        <f>IF(AND(L376="PIJAR",K376&gt;=25,K376&lt;=50),1,IF(AND(L376="PIJAR",K376&gt;=51,K376&lt;=100),2,IF(AND(L376="PIJAR",K376&gt;=101,K376&lt;=200),3,IF(AND(L376="PIJAR",K376&gt;=201,K376&lt;=300),4,IF(AND(L376="PIJAR",K376&gt;=301,K376&lt;=400),5,IF(AND(L376="PIJAR",K376&gt;=401,K376&lt;=500),6,IF(AND(L376="PIJAR",K376&gt;=510,K376&lt;=600),7,IF(AND(L376="PIJAR",K376&gt;=601,K376&lt;=700),8,IF(AND(L376="PIJAR",K376&gt;=701,K376&lt;=800),9,IF(AND(L376="PIJAR",K376&gt;=801,K376&lt;=900),10,IF(AND(L376="PIJAR",K376&gt;=901,K376&lt;=1000),11,IF(AND(L376="PELEPAS GAS",K376&gt;=10,K376&lt;=50),12,IF(AND(L376="PELEPAS GAS",K376&gt;=51,K376&lt;=100),13,IF(AND(L376="PELEPAS GAS",K376&gt;=101,K376&lt;=250),14,IF(AND(L376="PELEPAS GAS",K376&gt;=251,K376&lt;1000),15,IF(AND(L376="PELEPAS GAS",K376&gt;=501,K376&lt;2000),16,"SALAH"))))))))))))))))</f>
        <v>#N/A</v>
      </c>
      <c r="N376" s="21" t="s">
        <v>52</v>
      </c>
    </row>
    <row r="377" spans="1:14" x14ac:dyDescent="0.25">
      <c r="A377" s="21">
        <f t="shared" si="41"/>
        <v>376</v>
      </c>
      <c r="B377" s="21" t="s">
        <v>954</v>
      </c>
      <c r="C377" s="21" t="str">
        <f>VLOOKUP(B377,[1]DESA!$B$2:$D$601,3,FALSE)</f>
        <v>DASAN BARU</v>
      </c>
      <c r="D377" s="21" t="str">
        <f>VLOOKUP(B377,[1]DESA!$B$2:$E$601,4,FALSE)</f>
        <v>KOPANG</v>
      </c>
      <c r="E377" s="22" t="s">
        <v>15</v>
      </c>
      <c r="F377" s="21">
        <f>IF(ISERROR(VLOOKUP(M377,KELAS,2,FALSE)),0,VLOOKUP(M377,KELAS,2,FALSE))</f>
        <v>0</v>
      </c>
      <c r="G377" s="21">
        <f>IF(F377&gt;50,100,F377)</f>
        <v>0</v>
      </c>
      <c r="H377" s="24" t="s">
        <v>986</v>
      </c>
      <c r="I377" s="24" t="s">
        <v>987</v>
      </c>
      <c r="J377" s="21" t="s">
        <v>18</v>
      </c>
      <c r="K377" s="21">
        <v>18</v>
      </c>
      <c r="L377" s="21" t="str">
        <f>VLOOKUP(E377,[1]KLASIFIKASI!$I$4:$J$18,2,FALSE)</f>
        <v>PELEPAS GAS</v>
      </c>
      <c r="M377" s="21">
        <f>IF(AND(L377="PIJAR",K377&gt;=25,K377&lt;=50),1,IF(AND(L377="PIJAR",K377&gt;=51,K377&lt;=100),2,IF(AND(L377="PIJAR",K377&gt;=101,K377&lt;=200),3,IF(AND(L377="PIJAR",K377&gt;=201,K377&lt;=300),4,IF(AND(L377="PIJAR",K377&gt;=301,K377&lt;=400),5,IF(AND(L377="PIJAR",K377&gt;=401,K377&lt;=500),6,IF(AND(L377="PIJAR",K377&gt;=510,K377&lt;=600),7,IF(AND(L377="PIJAR",K377&gt;=601,K377&lt;=700),8,IF(AND(L377="PIJAR",K377&gt;=701,K377&lt;=800),9,IF(AND(L377="PIJAR",K377&gt;=801,K377&lt;=900),10,IF(AND(L377="PIJAR",K377&gt;=901,K377&lt;=1000),11,IF(AND(L377="PELEPAS GAS",K377&gt;=10,K377&lt;=50),12,IF(AND(L377="PELEPAS GAS",K377&gt;=51,K377&lt;=100),13,IF(AND(L377="PELEPAS GAS",K377&gt;=101,K377&lt;=250),14,IF(AND(L377="PELEPAS GAS",K377&gt;=251,K377&lt;1000),15,IF(AND(L377="PELEPAS GAS",K377&gt;=501,K377&lt;2000),16,"SALAH"))))))))))))))))</f>
        <v>12</v>
      </c>
      <c r="N377" s="21" t="s">
        <v>19</v>
      </c>
    </row>
    <row r="378" spans="1:14" x14ac:dyDescent="0.25">
      <c r="A378" s="21">
        <f t="shared" si="41"/>
        <v>377</v>
      </c>
      <c r="B378" s="21" t="s">
        <v>954</v>
      </c>
      <c r="C378" s="21" t="str">
        <f>VLOOKUP(B378,[1]DESA!$B$2:$D$601,3,FALSE)</f>
        <v>DASAN BARU</v>
      </c>
      <c r="D378" s="21" t="str">
        <f>VLOOKUP(B378,[1]DESA!$B$2:$E$601,4,FALSE)</f>
        <v>KOPANG</v>
      </c>
      <c r="E378" s="22" t="s">
        <v>24</v>
      </c>
      <c r="F378" s="21">
        <f>IF(ISERROR(VLOOKUP(M378,KELAS,2,FALSE)),0,VLOOKUP(M378,KELAS,2,FALSE))</f>
        <v>0</v>
      </c>
      <c r="G378" s="21">
        <f>IF(F378&gt;50,100,F378)</f>
        <v>0</v>
      </c>
      <c r="H378" s="24" t="s">
        <v>982</v>
      </c>
      <c r="I378" s="24" t="s">
        <v>983</v>
      </c>
      <c r="J378" s="21" t="s">
        <v>18</v>
      </c>
      <c r="K378" s="21">
        <v>150</v>
      </c>
      <c r="L378" s="21" t="str">
        <f>VLOOKUP(E378,[1]KLASIFIKASI!$I$4:$J$18,2,FALSE)</f>
        <v>PELEPAS GAS</v>
      </c>
      <c r="M378" s="21">
        <f>IF(AND(L378="PIJAR",K378&gt;=25,K378&lt;=50),1,IF(AND(L378="PIJAR",K378&gt;=51,K378&lt;=100),2,IF(AND(L378="PIJAR",K378&gt;=101,K378&lt;=200),3,IF(AND(L378="PIJAR",K378&gt;=201,K378&lt;=300),4,IF(AND(L378="PIJAR",K378&gt;=301,K378&lt;=400),5,IF(AND(L378="PIJAR",K378&gt;=401,K378&lt;=500),6,IF(AND(L378="PIJAR",K378&gt;=510,K378&lt;=600),7,IF(AND(L378="PIJAR",K378&gt;=601,K378&lt;=700),8,IF(AND(L378="PIJAR",K378&gt;=701,K378&lt;=800),9,IF(AND(L378="PIJAR",K378&gt;=801,K378&lt;=900),10,IF(AND(L378="PIJAR",K378&gt;=901,K378&lt;=1000),11,IF(AND(L378="PELEPAS GAS",K378&gt;=10,K378&lt;=50),12,IF(AND(L378="PELEPAS GAS",K378&gt;=51,K378&lt;=100),13,IF(AND(L378="PELEPAS GAS",K378&gt;=101,K378&lt;=250),14,IF(AND(L378="PELEPAS GAS",K378&gt;=251,K378&lt;1000),15,IF(AND(L378="PELEPAS GAS",K378&gt;=501,K378&lt;2000),16,"SALAH"))))))))))))))))</f>
        <v>14</v>
      </c>
      <c r="N378" s="21" t="s">
        <v>19</v>
      </c>
    </row>
    <row r="379" spans="1:14" x14ac:dyDescent="0.25">
      <c r="A379" s="21">
        <f t="shared" si="41"/>
        <v>378</v>
      </c>
      <c r="B379" s="21" t="s">
        <v>954</v>
      </c>
      <c r="C379" s="21" t="str">
        <f>VLOOKUP(B379,[1]DESA!$B$2:$D$601,3,FALSE)</f>
        <v>DASAN BARU</v>
      </c>
      <c r="D379" s="21" t="str">
        <f>VLOOKUP(B379,[1]DESA!$B$2:$E$601,4,FALSE)</f>
        <v>KOPANG</v>
      </c>
      <c r="E379" s="22" t="s">
        <v>15</v>
      </c>
      <c r="F379" s="21">
        <f>IF(ISERROR(VLOOKUP(M379,KELAS,2,FALSE)),0,VLOOKUP(M379,KELAS,2,FALSE))</f>
        <v>0</v>
      </c>
      <c r="G379" s="21">
        <f>IF(F379&gt;50,100,F379)</f>
        <v>0</v>
      </c>
      <c r="H379" s="24" t="s">
        <v>978</v>
      </c>
      <c r="I379" s="24" t="s">
        <v>979</v>
      </c>
      <c r="J379" s="21" t="s">
        <v>18</v>
      </c>
      <c r="K379" s="21">
        <v>42</v>
      </c>
      <c r="L379" s="21" t="str">
        <f>VLOOKUP(E379,[1]KLASIFIKASI!$I$4:$J$18,2,FALSE)</f>
        <v>PELEPAS GAS</v>
      </c>
      <c r="M379" s="21">
        <f>IF(AND(L379="PIJAR",K379&gt;=25,K379&lt;=50),1,IF(AND(L379="PIJAR",K379&gt;=51,K379&lt;=100),2,IF(AND(L379="PIJAR",K379&gt;=101,K379&lt;=200),3,IF(AND(L379="PIJAR",K379&gt;=201,K379&lt;=300),4,IF(AND(L379="PIJAR",K379&gt;=301,K379&lt;=400),5,IF(AND(L379="PIJAR",K379&gt;=401,K379&lt;=500),6,IF(AND(L379="PIJAR",K379&gt;=510,K379&lt;=600),7,IF(AND(L379="PIJAR",K379&gt;=601,K379&lt;=700),8,IF(AND(L379="PIJAR",K379&gt;=701,K379&lt;=800),9,IF(AND(L379="PIJAR",K379&gt;=801,K379&lt;=900),10,IF(AND(L379="PIJAR",K379&gt;=901,K379&lt;=1000),11,IF(AND(L379="PELEPAS GAS",K379&gt;=10,K379&lt;=50),12,IF(AND(L379="PELEPAS GAS",K379&gt;=51,K379&lt;=100),13,IF(AND(L379="PELEPAS GAS",K379&gt;=101,K379&lt;=250),14,IF(AND(L379="PELEPAS GAS",K379&gt;=251,K379&lt;1000),15,IF(AND(L379="PELEPAS GAS",K379&gt;=501,K379&lt;2000),16,"SALAH"))))))))))))))))</f>
        <v>12</v>
      </c>
      <c r="N379" s="21" t="s">
        <v>19</v>
      </c>
    </row>
    <row r="380" spans="1:14" x14ac:dyDescent="0.25">
      <c r="A380" s="21">
        <f t="shared" si="41"/>
        <v>379</v>
      </c>
      <c r="B380" s="21" t="s">
        <v>954</v>
      </c>
      <c r="C380" s="21" t="str">
        <f>VLOOKUP(B380,[1]DESA!$B$2:$D$601,3,FALSE)</f>
        <v>DASAN BARU</v>
      </c>
      <c r="D380" s="21" t="str">
        <f>VLOOKUP(B380,[1]DESA!$B$2:$E$601,4,FALSE)</f>
        <v>KOPANG</v>
      </c>
      <c r="E380" s="22" t="s">
        <v>15</v>
      </c>
      <c r="F380" s="21">
        <f>IF(ISERROR(VLOOKUP(M380,KELAS,2,FALSE)),0,VLOOKUP(M380,KELAS,2,FALSE))</f>
        <v>0</v>
      </c>
      <c r="G380" s="21">
        <f>IF(F380&gt;50,100,F380)</f>
        <v>0</v>
      </c>
      <c r="H380" s="24" t="s">
        <v>966</v>
      </c>
      <c r="I380" s="24" t="s">
        <v>967</v>
      </c>
      <c r="J380" s="21" t="s">
        <v>18</v>
      </c>
      <c r="K380" s="21">
        <v>18</v>
      </c>
      <c r="L380" s="21" t="str">
        <f>VLOOKUP(E380,[1]KLASIFIKASI!$I$4:$J$18,2,FALSE)</f>
        <v>PELEPAS GAS</v>
      </c>
      <c r="M380" s="21">
        <f>IF(AND(L380="PIJAR",K380&gt;=25,K380&lt;=50),1,IF(AND(L380="PIJAR",K380&gt;=51,K380&lt;=100),2,IF(AND(L380="PIJAR",K380&gt;=101,K380&lt;=200),3,IF(AND(L380="PIJAR",K380&gt;=201,K380&lt;=300),4,IF(AND(L380="PIJAR",K380&gt;=301,K380&lt;=400),5,IF(AND(L380="PIJAR",K380&gt;=401,K380&lt;=500),6,IF(AND(L380="PIJAR",K380&gt;=510,K380&lt;=600),7,IF(AND(L380="PIJAR",K380&gt;=601,K380&lt;=700),8,IF(AND(L380="PIJAR",K380&gt;=701,K380&lt;=800),9,IF(AND(L380="PIJAR",K380&gt;=801,K380&lt;=900),10,IF(AND(L380="PIJAR",K380&gt;=901,K380&lt;=1000),11,IF(AND(L380="PELEPAS GAS",K380&gt;=10,K380&lt;=50),12,IF(AND(L380="PELEPAS GAS",K380&gt;=51,K380&lt;=100),13,IF(AND(L380="PELEPAS GAS",K380&gt;=101,K380&lt;=250),14,IF(AND(L380="PELEPAS GAS",K380&gt;=251,K380&lt;1000),15,IF(AND(L380="PELEPAS GAS",K380&gt;=501,K380&lt;2000),16,"SALAH"))))))))))))))))</f>
        <v>12</v>
      </c>
      <c r="N380" s="21" t="s">
        <v>19</v>
      </c>
    </row>
    <row r="381" spans="1:14" ht="14.25" customHeight="1" x14ac:dyDescent="0.25">
      <c r="A381" s="21">
        <f t="shared" si="41"/>
        <v>380</v>
      </c>
      <c r="B381" s="21" t="s">
        <v>954</v>
      </c>
      <c r="C381" s="21" t="str">
        <f>VLOOKUP(B381,[1]DESA!$B$2:$D$601,3,FALSE)</f>
        <v>DASAN BARU</v>
      </c>
      <c r="D381" s="21" t="str">
        <f>VLOOKUP(B381,[1]DESA!$B$2:$E$601,4,FALSE)</f>
        <v>KOPANG</v>
      </c>
      <c r="E381" s="22" t="s">
        <v>15</v>
      </c>
      <c r="F381" s="21">
        <f>IF(ISERROR(VLOOKUP(M381,KELAS,2,FALSE)),0,VLOOKUP(M381,KELAS,2,FALSE))</f>
        <v>0</v>
      </c>
      <c r="G381" s="21">
        <f>IF(F381&gt;50,100,F381)</f>
        <v>0</v>
      </c>
      <c r="H381" s="24" t="s">
        <v>960</v>
      </c>
      <c r="I381" s="24" t="s">
        <v>961</v>
      </c>
      <c r="J381" s="21" t="s">
        <v>18</v>
      </c>
      <c r="K381" s="21">
        <v>18</v>
      </c>
      <c r="L381" s="21" t="str">
        <f>VLOOKUP(E381,[1]KLASIFIKASI!$I$4:$J$18,2,FALSE)</f>
        <v>PELEPAS GAS</v>
      </c>
      <c r="M381" s="21">
        <f>IF(AND(L381="PIJAR",K381&gt;=25,K381&lt;=50),1,IF(AND(L381="PIJAR",K381&gt;=51,K381&lt;=100),2,IF(AND(L381="PIJAR",K381&gt;=101,K381&lt;=200),3,IF(AND(L381="PIJAR",K381&gt;=201,K381&lt;=300),4,IF(AND(L381="PIJAR",K381&gt;=301,K381&lt;=400),5,IF(AND(L381="PIJAR",K381&gt;=401,K381&lt;=500),6,IF(AND(L381="PIJAR",K381&gt;=510,K381&lt;=600),7,IF(AND(L381="PIJAR",K381&gt;=601,K381&lt;=700),8,IF(AND(L381="PIJAR",K381&gt;=701,K381&lt;=800),9,IF(AND(L381="PIJAR",K381&gt;=801,K381&lt;=900),10,IF(AND(L381="PIJAR",K381&gt;=901,K381&lt;=1000),11,IF(AND(L381="PELEPAS GAS",K381&gt;=10,K381&lt;=50),12,IF(AND(L381="PELEPAS GAS",K381&gt;=51,K381&lt;=100),13,IF(AND(L381="PELEPAS GAS",K381&gt;=101,K381&lt;=250),14,IF(AND(L381="PELEPAS GAS",K381&gt;=251,K381&lt;1000),15,IF(AND(L381="PELEPAS GAS",K381&gt;=501,K381&lt;2000),16,"SALAH"))))))))))))))))</f>
        <v>12</v>
      </c>
      <c r="N381" s="21" t="s">
        <v>19</v>
      </c>
    </row>
    <row r="382" spans="1:14" x14ac:dyDescent="0.25">
      <c r="A382" s="21">
        <f t="shared" si="41"/>
        <v>381</v>
      </c>
      <c r="B382" s="21" t="s">
        <v>954</v>
      </c>
      <c r="C382" s="21" t="str">
        <f>VLOOKUP(B382,[1]DESA!$B$2:$D$601,3,FALSE)</f>
        <v>DASAN BARU</v>
      </c>
      <c r="D382" s="21" t="str">
        <f>VLOOKUP(B382,[1]DESA!$B$2:$E$601,4,FALSE)</f>
        <v>KOPANG</v>
      </c>
      <c r="E382" s="22" t="s">
        <v>15</v>
      </c>
      <c r="F382" s="21">
        <f>IF(ISERROR(VLOOKUP(M382,KELAS,2,FALSE)),0,VLOOKUP(M382,KELAS,2,FALSE))</f>
        <v>0</v>
      </c>
      <c r="G382" s="21">
        <f>IF(F382&gt;50,100,F382)</f>
        <v>0</v>
      </c>
      <c r="H382" s="24" t="s">
        <v>955</v>
      </c>
      <c r="I382" s="24" t="s">
        <v>956</v>
      </c>
      <c r="J382" s="21" t="s">
        <v>18</v>
      </c>
      <c r="K382" s="21">
        <v>42</v>
      </c>
      <c r="L382" s="21" t="str">
        <f>VLOOKUP(E382,[1]KLASIFIKASI!$I$4:$J$18,2,FALSE)</f>
        <v>PELEPAS GAS</v>
      </c>
      <c r="M382" s="21">
        <f>IF(AND(L382="PIJAR",K382&gt;=25,K382&lt;=50),1,IF(AND(L382="PIJAR",K382&gt;=51,K382&lt;=100),2,IF(AND(L382="PIJAR",K382&gt;=101,K382&lt;=200),3,IF(AND(L382="PIJAR",K382&gt;=201,K382&lt;=300),4,IF(AND(L382="PIJAR",K382&gt;=301,K382&lt;=400),5,IF(AND(L382="PIJAR",K382&gt;=401,K382&lt;=500),6,IF(AND(L382="PIJAR",K382&gt;=510,K382&lt;=600),7,IF(AND(L382="PIJAR",K382&gt;=601,K382&lt;=700),8,IF(AND(L382="PIJAR",K382&gt;=701,K382&lt;=800),9,IF(AND(L382="PIJAR",K382&gt;=801,K382&lt;=900),10,IF(AND(L382="PIJAR",K382&gt;=901,K382&lt;=1000),11,IF(AND(L382="PELEPAS GAS",K382&gt;=10,K382&lt;=50),12,IF(AND(L382="PELEPAS GAS",K382&gt;=51,K382&lt;=100),13,IF(AND(L382="PELEPAS GAS",K382&gt;=101,K382&lt;=250),14,IF(AND(L382="PELEPAS GAS",K382&gt;=251,K382&lt;1000),15,IF(AND(L382="PELEPAS GAS",K382&gt;=501,K382&lt;2000),16,"SALAH"))))))))))))))))</f>
        <v>12</v>
      </c>
      <c r="N382" s="21" t="s">
        <v>19</v>
      </c>
    </row>
    <row r="383" spans="1:14" x14ac:dyDescent="0.25">
      <c r="A383" s="21">
        <f t="shared" si="41"/>
        <v>382</v>
      </c>
      <c r="B383" s="21" t="s">
        <v>884</v>
      </c>
      <c r="C383" s="21" t="str">
        <f>VLOOKUP(B383,[1]DESA!$B$2:$D$601,3,FALSE)</f>
        <v>DASAN BARU</v>
      </c>
      <c r="D383" s="21" t="str">
        <f>VLOOKUP(B383,[1]DESA!$B$2:$E$601,4,FALSE)</f>
        <v>KOPANG</v>
      </c>
      <c r="E383" s="22" t="s">
        <v>15</v>
      </c>
      <c r="F383" s="21">
        <f>IF(ISERROR(VLOOKUP(M383,KELAS,2,FALSE)),0,VLOOKUP(M383,KELAS,2,FALSE))</f>
        <v>0</v>
      </c>
      <c r="G383" s="21">
        <f>IF(F383&gt;50,100,F383)</f>
        <v>0</v>
      </c>
      <c r="H383" s="24" t="s">
        <v>934</v>
      </c>
      <c r="I383" s="24" t="s">
        <v>935</v>
      </c>
      <c r="J383" s="21" t="s">
        <v>18</v>
      </c>
      <c r="K383" s="21">
        <v>42</v>
      </c>
      <c r="L383" s="21" t="str">
        <f>VLOOKUP(E383,[1]KLASIFIKASI!$I$4:$J$18,2,FALSE)</f>
        <v>PELEPAS GAS</v>
      </c>
      <c r="M383" s="21">
        <f>IF(AND(L383="PIJAR",K383&gt;=25,K383&lt;=50),1,IF(AND(L383="PIJAR",K383&gt;=51,K383&lt;=100),2,IF(AND(L383="PIJAR",K383&gt;=101,K383&lt;=200),3,IF(AND(L383="PIJAR",K383&gt;=201,K383&lt;=300),4,IF(AND(L383="PIJAR",K383&gt;=301,K383&lt;=400),5,IF(AND(L383="PIJAR",K383&gt;=401,K383&lt;=500),6,IF(AND(L383="PIJAR",K383&gt;=510,K383&lt;=600),7,IF(AND(L383="PIJAR",K383&gt;=601,K383&lt;=700),8,IF(AND(L383="PIJAR",K383&gt;=701,K383&lt;=800),9,IF(AND(L383="PIJAR",K383&gt;=801,K383&lt;=900),10,IF(AND(L383="PIJAR",K383&gt;=901,K383&lt;=1000),11,IF(AND(L383="PELEPAS GAS",K383&gt;=10,K383&lt;=50),12,IF(AND(L383="PELEPAS GAS",K383&gt;=51,K383&lt;=100),13,IF(AND(L383="PELEPAS GAS",K383&gt;=101,K383&lt;=250),14,IF(AND(L383="PELEPAS GAS",K383&gt;=251,K383&lt;1000),15,IF(AND(L383="PELEPAS GAS",K383&gt;=501,K383&lt;2000),16,"SALAH"))))))))))))))))</f>
        <v>12</v>
      </c>
      <c r="N383" s="21" t="s">
        <v>19</v>
      </c>
    </row>
    <row r="384" spans="1:14" x14ac:dyDescent="0.25">
      <c r="A384" s="21">
        <f t="shared" si="41"/>
        <v>383</v>
      </c>
      <c r="B384" s="21" t="s">
        <v>884</v>
      </c>
      <c r="C384" s="21" t="str">
        <f>VLOOKUP(B384,[1]DESA!$B$2:$D$601,3,FALSE)</f>
        <v>DASAN BARU</v>
      </c>
      <c r="D384" s="21" t="str">
        <f>VLOOKUP(B384,[1]DESA!$B$2:$E$601,4,FALSE)</f>
        <v>KOPANG</v>
      </c>
      <c r="E384" s="22" t="s">
        <v>15</v>
      </c>
      <c r="F384" s="21">
        <f>IF(ISERROR(VLOOKUP(M384,KELAS,2,FALSE)),0,VLOOKUP(M384,KELAS,2,FALSE))</f>
        <v>0</v>
      </c>
      <c r="G384" s="21">
        <f>IF(F384&gt;50,100,F384)</f>
        <v>0</v>
      </c>
      <c r="H384" s="24" t="s">
        <v>930</v>
      </c>
      <c r="I384" s="24" t="s">
        <v>931</v>
      </c>
      <c r="J384" s="21" t="s">
        <v>18</v>
      </c>
      <c r="K384" s="21">
        <v>36</v>
      </c>
      <c r="L384" s="21" t="str">
        <f>VLOOKUP(E384,[1]KLASIFIKASI!$I$4:$J$18,2,FALSE)</f>
        <v>PELEPAS GAS</v>
      </c>
      <c r="M384" s="21">
        <f>IF(AND(L384="PIJAR",K384&gt;=25,K384&lt;=50),1,IF(AND(L384="PIJAR",K384&gt;=51,K384&lt;=100),2,IF(AND(L384="PIJAR",K384&gt;=101,K384&lt;=200),3,IF(AND(L384="PIJAR",K384&gt;=201,K384&lt;=300),4,IF(AND(L384="PIJAR",K384&gt;=301,K384&lt;=400),5,IF(AND(L384="PIJAR",K384&gt;=401,K384&lt;=500),6,IF(AND(L384="PIJAR",K384&gt;=510,K384&lt;=600),7,IF(AND(L384="PIJAR",K384&gt;=601,K384&lt;=700),8,IF(AND(L384="PIJAR",K384&gt;=701,K384&lt;=800),9,IF(AND(L384="PIJAR",K384&gt;=801,K384&lt;=900),10,IF(AND(L384="PIJAR",K384&gt;=901,K384&lt;=1000),11,IF(AND(L384="PELEPAS GAS",K384&gt;=10,K384&lt;=50),12,IF(AND(L384="PELEPAS GAS",K384&gt;=51,K384&lt;=100),13,IF(AND(L384="PELEPAS GAS",K384&gt;=101,K384&lt;=250),14,IF(AND(L384="PELEPAS GAS",K384&gt;=251,K384&lt;1000),15,IF(AND(L384="PELEPAS GAS",K384&gt;=501,K384&lt;2000),16,"SALAH"))))))))))))))))</f>
        <v>12</v>
      </c>
      <c r="N384" s="21" t="s">
        <v>19</v>
      </c>
    </row>
    <row r="385" spans="1:14" x14ac:dyDescent="0.25">
      <c r="A385" s="21">
        <f t="shared" si="41"/>
        <v>384</v>
      </c>
      <c r="B385" s="21" t="s">
        <v>884</v>
      </c>
      <c r="C385" s="21" t="str">
        <f>VLOOKUP(B385,[1]DESA!$B$2:$D$601,3,FALSE)</f>
        <v>DASAN BARU</v>
      </c>
      <c r="D385" s="21" t="str">
        <f>VLOOKUP(B385,[1]DESA!$B$2:$E$601,4,FALSE)</f>
        <v>KOPANG</v>
      </c>
      <c r="E385" s="22" t="s">
        <v>15</v>
      </c>
      <c r="F385" s="21">
        <f>IF(ISERROR(VLOOKUP(M385,KELAS,2,FALSE)),0,VLOOKUP(M385,KELAS,2,FALSE))</f>
        <v>0</v>
      </c>
      <c r="G385" s="21">
        <f>IF(F385&gt;50,100,F385)</f>
        <v>0</v>
      </c>
      <c r="H385" s="24" t="s">
        <v>925</v>
      </c>
      <c r="I385" s="24" t="s">
        <v>926</v>
      </c>
      <c r="J385" s="21" t="s">
        <v>18</v>
      </c>
      <c r="K385" s="21">
        <v>42</v>
      </c>
      <c r="L385" s="21" t="str">
        <f>VLOOKUP(E385,[1]KLASIFIKASI!$I$4:$J$18,2,FALSE)</f>
        <v>PELEPAS GAS</v>
      </c>
      <c r="M385" s="21">
        <f>IF(AND(L385="PIJAR",K385&gt;=25,K385&lt;=50),1,IF(AND(L385="PIJAR",K385&gt;=51,K385&lt;=100),2,IF(AND(L385="PIJAR",K385&gt;=101,K385&lt;=200),3,IF(AND(L385="PIJAR",K385&gt;=201,K385&lt;=300),4,IF(AND(L385="PIJAR",K385&gt;=301,K385&lt;=400),5,IF(AND(L385="PIJAR",K385&gt;=401,K385&lt;=500),6,IF(AND(L385="PIJAR",K385&gt;=510,K385&lt;=600),7,IF(AND(L385="PIJAR",K385&gt;=601,K385&lt;=700),8,IF(AND(L385="PIJAR",K385&gt;=701,K385&lt;=800),9,IF(AND(L385="PIJAR",K385&gt;=801,K385&lt;=900),10,IF(AND(L385="PIJAR",K385&gt;=901,K385&lt;=1000),11,IF(AND(L385="PELEPAS GAS",K385&gt;=10,K385&lt;=50),12,IF(AND(L385="PELEPAS GAS",K385&gt;=51,K385&lt;=100),13,IF(AND(L385="PELEPAS GAS",K385&gt;=101,K385&lt;=250),14,IF(AND(L385="PELEPAS GAS",K385&gt;=251,K385&lt;1000),15,IF(AND(L385="PELEPAS GAS",K385&gt;=501,K385&lt;2000),16,"SALAH"))))))))))))))))</f>
        <v>12</v>
      </c>
      <c r="N385" s="21" t="s">
        <v>19</v>
      </c>
    </row>
    <row r="386" spans="1:14" x14ac:dyDescent="0.25">
      <c r="A386" s="21">
        <f t="shared" si="41"/>
        <v>385</v>
      </c>
      <c r="B386" s="21" t="s">
        <v>884</v>
      </c>
      <c r="C386" s="21" t="str">
        <f>VLOOKUP(B386,[1]DESA!$B$2:$D$601,3,FALSE)</f>
        <v>DASAN BARU</v>
      </c>
      <c r="D386" s="21" t="str">
        <f>VLOOKUP(B386,[1]DESA!$B$2:$E$601,4,FALSE)</f>
        <v>KOPANG</v>
      </c>
      <c r="E386" s="22" t="s">
        <v>24</v>
      </c>
      <c r="F386" s="21">
        <f>IF(ISERROR(VLOOKUP(M386,KELAS,2,FALSE)),0,VLOOKUP(M386,KELAS,2,FALSE))</f>
        <v>0</v>
      </c>
      <c r="G386" s="21">
        <f>IF(F386&gt;50,100,F386)</f>
        <v>0</v>
      </c>
      <c r="H386" s="24" t="s">
        <v>909</v>
      </c>
      <c r="I386" s="24" t="s">
        <v>910</v>
      </c>
      <c r="J386" s="21" t="s">
        <v>18</v>
      </c>
      <c r="K386" s="21">
        <v>150</v>
      </c>
      <c r="L386" s="21" t="str">
        <f>VLOOKUP(E386,[1]KLASIFIKASI!$I$4:$J$18,2,FALSE)</f>
        <v>PELEPAS GAS</v>
      </c>
      <c r="M386" s="21">
        <f>IF(AND(L386="PIJAR",K386&gt;=25,K386&lt;=50),1,IF(AND(L386="PIJAR",K386&gt;=51,K386&lt;=100),2,IF(AND(L386="PIJAR",K386&gt;=101,K386&lt;=200),3,IF(AND(L386="PIJAR",K386&gt;=201,K386&lt;=300),4,IF(AND(L386="PIJAR",K386&gt;=301,K386&lt;=400),5,IF(AND(L386="PIJAR",K386&gt;=401,K386&lt;=500),6,IF(AND(L386="PIJAR",K386&gt;=510,K386&lt;=600),7,IF(AND(L386="PIJAR",K386&gt;=601,K386&lt;=700),8,IF(AND(L386="PIJAR",K386&gt;=701,K386&lt;=800),9,IF(AND(L386="PIJAR",K386&gt;=801,K386&lt;=900),10,IF(AND(L386="PIJAR",K386&gt;=901,K386&lt;=1000),11,IF(AND(L386="PELEPAS GAS",K386&gt;=10,K386&lt;=50),12,IF(AND(L386="PELEPAS GAS",K386&gt;=51,K386&lt;=100),13,IF(AND(L386="PELEPAS GAS",K386&gt;=101,K386&lt;=250),14,IF(AND(L386="PELEPAS GAS",K386&gt;=251,K386&lt;1000),15,IF(AND(L386="PELEPAS GAS",K386&gt;=501,K386&lt;2000),16,"SALAH"))))))))))))))))</f>
        <v>14</v>
      </c>
      <c r="N386" s="21" t="s">
        <v>19</v>
      </c>
    </row>
    <row r="387" spans="1:14" x14ac:dyDescent="0.25">
      <c r="A387" s="21">
        <f t="shared" si="41"/>
        <v>386</v>
      </c>
      <c r="B387" s="21" t="s">
        <v>884</v>
      </c>
      <c r="C387" s="21" t="str">
        <f>VLOOKUP(B387,[1]DESA!$B$2:$D$601,3,FALSE)</f>
        <v>DASAN BARU</v>
      </c>
      <c r="D387" s="21" t="str">
        <f>VLOOKUP(B387,[1]DESA!$B$2:$E$601,4,FALSE)</f>
        <v>KOPANG</v>
      </c>
      <c r="E387" s="22" t="s">
        <v>15</v>
      </c>
      <c r="F387" s="21">
        <f>IF(ISERROR(VLOOKUP(M387,KELAS,2,FALSE)),0,VLOOKUP(M387,KELAS,2,FALSE))</f>
        <v>0</v>
      </c>
      <c r="G387" s="21">
        <f>IF(F387&gt;50,100,F387)</f>
        <v>0</v>
      </c>
      <c r="H387" s="24" t="s">
        <v>896</v>
      </c>
      <c r="I387" s="24" t="s">
        <v>897</v>
      </c>
      <c r="J387" s="21" t="s">
        <v>18</v>
      </c>
      <c r="K387" s="21">
        <v>42</v>
      </c>
      <c r="L387" s="21" t="str">
        <f>VLOOKUP(E387,[1]KLASIFIKASI!$I$4:$J$18,2,FALSE)</f>
        <v>PELEPAS GAS</v>
      </c>
      <c r="M387" s="21">
        <f>IF(AND(L387="PIJAR",K387&gt;=25,K387&lt;=50),1,IF(AND(L387="PIJAR",K387&gt;=51,K387&lt;=100),2,IF(AND(L387="PIJAR",K387&gt;=101,K387&lt;=200),3,IF(AND(L387="PIJAR",K387&gt;=201,K387&lt;=300),4,IF(AND(L387="PIJAR",K387&gt;=301,K387&lt;=400),5,IF(AND(L387="PIJAR",K387&gt;=401,K387&lt;=500),6,IF(AND(L387="PIJAR",K387&gt;=510,K387&lt;=600),7,IF(AND(L387="PIJAR",K387&gt;=601,K387&lt;=700),8,IF(AND(L387="PIJAR",K387&gt;=701,K387&lt;=800),9,IF(AND(L387="PIJAR",K387&gt;=801,K387&lt;=900),10,IF(AND(L387="PIJAR",K387&gt;=901,K387&lt;=1000),11,IF(AND(L387="PELEPAS GAS",K387&gt;=10,K387&lt;=50),12,IF(AND(L387="PELEPAS GAS",K387&gt;=51,K387&lt;=100),13,IF(AND(L387="PELEPAS GAS",K387&gt;=101,K387&lt;=250),14,IF(AND(L387="PELEPAS GAS",K387&gt;=251,K387&lt;1000),15,IF(AND(L387="PELEPAS GAS",K387&gt;=501,K387&lt;2000),16,"SALAH"))))))))))))))))</f>
        <v>12</v>
      </c>
      <c r="N387" s="21" t="s">
        <v>19</v>
      </c>
    </row>
    <row r="388" spans="1:14" x14ac:dyDescent="0.25">
      <c r="A388" s="21">
        <f t="shared" ref="A388:A451" si="42">1+A387</f>
        <v>387</v>
      </c>
      <c r="B388" s="21" t="s">
        <v>752</v>
      </c>
      <c r="C388" s="21" t="str">
        <f>VLOOKUP(B388,[1]DESA!$B$2:$D$601,3,FALSE)</f>
        <v>MUNCAN</v>
      </c>
      <c r="D388" s="21" t="str">
        <f>VLOOKUP(B388,[1]DESA!$B$2:$E$601,4,FALSE)</f>
        <v>KOPANG</v>
      </c>
      <c r="E388" s="22" t="s">
        <v>24</v>
      </c>
      <c r="F388" s="21">
        <f>IF(ISERROR(VLOOKUP(M388,KELAS,2,FALSE)),0,VLOOKUP(M388,KELAS,2,FALSE))</f>
        <v>0</v>
      </c>
      <c r="G388" s="21">
        <f>IF(F388&gt;50,100,F388)</f>
        <v>0</v>
      </c>
      <c r="H388" s="24" t="s">
        <v>878</v>
      </c>
      <c r="I388" s="24" t="s">
        <v>879</v>
      </c>
      <c r="J388" s="21" t="s">
        <v>18</v>
      </c>
      <c r="K388" s="21">
        <v>150</v>
      </c>
      <c r="L388" s="21" t="str">
        <f>VLOOKUP(E388,[1]KLASIFIKASI!$I$4:$J$18,2,FALSE)</f>
        <v>PELEPAS GAS</v>
      </c>
      <c r="M388" s="21">
        <f>IF(AND(L388="PIJAR",K388&gt;=25,K388&lt;=50),1,IF(AND(L388="PIJAR",K388&gt;=51,K388&lt;=100),2,IF(AND(L388="PIJAR",K388&gt;=101,K388&lt;=200),3,IF(AND(L388="PIJAR",K388&gt;=201,K388&lt;=300),4,IF(AND(L388="PIJAR",K388&gt;=301,K388&lt;=400),5,IF(AND(L388="PIJAR",K388&gt;=401,K388&lt;=500),6,IF(AND(L388="PIJAR",K388&gt;=510,K388&lt;=600),7,IF(AND(L388="PIJAR",K388&gt;=601,K388&lt;=700),8,IF(AND(L388="PIJAR",K388&gt;=701,K388&lt;=800),9,IF(AND(L388="PIJAR",K388&gt;=801,K388&lt;=900),10,IF(AND(L388="PIJAR",K388&gt;=901,K388&lt;=1000),11,IF(AND(L388="PELEPAS GAS",K388&gt;=10,K388&lt;=50),12,IF(AND(L388="PELEPAS GAS",K388&gt;=51,K388&lt;=100),13,IF(AND(L388="PELEPAS GAS",K388&gt;=101,K388&lt;=250),14,IF(AND(L388="PELEPAS GAS",K388&gt;=251,K388&lt;1000),15,IF(AND(L388="PELEPAS GAS",K388&gt;=501,K388&lt;2000),16,"SALAH"))))))))))))))))</f>
        <v>14</v>
      </c>
      <c r="N388" s="21" t="s">
        <v>19</v>
      </c>
    </row>
    <row r="389" spans="1:14" x14ac:dyDescent="0.25">
      <c r="A389" s="21">
        <f t="shared" si="42"/>
        <v>388</v>
      </c>
      <c r="B389" s="21" t="s">
        <v>752</v>
      </c>
      <c r="C389" s="21" t="str">
        <f>VLOOKUP(B389,[1]DESA!$B$2:$D$601,3,FALSE)</f>
        <v>MUNCAN</v>
      </c>
      <c r="D389" s="21" t="str">
        <f>VLOOKUP(B389,[1]DESA!$B$2:$E$601,4,FALSE)</f>
        <v>KOPANG</v>
      </c>
      <c r="E389" s="22" t="s">
        <v>15</v>
      </c>
      <c r="F389" s="21">
        <f>IF(ISERROR(VLOOKUP(M389,KELAS,2,FALSE)),0,VLOOKUP(M389,KELAS,2,FALSE))</f>
        <v>0</v>
      </c>
      <c r="G389" s="21">
        <f>IF(F389&gt;50,100,F389)</f>
        <v>0</v>
      </c>
      <c r="H389" s="24" t="s">
        <v>874</v>
      </c>
      <c r="I389" s="24" t="s">
        <v>875</v>
      </c>
      <c r="J389" s="21" t="s">
        <v>18</v>
      </c>
      <c r="K389" s="21">
        <v>42</v>
      </c>
      <c r="L389" s="21" t="str">
        <f>VLOOKUP(E389,[1]KLASIFIKASI!$I$4:$J$18,2,FALSE)</f>
        <v>PELEPAS GAS</v>
      </c>
      <c r="M389" s="21">
        <f>IF(AND(L389="PIJAR",K389&gt;=25,K389&lt;=50),1,IF(AND(L389="PIJAR",K389&gt;=51,K389&lt;=100),2,IF(AND(L389="PIJAR",K389&gt;=101,K389&lt;=200),3,IF(AND(L389="PIJAR",K389&gt;=201,K389&lt;=300),4,IF(AND(L389="PIJAR",K389&gt;=301,K389&lt;=400),5,IF(AND(L389="PIJAR",K389&gt;=401,K389&lt;=500),6,IF(AND(L389="PIJAR",K389&gt;=510,K389&lt;=600),7,IF(AND(L389="PIJAR",K389&gt;=601,K389&lt;=700),8,IF(AND(L389="PIJAR",K389&gt;=701,K389&lt;=800),9,IF(AND(L389="PIJAR",K389&gt;=801,K389&lt;=900),10,IF(AND(L389="PIJAR",K389&gt;=901,K389&lt;=1000),11,IF(AND(L389="PELEPAS GAS",K389&gt;=10,K389&lt;=50),12,IF(AND(L389="PELEPAS GAS",K389&gt;=51,K389&lt;=100),13,IF(AND(L389="PELEPAS GAS",K389&gt;=101,K389&lt;=250),14,IF(AND(L389="PELEPAS GAS",K389&gt;=251,K389&lt;1000),15,IF(AND(L389="PELEPAS GAS",K389&gt;=501,K389&lt;2000),16,"SALAH"))))))))))))))))</f>
        <v>12</v>
      </c>
      <c r="N389" s="21" t="s">
        <v>19</v>
      </c>
    </row>
    <row r="390" spans="1:14" x14ac:dyDescent="0.25">
      <c r="A390" s="21">
        <f t="shared" si="42"/>
        <v>389</v>
      </c>
      <c r="B390" s="21" t="s">
        <v>752</v>
      </c>
      <c r="C390" s="21" t="str">
        <f>VLOOKUP(B390,[1]DESA!$B$2:$D$601,3,FALSE)</f>
        <v>MUNCAN</v>
      </c>
      <c r="D390" s="21" t="str">
        <f>VLOOKUP(B390,[1]DESA!$B$2:$E$601,4,FALSE)</f>
        <v>KOPANG</v>
      </c>
      <c r="E390" s="22" t="s">
        <v>24</v>
      </c>
      <c r="F390" s="21">
        <f>IF(ISERROR(VLOOKUP(M390,KELAS,2,FALSE)),0,VLOOKUP(M390,KELAS,2,FALSE))</f>
        <v>0</v>
      </c>
      <c r="G390" s="21">
        <f>IF(F390&gt;50,100,F390)</f>
        <v>0</v>
      </c>
      <c r="H390" s="24" t="s">
        <v>868</v>
      </c>
      <c r="I390" s="24" t="s">
        <v>869</v>
      </c>
      <c r="J390" s="21" t="s">
        <v>18</v>
      </c>
      <c r="K390" s="21">
        <v>250</v>
      </c>
      <c r="L390" s="21" t="str">
        <f>VLOOKUP(E390,[1]KLASIFIKASI!$I$4:$J$18,2,FALSE)</f>
        <v>PELEPAS GAS</v>
      </c>
      <c r="M390" s="21">
        <f>IF(AND(L390="PIJAR",K390&gt;=25,K390&lt;=50),1,IF(AND(L390="PIJAR",K390&gt;=51,K390&lt;=100),2,IF(AND(L390="PIJAR",K390&gt;=101,K390&lt;=200),3,IF(AND(L390="PIJAR",K390&gt;=201,K390&lt;=300),4,IF(AND(L390="PIJAR",K390&gt;=301,K390&lt;=400),5,IF(AND(L390="PIJAR",K390&gt;=401,K390&lt;=500),6,IF(AND(L390="PIJAR",K390&gt;=510,K390&lt;=600),7,IF(AND(L390="PIJAR",K390&gt;=601,K390&lt;=700),8,IF(AND(L390="PIJAR",K390&gt;=701,K390&lt;=800),9,IF(AND(L390="PIJAR",K390&gt;=801,K390&lt;=900),10,IF(AND(L390="PIJAR",K390&gt;=901,K390&lt;=1000),11,IF(AND(L390="PELEPAS GAS",K390&gt;=10,K390&lt;=50),12,IF(AND(L390="PELEPAS GAS",K390&gt;=51,K390&lt;=100),13,IF(AND(L390="PELEPAS GAS",K390&gt;=101,K390&lt;=250),14,IF(AND(L390="PELEPAS GAS",K390&gt;=251,K390&lt;1000),15,IF(AND(L390="PELEPAS GAS",K390&gt;=501,K390&lt;2000),16,"SALAH"))))))))))))))))</f>
        <v>14</v>
      </c>
      <c r="N390" s="21" t="s">
        <v>19</v>
      </c>
    </row>
    <row r="391" spans="1:14" ht="16.5" customHeight="1" x14ac:dyDescent="0.25">
      <c r="A391" s="21">
        <f t="shared" si="42"/>
        <v>390</v>
      </c>
      <c r="B391" s="21" t="s">
        <v>752</v>
      </c>
      <c r="C391" s="21" t="str">
        <f>VLOOKUP(B391,[1]DESA!$B$2:$D$601,3,FALSE)</f>
        <v>MUNCAN</v>
      </c>
      <c r="D391" s="21" t="str">
        <f>VLOOKUP(B391,[1]DESA!$B$2:$E$601,4,FALSE)</f>
        <v>KOPANG</v>
      </c>
      <c r="E391" s="22" t="s">
        <v>15</v>
      </c>
      <c r="F391" s="21">
        <f>IF(ISERROR(VLOOKUP(M391,KELAS,2,FALSE)),0,VLOOKUP(M391,KELAS,2,FALSE))</f>
        <v>0</v>
      </c>
      <c r="G391" s="21">
        <f>IF(F391&gt;50,100,F391)</f>
        <v>0</v>
      </c>
      <c r="H391" s="24" t="s">
        <v>870</v>
      </c>
      <c r="I391" s="24" t="s">
        <v>871</v>
      </c>
      <c r="J391" s="21" t="s">
        <v>18</v>
      </c>
      <c r="K391" s="21">
        <v>18</v>
      </c>
      <c r="L391" s="21" t="str">
        <f>VLOOKUP(E391,[1]KLASIFIKASI!$I$4:$J$18,2,FALSE)</f>
        <v>PELEPAS GAS</v>
      </c>
      <c r="M391" s="21">
        <f>IF(AND(L391="PIJAR",K391&gt;=25,K391&lt;=50),1,IF(AND(L391="PIJAR",K391&gt;=51,K391&lt;=100),2,IF(AND(L391="PIJAR",K391&gt;=101,K391&lt;=200),3,IF(AND(L391="PIJAR",K391&gt;=201,K391&lt;=300),4,IF(AND(L391="PIJAR",K391&gt;=301,K391&lt;=400),5,IF(AND(L391="PIJAR",K391&gt;=401,K391&lt;=500),6,IF(AND(L391="PIJAR",K391&gt;=510,K391&lt;=600),7,IF(AND(L391="PIJAR",K391&gt;=601,K391&lt;=700),8,IF(AND(L391="PIJAR",K391&gt;=701,K391&lt;=800),9,IF(AND(L391="PIJAR",K391&gt;=801,K391&lt;=900),10,IF(AND(L391="PIJAR",K391&gt;=901,K391&lt;=1000),11,IF(AND(L391="PELEPAS GAS",K391&gt;=10,K391&lt;=50),12,IF(AND(L391="PELEPAS GAS",K391&gt;=51,K391&lt;=100),13,IF(AND(L391="PELEPAS GAS",K391&gt;=101,K391&lt;=250),14,IF(AND(L391="PELEPAS GAS",K391&gt;=251,K391&lt;1000),15,IF(AND(L391="PELEPAS GAS",K391&gt;=501,K391&lt;2000),16,"SALAH"))))))))))))))))</f>
        <v>12</v>
      </c>
      <c r="N391" s="21" t="s">
        <v>19</v>
      </c>
    </row>
    <row r="392" spans="1:14" x14ac:dyDescent="0.25">
      <c r="A392" s="21">
        <f t="shared" si="42"/>
        <v>391</v>
      </c>
      <c r="B392" s="21" t="s">
        <v>812</v>
      </c>
      <c r="C392" s="21" t="str">
        <f>VLOOKUP(B392,[1]DESA!$B$2:$D$601,3,FALSE)</f>
        <v>MUNCAN</v>
      </c>
      <c r="D392" s="21" t="str">
        <f>VLOOKUP(B392,[1]DESA!$B$2:$E$601,4,FALSE)</f>
        <v>KOPANG</v>
      </c>
      <c r="E392" s="22" t="s">
        <v>408</v>
      </c>
      <c r="F392" s="21">
        <f>IF(ISERROR(VLOOKUP(M392,KELAS,2,FALSE)),0,VLOOKUP(M392,KELAS,2,FALSE))</f>
        <v>0</v>
      </c>
      <c r="G392" s="21">
        <f>IF(F392&gt;50,100,F392)</f>
        <v>0</v>
      </c>
      <c r="H392" s="24" t="s">
        <v>857</v>
      </c>
      <c r="I392" s="24" t="s">
        <v>858</v>
      </c>
      <c r="J392" s="21" t="s">
        <v>18</v>
      </c>
      <c r="K392" s="21">
        <v>25</v>
      </c>
      <c r="L392" s="21" t="str">
        <f>VLOOKUP(E392,[1]KLASIFIKASI!$I$4:$J$18,2,FALSE)</f>
        <v>PIJAR</v>
      </c>
      <c r="M392" s="21">
        <f>IF(AND(L392="PIJAR",K392&gt;=25,K392&lt;=50),1,IF(AND(L392="PIJAR",K392&gt;=51,K392&lt;=100),2,IF(AND(L392="PIJAR",K392&gt;=101,K392&lt;=200),3,IF(AND(L392="PIJAR",K392&gt;=201,K392&lt;=300),4,IF(AND(L392="PIJAR",K392&gt;=301,K392&lt;=400),5,IF(AND(L392="PIJAR",K392&gt;=401,K392&lt;=500),6,IF(AND(L392="PIJAR",K392&gt;=510,K392&lt;=600),7,IF(AND(L392="PIJAR",K392&gt;=601,K392&lt;=700),8,IF(AND(L392="PIJAR",K392&gt;=701,K392&lt;=800),9,IF(AND(L392="PIJAR",K392&gt;=801,K392&lt;=900),10,IF(AND(L392="PIJAR",K392&gt;=901,K392&lt;=1000),11,IF(AND(L392="PELEPAS GAS",K392&gt;=10,K392&lt;=50),12,IF(AND(L392="PELEPAS GAS",K392&gt;=51,K392&lt;=100),13,IF(AND(L392="PELEPAS GAS",K392&gt;=101,K392&lt;=250),14,IF(AND(L392="PELEPAS GAS",K392&gt;=251,K392&lt;1000),15,IF(AND(L392="PELEPAS GAS",K392&gt;=501,K392&lt;2000),16,"SALAH"))))))))))))))))</f>
        <v>1</v>
      </c>
      <c r="N392" s="21" t="s">
        <v>19</v>
      </c>
    </row>
    <row r="393" spans="1:14" x14ac:dyDescent="0.25">
      <c r="A393" s="21">
        <f t="shared" si="42"/>
        <v>392</v>
      </c>
      <c r="B393" s="21" t="s">
        <v>812</v>
      </c>
      <c r="C393" s="21" t="str">
        <f>VLOOKUP(B393,[1]DESA!$B$2:$D$601,3,FALSE)</f>
        <v>MUNCAN</v>
      </c>
      <c r="D393" s="21" t="str">
        <f>VLOOKUP(B393,[1]DESA!$B$2:$E$601,4,FALSE)</f>
        <v>KOPANG</v>
      </c>
      <c r="E393" s="22" t="s">
        <v>29</v>
      </c>
      <c r="F393" s="21">
        <f>IF(ISERROR(VLOOKUP(M393,KELAS,2,FALSE)),0,VLOOKUP(M393,KELAS,2,FALSE))</f>
        <v>0</v>
      </c>
      <c r="G393" s="21">
        <f>IF(F393&gt;50,100,F393)</f>
        <v>0</v>
      </c>
      <c r="H393" s="24" t="s">
        <v>859</v>
      </c>
      <c r="I393" s="24" t="s">
        <v>860</v>
      </c>
      <c r="J393" s="21" t="s">
        <v>18</v>
      </c>
      <c r="K393" s="21">
        <v>500</v>
      </c>
      <c r="L393" s="21" t="str">
        <f>VLOOKUP(E393,[1]KLASIFIKASI!$I$4:$J$18,2,FALSE)</f>
        <v>PELEPAS GAS</v>
      </c>
      <c r="M393" s="21">
        <f>IF(AND(L393="PIJAR",K393&gt;=25,K393&lt;=50),1,IF(AND(L393="PIJAR",K393&gt;=51,K393&lt;=100),2,IF(AND(L393="PIJAR",K393&gt;=101,K393&lt;=200),3,IF(AND(L393="PIJAR",K393&gt;=201,K393&lt;=300),4,IF(AND(L393="PIJAR",K393&gt;=301,K393&lt;=400),5,IF(AND(L393="PIJAR",K393&gt;=401,K393&lt;=500),6,IF(AND(L393="PIJAR",K393&gt;=510,K393&lt;=600),7,IF(AND(L393="PIJAR",K393&gt;=601,K393&lt;=700),8,IF(AND(L393="PIJAR",K393&gt;=701,K393&lt;=800),9,IF(AND(L393="PIJAR",K393&gt;=801,K393&lt;=900),10,IF(AND(L393="PIJAR",K393&gt;=901,K393&lt;=1000),11,IF(AND(L393="PELEPAS GAS",K393&gt;=10,K393&lt;=50),12,IF(AND(L393="PELEPAS GAS",K393&gt;=51,K393&lt;=100),13,IF(AND(L393="PELEPAS GAS",K393&gt;=101,K393&lt;=250),14,IF(AND(L393="PELEPAS GAS",K393&gt;=251,K393&lt;1000),15,IF(AND(L393="PELEPAS GAS",K393&gt;=501,K393&lt;2000),16,"SALAH"))))))))))))))))</f>
        <v>15</v>
      </c>
      <c r="N393" s="21" t="s">
        <v>19</v>
      </c>
    </row>
    <row r="394" spans="1:14" x14ac:dyDescent="0.25">
      <c r="A394" s="21">
        <f t="shared" si="42"/>
        <v>393</v>
      </c>
      <c r="B394" s="21" t="s">
        <v>812</v>
      </c>
      <c r="C394" s="21" t="str">
        <f>VLOOKUP(B394,[1]DESA!$B$2:$D$601,3,FALSE)</f>
        <v>MUNCAN</v>
      </c>
      <c r="D394" s="21" t="str">
        <f>VLOOKUP(B394,[1]DESA!$B$2:$E$601,4,FALSE)</f>
        <v>KOPANG</v>
      </c>
      <c r="E394" s="22" t="s">
        <v>49</v>
      </c>
      <c r="F394" s="21">
        <f>IF(ISERROR(VLOOKUP(M394,KELAS,2,FALSE)),0,VLOOKUP(M394,KELAS,2,FALSE))</f>
        <v>0</v>
      </c>
      <c r="G394" s="21">
        <f>IF(F394&gt;50,100,F394)</f>
        <v>0</v>
      </c>
      <c r="H394" s="24" t="s">
        <v>853</v>
      </c>
      <c r="I394" s="24" t="s">
        <v>854</v>
      </c>
      <c r="J394" s="21" t="s">
        <v>18</v>
      </c>
      <c r="K394" s="21"/>
      <c r="L394" s="21" t="e">
        <f>VLOOKUP(E394,[1]KLASIFIKASI!$I$4:$J$18,2,FALSE)</f>
        <v>#N/A</v>
      </c>
      <c r="M394" s="21" t="e">
        <f>IF(AND(L394="PIJAR",K394&gt;=25,K394&lt;=50),1,IF(AND(L394="PIJAR",K394&gt;=51,K394&lt;=100),2,IF(AND(L394="PIJAR",K394&gt;=101,K394&lt;=200),3,IF(AND(L394="PIJAR",K394&gt;=201,K394&lt;=300),4,IF(AND(L394="PIJAR",K394&gt;=301,K394&lt;=400),5,IF(AND(L394="PIJAR",K394&gt;=401,K394&lt;=500),6,IF(AND(L394="PIJAR",K394&gt;=510,K394&lt;=600),7,IF(AND(L394="PIJAR",K394&gt;=601,K394&lt;=700),8,IF(AND(L394="PIJAR",K394&gt;=701,K394&lt;=800),9,IF(AND(L394="PIJAR",K394&gt;=801,K394&lt;=900),10,IF(AND(L394="PIJAR",K394&gt;=901,K394&lt;=1000),11,IF(AND(L394="PELEPAS GAS",K394&gt;=10,K394&lt;=50),12,IF(AND(L394="PELEPAS GAS",K394&gt;=51,K394&lt;=100),13,IF(AND(L394="PELEPAS GAS",K394&gt;=101,K394&lt;=250),14,IF(AND(L394="PELEPAS GAS",K394&gt;=251,K394&lt;1000),15,IF(AND(L394="PELEPAS GAS",K394&gt;=501,K394&lt;2000),16,"SALAH"))))))))))))))))</f>
        <v>#N/A</v>
      </c>
      <c r="N394" s="21" t="s">
        <v>52</v>
      </c>
    </row>
    <row r="395" spans="1:14" x14ac:dyDescent="0.25">
      <c r="A395" s="21">
        <f t="shared" si="42"/>
        <v>394</v>
      </c>
      <c r="B395" s="21" t="s">
        <v>812</v>
      </c>
      <c r="C395" s="21" t="str">
        <f>VLOOKUP(B395,[1]DESA!$B$2:$D$601,3,FALSE)</f>
        <v>MUNCAN</v>
      </c>
      <c r="D395" s="21" t="str">
        <f>VLOOKUP(B395,[1]DESA!$B$2:$E$601,4,FALSE)</f>
        <v>KOPANG</v>
      </c>
      <c r="E395" s="22" t="s">
        <v>24</v>
      </c>
      <c r="F395" s="21">
        <f>IF(ISERROR(VLOOKUP(M395,KELAS,2,FALSE)),0,VLOOKUP(M395,KELAS,2,FALSE))</f>
        <v>0</v>
      </c>
      <c r="G395" s="21">
        <f>IF(F395&gt;50,100,F395)</f>
        <v>0</v>
      </c>
      <c r="H395" s="24" t="s">
        <v>846</v>
      </c>
      <c r="I395" s="24" t="s">
        <v>847</v>
      </c>
      <c r="J395" s="21" t="s">
        <v>18</v>
      </c>
      <c r="K395" s="21">
        <v>500</v>
      </c>
      <c r="L395" s="21" t="str">
        <f>VLOOKUP(E395,[1]KLASIFIKASI!$I$4:$J$18,2,FALSE)</f>
        <v>PELEPAS GAS</v>
      </c>
      <c r="M395" s="21">
        <f>IF(AND(L395="PIJAR",K395&gt;=25,K395&lt;=50),1,IF(AND(L395="PIJAR",K395&gt;=51,K395&lt;=100),2,IF(AND(L395="PIJAR",K395&gt;=101,K395&lt;=200),3,IF(AND(L395="PIJAR",K395&gt;=201,K395&lt;=300),4,IF(AND(L395="PIJAR",K395&gt;=301,K395&lt;=400),5,IF(AND(L395="PIJAR",K395&gt;=401,K395&lt;=500),6,IF(AND(L395="PIJAR",K395&gt;=510,K395&lt;=600),7,IF(AND(L395="PIJAR",K395&gt;=601,K395&lt;=700),8,IF(AND(L395="PIJAR",K395&gt;=701,K395&lt;=800),9,IF(AND(L395="PIJAR",K395&gt;=801,K395&lt;=900),10,IF(AND(L395="PIJAR",K395&gt;=901,K395&lt;=1000),11,IF(AND(L395="PELEPAS GAS",K395&gt;=10,K395&lt;=50),12,IF(AND(L395="PELEPAS GAS",K395&gt;=51,K395&lt;=100),13,IF(AND(L395="PELEPAS GAS",K395&gt;=101,K395&lt;=250),14,IF(AND(L395="PELEPAS GAS",K395&gt;=251,K395&lt;1000),15,IF(AND(L395="PELEPAS GAS",K395&gt;=501,K395&lt;2000),16,"SALAH"))))))))))))))))</f>
        <v>15</v>
      </c>
      <c r="N395" s="21" t="s">
        <v>19</v>
      </c>
    </row>
    <row r="396" spans="1:14" x14ac:dyDescent="0.25">
      <c r="A396" s="21">
        <f t="shared" si="42"/>
        <v>395</v>
      </c>
      <c r="B396" s="21" t="s">
        <v>812</v>
      </c>
      <c r="C396" s="21" t="str">
        <f>VLOOKUP(B396,[1]DESA!$B$2:$D$601,3,FALSE)</f>
        <v>MUNCAN</v>
      </c>
      <c r="D396" s="21" t="str">
        <f>VLOOKUP(B396,[1]DESA!$B$2:$E$601,4,FALSE)</f>
        <v>KOPANG</v>
      </c>
      <c r="E396" s="22" t="s">
        <v>15</v>
      </c>
      <c r="F396" s="21">
        <f>IF(ISERROR(VLOOKUP(M396,KELAS,2,FALSE)),0,VLOOKUP(M396,KELAS,2,FALSE))</f>
        <v>0</v>
      </c>
      <c r="G396" s="21">
        <f>IF(F396&gt;50,100,F396)</f>
        <v>0</v>
      </c>
      <c r="H396" s="24" t="s">
        <v>842</v>
      </c>
      <c r="I396" s="24" t="s">
        <v>843</v>
      </c>
      <c r="J396" s="21" t="s">
        <v>18</v>
      </c>
      <c r="K396" s="21">
        <v>42</v>
      </c>
      <c r="L396" s="21" t="str">
        <f>VLOOKUP(E396,[1]KLASIFIKASI!$I$4:$J$18,2,FALSE)</f>
        <v>PELEPAS GAS</v>
      </c>
      <c r="M396" s="21">
        <f>IF(AND(L396="PIJAR",K396&gt;=25,K396&lt;=50),1,IF(AND(L396="PIJAR",K396&gt;=51,K396&lt;=100),2,IF(AND(L396="PIJAR",K396&gt;=101,K396&lt;=200),3,IF(AND(L396="PIJAR",K396&gt;=201,K396&lt;=300),4,IF(AND(L396="PIJAR",K396&gt;=301,K396&lt;=400),5,IF(AND(L396="PIJAR",K396&gt;=401,K396&lt;=500),6,IF(AND(L396="PIJAR",K396&gt;=510,K396&lt;=600),7,IF(AND(L396="PIJAR",K396&gt;=601,K396&lt;=700),8,IF(AND(L396="PIJAR",K396&gt;=701,K396&lt;=800),9,IF(AND(L396="PIJAR",K396&gt;=801,K396&lt;=900),10,IF(AND(L396="PIJAR",K396&gt;=901,K396&lt;=1000),11,IF(AND(L396="PELEPAS GAS",K396&gt;=10,K396&lt;=50),12,IF(AND(L396="PELEPAS GAS",K396&gt;=51,K396&lt;=100),13,IF(AND(L396="PELEPAS GAS",K396&gt;=101,K396&lt;=250),14,IF(AND(L396="PELEPAS GAS",K396&gt;=251,K396&lt;1000),15,IF(AND(L396="PELEPAS GAS",K396&gt;=501,K396&lt;2000),16,"SALAH"))))))))))))))))</f>
        <v>12</v>
      </c>
      <c r="N396" s="21" t="s">
        <v>19</v>
      </c>
    </row>
    <row r="397" spans="1:14" x14ac:dyDescent="0.25">
      <c r="A397" s="21">
        <f t="shared" si="42"/>
        <v>396</v>
      </c>
      <c r="B397" s="21" t="s">
        <v>812</v>
      </c>
      <c r="C397" s="21" t="str">
        <f>VLOOKUP(B397,[1]DESA!$B$2:$D$601,3,FALSE)</f>
        <v>MUNCAN</v>
      </c>
      <c r="D397" s="21" t="str">
        <f>VLOOKUP(B397,[1]DESA!$B$2:$E$601,4,FALSE)</f>
        <v>KOPANG</v>
      </c>
      <c r="E397" s="22" t="s">
        <v>29</v>
      </c>
      <c r="F397" s="21">
        <f>IF(ISERROR(VLOOKUP(M397,KELAS,2,FALSE)),0,VLOOKUP(M397,KELAS,2,FALSE))</f>
        <v>0</v>
      </c>
      <c r="G397" s="21">
        <f>IF(F397&gt;50,100,F397)</f>
        <v>0</v>
      </c>
      <c r="H397" s="24" t="s">
        <v>835</v>
      </c>
      <c r="I397" s="24" t="s">
        <v>836</v>
      </c>
      <c r="J397" s="21" t="s">
        <v>18</v>
      </c>
      <c r="K397" s="21">
        <v>500</v>
      </c>
      <c r="L397" s="21" t="str">
        <f>VLOOKUP(E397,[1]KLASIFIKASI!$I$4:$J$18,2,FALSE)</f>
        <v>PELEPAS GAS</v>
      </c>
      <c r="M397" s="21">
        <f>IF(AND(L397="PIJAR",K397&gt;=25,K397&lt;=50),1,IF(AND(L397="PIJAR",K397&gt;=51,K397&lt;=100),2,IF(AND(L397="PIJAR",K397&gt;=101,K397&lt;=200),3,IF(AND(L397="PIJAR",K397&gt;=201,K397&lt;=300),4,IF(AND(L397="PIJAR",K397&gt;=301,K397&lt;=400),5,IF(AND(L397="PIJAR",K397&gt;=401,K397&lt;=500),6,IF(AND(L397="PIJAR",K397&gt;=510,K397&lt;=600),7,IF(AND(L397="PIJAR",K397&gt;=601,K397&lt;=700),8,IF(AND(L397="PIJAR",K397&gt;=701,K397&lt;=800),9,IF(AND(L397="PIJAR",K397&gt;=801,K397&lt;=900),10,IF(AND(L397="PIJAR",K397&gt;=901,K397&lt;=1000),11,IF(AND(L397="PELEPAS GAS",K397&gt;=10,K397&lt;=50),12,IF(AND(L397="PELEPAS GAS",K397&gt;=51,K397&lt;=100),13,IF(AND(L397="PELEPAS GAS",K397&gt;=101,K397&lt;=250),14,IF(AND(L397="PELEPAS GAS",K397&gt;=251,K397&lt;1000),15,IF(AND(L397="PELEPAS GAS",K397&gt;=501,K397&lt;2000),16,"SALAH"))))))))))))))))</f>
        <v>15</v>
      </c>
      <c r="N397" s="21" t="s">
        <v>19</v>
      </c>
    </row>
    <row r="398" spans="1:14" x14ac:dyDescent="0.25">
      <c r="A398" s="21">
        <f t="shared" si="42"/>
        <v>397</v>
      </c>
      <c r="B398" s="21" t="s">
        <v>812</v>
      </c>
      <c r="C398" s="21" t="str">
        <f>VLOOKUP(B398,[1]DESA!$B$2:$D$601,3,FALSE)</f>
        <v>MUNCAN</v>
      </c>
      <c r="D398" s="21" t="str">
        <f>VLOOKUP(B398,[1]DESA!$B$2:$E$601,4,FALSE)</f>
        <v>KOPANG</v>
      </c>
      <c r="E398" s="22" t="s">
        <v>29</v>
      </c>
      <c r="F398" s="21">
        <f>IF(ISERROR(VLOOKUP(M398,KELAS,2,FALSE)),0,VLOOKUP(M398,KELAS,2,FALSE))</f>
        <v>0</v>
      </c>
      <c r="G398" s="21">
        <f>IF(F398&gt;50,100,F398)</f>
        <v>0</v>
      </c>
      <c r="H398" s="24" t="s">
        <v>813</v>
      </c>
      <c r="I398" s="24" t="s">
        <v>814</v>
      </c>
      <c r="J398" s="21" t="s">
        <v>18</v>
      </c>
      <c r="K398" s="21">
        <v>250</v>
      </c>
      <c r="L398" s="21" t="str">
        <f>VLOOKUP(E398,[1]KLASIFIKASI!$I$4:$J$18,2,FALSE)</f>
        <v>PELEPAS GAS</v>
      </c>
      <c r="M398" s="21">
        <f>IF(AND(L398="PIJAR",K398&gt;=25,K398&lt;=50),1,IF(AND(L398="PIJAR",K398&gt;=51,K398&lt;=100),2,IF(AND(L398="PIJAR",K398&gt;=101,K398&lt;=200),3,IF(AND(L398="PIJAR",K398&gt;=201,K398&lt;=300),4,IF(AND(L398="PIJAR",K398&gt;=301,K398&lt;=400),5,IF(AND(L398="PIJAR",K398&gt;=401,K398&lt;=500),6,IF(AND(L398="PIJAR",K398&gt;=510,K398&lt;=600),7,IF(AND(L398="PIJAR",K398&gt;=601,K398&lt;=700),8,IF(AND(L398="PIJAR",K398&gt;=701,K398&lt;=800),9,IF(AND(L398="PIJAR",K398&gt;=801,K398&lt;=900),10,IF(AND(L398="PIJAR",K398&gt;=901,K398&lt;=1000),11,IF(AND(L398="PELEPAS GAS",K398&gt;=10,K398&lt;=50),12,IF(AND(L398="PELEPAS GAS",K398&gt;=51,K398&lt;=100),13,IF(AND(L398="PELEPAS GAS",K398&gt;=101,K398&lt;=250),14,IF(AND(L398="PELEPAS GAS",K398&gt;=251,K398&lt;1000),15,IF(AND(L398="PELEPAS GAS",K398&gt;=501,K398&lt;2000),16,"SALAH"))))))))))))))))</f>
        <v>14</v>
      </c>
      <c r="N398" s="21" t="s">
        <v>19</v>
      </c>
    </row>
    <row r="399" spans="1:14" x14ac:dyDescent="0.25">
      <c r="A399" s="21">
        <f t="shared" si="42"/>
        <v>398</v>
      </c>
      <c r="B399" s="21" t="s">
        <v>752</v>
      </c>
      <c r="C399" s="21" t="str">
        <f>VLOOKUP(B399,[1]DESA!$B$2:$D$601,3,FALSE)</f>
        <v>MUNCAN</v>
      </c>
      <c r="D399" s="21" t="str">
        <f>VLOOKUP(B399,[1]DESA!$B$2:$E$601,4,FALSE)</f>
        <v>KOPANG</v>
      </c>
      <c r="E399" s="22" t="s">
        <v>24</v>
      </c>
      <c r="F399" s="21">
        <f>IF(ISERROR(VLOOKUP(M399,KELAS,2,FALSE)),0,VLOOKUP(M399,KELAS,2,FALSE))</f>
        <v>0</v>
      </c>
      <c r="G399" s="21">
        <f>IF(F399&gt;50,100,F399)</f>
        <v>0</v>
      </c>
      <c r="H399" s="24" t="s">
        <v>791</v>
      </c>
      <c r="I399" s="24" t="s">
        <v>792</v>
      </c>
      <c r="J399" s="21" t="s">
        <v>18</v>
      </c>
      <c r="K399" s="21">
        <v>500</v>
      </c>
      <c r="L399" s="21" t="str">
        <f>VLOOKUP(E399,[1]KLASIFIKASI!$I$4:$J$18,2,FALSE)</f>
        <v>PELEPAS GAS</v>
      </c>
      <c r="M399" s="21">
        <f>IF(AND(L399="PIJAR",K399&gt;=25,K399&lt;=50),1,IF(AND(L399="PIJAR",K399&gt;=51,K399&lt;=100),2,IF(AND(L399="PIJAR",K399&gt;=101,K399&lt;=200),3,IF(AND(L399="PIJAR",K399&gt;=201,K399&lt;=300),4,IF(AND(L399="PIJAR",K399&gt;=301,K399&lt;=400),5,IF(AND(L399="PIJAR",K399&gt;=401,K399&lt;=500),6,IF(AND(L399="PIJAR",K399&gt;=510,K399&lt;=600),7,IF(AND(L399="PIJAR",K399&gt;=601,K399&lt;=700),8,IF(AND(L399="PIJAR",K399&gt;=701,K399&lt;=800),9,IF(AND(L399="PIJAR",K399&gt;=801,K399&lt;=900),10,IF(AND(L399="PIJAR",K399&gt;=901,K399&lt;=1000),11,IF(AND(L399="PELEPAS GAS",K399&gt;=10,K399&lt;=50),12,IF(AND(L399="PELEPAS GAS",K399&gt;=51,K399&lt;=100),13,IF(AND(L399="PELEPAS GAS",K399&gt;=101,K399&lt;=250),14,IF(AND(L399="PELEPAS GAS",K399&gt;=251,K399&lt;1000),15,IF(AND(L399="PELEPAS GAS",K399&gt;=501,K399&lt;2000),16,"SALAH"))))))))))))))))</f>
        <v>15</v>
      </c>
      <c r="N399" s="21" t="s">
        <v>19</v>
      </c>
    </row>
    <row r="400" spans="1:14" x14ac:dyDescent="0.25">
      <c r="A400" s="21">
        <f t="shared" si="42"/>
        <v>399</v>
      </c>
      <c r="B400" s="21" t="s">
        <v>752</v>
      </c>
      <c r="C400" s="21" t="str">
        <f>VLOOKUP(B400,[1]DESA!$B$2:$D$601,3,FALSE)</f>
        <v>MUNCAN</v>
      </c>
      <c r="D400" s="21" t="str">
        <f>VLOOKUP(B400,[1]DESA!$B$2:$E$601,4,FALSE)</f>
        <v>KOPANG</v>
      </c>
      <c r="E400" s="22" t="s">
        <v>24</v>
      </c>
      <c r="F400" s="21">
        <f>IF(ISERROR(VLOOKUP(M400,KELAS,2,FALSE)),0,VLOOKUP(M400,KELAS,2,FALSE))</f>
        <v>0</v>
      </c>
      <c r="G400" s="21">
        <f>IF(F400&gt;50,100,F400)</f>
        <v>0</v>
      </c>
      <c r="H400" s="24" t="s">
        <v>774</v>
      </c>
      <c r="I400" s="24" t="s">
        <v>775</v>
      </c>
      <c r="J400" s="21" t="s">
        <v>18</v>
      </c>
      <c r="K400" s="21">
        <v>500</v>
      </c>
      <c r="L400" s="21" t="str">
        <f>VLOOKUP(E400,[1]KLASIFIKASI!$I$4:$J$18,2,FALSE)</f>
        <v>PELEPAS GAS</v>
      </c>
      <c r="M400" s="21">
        <f>IF(AND(L400="PIJAR",K400&gt;=25,K400&lt;=50),1,IF(AND(L400="PIJAR",K400&gt;=51,K400&lt;=100),2,IF(AND(L400="PIJAR",K400&gt;=101,K400&lt;=200),3,IF(AND(L400="PIJAR",K400&gt;=201,K400&lt;=300),4,IF(AND(L400="PIJAR",K400&gt;=301,K400&lt;=400),5,IF(AND(L400="PIJAR",K400&gt;=401,K400&lt;=500),6,IF(AND(L400="PIJAR",K400&gt;=510,K400&lt;=600),7,IF(AND(L400="PIJAR",K400&gt;=601,K400&lt;=700),8,IF(AND(L400="PIJAR",K400&gt;=701,K400&lt;=800),9,IF(AND(L400="PIJAR",K400&gt;=801,K400&lt;=900),10,IF(AND(L400="PIJAR",K400&gt;=901,K400&lt;=1000),11,IF(AND(L400="PELEPAS GAS",K400&gt;=10,K400&lt;=50),12,IF(AND(L400="PELEPAS GAS",K400&gt;=51,K400&lt;=100),13,IF(AND(L400="PELEPAS GAS",K400&gt;=101,K400&lt;=250),14,IF(AND(L400="PELEPAS GAS",K400&gt;=251,K400&lt;1000),15,IF(AND(L400="PELEPAS GAS",K400&gt;=501,K400&lt;2000),16,"SALAH"))))))))))))))))</f>
        <v>15</v>
      </c>
      <c r="N400" s="21" t="s">
        <v>19</v>
      </c>
    </row>
    <row r="401" spans="1:14" x14ac:dyDescent="0.25">
      <c r="A401" s="21">
        <f t="shared" si="42"/>
        <v>400</v>
      </c>
      <c r="B401" s="21" t="s">
        <v>752</v>
      </c>
      <c r="C401" s="21" t="str">
        <f>VLOOKUP(B401,[1]DESA!$B$2:$D$601,3,FALSE)</f>
        <v>MUNCAN</v>
      </c>
      <c r="D401" s="21" t="str">
        <f>VLOOKUP(B401,[1]DESA!$B$2:$E$601,4,FALSE)</f>
        <v>KOPANG</v>
      </c>
      <c r="E401" s="22" t="s">
        <v>24</v>
      </c>
      <c r="F401" s="21">
        <f>IF(ISERROR(VLOOKUP(M401,KELAS,2,FALSE)),0,VLOOKUP(M401,KELAS,2,FALSE))</f>
        <v>0</v>
      </c>
      <c r="G401" s="21">
        <f>IF(F401&gt;50,100,F401)</f>
        <v>0</v>
      </c>
      <c r="H401" s="24" t="s">
        <v>776</v>
      </c>
      <c r="I401" s="24" t="s">
        <v>777</v>
      </c>
      <c r="J401" s="21" t="s">
        <v>18</v>
      </c>
      <c r="K401" s="21">
        <v>500</v>
      </c>
      <c r="L401" s="21" t="str">
        <f>VLOOKUP(E401,[1]KLASIFIKASI!$I$4:$J$18,2,FALSE)</f>
        <v>PELEPAS GAS</v>
      </c>
      <c r="M401" s="21">
        <f>IF(AND(L401="PIJAR",K401&gt;=25,K401&lt;=50),1,IF(AND(L401="PIJAR",K401&gt;=51,K401&lt;=100),2,IF(AND(L401="PIJAR",K401&gt;=101,K401&lt;=200),3,IF(AND(L401="PIJAR",K401&gt;=201,K401&lt;=300),4,IF(AND(L401="PIJAR",K401&gt;=301,K401&lt;=400),5,IF(AND(L401="PIJAR",K401&gt;=401,K401&lt;=500),6,IF(AND(L401="PIJAR",K401&gt;=510,K401&lt;=600),7,IF(AND(L401="PIJAR",K401&gt;=601,K401&lt;=700),8,IF(AND(L401="PIJAR",K401&gt;=701,K401&lt;=800),9,IF(AND(L401="PIJAR",K401&gt;=801,K401&lt;=900),10,IF(AND(L401="PIJAR",K401&gt;=901,K401&lt;=1000),11,IF(AND(L401="PELEPAS GAS",K401&gt;=10,K401&lt;=50),12,IF(AND(L401="PELEPAS GAS",K401&gt;=51,K401&lt;=100),13,IF(AND(L401="PELEPAS GAS",K401&gt;=101,K401&lt;=250),14,IF(AND(L401="PELEPAS GAS",K401&gt;=251,K401&lt;1000),15,IF(AND(L401="PELEPAS GAS",K401&gt;=501,K401&lt;2000),16,"SALAH"))))))))))))))))</f>
        <v>15</v>
      </c>
      <c r="N401" s="21" t="s">
        <v>19</v>
      </c>
    </row>
    <row r="402" spans="1:14" x14ac:dyDescent="0.25">
      <c r="A402" s="21">
        <f t="shared" si="42"/>
        <v>401</v>
      </c>
      <c r="B402" s="21" t="s">
        <v>752</v>
      </c>
      <c r="C402" s="21" t="str">
        <f>VLOOKUP(B402,[1]DESA!$B$2:$D$601,3,FALSE)</f>
        <v>MUNCAN</v>
      </c>
      <c r="D402" s="21" t="str">
        <f>VLOOKUP(B402,[1]DESA!$B$2:$E$601,4,FALSE)</f>
        <v>KOPANG</v>
      </c>
      <c r="E402" s="22" t="s">
        <v>15</v>
      </c>
      <c r="F402" s="21">
        <f>IF(ISERROR(VLOOKUP(M402,KELAS,2,FALSE)),0,VLOOKUP(M402,KELAS,2,FALSE))</f>
        <v>0</v>
      </c>
      <c r="G402" s="21">
        <f>IF(F402&gt;50,100,F402)</f>
        <v>0</v>
      </c>
      <c r="H402" s="24" t="s">
        <v>768</v>
      </c>
      <c r="I402" s="24" t="s">
        <v>769</v>
      </c>
      <c r="J402" s="21" t="s">
        <v>18</v>
      </c>
      <c r="K402" s="21">
        <v>42</v>
      </c>
      <c r="L402" s="21" t="str">
        <f>VLOOKUP(E402,[1]KLASIFIKASI!$I$4:$J$18,2,FALSE)</f>
        <v>PELEPAS GAS</v>
      </c>
      <c r="M402" s="21">
        <f>IF(AND(L402="PIJAR",K402&gt;=25,K402&lt;=50),1,IF(AND(L402="PIJAR",K402&gt;=51,K402&lt;=100),2,IF(AND(L402="PIJAR",K402&gt;=101,K402&lt;=200),3,IF(AND(L402="PIJAR",K402&gt;=201,K402&lt;=300),4,IF(AND(L402="PIJAR",K402&gt;=301,K402&lt;=400),5,IF(AND(L402="PIJAR",K402&gt;=401,K402&lt;=500),6,IF(AND(L402="PIJAR",K402&gt;=510,K402&lt;=600),7,IF(AND(L402="PIJAR",K402&gt;=601,K402&lt;=700),8,IF(AND(L402="PIJAR",K402&gt;=701,K402&lt;=800),9,IF(AND(L402="PIJAR",K402&gt;=801,K402&lt;=900),10,IF(AND(L402="PIJAR",K402&gt;=901,K402&lt;=1000),11,IF(AND(L402="PELEPAS GAS",K402&gt;=10,K402&lt;=50),12,IF(AND(L402="PELEPAS GAS",K402&gt;=51,K402&lt;=100),13,IF(AND(L402="PELEPAS GAS",K402&gt;=101,K402&lt;=250),14,IF(AND(L402="PELEPAS GAS",K402&gt;=251,K402&lt;1000),15,IF(AND(L402="PELEPAS GAS",K402&gt;=501,K402&lt;2000),16,"SALAH"))))))))))))))))</f>
        <v>12</v>
      </c>
      <c r="N402" s="21" t="s">
        <v>19</v>
      </c>
    </row>
    <row r="403" spans="1:14" x14ac:dyDescent="0.25">
      <c r="A403" s="21">
        <f t="shared" si="42"/>
        <v>402</v>
      </c>
      <c r="B403" s="21" t="s">
        <v>752</v>
      </c>
      <c r="C403" s="21" t="str">
        <f>VLOOKUP(B403,[1]DESA!$B$2:$D$601,3,FALSE)</f>
        <v>MUNCAN</v>
      </c>
      <c r="D403" s="21" t="str">
        <f>VLOOKUP(B403,[1]DESA!$B$2:$E$601,4,FALSE)</f>
        <v>KOPANG</v>
      </c>
      <c r="E403" s="22" t="s">
        <v>24</v>
      </c>
      <c r="F403" s="21">
        <f>IF(ISERROR(VLOOKUP(M403,KELAS,2,FALSE)),0,VLOOKUP(M403,KELAS,2,FALSE))</f>
        <v>0</v>
      </c>
      <c r="G403" s="21">
        <f>IF(F403&gt;50,100,F403)</f>
        <v>0</v>
      </c>
      <c r="H403" s="24" t="s">
        <v>770</v>
      </c>
      <c r="I403" s="24" t="s">
        <v>771</v>
      </c>
      <c r="J403" s="21" t="s">
        <v>18</v>
      </c>
      <c r="K403" s="21">
        <v>500</v>
      </c>
      <c r="L403" s="21" t="str">
        <f>VLOOKUP(E403,[1]KLASIFIKASI!$I$4:$J$18,2,FALSE)</f>
        <v>PELEPAS GAS</v>
      </c>
      <c r="M403" s="21">
        <f>IF(AND(L403="PIJAR",K403&gt;=25,K403&lt;=50),1,IF(AND(L403="PIJAR",K403&gt;=51,K403&lt;=100),2,IF(AND(L403="PIJAR",K403&gt;=101,K403&lt;=200),3,IF(AND(L403="PIJAR",K403&gt;=201,K403&lt;=300),4,IF(AND(L403="PIJAR",K403&gt;=301,K403&lt;=400),5,IF(AND(L403="PIJAR",K403&gt;=401,K403&lt;=500),6,IF(AND(L403="PIJAR",K403&gt;=510,K403&lt;=600),7,IF(AND(L403="PIJAR",K403&gt;=601,K403&lt;=700),8,IF(AND(L403="PIJAR",K403&gt;=701,K403&lt;=800),9,IF(AND(L403="PIJAR",K403&gt;=801,K403&lt;=900),10,IF(AND(L403="PIJAR",K403&gt;=901,K403&lt;=1000),11,IF(AND(L403="PELEPAS GAS",K403&gt;=10,K403&lt;=50),12,IF(AND(L403="PELEPAS GAS",K403&gt;=51,K403&lt;=100),13,IF(AND(L403="PELEPAS GAS",K403&gt;=101,K403&lt;=250),14,IF(AND(L403="PELEPAS GAS",K403&gt;=251,K403&lt;1000),15,IF(AND(L403="PELEPAS GAS",K403&gt;=501,K403&lt;2000),16,"SALAH"))))))))))))))))</f>
        <v>15</v>
      </c>
      <c r="N403" s="21" t="s">
        <v>19</v>
      </c>
    </row>
    <row r="404" spans="1:14" x14ac:dyDescent="0.25">
      <c r="A404" s="21">
        <f t="shared" si="42"/>
        <v>403</v>
      </c>
      <c r="B404" s="21" t="s">
        <v>752</v>
      </c>
      <c r="C404" s="21" t="str">
        <f>VLOOKUP(B404,[1]DESA!$B$2:$D$601,3,FALSE)</f>
        <v>MUNCAN</v>
      </c>
      <c r="D404" s="21" t="str">
        <f>VLOOKUP(B404,[1]DESA!$B$2:$E$601,4,FALSE)</f>
        <v>KOPANG</v>
      </c>
      <c r="E404" s="22" t="s">
        <v>24</v>
      </c>
      <c r="F404" s="21">
        <f>IF(ISERROR(VLOOKUP(M404,KELAS,2,FALSE)),0,VLOOKUP(M404,KELAS,2,FALSE))</f>
        <v>0</v>
      </c>
      <c r="G404" s="21">
        <f>IF(F404&gt;50,100,F404)</f>
        <v>0</v>
      </c>
      <c r="H404" s="24" t="s">
        <v>763</v>
      </c>
      <c r="I404" s="24" t="s">
        <v>764</v>
      </c>
      <c r="J404" s="21" t="s">
        <v>18</v>
      </c>
      <c r="K404" s="21">
        <v>500</v>
      </c>
      <c r="L404" s="21" t="str">
        <f>VLOOKUP(E404,[1]KLASIFIKASI!$I$4:$J$18,2,FALSE)</f>
        <v>PELEPAS GAS</v>
      </c>
      <c r="M404" s="21">
        <f>IF(AND(L404="PIJAR",K404&gt;=25,K404&lt;=50),1,IF(AND(L404="PIJAR",K404&gt;=51,K404&lt;=100),2,IF(AND(L404="PIJAR",K404&gt;=101,K404&lt;=200),3,IF(AND(L404="PIJAR",K404&gt;=201,K404&lt;=300),4,IF(AND(L404="PIJAR",K404&gt;=301,K404&lt;=400),5,IF(AND(L404="PIJAR",K404&gt;=401,K404&lt;=500),6,IF(AND(L404="PIJAR",K404&gt;=510,K404&lt;=600),7,IF(AND(L404="PIJAR",K404&gt;=601,K404&lt;=700),8,IF(AND(L404="PIJAR",K404&gt;=701,K404&lt;=800),9,IF(AND(L404="PIJAR",K404&gt;=801,K404&lt;=900),10,IF(AND(L404="PIJAR",K404&gt;=901,K404&lt;=1000),11,IF(AND(L404="PELEPAS GAS",K404&gt;=10,K404&lt;=50),12,IF(AND(L404="PELEPAS GAS",K404&gt;=51,K404&lt;=100),13,IF(AND(L404="PELEPAS GAS",K404&gt;=101,K404&lt;=250),14,IF(AND(L404="PELEPAS GAS",K404&gt;=251,K404&lt;1000),15,IF(AND(L404="PELEPAS GAS",K404&gt;=501,K404&lt;2000),16,"SALAH"))))))))))))))))</f>
        <v>15</v>
      </c>
      <c r="N404" s="21" t="s">
        <v>19</v>
      </c>
    </row>
    <row r="405" spans="1:14" x14ac:dyDescent="0.25">
      <c r="A405" s="21">
        <f t="shared" si="42"/>
        <v>404</v>
      </c>
      <c r="B405" s="21" t="s">
        <v>752</v>
      </c>
      <c r="C405" s="21" t="str">
        <f>VLOOKUP(B405,[1]DESA!$B$2:$D$601,3,FALSE)</f>
        <v>MUNCAN</v>
      </c>
      <c r="D405" s="21" t="str">
        <f>VLOOKUP(B405,[1]DESA!$B$2:$E$601,4,FALSE)</f>
        <v>KOPANG</v>
      </c>
      <c r="E405" s="22" t="s">
        <v>24</v>
      </c>
      <c r="F405" s="21">
        <f>IF(ISERROR(VLOOKUP(M405,KELAS,2,FALSE)),0,VLOOKUP(M405,KELAS,2,FALSE))</f>
        <v>0</v>
      </c>
      <c r="G405" s="21">
        <f>IF(F405&gt;50,100,F405)</f>
        <v>0</v>
      </c>
      <c r="H405" s="24" t="s">
        <v>757</v>
      </c>
      <c r="I405" s="24" t="s">
        <v>758</v>
      </c>
      <c r="J405" s="21" t="s">
        <v>18</v>
      </c>
      <c r="K405" s="21">
        <v>250</v>
      </c>
      <c r="L405" s="21" t="str">
        <f>VLOOKUP(E405,[1]KLASIFIKASI!$I$4:$J$18,2,FALSE)</f>
        <v>PELEPAS GAS</v>
      </c>
      <c r="M405" s="21">
        <f>IF(AND(L405="PIJAR",K405&gt;=25,K405&lt;=50),1,IF(AND(L405="PIJAR",K405&gt;=51,K405&lt;=100),2,IF(AND(L405="PIJAR",K405&gt;=101,K405&lt;=200),3,IF(AND(L405="PIJAR",K405&gt;=201,K405&lt;=300),4,IF(AND(L405="PIJAR",K405&gt;=301,K405&lt;=400),5,IF(AND(L405="PIJAR",K405&gt;=401,K405&lt;=500),6,IF(AND(L405="PIJAR",K405&gt;=510,K405&lt;=600),7,IF(AND(L405="PIJAR",K405&gt;=601,K405&lt;=700),8,IF(AND(L405="PIJAR",K405&gt;=701,K405&lt;=800),9,IF(AND(L405="PIJAR",K405&gt;=801,K405&lt;=900),10,IF(AND(L405="PIJAR",K405&gt;=901,K405&lt;=1000),11,IF(AND(L405="PELEPAS GAS",K405&gt;=10,K405&lt;=50),12,IF(AND(L405="PELEPAS GAS",K405&gt;=51,K405&lt;=100),13,IF(AND(L405="PELEPAS GAS",K405&gt;=101,K405&lt;=250),14,IF(AND(L405="PELEPAS GAS",K405&gt;=251,K405&lt;1000),15,IF(AND(L405="PELEPAS GAS",K405&gt;=501,K405&lt;2000),16,"SALAH"))))))))))))))))</f>
        <v>14</v>
      </c>
      <c r="N405" s="21" t="s">
        <v>19</v>
      </c>
    </row>
    <row r="406" spans="1:14" x14ac:dyDescent="0.25">
      <c r="A406" s="21">
        <f t="shared" si="42"/>
        <v>405</v>
      </c>
      <c r="B406" s="21" t="s">
        <v>752</v>
      </c>
      <c r="C406" s="21" t="str">
        <f>VLOOKUP(B406,[1]DESA!$B$2:$D$601,3,FALSE)</f>
        <v>MUNCAN</v>
      </c>
      <c r="D406" s="21" t="str">
        <f>VLOOKUP(B406,[1]DESA!$B$2:$E$601,4,FALSE)</f>
        <v>KOPANG</v>
      </c>
      <c r="E406" s="22" t="s">
        <v>49</v>
      </c>
      <c r="F406" s="21">
        <f>IF(ISERROR(VLOOKUP(M406,KELAS,2,FALSE)),0,VLOOKUP(M406,KELAS,2,FALSE))</f>
        <v>0</v>
      </c>
      <c r="G406" s="21">
        <f>IF(F406&gt;50,100,F406)</f>
        <v>0</v>
      </c>
      <c r="H406" s="24" t="s">
        <v>759</v>
      </c>
      <c r="I406" s="24" t="s">
        <v>760</v>
      </c>
      <c r="J406" s="21" t="s">
        <v>18</v>
      </c>
      <c r="K406" s="21"/>
      <c r="L406" s="21" t="e">
        <f>VLOOKUP(E406,[1]KLASIFIKASI!$I$4:$J$18,2,FALSE)</f>
        <v>#N/A</v>
      </c>
      <c r="M406" s="21" t="e">
        <f>IF(AND(L406="PIJAR",K406&gt;=25,K406&lt;=50),1,IF(AND(L406="PIJAR",K406&gt;=51,K406&lt;=100),2,IF(AND(L406="PIJAR",K406&gt;=101,K406&lt;=200),3,IF(AND(L406="PIJAR",K406&gt;=201,K406&lt;=300),4,IF(AND(L406="PIJAR",K406&gt;=301,K406&lt;=400),5,IF(AND(L406="PIJAR",K406&gt;=401,K406&lt;=500),6,IF(AND(L406="PIJAR",K406&gt;=510,K406&lt;=600),7,IF(AND(L406="PIJAR",K406&gt;=601,K406&lt;=700),8,IF(AND(L406="PIJAR",K406&gt;=701,K406&lt;=800),9,IF(AND(L406="PIJAR",K406&gt;=801,K406&lt;=900),10,IF(AND(L406="PIJAR",K406&gt;=901,K406&lt;=1000),11,IF(AND(L406="PELEPAS GAS",K406&gt;=10,K406&lt;=50),12,IF(AND(L406="PELEPAS GAS",K406&gt;=51,K406&lt;=100),13,IF(AND(L406="PELEPAS GAS",K406&gt;=101,K406&lt;=250),14,IF(AND(L406="PELEPAS GAS",K406&gt;=251,K406&lt;1000),15,IF(AND(L406="PELEPAS GAS",K406&gt;=501,K406&lt;2000),16,"SALAH"))))))))))))))))</f>
        <v>#N/A</v>
      </c>
      <c r="N406" s="21" t="s">
        <v>52</v>
      </c>
    </row>
    <row r="407" spans="1:14" x14ac:dyDescent="0.25">
      <c r="A407" s="21">
        <f t="shared" si="42"/>
        <v>406</v>
      </c>
      <c r="B407" s="21" t="s">
        <v>752</v>
      </c>
      <c r="C407" s="21" t="str">
        <f>VLOOKUP(B407,[1]DESA!$B$2:$D$601,3,FALSE)</f>
        <v>MUNCAN</v>
      </c>
      <c r="D407" s="21" t="str">
        <f>VLOOKUP(B407,[1]DESA!$B$2:$E$601,4,FALSE)</f>
        <v>KOPANG</v>
      </c>
      <c r="E407" s="22" t="s">
        <v>15</v>
      </c>
      <c r="F407" s="21">
        <f>IF(ISERROR(VLOOKUP(M407,KELAS,2,FALSE)),0,VLOOKUP(M407,KELAS,2,FALSE))</f>
        <v>0</v>
      </c>
      <c r="G407" s="21">
        <f>IF(F407&gt;50,100,F407)</f>
        <v>0</v>
      </c>
      <c r="H407" s="24" t="s">
        <v>753</v>
      </c>
      <c r="I407" s="24" t="s">
        <v>754</v>
      </c>
      <c r="J407" s="21" t="s">
        <v>18</v>
      </c>
      <c r="K407" s="21">
        <v>42</v>
      </c>
      <c r="L407" s="21" t="str">
        <f>VLOOKUP(E407,[1]KLASIFIKASI!$I$4:$J$18,2,FALSE)</f>
        <v>PELEPAS GAS</v>
      </c>
      <c r="M407" s="21">
        <f>IF(AND(L407="PIJAR",K407&gt;=25,K407&lt;=50),1,IF(AND(L407="PIJAR",K407&gt;=51,K407&lt;=100),2,IF(AND(L407="PIJAR",K407&gt;=101,K407&lt;=200),3,IF(AND(L407="PIJAR",K407&gt;=201,K407&lt;=300),4,IF(AND(L407="PIJAR",K407&gt;=301,K407&lt;=400),5,IF(AND(L407="PIJAR",K407&gt;=401,K407&lt;=500),6,IF(AND(L407="PIJAR",K407&gt;=510,K407&lt;=600),7,IF(AND(L407="PIJAR",K407&gt;=601,K407&lt;=700),8,IF(AND(L407="PIJAR",K407&gt;=701,K407&lt;=800),9,IF(AND(L407="PIJAR",K407&gt;=801,K407&lt;=900),10,IF(AND(L407="PIJAR",K407&gt;=901,K407&lt;=1000),11,IF(AND(L407="PELEPAS GAS",K407&gt;=10,K407&lt;=50),12,IF(AND(L407="PELEPAS GAS",K407&gt;=51,K407&lt;=100),13,IF(AND(L407="PELEPAS GAS",K407&gt;=101,K407&lt;=250),14,IF(AND(L407="PELEPAS GAS",K407&gt;=251,K407&lt;1000),15,IF(AND(L407="PELEPAS GAS",K407&gt;=501,K407&lt;2000),16,"SALAH"))))))))))))))))</f>
        <v>12</v>
      </c>
      <c r="N407" s="21" t="s">
        <v>19</v>
      </c>
    </row>
    <row r="408" spans="1:14" x14ac:dyDescent="0.25">
      <c r="A408" s="21">
        <f t="shared" si="42"/>
        <v>407</v>
      </c>
      <c r="B408" s="21" t="s">
        <v>678</v>
      </c>
      <c r="C408" s="21" t="str">
        <f>VLOOKUP(B408,[1]DESA!$B$2:$D$601,3,FALSE)</f>
        <v>DASAN BARU</v>
      </c>
      <c r="D408" s="21" t="str">
        <f>VLOOKUP(B408,[1]DESA!$B$2:$E$601,4,FALSE)</f>
        <v>KOPANG</v>
      </c>
      <c r="E408" s="22" t="s">
        <v>24</v>
      </c>
      <c r="F408" s="21">
        <f>IF(ISERROR(VLOOKUP(M408,KELAS,2,FALSE)),0,VLOOKUP(M408,KELAS,2,FALSE))</f>
        <v>0</v>
      </c>
      <c r="G408" s="21">
        <f>IF(F408&gt;50,100,F408)</f>
        <v>0</v>
      </c>
      <c r="H408" s="24" t="s">
        <v>734</v>
      </c>
      <c r="I408" s="24" t="s">
        <v>735</v>
      </c>
      <c r="J408" s="21" t="s">
        <v>18</v>
      </c>
      <c r="K408" s="21">
        <v>584</v>
      </c>
      <c r="L408" s="21" t="str">
        <f>VLOOKUP(E408,[1]KLASIFIKASI!$I$4:$J$18,2,FALSE)</f>
        <v>PELEPAS GAS</v>
      </c>
      <c r="M408" s="21">
        <f>IF(AND(L408="PIJAR",K408&gt;=25,K408&lt;=50),1,IF(AND(L408="PIJAR",K408&gt;=51,K408&lt;=100),2,IF(AND(L408="PIJAR",K408&gt;=101,K408&lt;=200),3,IF(AND(L408="PIJAR",K408&gt;=201,K408&lt;=300),4,IF(AND(L408="PIJAR",K408&gt;=301,K408&lt;=400),5,IF(AND(L408="PIJAR",K408&gt;=401,K408&lt;=500),6,IF(AND(L408="PIJAR",K408&gt;=510,K408&lt;=600),7,IF(AND(L408="PIJAR",K408&gt;=601,K408&lt;=700),8,IF(AND(L408="PIJAR",K408&gt;=701,K408&lt;=800),9,IF(AND(L408="PIJAR",K408&gt;=801,K408&lt;=900),10,IF(AND(L408="PIJAR",K408&gt;=901,K408&lt;=1000),11,IF(AND(L408="PELEPAS GAS",K408&gt;=10,K408&lt;=50),12,IF(AND(L408="PELEPAS GAS",K408&gt;=51,K408&lt;=100),13,IF(AND(L408="PELEPAS GAS",K408&gt;=101,K408&lt;=250),14,IF(AND(L408="PELEPAS GAS",K408&gt;=251,K408&lt;1000),15,IF(AND(L408="PELEPAS GAS",K408&gt;=501,K408&lt;2000),16,"SALAH"))))))))))))))))</f>
        <v>15</v>
      </c>
      <c r="N408" s="21" t="s">
        <v>19</v>
      </c>
    </row>
    <row r="409" spans="1:14" x14ac:dyDescent="0.25">
      <c r="A409" s="21">
        <f t="shared" si="42"/>
        <v>408</v>
      </c>
      <c r="B409" s="21" t="s">
        <v>678</v>
      </c>
      <c r="C409" s="21" t="str">
        <f>VLOOKUP(B409,[1]DESA!$B$2:$D$601,3,FALSE)</f>
        <v>DASAN BARU</v>
      </c>
      <c r="D409" s="21" t="str">
        <f>VLOOKUP(B409,[1]DESA!$B$2:$E$601,4,FALSE)</f>
        <v>KOPANG</v>
      </c>
      <c r="E409" s="22" t="s">
        <v>15</v>
      </c>
      <c r="F409" s="21">
        <f>IF(ISERROR(VLOOKUP(M409,KELAS,2,FALSE)),0,VLOOKUP(M409,KELAS,2,FALSE))</f>
        <v>0</v>
      </c>
      <c r="G409" s="21">
        <f>IF(F409&gt;50,100,F409)</f>
        <v>0</v>
      </c>
      <c r="H409" s="24" t="s">
        <v>716</v>
      </c>
      <c r="I409" s="24" t="s">
        <v>717</v>
      </c>
      <c r="J409" s="21" t="s">
        <v>18</v>
      </c>
      <c r="K409" s="21">
        <v>42</v>
      </c>
      <c r="L409" s="21" t="str">
        <f>VLOOKUP(E409,[1]KLASIFIKASI!$I$4:$J$18,2,FALSE)</f>
        <v>PELEPAS GAS</v>
      </c>
      <c r="M409" s="21">
        <f>IF(AND(L409="PIJAR",K409&gt;=25,K409&lt;=50),1,IF(AND(L409="PIJAR",K409&gt;=51,K409&lt;=100),2,IF(AND(L409="PIJAR",K409&gt;=101,K409&lt;=200),3,IF(AND(L409="PIJAR",K409&gt;=201,K409&lt;=300),4,IF(AND(L409="PIJAR",K409&gt;=301,K409&lt;=400),5,IF(AND(L409="PIJAR",K409&gt;=401,K409&lt;=500),6,IF(AND(L409="PIJAR",K409&gt;=510,K409&lt;=600),7,IF(AND(L409="PIJAR",K409&gt;=601,K409&lt;=700),8,IF(AND(L409="PIJAR",K409&gt;=701,K409&lt;=800),9,IF(AND(L409="PIJAR",K409&gt;=801,K409&lt;=900),10,IF(AND(L409="PIJAR",K409&gt;=901,K409&lt;=1000),11,IF(AND(L409="PELEPAS GAS",K409&gt;=10,K409&lt;=50),12,IF(AND(L409="PELEPAS GAS",K409&gt;=51,K409&lt;=100),13,IF(AND(L409="PELEPAS GAS",K409&gt;=101,K409&lt;=250),14,IF(AND(L409="PELEPAS GAS",K409&gt;=251,K409&lt;1000),15,IF(AND(L409="PELEPAS GAS",K409&gt;=501,K409&lt;2000),16,"SALAH"))))))))))))))))</f>
        <v>12</v>
      </c>
      <c r="N409" s="21" t="s">
        <v>19</v>
      </c>
    </row>
    <row r="410" spans="1:14" x14ac:dyDescent="0.25">
      <c r="A410" s="21">
        <f t="shared" si="42"/>
        <v>409</v>
      </c>
      <c r="B410" s="21" t="s">
        <v>678</v>
      </c>
      <c r="C410" s="21" t="str">
        <f>VLOOKUP(B410,[1]DESA!$B$2:$D$601,3,FALSE)</f>
        <v>DASAN BARU</v>
      </c>
      <c r="D410" s="21" t="str">
        <f>VLOOKUP(B410,[1]DESA!$B$2:$E$601,4,FALSE)</f>
        <v>KOPANG</v>
      </c>
      <c r="E410" s="22" t="s">
        <v>15</v>
      </c>
      <c r="F410" s="21">
        <f>IF(ISERROR(VLOOKUP(M410,KELAS,2,FALSE)),0,VLOOKUP(M410,KELAS,2,FALSE))</f>
        <v>0</v>
      </c>
      <c r="G410" s="21">
        <f>IF(F410&gt;50,100,F410)</f>
        <v>0</v>
      </c>
      <c r="H410" s="24" t="s">
        <v>714</v>
      </c>
      <c r="I410" s="24" t="s">
        <v>715</v>
      </c>
      <c r="J410" s="21" t="s">
        <v>18</v>
      </c>
      <c r="K410" s="21">
        <v>42</v>
      </c>
      <c r="L410" s="21" t="str">
        <f>VLOOKUP(E410,[1]KLASIFIKASI!$I$4:$J$18,2,FALSE)</f>
        <v>PELEPAS GAS</v>
      </c>
      <c r="M410" s="21">
        <f>IF(AND(L410="PIJAR",K410&gt;=25,K410&lt;=50),1,IF(AND(L410="PIJAR",K410&gt;=51,K410&lt;=100),2,IF(AND(L410="PIJAR",K410&gt;=101,K410&lt;=200),3,IF(AND(L410="PIJAR",K410&gt;=201,K410&lt;=300),4,IF(AND(L410="PIJAR",K410&gt;=301,K410&lt;=400),5,IF(AND(L410="PIJAR",K410&gt;=401,K410&lt;=500),6,IF(AND(L410="PIJAR",K410&gt;=510,K410&lt;=600),7,IF(AND(L410="PIJAR",K410&gt;=601,K410&lt;=700),8,IF(AND(L410="PIJAR",K410&gt;=701,K410&lt;=800),9,IF(AND(L410="PIJAR",K410&gt;=801,K410&lt;=900),10,IF(AND(L410="PIJAR",K410&gt;=901,K410&lt;=1000),11,IF(AND(L410="PELEPAS GAS",K410&gt;=10,K410&lt;=50),12,IF(AND(L410="PELEPAS GAS",K410&gt;=51,K410&lt;=100),13,IF(AND(L410="PELEPAS GAS",K410&gt;=101,K410&lt;=250),14,IF(AND(L410="PELEPAS GAS",K410&gt;=251,K410&lt;1000),15,IF(AND(L410="PELEPAS GAS",K410&gt;=501,K410&lt;2000),16,"SALAH"))))))))))))))))</f>
        <v>12</v>
      </c>
      <c r="N410" s="21" t="s">
        <v>19</v>
      </c>
    </row>
    <row r="411" spans="1:14" x14ac:dyDescent="0.25">
      <c r="A411" s="21">
        <f t="shared" si="42"/>
        <v>410</v>
      </c>
      <c r="B411" s="21" t="s">
        <v>678</v>
      </c>
      <c r="C411" s="21" t="str">
        <f>VLOOKUP(B411,[1]DESA!$B$2:$D$601,3,FALSE)</f>
        <v>DASAN BARU</v>
      </c>
      <c r="D411" s="21" t="str">
        <f>VLOOKUP(B411,[1]DESA!$B$2:$E$601,4,FALSE)</f>
        <v>KOPANG</v>
      </c>
      <c r="E411" s="22" t="s">
        <v>15</v>
      </c>
      <c r="F411" s="21">
        <f>IF(ISERROR(VLOOKUP(M411,KELAS,2,FALSE)),0,VLOOKUP(M411,KELAS,2,FALSE))</f>
        <v>0</v>
      </c>
      <c r="G411" s="21">
        <f>IF(F411&gt;50,100,F411)</f>
        <v>0</v>
      </c>
      <c r="H411" s="24" t="s">
        <v>707</v>
      </c>
      <c r="I411" s="24" t="s">
        <v>708</v>
      </c>
      <c r="J411" s="21" t="s">
        <v>18</v>
      </c>
      <c r="K411" s="21">
        <v>42</v>
      </c>
      <c r="L411" s="21" t="str">
        <f>VLOOKUP(E411,[1]KLASIFIKASI!$I$4:$J$18,2,FALSE)</f>
        <v>PELEPAS GAS</v>
      </c>
      <c r="M411" s="21">
        <f>IF(AND(L411="PIJAR",K411&gt;=25,K411&lt;=50),1,IF(AND(L411="PIJAR",K411&gt;=51,K411&lt;=100),2,IF(AND(L411="PIJAR",K411&gt;=101,K411&lt;=200),3,IF(AND(L411="PIJAR",K411&gt;=201,K411&lt;=300),4,IF(AND(L411="PIJAR",K411&gt;=301,K411&lt;=400),5,IF(AND(L411="PIJAR",K411&gt;=401,K411&lt;=500),6,IF(AND(L411="PIJAR",K411&gt;=510,K411&lt;=600),7,IF(AND(L411="PIJAR",K411&gt;=601,K411&lt;=700),8,IF(AND(L411="PIJAR",K411&gt;=701,K411&lt;=800),9,IF(AND(L411="PIJAR",K411&gt;=801,K411&lt;=900),10,IF(AND(L411="PIJAR",K411&gt;=901,K411&lt;=1000),11,IF(AND(L411="PELEPAS GAS",K411&gt;=10,K411&lt;=50),12,IF(AND(L411="PELEPAS GAS",K411&gt;=51,K411&lt;=100),13,IF(AND(L411="PELEPAS GAS",K411&gt;=101,K411&lt;=250),14,IF(AND(L411="PELEPAS GAS",K411&gt;=251,K411&lt;1000),15,IF(AND(L411="PELEPAS GAS",K411&gt;=501,K411&lt;2000),16,"SALAH"))))))))))))))))</f>
        <v>12</v>
      </c>
      <c r="N411" s="21" t="s">
        <v>19</v>
      </c>
    </row>
    <row r="412" spans="1:14" x14ac:dyDescent="0.25">
      <c r="A412" s="21">
        <f t="shared" si="42"/>
        <v>411</v>
      </c>
      <c r="B412" s="21" t="s">
        <v>678</v>
      </c>
      <c r="C412" s="21" t="str">
        <f>VLOOKUP(B412,[1]DESA!$B$2:$D$601,3,FALSE)</f>
        <v>DASAN BARU</v>
      </c>
      <c r="D412" s="21" t="str">
        <f>VLOOKUP(B412,[1]DESA!$B$2:$E$601,4,FALSE)</f>
        <v>KOPANG</v>
      </c>
      <c r="E412" s="22" t="s">
        <v>702</v>
      </c>
      <c r="F412" s="21">
        <f>IF(ISERROR(VLOOKUP(M412,KELAS,2,FALSE)),0,VLOOKUP(M412,KELAS,2,FALSE))</f>
        <v>0</v>
      </c>
      <c r="G412" s="21">
        <f>IF(F412&gt;50,100,F412)</f>
        <v>0</v>
      </c>
      <c r="H412" s="24" t="s">
        <v>703</v>
      </c>
      <c r="I412" s="24" t="s">
        <v>704</v>
      </c>
      <c r="J412" s="21" t="s">
        <v>18</v>
      </c>
      <c r="K412" s="21">
        <v>20</v>
      </c>
      <c r="L412" s="21" t="str">
        <f>VLOOKUP(E412,[1]KLASIFIKASI!$I$4:$J$18,2,FALSE)</f>
        <v>PELEPAS GAS</v>
      </c>
      <c r="M412" s="21">
        <f>IF(AND(L412="PIJAR",K412&gt;=25,K412&lt;=50),1,IF(AND(L412="PIJAR",K412&gt;=51,K412&lt;=100),2,IF(AND(L412="PIJAR",K412&gt;=101,K412&lt;=200),3,IF(AND(L412="PIJAR",K412&gt;=201,K412&lt;=300),4,IF(AND(L412="PIJAR",K412&gt;=301,K412&lt;=400),5,IF(AND(L412="PIJAR",K412&gt;=401,K412&lt;=500),6,IF(AND(L412="PIJAR",K412&gt;=510,K412&lt;=600),7,IF(AND(L412="PIJAR",K412&gt;=601,K412&lt;=700),8,IF(AND(L412="PIJAR",K412&gt;=701,K412&lt;=800),9,IF(AND(L412="PIJAR",K412&gt;=801,K412&lt;=900),10,IF(AND(L412="PIJAR",K412&gt;=901,K412&lt;=1000),11,IF(AND(L412="PELEPAS GAS",K412&gt;=10,K412&lt;=50),12,IF(AND(L412="PELEPAS GAS",K412&gt;=51,K412&lt;=100),13,IF(AND(L412="PELEPAS GAS",K412&gt;=101,K412&lt;=250),14,IF(AND(L412="PELEPAS GAS",K412&gt;=251,K412&lt;1000),15,IF(AND(L412="PELEPAS GAS",K412&gt;=501,K412&lt;2000),16,"SALAH"))))))))))))))))</f>
        <v>12</v>
      </c>
      <c r="N412" s="21" t="s">
        <v>19</v>
      </c>
    </row>
    <row r="413" spans="1:14" x14ac:dyDescent="0.25">
      <c r="A413" s="21">
        <f t="shared" si="42"/>
        <v>412</v>
      </c>
      <c r="B413" s="21" t="s">
        <v>678</v>
      </c>
      <c r="C413" s="21" t="str">
        <f>VLOOKUP(B413,[1]DESA!$B$2:$D$601,3,FALSE)</f>
        <v>DASAN BARU</v>
      </c>
      <c r="D413" s="21" t="str">
        <f>VLOOKUP(B413,[1]DESA!$B$2:$E$601,4,FALSE)</f>
        <v>KOPANG</v>
      </c>
      <c r="E413" s="22" t="s">
        <v>15</v>
      </c>
      <c r="F413" s="21">
        <f>IF(ISERROR(VLOOKUP(M413,KELAS,2,FALSE)),0,VLOOKUP(M413,KELAS,2,FALSE))</f>
        <v>0</v>
      </c>
      <c r="G413" s="21">
        <f>IF(F413&gt;50,100,F413)</f>
        <v>0</v>
      </c>
      <c r="H413" s="24" t="s">
        <v>694</v>
      </c>
      <c r="I413" s="24" t="s">
        <v>695</v>
      </c>
      <c r="J413" s="21" t="s">
        <v>18</v>
      </c>
      <c r="K413" s="21">
        <v>42</v>
      </c>
      <c r="L413" s="21" t="str">
        <f>VLOOKUP(E413,[1]KLASIFIKASI!$I$4:$J$18,2,FALSE)</f>
        <v>PELEPAS GAS</v>
      </c>
      <c r="M413" s="21">
        <f>IF(AND(L413="PIJAR",K413&gt;=25,K413&lt;=50),1,IF(AND(L413="PIJAR",K413&gt;=51,K413&lt;=100),2,IF(AND(L413="PIJAR",K413&gt;=101,K413&lt;=200),3,IF(AND(L413="PIJAR",K413&gt;=201,K413&lt;=300),4,IF(AND(L413="PIJAR",K413&gt;=301,K413&lt;=400),5,IF(AND(L413="PIJAR",K413&gt;=401,K413&lt;=500),6,IF(AND(L413="PIJAR",K413&gt;=510,K413&lt;=600),7,IF(AND(L413="PIJAR",K413&gt;=601,K413&lt;=700),8,IF(AND(L413="PIJAR",K413&gt;=701,K413&lt;=800),9,IF(AND(L413="PIJAR",K413&gt;=801,K413&lt;=900),10,IF(AND(L413="PIJAR",K413&gt;=901,K413&lt;=1000),11,IF(AND(L413="PELEPAS GAS",K413&gt;=10,K413&lt;=50),12,IF(AND(L413="PELEPAS GAS",K413&gt;=51,K413&lt;=100),13,IF(AND(L413="PELEPAS GAS",K413&gt;=101,K413&lt;=250),14,IF(AND(L413="PELEPAS GAS",K413&gt;=251,K413&lt;1000),15,IF(AND(L413="PELEPAS GAS",K413&gt;=501,K413&lt;2000),16,"SALAH"))))))))))))))))</f>
        <v>12</v>
      </c>
      <c r="N413" s="21" t="s">
        <v>19</v>
      </c>
    </row>
    <row r="414" spans="1:14" x14ac:dyDescent="0.25">
      <c r="A414" s="21">
        <f t="shared" si="42"/>
        <v>413</v>
      </c>
      <c r="B414" s="21" t="s">
        <v>678</v>
      </c>
      <c r="C414" s="21" t="str">
        <f>VLOOKUP(B414,[1]DESA!$B$2:$D$601,3,FALSE)</f>
        <v>DASAN BARU</v>
      </c>
      <c r="D414" s="21" t="str">
        <f>VLOOKUP(B414,[1]DESA!$B$2:$E$601,4,FALSE)</f>
        <v>KOPANG</v>
      </c>
      <c r="E414" s="22" t="s">
        <v>15</v>
      </c>
      <c r="F414" s="21">
        <f>IF(ISERROR(VLOOKUP(M414,KELAS,2,FALSE)),0,VLOOKUP(M414,KELAS,2,FALSE))</f>
        <v>0</v>
      </c>
      <c r="G414" s="21">
        <f>IF(F414&gt;50,100,F414)</f>
        <v>0</v>
      </c>
      <c r="H414" s="24" t="s">
        <v>687</v>
      </c>
      <c r="I414" s="24" t="s">
        <v>688</v>
      </c>
      <c r="J414" s="21" t="s">
        <v>18</v>
      </c>
      <c r="K414" s="21">
        <v>42</v>
      </c>
      <c r="L414" s="21" t="str">
        <f>VLOOKUP(E414,[1]KLASIFIKASI!$I$4:$J$18,2,FALSE)</f>
        <v>PELEPAS GAS</v>
      </c>
      <c r="M414" s="21">
        <f>IF(AND(L414="PIJAR",K414&gt;=25,K414&lt;=50),1,IF(AND(L414="PIJAR",K414&gt;=51,K414&lt;=100),2,IF(AND(L414="PIJAR",K414&gt;=101,K414&lt;=200),3,IF(AND(L414="PIJAR",K414&gt;=201,K414&lt;=300),4,IF(AND(L414="PIJAR",K414&gt;=301,K414&lt;=400),5,IF(AND(L414="PIJAR",K414&gt;=401,K414&lt;=500),6,IF(AND(L414="PIJAR",K414&gt;=510,K414&lt;=600),7,IF(AND(L414="PIJAR",K414&gt;=601,K414&lt;=700),8,IF(AND(L414="PIJAR",K414&gt;=701,K414&lt;=800),9,IF(AND(L414="PIJAR",K414&gt;=801,K414&lt;=900),10,IF(AND(L414="PIJAR",K414&gt;=901,K414&lt;=1000),11,IF(AND(L414="PELEPAS GAS",K414&gt;=10,K414&lt;=50),12,IF(AND(L414="PELEPAS GAS",K414&gt;=51,K414&lt;=100),13,IF(AND(L414="PELEPAS GAS",K414&gt;=101,K414&lt;=250),14,IF(AND(L414="PELEPAS GAS",K414&gt;=251,K414&lt;1000),15,IF(AND(L414="PELEPAS GAS",K414&gt;=501,K414&lt;2000),16,"SALAH"))))))))))))))))</f>
        <v>12</v>
      </c>
      <c r="N414" s="21" t="s">
        <v>19</v>
      </c>
    </row>
    <row r="415" spans="1:14" x14ac:dyDescent="0.25">
      <c r="A415" s="21">
        <f t="shared" si="42"/>
        <v>414</v>
      </c>
      <c r="B415" s="21" t="s">
        <v>571</v>
      </c>
      <c r="C415" s="21" t="str">
        <f>VLOOKUP(B415,[1]DESA!$B$2:$D$601,3,FALSE)</f>
        <v>DASAN BARU</v>
      </c>
      <c r="D415" s="21" t="str">
        <f>VLOOKUP(B415,[1]DESA!$B$2:$E$601,4,FALSE)</f>
        <v>KOPANG</v>
      </c>
      <c r="E415" s="22" t="s">
        <v>24</v>
      </c>
      <c r="F415" s="21">
        <f>IF(ISERROR(VLOOKUP(M415,KELAS,2,FALSE)),0,VLOOKUP(M415,KELAS,2,FALSE))</f>
        <v>0</v>
      </c>
      <c r="G415" s="21">
        <f>IF(F415&gt;50,100,F415)</f>
        <v>0</v>
      </c>
      <c r="H415" s="24" t="s">
        <v>676</v>
      </c>
      <c r="I415" s="24" t="s">
        <v>677</v>
      </c>
      <c r="J415" s="21" t="s">
        <v>18</v>
      </c>
      <c r="K415" s="21">
        <v>500</v>
      </c>
      <c r="L415" s="21" t="str">
        <f>VLOOKUP(E415,[1]KLASIFIKASI!$I$4:$J$18,2,FALSE)</f>
        <v>PELEPAS GAS</v>
      </c>
      <c r="M415" s="21">
        <f>IF(AND(L415="PIJAR",K415&gt;=25,K415&lt;=50),1,IF(AND(L415="PIJAR",K415&gt;=51,K415&lt;=100),2,IF(AND(L415="PIJAR",K415&gt;=101,K415&lt;=200),3,IF(AND(L415="PIJAR",K415&gt;=201,K415&lt;=300),4,IF(AND(L415="PIJAR",K415&gt;=301,K415&lt;=400),5,IF(AND(L415="PIJAR",K415&gt;=401,K415&lt;=500),6,IF(AND(L415="PIJAR",K415&gt;=510,K415&lt;=600),7,IF(AND(L415="PIJAR",K415&gt;=601,K415&lt;=700),8,IF(AND(L415="PIJAR",K415&gt;=701,K415&lt;=800),9,IF(AND(L415="PIJAR",K415&gt;=801,K415&lt;=900),10,IF(AND(L415="PIJAR",K415&gt;=901,K415&lt;=1000),11,IF(AND(L415="PELEPAS GAS",K415&gt;=10,K415&lt;=50),12,IF(AND(L415="PELEPAS GAS",K415&gt;=51,K415&lt;=100),13,IF(AND(L415="PELEPAS GAS",K415&gt;=101,K415&lt;=250),14,IF(AND(L415="PELEPAS GAS",K415&gt;=251,K415&lt;1000),15,IF(AND(L415="PELEPAS GAS",K415&gt;=501,K415&lt;2000),16,"SALAH"))))))))))))))))</f>
        <v>15</v>
      </c>
      <c r="N415" s="21" t="s">
        <v>19</v>
      </c>
    </row>
    <row r="416" spans="1:14" x14ac:dyDescent="0.25">
      <c r="A416" s="21">
        <f t="shared" si="42"/>
        <v>415</v>
      </c>
      <c r="B416" s="21" t="s">
        <v>678</v>
      </c>
      <c r="C416" s="21" t="str">
        <f>VLOOKUP(B416,[1]DESA!$B$2:$D$601,3,FALSE)</f>
        <v>DASAN BARU</v>
      </c>
      <c r="D416" s="21" t="str">
        <f>VLOOKUP(B416,[1]DESA!$B$2:$E$601,4,FALSE)</f>
        <v>KOPANG</v>
      </c>
      <c r="E416" s="22" t="s">
        <v>15</v>
      </c>
      <c r="F416" s="21">
        <f>IF(ISERROR(VLOOKUP(M416,KELAS,2,FALSE)),0,VLOOKUP(M416,KELAS,2,FALSE))</f>
        <v>0</v>
      </c>
      <c r="G416" s="21">
        <f>IF(F416&gt;50,100,F416)</f>
        <v>0</v>
      </c>
      <c r="H416" s="24" t="s">
        <v>679</v>
      </c>
      <c r="I416" s="24" t="s">
        <v>680</v>
      </c>
      <c r="J416" s="21" t="s">
        <v>18</v>
      </c>
      <c r="K416" s="21">
        <v>14</v>
      </c>
      <c r="L416" s="21" t="str">
        <f>VLOOKUP(E416,[1]KLASIFIKASI!$I$4:$J$18,2,FALSE)</f>
        <v>PELEPAS GAS</v>
      </c>
      <c r="M416" s="21">
        <f>IF(AND(L416="PIJAR",K416&gt;=25,K416&lt;=50),1,IF(AND(L416="PIJAR",K416&gt;=51,K416&lt;=100),2,IF(AND(L416="PIJAR",K416&gt;=101,K416&lt;=200),3,IF(AND(L416="PIJAR",K416&gt;=201,K416&lt;=300),4,IF(AND(L416="PIJAR",K416&gt;=301,K416&lt;=400),5,IF(AND(L416="PIJAR",K416&gt;=401,K416&lt;=500),6,IF(AND(L416="PIJAR",K416&gt;=510,K416&lt;=600),7,IF(AND(L416="PIJAR",K416&gt;=601,K416&lt;=700),8,IF(AND(L416="PIJAR",K416&gt;=701,K416&lt;=800),9,IF(AND(L416="PIJAR",K416&gt;=801,K416&lt;=900),10,IF(AND(L416="PIJAR",K416&gt;=901,K416&lt;=1000),11,IF(AND(L416="PELEPAS GAS",K416&gt;=10,K416&lt;=50),12,IF(AND(L416="PELEPAS GAS",K416&gt;=51,K416&lt;=100),13,IF(AND(L416="PELEPAS GAS",K416&gt;=101,K416&lt;=250),14,IF(AND(L416="PELEPAS GAS",K416&gt;=251,K416&lt;1000),15,IF(AND(L416="PELEPAS GAS",K416&gt;=501,K416&lt;2000),16,"SALAH"))))))))))))))))</f>
        <v>12</v>
      </c>
      <c r="N416" s="21" t="s">
        <v>19</v>
      </c>
    </row>
    <row r="417" spans="1:14" x14ac:dyDescent="0.25">
      <c r="A417" s="21">
        <f t="shared" si="42"/>
        <v>416</v>
      </c>
      <c r="B417" s="21" t="s">
        <v>678</v>
      </c>
      <c r="C417" s="21" t="str">
        <f>VLOOKUP(B417,[1]DESA!$B$2:$D$601,3,FALSE)</f>
        <v>DASAN BARU</v>
      </c>
      <c r="D417" s="21" t="str">
        <f>VLOOKUP(B417,[1]DESA!$B$2:$E$601,4,FALSE)</f>
        <v>KOPANG</v>
      </c>
      <c r="E417" s="22" t="s">
        <v>24</v>
      </c>
      <c r="F417" s="21">
        <f>IF(ISERROR(VLOOKUP(M417,KELAS,2,FALSE)),0,VLOOKUP(M417,KELAS,2,FALSE))</f>
        <v>0</v>
      </c>
      <c r="G417" s="21">
        <f>IF(F417&gt;50,100,F417)</f>
        <v>0</v>
      </c>
      <c r="H417" s="24" t="s">
        <v>685</v>
      </c>
      <c r="I417" s="24" t="s">
        <v>686</v>
      </c>
      <c r="J417" s="21" t="s">
        <v>18</v>
      </c>
      <c r="K417" s="21">
        <v>500</v>
      </c>
      <c r="L417" s="21" t="str">
        <f>VLOOKUP(E417,[1]KLASIFIKASI!$I$4:$J$18,2,FALSE)</f>
        <v>PELEPAS GAS</v>
      </c>
      <c r="M417" s="21">
        <f>IF(AND(L417="PIJAR",K417&gt;=25,K417&lt;=50),1,IF(AND(L417="PIJAR",K417&gt;=51,K417&lt;=100),2,IF(AND(L417="PIJAR",K417&gt;=101,K417&lt;=200),3,IF(AND(L417="PIJAR",K417&gt;=201,K417&lt;=300),4,IF(AND(L417="PIJAR",K417&gt;=301,K417&lt;=400),5,IF(AND(L417="PIJAR",K417&gt;=401,K417&lt;=500),6,IF(AND(L417="PIJAR",K417&gt;=510,K417&lt;=600),7,IF(AND(L417="PIJAR",K417&gt;=601,K417&lt;=700),8,IF(AND(L417="PIJAR",K417&gt;=701,K417&lt;=800),9,IF(AND(L417="PIJAR",K417&gt;=801,K417&lt;=900),10,IF(AND(L417="PIJAR",K417&gt;=901,K417&lt;=1000),11,IF(AND(L417="PELEPAS GAS",K417&gt;=10,K417&lt;=50),12,IF(AND(L417="PELEPAS GAS",K417&gt;=51,K417&lt;=100),13,IF(AND(L417="PELEPAS GAS",K417&gt;=101,K417&lt;=250),14,IF(AND(L417="PELEPAS GAS",K417&gt;=251,K417&lt;1000),15,IF(AND(L417="PELEPAS GAS",K417&gt;=501,K417&lt;2000),16,"SALAH"))))))))))))))))</f>
        <v>15</v>
      </c>
      <c r="N417" s="21" t="s">
        <v>19</v>
      </c>
    </row>
    <row r="418" spans="1:14" x14ac:dyDescent="0.25">
      <c r="A418" s="21">
        <f t="shared" si="42"/>
        <v>417</v>
      </c>
      <c r="B418" s="21" t="s">
        <v>571</v>
      </c>
      <c r="C418" s="21" t="str">
        <f>VLOOKUP(B418,[1]DESA!$B$2:$D$601,3,FALSE)</f>
        <v>DASAN BARU</v>
      </c>
      <c r="D418" s="21" t="str">
        <f>VLOOKUP(B418,[1]DESA!$B$2:$E$601,4,FALSE)</f>
        <v>KOPANG</v>
      </c>
      <c r="E418" s="22" t="s">
        <v>15</v>
      </c>
      <c r="F418" s="21">
        <f>IF(ISERROR(VLOOKUP(M418,KELAS,2,FALSE)),0,VLOOKUP(M418,KELAS,2,FALSE))</f>
        <v>0</v>
      </c>
      <c r="G418" s="21">
        <f>IF(F418&gt;50,100,F418)</f>
        <v>0</v>
      </c>
      <c r="H418" s="24" t="s">
        <v>672</v>
      </c>
      <c r="I418" s="24" t="s">
        <v>673</v>
      </c>
      <c r="J418" s="21" t="s">
        <v>18</v>
      </c>
      <c r="K418" s="21">
        <v>42</v>
      </c>
      <c r="L418" s="21" t="str">
        <f>VLOOKUP(E418,[1]KLASIFIKASI!$I$4:$J$18,2,FALSE)</f>
        <v>PELEPAS GAS</v>
      </c>
      <c r="M418" s="21">
        <f>IF(AND(L418="PIJAR",K418&gt;=25,K418&lt;=50),1,IF(AND(L418="PIJAR",K418&gt;=51,K418&lt;=100),2,IF(AND(L418="PIJAR",K418&gt;=101,K418&lt;=200),3,IF(AND(L418="PIJAR",K418&gt;=201,K418&lt;=300),4,IF(AND(L418="PIJAR",K418&gt;=301,K418&lt;=400),5,IF(AND(L418="PIJAR",K418&gt;=401,K418&lt;=500),6,IF(AND(L418="PIJAR",K418&gt;=510,K418&lt;=600),7,IF(AND(L418="PIJAR",K418&gt;=601,K418&lt;=700),8,IF(AND(L418="PIJAR",K418&gt;=701,K418&lt;=800),9,IF(AND(L418="PIJAR",K418&gt;=801,K418&lt;=900),10,IF(AND(L418="PIJAR",K418&gt;=901,K418&lt;=1000),11,IF(AND(L418="PELEPAS GAS",K418&gt;=10,K418&lt;=50),12,IF(AND(L418="PELEPAS GAS",K418&gt;=51,K418&lt;=100),13,IF(AND(L418="PELEPAS GAS",K418&gt;=101,K418&lt;=250),14,IF(AND(L418="PELEPAS GAS",K418&gt;=251,K418&lt;1000),15,IF(AND(L418="PELEPAS GAS",K418&gt;=501,K418&lt;2000),16,"SALAH"))))))))))))))))</f>
        <v>12</v>
      </c>
      <c r="N418" s="21" t="s">
        <v>19</v>
      </c>
    </row>
    <row r="419" spans="1:14" x14ac:dyDescent="0.25">
      <c r="A419" s="21">
        <f t="shared" si="42"/>
        <v>418</v>
      </c>
      <c r="B419" s="21" t="s">
        <v>571</v>
      </c>
      <c r="C419" s="21" t="str">
        <f>VLOOKUP(B419,[1]DESA!$B$2:$D$601,3,FALSE)</f>
        <v>DASAN BARU</v>
      </c>
      <c r="D419" s="21" t="str">
        <f>VLOOKUP(B419,[1]DESA!$B$2:$E$601,4,FALSE)</f>
        <v>KOPANG</v>
      </c>
      <c r="E419" s="22" t="s">
        <v>15</v>
      </c>
      <c r="F419" s="21">
        <f>IF(ISERROR(VLOOKUP(M419,KELAS,2,FALSE)),0,VLOOKUP(M419,KELAS,2,FALSE))</f>
        <v>0</v>
      </c>
      <c r="G419" s="21">
        <f>IF(F419&gt;50,100,F419)</f>
        <v>0</v>
      </c>
      <c r="H419" s="24" t="s">
        <v>821</v>
      </c>
      <c r="I419" s="24" t="s">
        <v>822</v>
      </c>
      <c r="J419" s="21" t="s">
        <v>18</v>
      </c>
      <c r="K419" s="21">
        <v>42</v>
      </c>
      <c r="L419" s="21" t="str">
        <f>VLOOKUP(E419,[1]KLASIFIKASI!$I$4:$J$18,2,FALSE)</f>
        <v>PELEPAS GAS</v>
      </c>
      <c r="M419" s="21">
        <f>IF(AND(L419="PIJAR",K419&gt;=25,K419&lt;=50),1,IF(AND(L419="PIJAR",K419&gt;=51,K419&lt;=100),2,IF(AND(L419="PIJAR",K419&gt;=101,K419&lt;=200),3,IF(AND(L419="PIJAR",K419&gt;=201,K419&lt;=300),4,IF(AND(L419="PIJAR",K419&gt;=301,K419&lt;=400),5,IF(AND(L419="PIJAR",K419&gt;=401,K419&lt;=500),6,IF(AND(L419="PIJAR",K419&gt;=510,K419&lt;=600),7,IF(AND(L419="PIJAR",K419&gt;=601,K419&lt;=700),8,IF(AND(L419="PIJAR",K419&gt;=701,K419&lt;=800),9,IF(AND(L419="PIJAR",K419&gt;=801,K419&lt;=900),10,IF(AND(L419="PIJAR",K419&gt;=901,K419&lt;=1000),11,IF(AND(L419="PELEPAS GAS",K419&gt;=10,K419&lt;=50),12,IF(AND(L419="PELEPAS GAS",K419&gt;=51,K419&lt;=100),13,IF(AND(L419="PELEPAS GAS",K419&gt;=101,K419&lt;=250),14,IF(AND(L419="PELEPAS GAS",K419&gt;=251,K419&lt;1000),15,IF(AND(L419="PELEPAS GAS",K419&gt;=501,K419&lt;2000),16,"SALAH"))))))))))))))))</f>
        <v>12</v>
      </c>
      <c r="N419" s="21" t="s">
        <v>19</v>
      </c>
    </row>
    <row r="420" spans="1:14" x14ac:dyDescent="0.25">
      <c r="A420" s="21">
        <f t="shared" si="42"/>
        <v>419</v>
      </c>
      <c r="B420" s="21" t="s">
        <v>571</v>
      </c>
      <c r="C420" s="21" t="str">
        <f>VLOOKUP(B420,[1]DESA!$B$2:$D$601,3,FALSE)</f>
        <v>DASAN BARU</v>
      </c>
      <c r="D420" s="21" t="str">
        <f>VLOOKUP(B420,[1]DESA!$B$2:$E$601,4,FALSE)</f>
        <v>KOPANG</v>
      </c>
      <c r="E420" s="22" t="s">
        <v>24</v>
      </c>
      <c r="F420" s="21">
        <f>IF(ISERROR(VLOOKUP(M420,KELAS,2,FALSE)),0,VLOOKUP(M420,KELAS,2,FALSE))</f>
        <v>0</v>
      </c>
      <c r="G420" s="21">
        <f>IF(F420&gt;50,100,F420)</f>
        <v>0</v>
      </c>
      <c r="H420" s="24"/>
      <c r="I420" s="24"/>
      <c r="J420" s="21" t="s">
        <v>18</v>
      </c>
      <c r="K420" s="21">
        <v>542</v>
      </c>
      <c r="L420" s="21" t="str">
        <f>VLOOKUP(E420,[1]KLASIFIKASI!$I$4:$J$18,2,FALSE)</f>
        <v>PELEPAS GAS</v>
      </c>
      <c r="M420" s="21">
        <f>IF(AND(L420="PIJAR",K420&gt;=25,K420&lt;=50),1,IF(AND(L420="PIJAR",K420&gt;=51,K420&lt;=100),2,IF(AND(L420="PIJAR",K420&gt;=101,K420&lt;=200),3,IF(AND(L420="PIJAR",K420&gt;=201,K420&lt;=300),4,IF(AND(L420="PIJAR",K420&gt;=301,K420&lt;=400),5,IF(AND(L420="PIJAR",K420&gt;=401,K420&lt;=500),6,IF(AND(L420="PIJAR",K420&gt;=510,K420&lt;=600),7,IF(AND(L420="PIJAR",K420&gt;=601,K420&lt;=700),8,IF(AND(L420="PIJAR",K420&gt;=701,K420&lt;=800),9,IF(AND(L420="PIJAR",K420&gt;=801,K420&lt;=900),10,IF(AND(L420="PIJAR",K420&gt;=901,K420&lt;=1000),11,IF(AND(L420="PELEPAS GAS",K420&gt;=10,K420&lt;=50),12,IF(AND(L420="PELEPAS GAS",K420&gt;=51,K420&lt;=100),13,IF(AND(L420="PELEPAS GAS",K420&gt;=101,K420&lt;=250),14,IF(AND(L420="PELEPAS GAS",K420&gt;=251,K420&lt;1000),15,IF(AND(L420="PELEPAS GAS",K420&gt;=501,K420&lt;2000),16,"SALAH"))))))))))))))))</f>
        <v>15</v>
      </c>
      <c r="N420" s="21" t="s">
        <v>19</v>
      </c>
    </row>
    <row r="421" spans="1:14" x14ac:dyDescent="0.25">
      <c r="A421" s="21">
        <f t="shared" si="42"/>
        <v>420</v>
      </c>
      <c r="B421" s="21" t="s">
        <v>571</v>
      </c>
      <c r="C421" s="21" t="str">
        <f>VLOOKUP(B421,[1]DESA!$B$2:$D$601,3,FALSE)</f>
        <v>DASAN BARU</v>
      </c>
      <c r="D421" s="21" t="str">
        <f>VLOOKUP(B421,[1]DESA!$B$2:$E$601,4,FALSE)</f>
        <v>KOPANG</v>
      </c>
      <c r="E421" s="22" t="s">
        <v>24</v>
      </c>
      <c r="F421" s="21">
        <f>IF(ISERROR(VLOOKUP(M421,KELAS,2,FALSE)),0,VLOOKUP(M421,KELAS,2,FALSE))</f>
        <v>0</v>
      </c>
      <c r="G421" s="21">
        <f>IF(F421&gt;50,100,F421)</f>
        <v>0</v>
      </c>
      <c r="H421" s="24" t="s">
        <v>815</v>
      </c>
      <c r="I421" s="24" t="s">
        <v>816</v>
      </c>
      <c r="J421" s="21" t="s">
        <v>18</v>
      </c>
      <c r="K421" s="21">
        <v>250</v>
      </c>
      <c r="L421" s="21" t="str">
        <f>VLOOKUP(E421,[1]KLASIFIKASI!$I$4:$J$18,2,FALSE)</f>
        <v>PELEPAS GAS</v>
      </c>
      <c r="M421" s="21">
        <f>IF(AND(L421="PIJAR",K421&gt;=25,K421&lt;=50),1,IF(AND(L421="PIJAR",K421&gt;=51,K421&lt;=100),2,IF(AND(L421="PIJAR",K421&gt;=101,K421&lt;=200),3,IF(AND(L421="PIJAR",K421&gt;=201,K421&lt;=300),4,IF(AND(L421="PIJAR",K421&gt;=301,K421&lt;=400),5,IF(AND(L421="PIJAR",K421&gt;=401,K421&lt;=500),6,IF(AND(L421="PIJAR",K421&gt;=510,K421&lt;=600),7,IF(AND(L421="PIJAR",K421&gt;=601,K421&lt;=700),8,IF(AND(L421="PIJAR",K421&gt;=701,K421&lt;=800),9,IF(AND(L421="PIJAR",K421&gt;=801,K421&lt;=900),10,IF(AND(L421="PIJAR",K421&gt;=901,K421&lt;=1000),11,IF(AND(L421="PELEPAS GAS",K421&gt;=10,K421&lt;=50),12,IF(AND(L421="PELEPAS GAS",K421&gt;=51,K421&lt;=100),13,IF(AND(L421="PELEPAS GAS",K421&gt;=101,K421&lt;=250),14,IF(AND(L421="PELEPAS GAS",K421&gt;=251,K421&lt;1000),15,IF(AND(L421="PELEPAS GAS",K421&gt;=501,K421&lt;2000),16,"SALAH"))))))))))))))))</f>
        <v>14</v>
      </c>
      <c r="N421" s="21" t="s">
        <v>19</v>
      </c>
    </row>
    <row r="422" spans="1:14" x14ac:dyDescent="0.25">
      <c r="A422" s="21">
        <f t="shared" si="42"/>
        <v>421</v>
      </c>
      <c r="B422" s="21" t="s">
        <v>812</v>
      </c>
      <c r="C422" s="21" t="str">
        <f>VLOOKUP(B422,[1]DESA!$B$2:$D$601,3,FALSE)</f>
        <v>MUNCAN</v>
      </c>
      <c r="D422" s="21" t="str">
        <f>VLOOKUP(B422,[1]DESA!$B$2:$E$601,4,FALSE)</f>
        <v>KOPANG</v>
      </c>
      <c r="E422" s="22" t="s">
        <v>29</v>
      </c>
      <c r="F422" s="21">
        <f>IF(ISERROR(VLOOKUP(M422,KELAS,2,FALSE)),0,VLOOKUP(M422,KELAS,2,FALSE))</f>
        <v>0</v>
      </c>
      <c r="G422" s="21">
        <f>IF(F422&gt;50,100,F422)</f>
        <v>0</v>
      </c>
      <c r="H422" s="24" t="s">
        <v>813</v>
      </c>
      <c r="I422" s="24" t="s">
        <v>814</v>
      </c>
      <c r="J422" s="21" t="s">
        <v>18</v>
      </c>
      <c r="K422" s="21">
        <v>250</v>
      </c>
      <c r="L422" s="21" t="str">
        <f>VLOOKUP(E422,[1]KLASIFIKASI!$I$4:$J$18,2,FALSE)</f>
        <v>PELEPAS GAS</v>
      </c>
      <c r="M422" s="21">
        <f>IF(AND(L422="PIJAR",K422&gt;=25,K422&lt;=50),1,IF(AND(L422="PIJAR",K422&gt;=51,K422&lt;=100),2,IF(AND(L422="PIJAR",K422&gt;=101,K422&lt;=200),3,IF(AND(L422="PIJAR",K422&gt;=201,K422&lt;=300),4,IF(AND(L422="PIJAR",K422&gt;=301,K422&lt;=400),5,IF(AND(L422="PIJAR",K422&gt;=401,K422&lt;=500),6,IF(AND(L422="PIJAR",K422&gt;=510,K422&lt;=600),7,IF(AND(L422="PIJAR",K422&gt;=601,K422&lt;=700),8,IF(AND(L422="PIJAR",K422&gt;=701,K422&lt;=800),9,IF(AND(L422="PIJAR",K422&gt;=801,K422&lt;=900),10,IF(AND(L422="PIJAR",K422&gt;=901,K422&lt;=1000),11,IF(AND(L422="PELEPAS GAS",K422&gt;=10,K422&lt;=50),12,IF(AND(L422="PELEPAS GAS",K422&gt;=51,K422&lt;=100),13,IF(AND(L422="PELEPAS GAS",K422&gt;=101,K422&lt;=250),14,IF(AND(L422="PELEPAS GAS",K422&gt;=251,K422&lt;1000),15,IF(AND(L422="PELEPAS GAS",K422&gt;=501,K422&lt;2000),16,"SALAH"))))))))))))))))</f>
        <v>14</v>
      </c>
      <c r="N422" s="21" t="s">
        <v>19</v>
      </c>
    </row>
    <row r="423" spans="1:14" x14ac:dyDescent="0.25">
      <c r="A423" s="21">
        <f t="shared" si="42"/>
        <v>422</v>
      </c>
      <c r="B423" s="21" t="s">
        <v>752</v>
      </c>
      <c r="C423" s="21" t="str">
        <f>VLOOKUP(B423,[1]DESA!$B$2:$D$601,3,FALSE)</f>
        <v>MUNCAN</v>
      </c>
      <c r="D423" s="21" t="str">
        <f>VLOOKUP(B423,[1]DESA!$B$2:$E$601,4,FALSE)</f>
        <v>KOPANG</v>
      </c>
      <c r="E423" s="22" t="s">
        <v>49</v>
      </c>
      <c r="F423" s="21">
        <f>IF(ISERROR(VLOOKUP(M423,KELAS,2,FALSE)),0,VLOOKUP(M423,KELAS,2,FALSE))</f>
        <v>0</v>
      </c>
      <c r="G423" s="21">
        <f>IF(F423&gt;50,100,F423)</f>
        <v>0</v>
      </c>
      <c r="H423" s="24" t="s">
        <v>806</v>
      </c>
      <c r="I423" s="24" t="s">
        <v>807</v>
      </c>
      <c r="J423" s="21" t="s">
        <v>18</v>
      </c>
      <c r="K423" s="21"/>
      <c r="L423" s="21" t="e">
        <f>VLOOKUP(E423,[1]KLASIFIKASI!$I$4:$J$18,2,FALSE)</f>
        <v>#N/A</v>
      </c>
      <c r="M423" s="21" t="e">
        <f>IF(AND(L423="PIJAR",K423&gt;=25,K423&lt;=50),1,IF(AND(L423="PIJAR",K423&gt;=51,K423&lt;=100),2,IF(AND(L423="PIJAR",K423&gt;=101,K423&lt;=200),3,IF(AND(L423="PIJAR",K423&gt;=201,K423&lt;=300),4,IF(AND(L423="PIJAR",K423&gt;=301,K423&lt;=400),5,IF(AND(L423="PIJAR",K423&gt;=401,K423&lt;=500),6,IF(AND(L423="PIJAR",K423&gt;=510,K423&lt;=600),7,IF(AND(L423="PIJAR",K423&gt;=601,K423&lt;=700),8,IF(AND(L423="PIJAR",K423&gt;=701,K423&lt;=800),9,IF(AND(L423="PIJAR",K423&gt;=801,K423&lt;=900),10,IF(AND(L423="PIJAR",K423&gt;=901,K423&lt;=1000),11,IF(AND(L423="PELEPAS GAS",K423&gt;=10,K423&lt;=50),12,IF(AND(L423="PELEPAS GAS",K423&gt;=51,K423&lt;=100),13,IF(AND(L423="PELEPAS GAS",K423&gt;=101,K423&lt;=250),14,IF(AND(L423="PELEPAS GAS",K423&gt;=251,K423&lt;1000),15,IF(AND(L423="PELEPAS GAS",K423&gt;=501,K423&lt;2000),16,"SALAH"))))))))))))))))</f>
        <v>#N/A</v>
      </c>
      <c r="N423" s="21" t="s">
        <v>52</v>
      </c>
    </row>
    <row r="424" spans="1:14" x14ac:dyDescent="0.25">
      <c r="A424" s="21">
        <f t="shared" si="42"/>
        <v>423</v>
      </c>
      <c r="B424" s="21" t="s">
        <v>752</v>
      </c>
      <c r="C424" s="21" t="str">
        <f>VLOOKUP(B424,[1]DESA!$B$2:$D$601,3,FALSE)</f>
        <v>MUNCAN</v>
      </c>
      <c r="D424" s="21" t="str">
        <f>VLOOKUP(B424,[1]DESA!$B$2:$E$601,4,FALSE)</f>
        <v>KOPANG</v>
      </c>
      <c r="E424" s="22" t="s">
        <v>24</v>
      </c>
      <c r="F424" s="21">
        <f>IF(ISERROR(VLOOKUP(M424,KELAS,2,FALSE)),0,VLOOKUP(M424,KELAS,2,FALSE))</f>
        <v>0</v>
      </c>
      <c r="G424" s="21">
        <f>IF(F424&gt;50,100,F424)</f>
        <v>0</v>
      </c>
      <c r="H424" s="24" t="s">
        <v>800</v>
      </c>
      <c r="I424" s="24" t="s">
        <v>801</v>
      </c>
      <c r="J424" s="21" t="s">
        <v>18</v>
      </c>
      <c r="K424" s="21">
        <v>500</v>
      </c>
      <c r="L424" s="21" t="str">
        <f>VLOOKUP(E424,[1]KLASIFIKASI!$I$4:$J$18,2,FALSE)</f>
        <v>PELEPAS GAS</v>
      </c>
      <c r="M424" s="21">
        <f>IF(AND(L424="PIJAR",K424&gt;=25,K424&lt;=50),1,IF(AND(L424="PIJAR",K424&gt;=51,K424&lt;=100),2,IF(AND(L424="PIJAR",K424&gt;=101,K424&lt;=200),3,IF(AND(L424="PIJAR",K424&gt;=201,K424&lt;=300),4,IF(AND(L424="PIJAR",K424&gt;=301,K424&lt;=400),5,IF(AND(L424="PIJAR",K424&gt;=401,K424&lt;=500),6,IF(AND(L424="PIJAR",K424&gt;=510,K424&lt;=600),7,IF(AND(L424="PIJAR",K424&gt;=601,K424&lt;=700),8,IF(AND(L424="PIJAR",K424&gt;=701,K424&lt;=800),9,IF(AND(L424="PIJAR",K424&gt;=801,K424&lt;=900),10,IF(AND(L424="PIJAR",K424&gt;=901,K424&lt;=1000),11,IF(AND(L424="PELEPAS GAS",K424&gt;=10,K424&lt;=50),12,IF(AND(L424="PELEPAS GAS",K424&gt;=51,K424&lt;=100),13,IF(AND(L424="PELEPAS GAS",K424&gt;=101,K424&lt;=250),14,IF(AND(L424="PELEPAS GAS",K424&gt;=251,K424&lt;1000),15,IF(AND(L424="PELEPAS GAS",K424&gt;=501,K424&lt;2000),16,"SALAH"))))))))))))))))</f>
        <v>15</v>
      </c>
      <c r="N424" s="21" t="s">
        <v>19</v>
      </c>
    </row>
    <row r="425" spans="1:14" ht="12.75" customHeight="1" x14ac:dyDescent="0.25">
      <c r="A425" s="21">
        <f t="shared" si="42"/>
        <v>424</v>
      </c>
      <c r="B425" s="21" t="s">
        <v>752</v>
      </c>
      <c r="C425" s="21" t="str">
        <f>VLOOKUP(B425,[1]DESA!$B$2:$D$601,3,FALSE)</f>
        <v>MUNCAN</v>
      </c>
      <c r="D425" s="21" t="str">
        <f>VLOOKUP(B425,[1]DESA!$B$2:$E$601,4,FALSE)</f>
        <v>KOPANG</v>
      </c>
      <c r="E425" s="22" t="s">
        <v>29</v>
      </c>
      <c r="F425" s="21">
        <f>IF(ISERROR(VLOOKUP(M425,KELAS,2,FALSE)),0,VLOOKUP(M425,KELAS,2,FALSE))</f>
        <v>0</v>
      </c>
      <c r="G425" s="21">
        <f>IF(F425&gt;50,100,F425)</f>
        <v>0</v>
      </c>
      <c r="H425" s="24" t="s">
        <v>802</v>
      </c>
      <c r="I425" s="24" t="s">
        <v>803</v>
      </c>
      <c r="J425" s="21" t="s">
        <v>18</v>
      </c>
      <c r="K425" s="21">
        <v>500</v>
      </c>
      <c r="L425" s="21" t="str">
        <f>VLOOKUP(E425,[1]KLASIFIKASI!$I$4:$J$18,2,FALSE)</f>
        <v>PELEPAS GAS</v>
      </c>
      <c r="M425" s="21">
        <f>IF(AND(L425="PIJAR",K425&gt;=25,K425&lt;=50),1,IF(AND(L425="PIJAR",K425&gt;=51,K425&lt;=100),2,IF(AND(L425="PIJAR",K425&gt;=101,K425&lt;=200),3,IF(AND(L425="PIJAR",K425&gt;=201,K425&lt;=300),4,IF(AND(L425="PIJAR",K425&gt;=301,K425&lt;=400),5,IF(AND(L425="PIJAR",K425&gt;=401,K425&lt;=500),6,IF(AND(L425="PIJAR",K425&gt;=510,K425&lt;=600),7,IF(AND(L425="PIJAR",K425&gt;=601,K425&lt;=700),8,IF(AND(L425="PIJAR",K425&gt;=701,K425&lt;=800),9,IF(AND(L425="PIJAR",K425&gt;=801,K425&lt;=900),10,IF(AND(L425="PIJAR",K425&gt;=901,K425&lt;=1000),11,IF(AND(L425="PELEPAS GAS",K425&gt;=10,K425&lt;=50),12,IF(AND(L425="PELEPAS GAS",K425&gt;=51,K425&lt;=100),13,IF(AND(L425="PELEPAS GAS",K425&gt;=101,K425&lt;=250),14,IF(AND(L425="PELEPAS GAS",K425&gt;=251,K425&lt;1000),15,IF(AND(L425="PELEPAS GAS",K425&gt;=501,K425&lt;2000),16,"SALAH"))))))))))))))))</f>
        <v>15</v>
      </c>
      <c r="N425" s="21" t="s">
        <v>19</v>
      </c>
    </row>
    <row r="426" spans="1:14" x14ac:dyDescent="0.25">
      <c r="A426" s="21">
        <f t="shared" si="42"/>
        <v>425</v>
      </c>
      <c r="B426" s="21" t="s">
        <v>752</v>
      </c>
      <c r="C426" s="21" t="str">
        <f>VLOOKUP(B426,[1]DESA!$B$2:$D$601,3,FALSE)</f>
        <v>MUNCAN</v>
      </c>
      <c r="D426" s="21" t="str">
        <f>VLOOKUP(B426,[1]DESA!$B$2:$E$601,4,FALSE)</f>
        <v>KOPANG</v>
      </c>
      <c r="E426" s="22" t="s">
        <v>24</v>
      </c>
      <c r="F426" s="21">
        <f>IF(ISERROR(VLOOKUP(M426,KELAS,2,FALSE)),0,VLOOKUP(M426,KELAS,2,FALSE))</f>
        <v>0</v>
      </c>
      <c r="G426" s="21">
        <f>IF(F426&gt;50,100,F426)</f>
        <v>0</v>
      </c>
      <c r="H426" s="24" t="s">
        <v>774</v>
      </c>
      <c r="I426" s="24" t="s">
        <v>775</v>
      </c>
      <c r="J426" s="21" t="s">
        <v>18</v>
      </c>
      <c r="K426" s="21">
        <v>500</v>
      </c>
      <c r="L426" s="21" t="str">
        <f>VLOOKUP(E426,[1]KLASIFIKASI!$I$4:$J$18,2,FALSE)</f>
        <v>PELEPAS GAS</v>
      </c>
      <c r="M426" s="21">
        <f>IF(AND(L426="PIJAR",K426&gt;=25,K426&lt;=50),1,IF(AND(L426="PIJAR",K426&gt;=51,K426&lt;=100),2,IF(AND(L426="PIJAR",K426&gt;=101,K426&lt;=200),3,IF(AND(L426="PIJAR",K426&gt;=201,K426&lt;=300),4,IF(AND(L426="PIJAR",K426&gt;=301,K426&lt;=400),5,IF(AND(L426="PIJAR",K426&gt;=401,K426&lt;=500),6,IF(AND(L426="PIJAR",K426&gt;=510,K426&lt;=600),7,IF(AND(L426="PIJAR",K426&gt;=601,K426&lt;=700),8,IF(AND(L426="PIJAR",K426&gt;=701,K426&lt;=800),9,IF(AND(L426="PIJAR",K426&gt;=801,K426&lt;=900),10,IF(AND(L426="PIJAR",K426&gt;=901,K426&lt;=1000),11,IF(AND(L426="PELEPAS GAS",K426&gt;=10,K426&lt;=50),12,IF(AND(L426="PELEPAS GAS",K426&gt;=51,K426&lt;=100),13,IF(AND(L426="PELEPAS GAS",K426&gt;=101,K426&lt;=250),14,IF(AND(L426="PELEPAS GAS",K426&gt;=251,K426&lt;1000),15,IF(AND(L426="PELEPAS GAS",K426&gt;=501,K426&lt;2000),16,"SALAH"))))))))))))))))</f>
        <v>15</v>
      </c>
      <c r="N426" s="21" t="s">
        <v>19</v>
      </c>
    </row>
    <row r="427" spans="1:14" x14ac:dyDescent="0.25">
      <c r="A427" s="21">
        <f t="shared" si="42"/>
        <v>426</v>
      </c>
      <c r="B427" s="21" t="s">
        <v>752</v>
      </c>
      <c r="C427" s="21" t="str">
        <f>VLOOKUP(B427,[1]DESA!$B$2:$D$601,3,FALSE)</f>
        <v>MUNCAN</v>
      </c>
      <c r="D427" s="21" t="str">
        <f>VLOOKUP(B427,[1]DESA!$B$2:$E$601,4,FALSE)</f>
        <v>KOPANG</v>
      </c>
      <c r="E427" s="22" t="s">
        <v>24</v>
      </c>
      <c r="F427" s="21">
        <f>IF(ISERROR(VLOOKUP(M427,KELAS,2,FALSE)),0,VLOOKUP(M427,KELAS,2,FALSE))</f>
        <v>0</v>
      </c>
      <c r="G427" s="21">
        <f>IF(F427&gt;50,100,F427)</f>
        <v>0</v>
      </c>
      <c r="H427" s="24" t="s">
        <v>776</v>
      </c>
      <c r="I427" s="24" t="s">
        <v>777</v>
      </c>
      <c r="J427" s="21" t="s">
        <v>18</v>
      </c>
      <c r="K427" s="21">
        <v>500</v>
      </c>
      <c r="L427" s="21" t="str">
        <f>VLOOKUP(E427,[1]KLASIFIKASI!$I$4:$J$18,2,FALSE)</f>
        <v>PELEPAS GAS</v>
      </c>
      <c r="M427" s="21">
        <f>IF(AND(L427="PIJAR",K427&gt;=25,K427&lt;=50),1,IF(AND(L427="PIJAR",K427&gt;=51,K427&lt;=100),2,IF(AND(L427="PIJAR",K427&gt;=101,K427&lt;=200),3,IF(AND(L427="PIJAR",K427&gt;=201,K427&lt;=300),4,IF(AND(L427="PIJAR",K427&gt;=301,K427&lt;=400),5,IF(AND(L427="PIJAR",K427&gt;=401,K427&lt;=500),6,IF(AND(L427="PIJAR",K427&gt;=510,K427&lt;=600),7,IF(AND(L427="PIJAR",K427&gt;=601,K427&lt;=700),8,IF(AND(L427="PIJAR",K427&gt;=701,K427&lt;=800),9,IF(AND(L427="PIJAR",K427&gt;=801,K427&lt;=900),10,IF(AND(L427="PIJAR",K427&gt;=901,K427&lt;=1000),11,IF(AND(L427="PELEPAS GAS",K427&gt;=10,K427&lt;=50),12,IF(AND(L427="PELEPAS GAS",K427&gt;=51,K427&lt;=100),13,IF(AND(L427="PELEPAS GAS",K427&gt;=101,K427&lt;=250),14,IF(AND(L427="PELEPAS GAS",K427&gt;=251,K427&lt;1000),15,IF(AND(L427="PELEPAS GAS",K427&gt;=501,K427&lt;2000),16,"SALAH"))))))))))))))))</f>
        <v>15</v>
      </c>
      <c r="N427" s="21" t="s">
        <v>19</v>
      </c>
    </row>
    <row r="428" spans="1:14" x14ac:dyDescent="0.25">
      <c r="A428" s="21">
        <f t="shared" si="42"/>
        <v>427</v>
      </c>
      <c r="B428" s="21" t="s">
        <v>752</v>
      </c>
      <c r="C428" s="21" t="str">
        <f>VLOOKUP(B428,[1]DESA!$B$2:$D$601,3,FALSE)</f>
        <v>MUNCAN</v>
      </c>
      <c r="D428" s="21" t="str">
        <f>VLOOKUP(B428,[1]DESA!$B$2:$E$601,4,FALSE)</f>
        <v>KOPANG</v>
      </c>
      <c r="E428" s="22" t="s">
        <v>15</v>
      </c>
      <c r="F428" s="21">
        <f>IF(ISERROR(VLOOKUP(M428,KELAS,2,FALSE)),0,VLOOKUP(M428,KELAS,2,FALSE))</f>
        <v>0</v>
      </c>
      <c r="G428" s="21">
        <f>IF(F428&gt;50,100,F428)</f>
        <v>0</v>
      </c>
      <c r="H428" s="24" t="s">
        <v>768</v>
      </c>
      <c r="I428" s="24" t="s">
        <v>769</v>
      </c>
      <c r="J428" s="21" t="s">
        <v>18</v>
      </c>
      <c r="K428" s="21">
        <v>42</v>
      </c>
      <c r="L428" s="21" t="str">
        <f>VLOOKUP(E428,[1]KLASIFIKASI!$I$4:$J$18,2,FALSE)</f>
        <v>PELEPAS GAS</v>
      </c>
      <c r="M428" s="21">
        <f>IF(AND(L428="PIJAR",K428&gt;=25,K428&lt;=50),1,IF(AND(L428="PIJAR",K428&gt;=51,K428&lt;=100),2,IF(AND(L428="PIJAR",K428&gt;=101,K428&lt;=200),3,IF(AND(L428="PIJAR",K428&gt;=201,K428&lt;=300),4,IF(AND(L428="PIJAR",K428&gt;=301,K428&lt;=400),5,IF(AND(L428="PIJAR",K428&gt;=401,K428&lt;=500),6,IF(AND(L428="PIJAR",K428&gt;=510,K428&lt;=600),7,IF(AND(L428="PIJAR",K428&gt;=601,K428&lt;=700),8,IF(AND(L428="PIJAR",K428&gt;=701,K428&lt;=800),9,IF(AND(L428="PIJAR",K428&gt;=801,K428&lt;=900),10,IF(AND(L428="PIJAR",K428&gt;=901,K428&lt;=1000),11,IF(AND(L428="PELEPAS GAS",K428&gt;=10,K428&lt;=50),12,IF(AND(L428="PELEPAS GAS",K428&gt;=51,K428&lt;=100),13,IF(AND(L428="PELEPAS GAS",K428&gt;=101,K428&lt;=250),14,IF(AND(L428="PELEPAS GAS",K428&gt;=251,K428&lt;1000),15,IF(AND(L428="PELEPAS GAS",K428&gt;=501,K428&lt;2000),16,"SALAH"))))))))))))))))</f>
        <v>12</v>
      </c>
      <c r="N428" s="21" t="s">
        <v>19</v>
      </c>
    </row>
    <row r="429" spans="1:14" x14ac:dyDescent="0.25">
      <c r="A429" s="21">
        <f t="shared" si="42"/>
        <v>428</v>
      </c>
      <c r="B429" s="21" t="s">
        <v>752</v>
      </c>
      <c r="C429" s="21" t="str">
        <f>VLOOKUP(B429,[1]DESA!$B$2:$D$601,3,FALSE)</f>
        <v>MUNCAN</v>
      </c>
      <c r="D429" s="21" t="str">
        <f>VLOOKUP(B429,[1]DESA!$B$2:$E$601,4,FALSE)</f>
        <v>KOPANG</v>
      </c>
      <c r="E429" s="22" t="s">
        <v>24</v>
      </c>
      <c r="F429" s="21">
        <f>IF(ISERROR(VLOOKUP(M429,KELAS,2,FALSE)),0,VLOOKUP(M429,KELAS,2,FALSE))</f>
        <v>0</v>
      </c>
      <c r="G429" s="21">
        <f>IF(F429&gt;50,100,F429)</f>
        <v>0</v>
      </c>
      <c r="H429" s="24" t="s">
        <v>770</v>
      </c>
      <c r="I429" s="24" t="s">
        <v>771</v>
      </c>
      <c r="J429" s="21" t="s">
        <v>18</v>
      </c>
      <c r="K429" s="21">
        <v>500</v>
      </c>
      <c r="L429" s="21" t="str">
        <f>VLOOKUP(E429,[1]KLASIFIKASI!$I$4:$J$18,2,FALSE)</f>
        <v>PELEPAS GAS</v>
      </c>
      <c r="M429" s="21">
        <f>IF(AND(L429="PIJAR",K429&gt;=25,K429&lt;=50),1,IF(AND(L429="PIJAR",K429&gt;=51,K429&lt;=100),2,IF(AND(L429="PIJAR",K429&gt;=101,K429&lt;=200),3,IF(AND(L429="PIJAR",K429&gt;=201,K429&lt;=300),4,IF(AND(L429="PIJAR",K429&gt;=301,K429&lt;=400),5,IF(AND(L429="PIJAR",K429&gt;=401,K429&lt;=500),6,IF(AND(L429="PIJAR",K429&gt;=510,K429&lt;=600),7,IF(AND(L429="PIJAR",K429&gt;=601,K429&lt;=700),8,IF(AND(L429="PIJAR",K429&gt;=701,K429&lt;=800),9,IF(AND(L429="PIJAR",K429&gt;=801,K429&lt;=900),10,IF(AND(L429="PIJAR",K429&gt;=901,K429&lt;=1000),11,IF(AND(L429="PELEPAS GAS",K429&gt;=10,K429&lt;=50),12,IF(AND(L429="PELEPAS GAS",K429&gt;=51,K429&lt;=100),13,IF(AND(L429="PELEPAS GAS",K429&gt;=101,K429&lt;=250),14,IF(AND(L429="PELEPAS GAS",K429&gt;=251,K429&lt;1000),15,IF(AND(L429="PELEPAS GAS",K429&gt;=501,K429&lt;2000),16,"SALAH"))))))))))))))))</f>
        <v>15</v>
      </c>
      <c r="N429" s="21" t="s">
        <v>19</v>
      </c>
    </row>
    <row r="430" spans="1:14" x14ac:dyDescent="0.25">
      <c r="A430" s="21">
        <f t="shared" si="42"/>
        <v>429</v>
      </c>
      <c r="B430" s="21" t="s">
        <v>752</v>
      </c>
      <c r="C430" s="21" t="str">
        <f>VLOOKUP(B430,[1]DESA!$B$2:$D$601,3,FALSE)</f>
        <v>MUNCAN</v>
      </c>
      <c r="D430" s="21" t="str">
        <f>VLOOKUP(B430,[1]DESA!$B$2:$E$601,4,FALSE)</f>
        <v>KOPANG</v>
      </c>
      <c r="E430" s="22" t="s">
        <v>24</v>
      </c>
      <c r="F430" s="21">
        <f>IF(ISERROR(VLOOKUP(M430,KELAS,2,FALSE)),0,VLOOKUP(M430,KELAS,2,FALSE))</f>
        <v>0</v>
      </c>
      <c r="G430" s="21">
        <f>IF(F430&gt;50,100,F430)</f>
        <v>0</v>
      </c>
      <c r="H430" s="24" t="s">
        <v>763</v>
      </c>
      <c r="I430" s="24" t="s">
        <v>764</v>
      </c>
      <c r="J430" s="21" t="s">
        <v>18</v>
      </c>
      <c r="K430" s="21">
        <v>500</v>
      </c>
      <c r="L430" s="21" t="str">
        <f>VLOOKUP(E430,[1]KLASIFIKASI!$I$4:$J$18,2,FALSE)</f>
        <v>PELEPAS GAS</v>
      </c>
      <c r="M430" s="21">
        <f>IF(AND(L430="PIJAR",K430&gt;=25,K430&lt;=50),1,IF(AND(L430="PIJAR",K430&gt;=51,K430&lt;=100),2,IF(AND(L430="PIJAR",K430&gt;=101,K430&lt;=200),3,IF(AND(L430="PIJAR",K430&gt;=201,K430&lt;=300),4,IF(AND(L430="PIJAR",K430&gt;=301,K430&lt;=400),5,IF(AND(L430="PIJAR",K430&gt;=401,K430&lt;=500),6,IF(AND(L430="PIJAR",K430&gt;=510,K430&lt;=600),7,IF(AND(L430="PIJAR",K430&gt;=601,K430&lt;=700),8,IF(AND(L430="PIJAR",K430&gt;=701,K430&lt;=800),9,IF(AND(L430="PIJAR",K430&gt;=801,K430&lt;=900),10,IF(AND(L430="PIJAR",K430&gt;=901,K430&lt;=1000),11,IF(AND(L430="PELEPAS GAS",K430&gt;=10,K430&lt;=50),12,IF(AND(L430="PELEPAS GAS",K430&gt;=51,K430&lt;=100),13,IF(AND(L430="PELEPAS GAS",K430&gt;=101,K430&lt;=250),14,IF(AND(L430="PELEPAS GAS",K430&gt;=251,K430&lt;1000),15,IF(AND(L430="PELEPAS GAS",K430&gt;=501,K430&lt;2000),16,"SALAH"))))))))))))))))</f>
        <v>15</v>
      </c>
      <c r="N430" s="21" t="s">
        <v>19</v>
      </c>
    </row>
    <row r="431" spans="1:14" x14ac:dyDescent="0.25">
      <c r="A431" s="21">
        <f t="shared" si="42"/>
        <v>430</v>
      </c>
      <c r="B431" s="21" t="s">
        <v>752</v>
      </c>
      <c r="C431" s="21" t="str">
        <f>VLOOKUP(B431,[1]DESA!$B$2:$D$601,3,FALSE)</f>
        <v>MUNCAN</v>
      </c>
      <c r="D431" s="21" t="str">
        <f>VLOOKUP(B431,[1]DESA!$B$2:$E$601,4,FALSE)</f>
        <v>KOPANG</v>
      </c>
      <c r="E431" s="22" t="s">
        <v>24</v>
      </c>
      <c r="F431" s="21">
        <f>IF(ISERROR(VLOOKUP(M431,KELAS,2,FALSE)),0,VLOOKUP(M431,KELAS,2,FALSE))</f>
        <v>0</v>
      </c>
      <c r="G431" s="21">
        <f>IF(F431&gt;50,100,F431)</f>
        <v>0</v>
      </c>
      <c r="H431" s="24" t="s">
        <v>757</v>
      </c>
      <c r="I431" s="24" t="s">
        <v>758</v>
      </c>
      <c r="J431" s="21" t="s">
        <v>18</v>
      </c>
      <c r="K431" s="21">
        <v>250</v>
      </c>
      <c r="L431" s="21" t="str">
        <f>VLOOKUP(E431,[1]KLASIFIKASI!$I$4:$J$18,2,FALSE)</f>
        <v>PELEPAS GAS</v>
      </c>
      <c r="M431" s="21">
        <f>IF(AND(L431="PIJAR",K431&gt;=25,K431&lt;=50),1,IF(AND(L431="PIJAR",K431&gt;=51,K431&lt;=100),2,IF(AND(L431="PIJAR",K431&gt;=101,K431&lt;=200),3,IF(AND(L431="PIJAR",K431&gt;=201,K431&lt;=300),4,IF(AND(L431="PIJAR",K431&gt;=301,K431&lt;=400),5,IF(AND(L431="PIJAR",K431&gt;=401,K431&lt;=500),6,IF(AND(L431="PIJAR",K431&gt;=510,K431&lt;=600),7,IF(AND(L431="PIJAR",K431&gt;=601,K431&lt;=700),8,IF(AND(L431="PIJAR",K431&gt;=701,K431&lt;=800),9,IF(AND(L431="PIJAR",K431&gt;=801,K431&lt;=900),10,IF(AND(L431="PIJAR",K431&gt;=901,K431&lt;=1000),11,IF(AND(L431="PELEPAS GAS",K431&gt;=10,K431&lt;=50),12,IF(AND(L431="PELEPAS GAS",K431&gt;=51,K431&lt;=100),13,IF(AND(L431="PELEPAS GAS",K431&gt;=101,K431&lt;=250),14,IF(AND(L431="PELEPAS GAS",K431&gt;=251,K431&lt;1000),15,IF(AND(L431="PELEPAS GAS",K431&gt;=501,K431&lt;2000),16,"SALAH"))))))))))))))))</f>
        <v>14</v>
      </c>
      <c r="N431" s="21" t="s">
        <v>19</v>
      </c>
    </row>
    <row r="432" spans="1:14" x14ac:dyDescent="0.25">
      <c r="A432" s="21">
        <f t="shared" si="42"/>
        <v>431</v>
      </c>
      <c r="B432" s="21" t="s">
        <v>752</v>
      </c>
      <c r="C432" s="21" t="str">
        <f>VLOOKUP(B432,[1]DESA!$B$2:$D$601,3,FALSE)</f>
        <v>MUNCAN</v>
      </c>
      <c r="D432" s="21" t="str">
        <f>VLOOKUP(B432,[1]DESA!$B$2:$E$601,4,FALSE)</f>
        <v>KOPANG</v>
      </c>
      <c r="E432" s="22" t="s">
        <v>49</v>
      </c>
      <c r="F432" s="21">
        <f>IF(ISERROR(VLOOKUP(M432,KELAS,2,FALSE)),0,VLOOKUP(M432,KELAS,2,FALSE))</f>
        <v>0</v>
      </c>
      <c r="G432" s="21">
        <f>IF(F432&gt;50,100,F432)</f>
        <v>0</v>
      </c>
      <c r="H432" s="24" t="s">
        <v>759</v>
      </c>
      <c r="I432" s="24" t="s">
        <v>760</v>
      </c>
      <c r="J432" s="21" t="s">
        <v>18</v>
      </c>
      <c r="K432" s="21"/>
      <c r="L432" s="21" t="e">
        <f>VLOOKUP(E432,[1]KLASIFIKASI!$I$4:$J$18,2,FALSE)</f>
        <v>#N/A</v>
      </c>
      <c r="M432" s="21" t="e">
        <f>IF(AND(L432="PIJAR",K432&gt;=25,K432&lt;=50),1,IF(AND(L432="PIJAR",K432&gt;=51,K432&lt;=100),2,IF(AND(L432="PIJAR",K432&gt;=101,K432&lt;=200),3,IF(AND(L432="PIJAR",K432&gt;=201,K432&lt;=300),4,IF(AND(L432="PIJAR",K432&gt;=301,K432&lt;=400),5,IF(AND(L432="PIJAR",K432&gt;=401,K432&lt;=500),6,IF(AND(L432="PIJAR",K432&gt;=510,K432&lt;=600),7,IF(AND(L432="PIJAR",K432&gt;=601,K432&lt;=700),8,IF(AND(L432="PIJAR",K432&gt;=701,K432&lt;=800),9,IF(AND(L432="PIJAR",K432&gt;=801,K432&lt;=900),10,IF(AND(L432="PIJAR",K432&gt;=901,K432&lt;=1000),11,IF(AND(L432="PELEPAS GAS",K432&gt;=10,K432&lt;=50),12,IF(AND(L432="PELEPAS GAS",K432&gt;=51,K432&lt;=100),13,IF(AND(L432="PELEPAS GAS",K432&gt;=101,K432&lt;=250),14,IF(AND(L432="PELEPAS GAS",K432&gt;=251,K432&lt;1000),15,IF(AND(L432="PELEPAS GAS",K432&gt;=501,K432&lt;2000),16,"SALAH"))))))))))))))))</f>
        <v>#N/A</v>
      </c>
      <c r="N432" s="21" t="s">
        <v>52</v>
      </c>
    </row>
    <row r="433" spans="1:14" x14ac:dyDescent="0.25">
      <c r="A433" s="21">
        <f t="shared" si="42"/>
        <v>432</v>
      </c>
      <c r="B433" s="21" t="s">
        <v>752</v>
      </c>
      <c r="C433" s="21" t="str">
        <f>VLOOKUP(B433,[1]DESA!$B$2:$D$601,3,FALSE)</f>
        <v>MUNCAN</v>
      </c>
      <c r="D433" s="21" t="str">
        <f>VLOOKUP(B433,[1]DESA!$B$2:$E$601,4,FALSE)</f>
        <v>KOPANG</v>
      </c>
      <c r="E433" s="22" t="s">
        <v>15</v>
      </c>
      <c r="F433" s="21">
        <f>IF(ISERROR(VLOOKUP(M433,KELAS,2,FALSE)),0,VLOOKUP(M433,KELAS,2,FALSE))</f>
        <v>0</v>
      </c>
      <c r="G433" s="21">
        <f>IF(F433&gt;50,100,F433)</f>
        <v>0</v>
      </c>
      <c r="H433" s="24" t="s">
        <v>753</v>
      </c>
      <c r="I433" s="24" t="s">
        <v>754</v>
      </c>
      <c r="J433" s="21" t="s">
        <v>18</v>
      </c>
      <c r="K433" s="21">
        <v>42</v>
      </c>
      <c r="L433" s="21" t="str">
        <f>VLOOKUP(E433,[1]KLASIFIKASI!$I$4:$J$18,2,FALSE)</f>
        <v>PELEPAS GAS</v>
      </c>
      <c r="M433" s="21">
        <f>IF(AND(L433="PIJAR",K433&gt;=25,K433&lt;=50),1,IF(AND(L433="PIJAR",K433&gt;=51,K433&lt;=100),2,IF(AND(L433="PIJAR",K433&gt;=101,K433&lt;=200),3,IF(AND(L433="PIJAR",K433&gt;=201,K433&lt;=300),4,IF(AND(L433="PIJAR",K433&gt;=301,K433&lt;=400),5,IF(AND(L433="PIJAR",K433&gt;=401,K433&lt;=500),6,IF(AND(L433="PIJAR",K433&gt;=510,K433&lt;=600),7,IF(AND(L433="PIJAR",K433&gt;=601,K433&lt;=700),8,IF(AND(L433="PIJAR",K433&gt;=701,K433&lt;=800),9,IF(AND(L433="PIJAR",K433&gt;=801,K433&lt;=900),10,IF(AND(L433="PIJAR",K433&gt;=901,K433&lt;=1000),11,IF(AND(L433="PELEPAS GAS",K433&gt;=10,K433&lt;=50),12,IF(AND(L433="PELEPAS GAS",K433&gt;=51,K433&lt;=100),13,IF(AND(L433="PELEPAS GAS",K433&gt;=101,K433&lt;=250),14,IF(AND(L433="PELEPAS GAS",K433&gt;=251,K433&lt;1000),15,IF(AND(L433="PELEPAS GAS",K433&gt;=501,K433&lt;2000),16,"SALAH"))))))))))))))))</f>
        <v>12</v>
      </c>
      <c r="N433" s="21" t="s">
        <v>19</v>
      </c>
    </row>
    <row r="434" spans="1:14" x14ac:dyDescent="0.25">
      <c r="A434" s="21">
        <f t="shared" si="42"/>
        <v>433</v>
      </c>
      <c r="B434" s="21" t="s">
        <v>678</v>
      </c>
      <c r="C434" s="21" t="str">
        <f>VLOOKUP(B434,[1]DESA!$B$2:$D$601,3,FALSE)</f>
        <v>DASAN BARU</v>
      </c>
      <c r="D434" s="21" t="str">
        <f>VLOOKUP(B434,[1]DESA!$B$2:$E$601,4,FALSE)</f>
        <v>KOPANG</v>
      </c>
      <c r="E434" s="22" t="s">
        <v>24</v>
      </c>
      <c r="F434" s="21">
        <f>IF(ISERROR(VLOOKUP(M434,KELAS,2,FALSE)),0,VLOOKUP(M434,KELAS,2,FALSE))</f>
        <v>0</v>
      </c>
      <c r="G434" s="21">
        <f>IF(F434&gt;50,100,F434)</f>
        <v>0</v>
      </c>
      <c r="H434" s="24" t="s">
        <v>734</v>
      </c>
      <c r="I434" s="24" t="s">
        <v>735</v>
      </c>
      <c r="J434" s="21" t="s">
        <v>18</v>
      </c>
      <c r="K434" s="21">
        <v>584</v>
      </c>
      <c r="L434" s="21" t="str">
        <f>VLOOKUP(E434,[1]KLASIFIKASI!$I$4:$J$18,2,FALSE)</f>
        <v>PELEPAS GAS</v>
      </c>
      <c r="M434" s="21">
        <f>IF(AND(L434="PIJAR",K434&gt;=25,K434&lt;=50),1,IF(AND(L434="PIJAR",K434&gt;=51,K434&lt;=100),2,IF(AND(L434="PIJAR",K434&gt;=101,K434&lt;=200),3,IF(AND(L434="PIJAR",K434&gt;=201,K434&lt;=300),4,IF(AND(L434="PIJAR",K434&gt;=301,K434&lt;=400),5,IF(AND(L434="PIJAR",K434&gt;=401,K434&lt;=500),6,IF(AND(L434="PIJAR",K434&gt;=510,K434&lt;=600),7,IF(AND(L434="PIJAR",K434&gt;=601,K434&lt;=700),8,IF(AND(L434="PIJAR",K434&gt;=701,K434&lt;=800),9,IF(AND(L434="PIJAR",K434&gt;=801,K434&lt;=900),10,IF(AND(L434="PIJAR",K434&gt;=901,K434&lt;=1000),11,IF(AND(L434="PELEPAS GAS",K434&gt;=10,K434&lt;=50),12,IF(AND(L434="PELEPAS GAS",K434&gt;=51,K434&lt;=100),13,IF(AND(L434="PELEPAS GAS",K434&gt;=101,K434&lt;=250),14,IF(AND(L434="PELEPAS GAS",K434&gt;=251,K434&lt;1000),15,IF(AND(L434="PELEPAS GAS",K434&gt;=501,K434&lt;2000),16,"SALAH"))))))))))))))))</f>
        <v>15</v>
      </c>
      <c r="N434" s="21" t="s">
        <v>19</v>
      </c>
    </row>
    <row r="435" spans="1:14" x14ac:dyDescent="0.25">
      <c r="A435" s="21">
        <f t="shared" si="42"/>
        <v>434</v>
      </c>
      <c r="B435" s="21" t="s">
        <v>678</v>
      </c>
      <c r="C435" s="21" t="str">
        <f>VLOOKUP(B435,[1]DESA!$B$2:$D$601,3,FALSE)</f>
        <v>DASAN BARU</v>
      </c>
      <c r="D435" s="21" t="str">
        <f>VLOOKUP(B435,[1]DESA!$B$2:$E$601,4,FALSE)</f>
        <v>KOPANG</v>
      </c>
      <c r="E435" s="22" t="s">
        <v>15</v>
      </c>
      <c r="F435" s="21">
        <f>IF(ISERROR(VLOOKUP(M435,KELAS,2,FALSE)),0,VLOOKUP(M435,KELAS,2,FALSE))</f>
        <v>0</v>
      </c>
      <c r="G435" s="21">
        <f>IF(F435&gt;50,100,F435)</f>
        <v>0</v>
      </c>
      <c r="H435" s="24" t="s">
        <v>726</v>
      </c>
      <c r="I435" s="24" t="s">
        <v>727</v>
      </c>
      <c r="J435" s="21" t="s">
        <v>18</v>
      </c>
      <c r="K435" s="21">
        <v>42</v>
      </c>
      <c r="L435" s="21" t="str">
        <f>VLOOKUP(E435,[1]KLASIFIKASI!$I$4:$J$18,2,FALSE)</f>
        <v>PELEPAS GAS</v>
      </c>
      <c r="M435" s="21">
        <f>IF(AND(L435="PIJAR",K435&gt;=25,K435&lt;=50),1,IF(AND(L435="PIJAR",K435&gt;=51,K435&lt;=100),2,IF(AND(L435="PIJAR",K435&gt;=101,K435&lt;=200),3,IF(AND(L435="PIJAR",K435&gt;=201,K435&lt;=300),4,IF(AND(L435="PIJAR",K435&gt;=301,K435&lt;=400),5,IF(AND(L435="PIJAR",K435&gt;=401,K435&lt;=500),6,IF(AND(L435="PIJAR",K435&gt;=510,K435&lt;=600),7,IF(AND(L435="PIJAR",K435&gt;=601,K435&lt;=700),8,IF(AND(L435="PIJAR",K435&gt;=701,K435&lt;=800),9,IF(AND(L435="PIJAR",K435&gt;=801,K435&lt;=900),10,IF(AND(L435="PIJAR",K435&gt;=901,K435&lt;=1000),11,IF(AND(L435="PELEPAS GAS",K435&gt;=10,K435&lt;=50),12,IF(AND(L435="PELEPAS GAS",K435&gt;=51,K435&lt;=100),13,IF(AND(L435="PELEPAS GAS",K435&gt;=101,K435&lt;=250),14,IF(AND(L435="PELEPAS GAS",K435&gt;=251,K435&lt;1000),15,IF(AND(L435="PELEPAS GAS",K435&gt;=501,K435&lt;2000),16,"SALAH"))))))))))))))))</f>
        <v>12</v>
      </c>
      <c r="N435" s="21" t="s">
        <v>19</v>
      </c>
    </row>
    <row r="436" spans="1:14" x14ac:dyDescent="0.25">
      <c r="A436" s="21">
        <f t="shared" si="42"/>
        <v>435</v>
      </c>
      <c r="B436" s="21" t="s">
        <v>678</v>
      </c>
      <c r="C436" s="21" t="str">
        <f>VLOOKUP(B436,[1]DESA!$B$2:$D$601,3,FALSE)</f>
        <v>DASAN BARU</v>
      </c>
      <c r="D436" s="21" t="str">
        <f>VLOOKUP(B436,[1]DESA!$B$2:$E$601,4,FALSE)</f>
        <v>KOPANG</v>
      </c>
      <c r="E436" s="22" t="s">
        <v>15</v>
      </c>
      <c r="F436" s="21">
        <f>IF(ISERROR(VLOOKUP(M436,KELAS,2,FALSE)),0,VLOOKUP(M436,KELAS,2,FALSE))</f>
        <v>0</v>
      </c>
      <c r="G436" s="21">
        <f>IF(F436&gt;50,100,F436)</f>
        <v>0</v>
      </c>
      <c r="H436" s="24" t="s">
        <v>728</v>
      </c>
      <c r="I436" s="24" t="s">
        <v>729</v>
      </c>
      <c r="J436" s="21" t="s">
        <v>18</v>
      </c>
      <c r="K436" s="21">
        <v>42</v>
      </c>
      <c r="L436" s="21" t="str">
        <f>VLOOKUP(E436,[1]KLASIFIKASI!$I$4:$J$18,2,FALSE)</f>
        <v>PELEPAS GAS</v>
      </c>
      <c r="M436" s="21">
        <f>IF(AND(L436="PIJAR",K436&gt;=25,K436&lt;=50),1,IF(AND(L436="PIJAR",K436&gt;=51,K436&lt;=100),2,IF(AND(L436="PIJAR",K436&gt;=101,K436&lt;=200),3,IF(AND(L436="PIJAR",K436&gt;=201,K436&lt;=300),4,IF(AND(L436="PIJAR",K436&gt;=301,K436&lt;=400),5,IF(AND(L436="PIJAR",K436&gt;=401,K436&lt;=500),6,IF(AND(L436="PIJAR",K436&gt;=510,K436&lt;=600),7,IF(AND(L436="PIJAR",K436&gt;=601,K436&lt;=700),8,IF(AND(L436="PIJAR",K436&gt;=701,K436&lt;=800),9,IF(AND(L436="PIJAR",K436&gt;=801,K436&lt;=900),10,IF(AND(L436="PIJAR",K436&gt;=901,K436&lt;=1000),11,IF(AND(L436="PELEPAS GAS",K436&gt;=10,K436&lt;=50),12,IF(AND(L436="PELEPAS GAS",K436&gt;=51,K436&lt;=100),13,IF(AND(L436="PELEPAS GAS",K436&gt;=101,K436&lt;=250),14,IF(AND(L436="PELEPAS GAS",K436&gt;=251,K436&lt;1000),15,IF(AND(L436="PELEPAS GAS",K436&gt;=501,K436&lt;2000),16,"SALAH"))))))))))))))))</f>
        <v>12</v>
      </c>
      <c r="N436" s="21" t="s">
        <v>19</v>
      </c>
    </row>
    <row r="437" spans="1:14" x14ac:dyDescent="0.25">
      <c r="A437" s="21">
        <f t="shared" si="42"/>
        <v>436</v>
      </c>
      <c r="B437" s="21" t="s">
        <v>678</v>
      </c>
      <c r="C437" s="21" t="str">
        <f>VLOOKUP(B437,[1]DESA!$B$2:$D$601,3,FALSE)</f>
        <v>DASAN BARU</v>
      </c>
      <c r="D437" s="21" t="str">
        <f>VLOOKUP(B437,[1]DESA!$B$2:$E$601,4,FALSE)</f>
        <v>KOPANG</v>
      </c>
      <c r="E437" s="22" t="s">
        <v>15</v>
      </c>
      <c r="F437" s="21">
        <f>IF(ISERROR(VLOOKUP(M437,KELAS,2,FALSE)),0,VLOOKUP(M437,KELAS,2,FALSE))</f>
        <v>0</v>
      </c>
      <c r="G437" s="21">
        <f>IF(F437&gt;50,100,F437)</f>
        <v>0</v>
      </c>
      <c r="H437" s="24" t="s">
        <v>707</v>
      </c>
      <c r="I437" s="24" t="s">
        <v>708</v>
      </c>
      <c r="J437" s="21" t="s">
        <v>18</v>
      </c>
      <c r="K437" s="21">
        <v>42</v>
      </c>
      <c r="L437" s="21" t="str">
        <f>VLOOKUP(E437,[1]KLASIFIKASI!$I$4:$J$18,2,FALSE)</f>
        <v>PELEPAS GAS</v>
      </c>
      <c r="M437" s="21">
        <f>IF(AND(L437="PIJAR",K437&gt;=25,K437&lt;=50),1,IF(AND(L437="PIJAR",K437&gt;=51,K437&lt;=100),2,IF(AND(L437="PIJAR",K437&gt;=101,K437&lt;=200),3,IF(AND(L437="PIJAR",K437&gt;=201,K437&lt;=300),4,IF(AND(L437="PIJAR",K437&gt;=301,K437&lt;=400),5,IF(AND(L437="PIJAR",K437&gt;=401,K437&lt;=500),6,IF(AND(L437="PIJAR",K437&gt;=510,K437&lt;=600),7,IF(AND(L437="PIJAR",K437&gt;=601,K437&lt;=700),8,IF(AND(L437="PIJAR",K437&gt;=701,K437&lt;=800),9,IF(AND(L437="PIJAR",K437&gt;=801,K437&lt;=900),10,IF(AND(L437="PIJAR",K437&gt;=901,K437&lt;=1000),11,IF(AND(L437="PELEPAS GAS",K437&gt;=10,K437&lt;=50),12,IF(AND(L437="PELEPAS GAS",K437&gt;=51,K437&lt;=100),13,IF(AND(L437="PELEPAS GAS",K437&gt;=101,K437&lt;=250),14,IF(AND(L437="PELEPAS GAS",K437&gt;=251,K437&lt;1000),15,IF(AND(L437="PELEPAS GAS",K437&gt;=501,K437&lt;2000),16,"SALAH"))))))))))))))))</f>
        <v>12</v>
      </c>
      <c r="N437" s="21" t="s">
        <v>19</v>
      </c>
    </row>
    <row r="438" spans="1:14" x14ac:dyDescent="0.25">
      <c r="A438" s="21">
        <f t="shared" si="42"/>
        <v>437</v>
      </c>
      <c r="B438" s="21" t="s">
        <v>678</v>
      </c>
      <c r="C438" s="21" t="str">
        <f>VLOOKUP(B438,[1]DESA!$B$2:$D$601,3,FALSE)</f>
        <v>DASAN BARU</v>
      </c>
      <c r="D438" s="21" t="str">
        <f>VLOOKUP(B438,[1]DESA!$B$2:$E$601,4,FALSE)</f>
        <v>KOPANG</v>
      </c>
      <c r="E438" s="22" t="s">
        <v>702</v>
      </c>
      <c r="F438" s="21">
        <f>IF(ISERROR(VLOOKUP(M438,KELAS,2,FALSE)),0,VLOOKUP(M438,KELAS,2,FALSE))</f>
        <v>0</v>
      </c>
      <c r="G438" s="21">
        <f>IF(F438&gt;50,100,F438)</f>
        <v>0</v>
      </c>
      <c r="H438" s="24" t="s">
        <v>703</v>
      </c>
      <c r="I438" s="24" t="s">
        <v>704</v>
      </c>
      <c r="J438" s="21" t="s">
        <v>18</v>
      </c>
      <c r="K438" s="21">
        <v>20</v>
      </c>
      <c r="L438" s="21" t="str">
        <f>VLOOKUP(E438,[1]KLASIFIKASI!$I$4:$J$18,2,FALSE)</f>
        <v>PELEPAS GAS</v>
      </c>
      <c r="M438" s="21">
        <f>IF(AND(L438="PIJAR",K438&gt;=25,K438&lt;=50),1,IF(AND(L438="PIJAR",K438&gt;=51,K438&lt;=100),2,IF(AND(L438="PIJAR",K438&gt;=101,K438&lt;=200),3,IF(AND(L438="PIJAR",K438&gt;=201,K438&lt;=300),4,IF(AND(L438="PIJAR",K438&gt;=301,K438&lt;=400),5,IF(AND(L438="PIJAR",K438&gt;=401,K438&lt;=500),6,IF(AND(L438="PIJAR",K438&gt;=510,K438&lt;=600),7,IF(AND(L438="PIJAR",K438&gt;=601,K438&lt;=700),8,IF(AND(L438="PIJAR",K438&gt;=701,K438&lt;=800),9,IF(AND(L438="PIJAR",K438&gt;=801,K438&lt;=900),10,IF(AND(L438="PIJAR",K438&gt;=901,K438&lt;=1000),11,IF(AND(L438="PELEPAS GAS",K438&gt;=10,K438&lt;=50),12,IF(AND(L438="PELEPAS GAS",K438&gt;=51,K438&lt;=100),13,IF(AND(L438="PELEPAS GAS",K438&gt;=101,K438&lt;=250),14,IF(AND(L438="PELEPAS GAS",K438&gt;=251,K438&lt;1000),15,IF(AND(L438="PELEPAS GAS",K438&gt;=501,K438&lt;2000),16,"SALAH"))))))))))))))))</f>
        <v>12</v>
      </c>
      <c r="N438" s="21" t="s">
        <v>19</v>
      </c>
    </row>
    <row r="439" spans="1:14" x14ac:dyDescent="0.25">
      <c r="A439" s="21">
        <f t="shared" si="42"/>
        <v>438</v>
      </c>
      <c r="B439" s="21" t="s">
        <v>678</v>
      </c>
      <c r="C439" s="21" t="str">
        <f>VLOOKUP(B439,[1]DESA!$B$2:$D$601,3,FALSE)</f>
        <v>DASAN BARU</v>
      </c>
      <c r="D439" s="21" t="str">
        <f>VLOOKUP(B439,[1]DESA!$B$2:$E$601,4,FALSE)</f>
        <v>KOPANG</v>
      </c>
      <c r="E439" s="22" t="s">
        <v>15</v>
      </c>
      <c r="F439" s="21">
        <f>IF(ISERROR(VLOOKUP(M439,KELAS,2,FALSE)),0,VLOOKUP(M439,KELAS,2,FALSE))</f>
        <v>0</v>
      </c>
      <c r="G439" s="21">
        <f>IF(F439&gt;50,100,F439)</f>
        <v>0</v>
      </c>
      <c r="H439" s="24" t="s">
        <v>694</v>
      </c>
      <c r="I439" s="24" t="s">
        <v>695</v>
      </c>
      <c r="J439" s="21" t="s">
        <v>18</v>
      </c>
      <c r="K439" s="21">
        <v>43</v>
      </c>
      <c r="L439" s="21" t="str">
        <f>VLOOKUP(E439,[1]KLASIFIKASI!$I$4:$J$18,2,FALSE)</f>
        <v>PELEPAS GAS</v>
      </c>
      <c r="M439" s="21">
        <f>IF(AND(L439="PIJAR",K439&gt;=25,K439&lt;=50),1,IF(AND(L439="PIJAR",K439&gt;=51,K439&lt;=100),2,IF(AND(L439="PIJAR",K439&gt;=101,K439&lt;=200),3,IF(AND(L439="PIJAR",K439&gt;=201,K439&lt;=300),4,IF(AND(L439="PIJAR",K439&gt;=301,K439&lt;=400),5,IF(AND(L439="PIJAR",K439&gt;=401,K439&lt;=500),6,IF(AND(L439="PIJAR",K439&gt;=510,K439&lt;=600),7,IF(AND(L439="PIJAR",K439&gt;=601,K439&lt;=700),8,IF(AND(L439="PIJAR",K439&gt;=701,K439&lt;=800),9,IF(AND(L439="PIJAR",K439&gt;=801,K439&lt;=900),10,IF(AND(L439="PIJAR",K439&gt;=901,K439&lt;=1000),11,IF(AND(L439="PELEPAS GAS",K439&gt;=10,K439&lt;=50),12,IF(AND(L439="PELEPAS GAS",K439&gt;=51,K439&lt;=100),13,IF(AND(L439="PELEPAS GAS",K439&gt;=101,K439&lt;=250),14,IF(AND(L439="PELEPAS GAS",K439&gt;=251,K439&lt;1000),15,IF(AND(L439="PELEPAS GAS",K439&gt;=501,K439&lt;2000),16,"SALAH"))))))))))))))))</f>
        <v>12</v>
      </c>
      <c r="N439" s="21" t="s">
        <v>19</v>
      </c>
    </row>
    <row r="440" spans="1:14" x14ac:dyDescent="0.25">
      <c r="A440" s="21">
        <f t="shared" si="42"/>
        <v>439</v>
      </c>
      <c r="B440" s="21" t="s">
        <v>571</v>
      </c>
      <c r="C440" s="21" t="str">
        <f>VLOOKUP(B440,[1]DESA!$B$2:$D$601,3,FALSE)</f>
        <v>DASAN BARU</v>
      </c>
      <c r="D440" s="21" t="str">
        <f>VLOOKUP(B440,[1]DESA!$B$2:$E$601,4,FALSE)</f>
        <v>KOPANG</v>
      </c>
      <c r="E440" s="22" t="s">
        <v>15</v>
      </c>
      <c r="F440" s="21">
        <f>IF(ISERROR(VLOOKUP(M440,KELAS,2,FALSE)),0,VLOOKUP(M440,KELAS,2,FALSE))</f>
        <v>0</v>
      </c>
      <c r="G440" s="21">
        <f>IF(F440&gt;50,100,F440)</f>
        <v>0</v>
      </c>
      <c r="H440" s="24" t="s">
        <v>672</v>
      </c>
      <c r="I440" s="24" t="s">
        <v>673</v>
      </c>
      <c r="J440" s="21" t="s">
        <v>18</v>
      </c>
      <c r="K440" s="21">
        <v>42</v>
      </c>
      <c r="L440" s="21" t="str">
        <f>VLOOKUP(E440,[1]KLASIFIKASI!$I$4:$J$18,2,FALSE)</f>
        <v>PELEPAS GAS</v>
      </c>
      <c r="M440" s="21">
        <f>IF(AND(L440="PIJAR",K440&gt;=25,K440&lt;=50),1,IF(AND(L440="PIJAR",K440&gt;=51,K440&lt;=100),2,IF(AND(L440="PIJAR",K440&gt;=101,K440&lt;=200),3,IF(AND(L440="PIJAR",K440&gt;=201,K440&lt;=300),4,IF(AND(L440="PIJAR",K440&gt;=301,K440&lt;=400),5,IF(AND(L440="PIJAR",K440&gt;=401,K440&lt;=500),6,IF(AND(L440="PIJAR",K440&gt;=510,K440&lt;=600),7,IF(AND(L440="PIJAR",K440&gt;=601,K440&lt;=700),8,IF(AND(L440="PIJAR",K440&gt;=701,K440&lt;=800),9,IF(AND(L440="PIJAR",K440&gt;=801,K440&lt;=900),10,IF(AND(L440="PIJAR",K440&gt;=901,K440&lt;=1000),11,IF(AND(L440="PELEPAS GAS",K440&gt;=10,K440&lt;=50),12,IF(AND(L440="PELEPAS GAS",K440&gt;=51,K440&lt;=100),13,IF(AND(L440="PELEPAS GAS",K440&gt;=101,K440&lt;=250),14,IF(AND(L440="PELEPAS GAS",K440&gt;=251,K440&lt;1000),15,IF(AND(L440="PELEPAS GAS",K440&gt;=501,K440&lt;2000),16,"SALAH"))))))))))))))))</f>
        <v>12</v>
      </c>
      <c r="N440" s="21" t="s">
        <v>19</v>
      </c>
    </row>
    <row r="441" spans="1:14" x14ac:dyDescent="0.25">
      <c r="A441" s="21">
        <f t="shared" si="42"/>
        <v>440</v>
      </c>
      <c r="B441" s="21" t="s">
        <v>571</v>
      </c>
      <c r="C441" s="21" t="str">
        <f>VLOOKUP(B441,[1]DESA!$B$2:$D$601,3,FALSE)</f>
        <v>DASAN BARU</v>
      </c>
      <c r="D441" s="21" t="str">
        <f>VLOOKUP(B441,[1]DESA!$B$2:$E$601,4,FALSE)</f>
        <v>KOPANG</v>
      </c>
      <c r="E441" s="22" t="s">
        <v>24</v>
      </c>
      <c r="F441" s="21">
        <f>IF(ISERROR(VLOOKUP(M441,KELAS,2,FALSE)),0,VLOOKUP(M441,KELAS,2,FALSE))</f>
        <v>0</v>
      </c>
      <c r="G441" s="21">
        <f>IF(F441&gt;50,100,F441)</f>
        <v>0</v>
      </c>
      <c r="H441" s="23" t="s">
        <v>657</v>
      </c>
      <c r="I441" s="23" t="s">
        <v>658</v>
      </c>
      <c r="J441" s="21" t="s">
        <v>18</v>
      </c>
      <c r="K441" s="21">
        <v>42</v>
      </c>
      <c r="L441" s="21" t="str">
        <f>VLOOKUP(E441,[1]KLASIFIKASI!$I$4:$J$18,2,FALSE)</f>
        <v>PELEPAS GAS</v>
      </c>
      <c r="M441" s="21">
        <f>IF(AND(L441="PIJAR",K441&gt;=25,K441&lt;=50),1,IF(AND(L441="PIJAR",K441&gt;=51,K441&lt;=100),2,IF(AND(L441="PIJAR",K441&gt;=101,K441&lt;=200),3,IF(AND(L441="PIJAR",K441&gt;=201,K441&lt;=300),4,IF(AND(L441="PIJAR",K441&gt;=301,K441&lt;=400),5,IF(AND(L441="PIJAR",K441&gt;=401,K441&lt;=500),6,IF(AND(L441="PIJAR",K441&gt;=510,K441&lt;=600),7,IF(AND(L441="PIJAR",K441&gt;=601,K441&lt;=700),8,IF(AND(L441="PIJAR",K441&gt;=701,K441&lt;=800),9,IF(AND(L441="PIJAR",K441&gt;=801,K441&lt;=900),10,IF(AND(L441="PIJAR",K441&gt;=901,K441&lt;=1000),11,IF(AND(L441="PELEPAS GAS",K441&gt;=10,K441&lt;=50),12,IF(AND(L441="PELEPAS GAS",K441&gt;=51,K441&lt;=100),13,IF(AND(L441="PELEPAS GAS",K441&gt;=101,K441&lt;=250),14,IF(AND(L441="PELEPAS GAS",K441&gt;=251,K441&lt;1000),15,IF(AND(L441="PELEPAS GAS",K441&gt;=501,K441&lt;2000),16,"SALAH"))))))))))))))))</f>
        <v>12</v>
      </c>
      <c r="N441" s="21" t="s">
        <v>19</v>
      </c>
    </row>
    <row r="442" spans="1:14" x14ac:dyDescent="0.25">
      <c r="A442" s="21">
        <f t="shared" si="42"/>
        <v>441</v>
      </c>
      <c r="B442" s="21" t="s">
        <v>571</v>
      </c>
      <c r="C442" s="21" t="str">
        <f>VLOOKUP(B442,[1]DESA!$B$2:$D$601,3,FALSE)</f>
        <v>DASAN BARU</v>
      </c>
      <c r="D442" s="21" t="str">
        <f>VLOOKUP(B442,[1]DESA!$B$2:$E$601,4,FALSE)</f>
        <v>KOPANG</v>
      </c>
      <c r="E442" s="22" t="s">
        <v>24</v>
      </c>
      <c r="F442" s="21">
        <f>IF(ISERROR(VLOOKUP(M442,KELAS,2,FALSE)),0,VLOOKUP(M442,KELAS,2,FALSE))</f>
        <v>0</v>
      </c>
      <c r="G442" s="21">
        <f>IF(F442&gt;50,100,F442)</f>
        <v>0</v>
      </c>
      <c r="H442" s="23" t="s">
        <v>653</v>
      </c>
      <c r="I442" s="23" t="s">
        <v>654</v>
      </c>
      <c r="J442" s="21" t="s">
        <v>18</v>
      </c>
      <c r="K442" s="21">
        <v>42</v>
      </c>
      <c r="L442" s="21" t="str">
        <f>VLOOKUP(E442,[1]KLASIFIKASI!$I$4:$J$18,2,FALSE)</f>
        <v>PELEPAS GAS</v>
      </c>
      <c r="M442" s="21">
        <f>IF(AND(L442="PIJAR",K442&gt;=25,K442&lt;=50),1,IF(AND(L442="PIJAR",K442&gt;=51,K442&lt;=100),2,IF(AND(L442="PIJAR",K442&gt;=101,K442&lt;=200),3,IF(AND(L442="PIJAR",K442&gt;=201,K442&lt;=300),4,IF(AND(L442="PIJAR",K442&gt;=301,K442&lt;=400),5,IF(AND(L442="PIJAR",K442&gt;=401,K442&lt;=500),6,IF(AND(L442="PIJAR",K442&gt;=510,K442&lt;=600),7,IF(AND(L442="PIJAR",K442&gt;=601,K442&lt;=700),8,IF(AND(L442="PIJAR",K442&gt;=701,K442&lt;=800),9,IF(AND(L442="PIJAR",K442&gt;=801,K442&lt;=900),10,IF(AND(L442="PIJAR",K442&gt;=901,K442&lt;=1000),11,IF(AND(L442="PELEPAS GAS",K442&gt;=10,K442&lt;=50),12,IF(AND(L442="PELEPAS GAS",K442&gt;=51,K442&lt;=100),13,IF(AND(L442="PELEPAS GAS",K442&gt;=101,K442&lt;=250),14,IF(AND(L442="PELEPAS GAS",K442&gt;=251,K442&lt;1000),15,IF(AND(L442="PELEPAS GAS",K442&gt;=501,K442&lt;2000),16,"SALAH"))))))))))))))))</f>
        <v>12</v>
      </c>
      <c r="N442" s="21" t="s">
        <v>19</v>
      </c>
    </row>
    <row r="443" spans="1:14" x14ac:dyDescent="0.25">
      <c r="A443" s="21">
        <f t="shared" si="42"/>
        <v>442</v>
      </c>
      <c r="B443" s="21" t="s">
        <v>571</v>
      </c>
      <c r="C443" s="21" t="str">
        <f>VLOOKUP(B443,[1]DESA!$B$2:$D$601,3,FALSE)</f>
        <v>DASAN BARU</v>
      </c>
      <c r="D443" s="21" t="str">
        <f>VLOOKUP(B443,[1]DESA!$B$2:$E$601,4,FALSE)</f>
        <v>KOPANG</v>
      </c>
      <c r="E443" s="22" t="s">
        <v>24</v>
      </c>
      <c r="F443" s="21">
        <f>IF(ISERROR(VLOOKUP(M443,KELAS,2,FALSE)),0,VLOOKUP(M443,KELAS,2,FALSE))</f>
        <v>0</v>
      </c>
      <c r="G443" s="21">
        <f>IF(F443&gt;50,100,F443)</f>
        <v>0</v>
      </c>
      <c r="H443" s="23" t="s">
        <v>641</v>
      </c>
      <c r="I443" s="23" t="s">
        <v>642</v>
      </c>
      <c r="J443" s="21" t="s">
        <v>18</v>
      </c>
      <c r="K443" s="21">
        <v>500</v>
      </c>
      <c r="L443" s="21" t="str">
        <f>VLOOKUP(E443,[1]KLASIFIKASI!$I$4:$J$18,2,FALSE)</f>
        <v>PELEPAS GAS</v>
      </c>
      <c r="M443" s="21">
        <f>IF(AND(L443="PIJAR",K443&gt;=25,K443&lt;=50),1,IF(AND(L443="PIJAR",K443&gt;=51,K443&lt;=100),2,IF(AND(L443="PIJAR",K443&gt;=101,K443&lt;=200),3,IF(AND(L443="PIJAR",K443&gt;=201,K443&lt;=300),4,IF(AND(L443="PIJAR",K443&gt;=301,K443&lt;=400),5,IF(AND(L443="PIJAR",K443&gt;=401,K443&lt;=500),6,IF(AND(L443="PIJAR",K443&gt;=510,K443&lt;=600),7,IF(AND(L443="PIJAR",K443&gt;=601,K443&lt;=700),8,IF(AND(L443="PIJAR",K443&gt;=701,K443&lt;=800),9,IF(AND(L443="PIJAR",K443&gt;=801,K443&lt;=900),10,IF(AND(L443="PIJAR",K443&gt;=901,K443&lt;=1000),11,IF(AND(L443="PELEPAS GAS",K443&gt;=10,K443&lt;=50),12,IF(AND(L443="PELEPAS GAS",K443&gt;=51,K443&lt;=100),13,IF(AND(L443="PELEPAS GAS",K443&gt;=101,K443&lt;=250),14,IF(AND(L443="PELEPAS GAS",K443&gt;=251,K443&lt;1000),15,IF(AND(L443="PELEPAS GAS",K443&gt;=501,K443&lt;2000),16,"SALAH"))))))))))))))))</f>
        <v>15</v>
      </c>
      <c r="N443" s="21" t="s">
        <v>19</v>
      </c>
    </row>
    <row r="444" spans="1:14" x14ac:dyDescent="0.25">
      <c r="A444" s="21">
        <f t="shared" si="42"/>
        <v>443</v>
      </c>
      <c r="B444" s="21" t="s">
        <v>571</v>
      </c>
      <c r="C444" s="21" t="str">
        <f>VLOOKUP(B444,[1]DESA!$B$2:$D$601,3,FALSE)</f>
        <v>DASAN BARU</v>
      </c>
      <c r="D444" s="21" t="str">
        <f>VLOOKUP(B444,[1]DESA!$B$2:$E$601,4,FALSE)</f>
        <v>KOPANG</v>
      </c>
      <c r="E444" s="22" t="s">
        <v>24</v>
      </c>
      <c r="F444" s="21">
        <f>IF(ISERROR(VLOOKUP(M444,KELAS,2,FALSE)),0,VLOOKUP(M444,KELAS,2,FALSE))</f>
        <v>0</v>
      </c>
      <c r="G444" s="21">
        <f>IF(F444&gt;50,100,F444)</f>
        <v>0</v>
      </c>
      <c r="H444" s="23" t="s">
        <v>643</v>
      </c>
      <c r="I444" s="23" t="s">
        <v>644</v>
      </c>
      <c r="J444" s="21" t="s">
        <v>18</v>
      </c>
      <c r="K444" s="21">
        <v>500</v>
      </c>
      <c r="L444" s="21" t="str">
        <f>VLOOKUP(E444,[1]KLASIFIKASI!$I$4:$J$18,2,FALSE)</f>
        <v>PELEPAS GAS</v>
      </c>
      <c r="M444" s="21">
        <f>IF(AND(L444="PIJAR",K444&gt;=25,K444&lt;=50),1,IF(AND(L444="PIJAR",K444&gt;=51,K444&lt;=100),2,IF(AND(L444="PIJAR",K444&gt;=101,K444&lt;=200),3,IF(AND(L444="PIJAR",K444&gt;=201,K444&lt;=300),4,IF(AND(L444="PIJAR",K444&gt;=301,K444&lt;=400),5,IF(AND(L444="PIJAR",K444&gt;=401,K444&lt;=500),6,IF(AND(L444="PIJAR",K444&gt;=510,K444&lt;=600),7,IF(AND(L444="PIJAR",K444&gt;=601,K444&lt;=700),8,IF(AND(L444="PIJAR",K444&gt;=701,K444&lt;=800),9,IF(AND(L444="PIJAR",K444&gt;=801,K444&lt;=900),10,IF(AND(L444="PIJAR",K444&gt;=901,K444&lt;=1000),11,IF(AND(L444="PELEPAS GAS",K444&gt;=10,K444&lt;=50),12,IF(AND(L444="PELEPAS GAS",K444&gt;=51,K444&lt;=100),13,IF(AND(L444="PELEPAS GAS",K444&gt;=101,K444&lt;=250),14,IF(AND(L444="PELEPAS GAS",K444&gt;=251,K444&lt;1000),15,IF(AND(L444="PELEPAS GAS",K444&gt;=501,K444&lt;2000),16,"SALAH"))))))))))))))))</f>
        <v>15</v>
      </c>
      <c r="N444" s="21" t="s">
        <v>19</v>
      </c>
    </row>
    <row r="445" spans="1:14" x14ac:dyDescent="0.25">
      <c r="A445" s="21">
        <f t="shared" si="42"/>
        <v>444</v>
      </c>
      <c r="B445" s="21" t="s">
        <v>571</v>
      </c>
      <c r="C445" s="21" t="str">
        <f>VLOOKUP(B445,[1]DESA!$B$2:$D$601,3,FALSE)</f>
        <v>DASAN BARU</v>
      </c>
      <c r="D445" s="21" t="str">
        <f>VLOOKUP(B445,[1]DESA!$B$2:$E$601,4,FALSE)</f>
        <v>KOPANG</v>
      </c>
      <c r="E445" s="22" t="s">
        <v>15</v>
      </c>
      <c r="F445" s="21">
        <f>IF(ISERROR(VLOOKUP(M445,KELAS,2,FALSE)),0,VLOOKUP(M445,KELAS,2,FALSE))</f>
        <v>0</v>
      </c>
      <c r="G445" s="21">
        <f>IF(F445&gt;50,100,F445)</f>
        <v>0</v>
      </c>
      <c r="H445" s="23" t="s">
        <v>645</v>
      </c>
      <c r="I445" s="23" t="s">
        <v>646</v>
      </c>
      <c r="J445" s="21" t="s">
        <v>18</v>
      </c>
      <c r="K445" s="21">
        <v>42</v>
      </c>
      <c r="L445" s="21" t="str">
        <f>VLOOKUP(E445,[1]KLASIFIKASI!$I$4:$J$18,2,FALSE)</f>
        <v>PELEPAS GAS</v>
      </c>
      <c r="M445" s="21">
        <f>IF(AND(L445="PIJAR",K445&gt;=25,K445&lt;=50),1,IF(AND(L445="PIJAR",K445&gt;=51,K445&lt;=100),2,IF(AND(L445="PIJAR",K445&gt;=101,K445&lt;=200),3,IF(AND(L445="PIJAR",K445&gt;=201,K445&lt;=300),4,IF(AND(L445="PIJAR",K445&gt;=301,K445&lt;=400),5,IF(AND(L445="PIJAR",K445&gt;=401,K445&lt;=500),6,IF(AND(L445="PIJAR",K445&gt;=510,K445&lt;=600),7,IF(AND(L445="PIJAR",K445&gt;=601,K445&lt;=700),8,IF(AND(L445="PIJAR",K445&gt;=701,K445&lt;=800),9,IF(AND(L445="PIJAR",K445&gt;=801,K445&lt;=900),10,IF(AND(L445="PIJAR",K445&gt;=901,K445&lt;=1000),11,IF(AND(L445="PELEPAS GAS",K445&gt;=10,K445&lt;=50),12,IF(AND(L445="PELEPAS GAS",K445&gt;=51,K445&lt;=100),13,IF(AND(L445="PELEPAS GAS",K445&gt;=101,K445&lt;=250),14,IF(AND(L445="PELEPAS GAS",K445&gt;=251,K445&lt;1000),15,IF(AND(L445="PELEPAS GAS",K445&gt;=501,K445&lt;2000),16,"SALAH"))))))))))))))))</f>
        <v>12</v>
      </c>
      <c r="N445" s="21" t="s">
        <v>19</v>
      </c>
    </row>
    <row r="446" spans="1:14" x14ac:dyDescent="0.25">
      <c r="A446" s="21">
        <f t="shared" si="42"/>
        <v>445</v>
      </c>
      <c r="B446" s="21" t="s">
        <v>571</v>
      </c>
      <c r="C446" s="21" t="str">
        <f>VLOOKUP(B446,[1]DESA!$B$2:$D$601,3,FALSE)</f>
        <v>DASAN BARU</v>
      </c>
      <c r="D446" s="21" t="str">
        <f>VLOOKUP(B446,[1]DESA!$B$2:$E$601,4,FALSE)</f>
        <v>KOPANG</v>
      </c>
      <c r="E446" s="22" t="s">
        <v>15</v>
      </c>
      <c r="F446" s="21">
        <f>IF(ISERROR(VLOOKUP(M446,KELAS,2,FALSE)),0,VLOOKUP(M446,KELAS,2,FALSE))</f>
        <v>0</v>
      </c>
      <c r="G446" s="21">
        <f>IF(F446&gt;50,100,F446)</f>
        <v>0</v>
      </c>
      <c r="H446" s="23" t="s">
        <v>596</v>
      </c>
      <c r="I446" s="23" t="s">
        <v>597</v>
      </c>
      <c r="J446" s="21" t="s">
        <v>18</v>
      </c>
      <c r="K446" s="21">
        <v>42</v>
      </c>
      <c r="L446" s="21" t="str">
        <f>VLOOKUP(E446,[1]KLASIFIKASI!$I$4:$J$18,2,FALSE)</f>
        <v>PELEPAS GAS</v>
      </c>
      <c r="M446" s="21">
        <f>IF(AND(L446="PIJAR",K446&gt;=25,K446&lt;=50),1,IF(AND(L446="PIJAR",K446&gt;=51,K446&lt;=100),2,IF(AND(L446="PIJAR",K446&gt;=101,K446&lt;=200),3,IF(AND(L446="PIJAR",K446&gt;=201,K446&lt;=300),4,IF(AND(L446="PIJAR",K446&gt;=301,K446&lt;=400),5,IF(AND(L446="PIJAR",K446&gt;=401,K446&lt;=500),6,IF(AND(L446="PIJAR",K446&gt;=510,K446&lt;=600),7,IF(AND(L446="PIJAR",K446&gt;=601,K446&lt;=700),8,IF(AND(L446="PIJAR",K446&gt;=701,K446&lt;=800),9,IF(AND(L446="PIJAR",K446&gt;=801,K446&lt;=900),10,IF(AND(L446="PIJAR",K446&gt;=901,K446&lt;=1000),11,IF(AND(L446="PELEPAS GAS",K446&gt;=10,K446&lt;=50),12,IF(AND(L446="PELEPAS GAS",K446&gt;=51,K446&lt;=100),13,IF(AND(L446="PELEPAS GAS",K446&gt;=101,K446&lt;=250),14,IF(AND(L446="PELEPAS GAS",K446&gt;=251,K446&lt;1000),15,IF(AND(L446="PELEPAS GAS",K446&gt;=501,K446&lt;2000),16,"SALAH"))))))))))))))))</f>
        <v>12</v>
      </c>
      <c r="N446" s="21" t="s">
        <v>19</v>
      </c>
    </row>
    <row r="447" spans="1:14" x14ac:dyDescent="0.25">
      <c r="A447" s="21">
        <f t="shared" si="42"/>
        <v>446</v>
      </c>
      <c r="B447" s="21" t="s">
        <v>571</v>
      </c>
      <c r="C447" s="21" t="str">
        <f>VLOOKUP(B447,[1]DESA!$B$2:$D$601,3,FALSE)</f>
        <v>DASAN BARU</v>
      </c>
      <c r="D447" s="21" t="str">
        <f>VLOOKUP(B447,[1]DESA!$B$2:$E$601,4,FALSE)</f>
        <v>KOPANG</v>
      </c>
      <c r="E447" s="22" t="s">
        <v>15</v>
      </c>
      <c r="F447" s="21">
        <f>IF(ISERROR(VLOOKUP(M447,KELAS,2,FALSE)),0,VLOOKUP(M447,KELAS,2,FALSE))</f>
        <v>0</v>
      </c>
      <c r="G447" s="21">
        <f>IF(F447&gt;50,100,F447)</f>
        <v>0</v>
      </c>
      <c r="H447" s="23" t="s">
        <v>598</v>
      </c>
      <c r="I447" s="23" t="s">
        <v>599</v>
      </c>
      <c r="J447" s="21" t="s">
        <v>18</v>
      </c>
      <c r="K447" s="21">
        <f>5*24</f>
        <v>120</v>
      </c>
      <c r="L447" s="21" t="str">
        <f>VLOOKUP(E447,[1]KLASIFIKASI!$I$4:$J$18,2,FALSE)</f>
        <v>PELEPAS GAS</v>
      </c>
      <c r="M447" s="21">
        <f>IF(AND(L447="PIJAR",K447&gt;=25,K447&lt;=50),1,IF(AND(L447="PIJAR",K447&gt;=51,K447&lt;=100),2,IF(AND(L447="PIJAR",K447&gt;=101,K447&lt;=200),3,IF(AND(L447="PIJAR",K447&gt;=201,K447&lt;=300),4,IF(AND(L447="PIJAR",K447&gt;=301,K447&lt;=400),5,IF(AND(L447="PIJAR",K447&gt;=401,K447&lt;=500),6,IF(AND(L447="PIJAR",K447&gt;=510,K447&lt;=600),7,IF(AND(L447="PIJAR",K447&gt;=601,K447&lt;=700),8,IF(AND(L447="PIJAR",K447&gt;=701,K447&lt;=800),9,IF(AND(L447="PIJAR",K447&gt;=801,K447&lt;=900),10,IF(AND(L447="PIJAR",K447&gt;=901,K447&lt;=1000),11,IF(AND(L447="PELEPAS GAS",K447&gt;=10,K447&lt;=50),12,IF(AND(L447="PELEPAS GAS",K447&gt;=51,K447&lt;=100),13,IF(AND(L447="PELEPAS GAS",K447&gt;=101,K447&lt;=250),14,IF(AND(L447="PELEPAS GAS",K447&gt;=251,K447&lt;1000),15,IF(AND(L447="PELEPAS GAS",K447&gt;=501,K447&lt;2000),16,"SALAH"))))))))))))))))</f>
        <v>14</v>
      </c>
      <c r="N447" s="21" t="s">
        <v>19</v>
      </c>
    </row>
    <row r="448" spans="1:14" x14ac:dyDescent="0.25">
      <c r="A448" s="21">
        <f t="shared" si="42"/>
        <v>447</v>
      </c>
      <c r="B448" s="21" t="s">
        <v>571</v>
      </c>
      <c r="C448" s="21" t="str">
        <f>VLOOKUP(B448,[1]DESA!$B$2:$D$601,3,FALSE)</f>
        <v>DASAN BARU</v>
      </c>
      <c r="D448" s="21" t="str">
        <f>VLOOKUP(B448,[1]DESA!$B$2:$E$601,4,FALSE)</f>
        <v>KOPANG</v>
      </c>
      <c r="E448" s="22" t="s">
        <v>15</v>
      </c>
      <c r="F448" s="21">
        <f>IF(ISERROR(VLOOKUP(M448,KELAS,2,FALSE)),0,VLOOKUP(M448,KELAS,2,FALSE))</f>
        <v>0</v>
      </c>
      <c r="G448" s="21">
        <f>IF(F448&gt;50,100,F448)</f>
        <v>0</v>
      </c>
      <c r="H448" s="23" t="s">
        <v>600</v>
      </c>
      <c r="I448" s="23" t="s">
        <v>601</v>
      </c>
      <c r="J448" s="21" t="s">
        <v>18</v>
      </c>
      <c r="K448" s="21">
        <v>42</v>
      </c>
      <c r="L448" s="21" t="str">
        <f>VLOOKUP(E448,[1]KLASIFIKASI!$I$4:$J$18,2,FALSE)</f>
        <v>PELEPAS GAS</v>
      </c>
      <c r="M448" s="21">
        <f>IF(AND(L448="PIJAR",K448&gt;=25,K448&lt;=50),1,IF(AND(L448="PIJAR",K448&gt;=51,K448&lt;=100),2,IF(AND(L448="PIJAR",K448&gt;=101,K448&lt;=200),3,IF(AND(L448="PIJAR",K448&gt;=201,K448&lt;=300),4,IF(AND(L448="PIJAR",K448&gt;=301,K448&lt;=400),5,IF(AND(L448="PIJAR",K448&gt;=401,K448&lt;=500),6,IF(AND(L448="PIJAR",K448&gt;=510,K448&lt;=600),7,IF(AND(L448="PIJAR",K448&gt;=601,K448&lt;=700),8,IF(AND(L448="PIJAR",K448&gt;=701,K448&lt;=800),9,IF(AND(L448="PIJAR",K448&gt;=801,K448&lt;=900),10,IF(AND(L448="PIJAR",K448&gt;=901,K448&lt;=1000),11,IF(AND(L448="PELEPAS GAS",K448&gt;=10,K448&lt;=50),12,IF(AND(L448="PELEPAS GAS",K448&gt;=51,K448&lt;=100),13,IF(AND(L448="PELEPAS GAS",K448&gt;=101,K448&lt;=250),14,IF(AND(L448="PELEPAS GAS",K448&gt;=251,K448&lt;1000),15,IF(AND(L448="PELEPAS GAS",K448&gt;=501,K448&lt;2000),16,"SALAH"))))))))))))))))</f>
        <v>12</v>
      </c>
      <c r="N448" s="21" t="s">
        <v>19</v>
      </c>
    </row>
    <row r="449" spans="1:14" x14ac:dyDescent="0.25">
      <c r="A449" s="21">
        <f t="shared" si="42"/>
        <v>448</v>
      </c>
      <c r="B449" s="21" t="s">
        <v>571</v>
      </c>
      <c r="C449" s="21" t="str">
        <f>VLOOKUP(B449,[1]DESA!$B$2:$D$601,3,FALSE)</f>
        <v>DASAN BARU</v>
      </c>
      <c r="D449" s="21" t="str">
        <f>VLOOKUP(B449,[1]DESA!$B$2:$E$601,4,FALSE)</f>
        <v>KOPANG</v>
      </c>
      <c r="E449" s="22" t="s">
        <v>24</v>
      </c>
      <c r="F449" s="21">
        <f>IF(ISERROR(VLOOKUP(M449,KELAS,2,FALSE)),0,VLOOKUP(M449,KELAS,2,FALSE))</f>
        <v>0</v>
      </c>
      <c r="G449" s="21">
        <f>IF(F449&gt;50,100,F449)</f>
        <v>0</v>
      </c>
      <c r="H449" s="23" t="s">
        <v>627</v>
      </c>
      <c r="I449" s="23" t="s">
        <v>632</v>
      </c>
      <c r="J449" s="21" t="s">
        <v>18</v>
      </c>
      <c r="K449" s="21">
        <v>250</v>
      </c>
      <c r="L449" s="21" t="str">
        <f>VLOOKUP(E449,[1]KLASIFIKASI!$I$4:$J$18,2,FALSE)</f>
        <v>PELEPAS GAS</v>
      </c>
      <c r="M449" s="21">
        <f>IF(AND(L449="PIJAR",K449&gt;=25,K449&lt;=50),1,IF(AND(L449="PIJAR",K449&gt;=51,K449&lt;=100),2,IF(AND(L449="PIJAR",K449&gt;=101,K449&lt;=200),3,IF(AND(L449="PIJAR",K449&gt;=201,K449&lt;=300),4,IF(AND(L449="PIJAR",K449&gt;=301,K449&lt;=400),5,IF(AND(L449="PIJAR",K449&gt;=401,K449&lt;=500),6,IF(AND(L449="PIJAR",K449&gt;=510,K449&lt;=600),7,IF(AND(L449="PIJAR",K449&gt;=601,K449&lt;=700),8,IF(AND(L449="PIJAR",K449&gt;=701,K449&lt;=800),9,IF(AND(L449="PIJAR",K449&gt;=801,K449&lt;=900),10,IF(AND(L449="PIJAR",K449&gt;=901,K449&lt;=1000),11,IF(AND(L449="PELEPAS GAS",K449&gt;=10,K449&lt;=50),12,IF(AND(L449="PELEPAS GAS",K449&gt;=51,K449&lt;=100),13,IF(AND(L449="PELEPAS GAS",K449&gt;=101,K449&lt;=250),14,IF(AND(L449="PELEPAS GAS",K449&gt;=251,K449&lt;1000),15,IF(AND(L449="PELEPAS GAS",K449&gt;=501,K449&lt;2000),16,"SALAH"))))))))))))))))</f>
        <v>14</v>
      </c>
      <c r="N449" s="21" t="s">
        <v>19</v>
      </c>
    </row>
    <row r="450" spans="1:14" x14ac:dyDescent="0.25">
      <c r="A450" s="21">
        <f t="shared" si="42"/>
        <v>449</v>
      </c>
      <c r="B450" s="21" t="s">
        <v>571</v>
      </c>
      <c r="C450" s="21" t="str">
        <f>VLOOKUP(B450,[1]DESA!$B$2:$D$601,3,FALSE)</f>
        <v>DASAN BARU</v>
      </c>
      <c r="D450" s="21" t="str">
        <f>VLOOKUP(B450,[1]DESA!$B$2:$E$601,4,FALSE)</f>
        <v>KOPANG</v>
      </c>
      <c r="E450" s="22"/>
      <c r="F450" s="21">
        <f>IF(ISERROR(VLOOKUP(M450,KELAS,2,FALSE)),0,VLOOKUP(M450,KELAS,2,FALSE))</f>
        <v>0</v>
      </c>
      <c r="G450" s="21">
        <f>IF(F450&gt;50,100,F450)</f>
        <v>0</v>
      </c>
      <c r="H450" s="23" t="s">
        <v>627</v>
      </c>
      <c r="I450" s="23" t="s">
        <v>628</v>
      </c>
      <c r="J450" s="21" t="s">
        <v>18</v>
      </c>
      <c r="K450" s="21"/>
      <c r="L450" s="21" t="e">
        <f>VLOOKUP(E450,[1]KLASIFIKASI!$I$4:$J$18,2,FALSE)</f>
        <v>#N/A</v>
      </c>
      <c r="M450" s="21" t="e">
        <f>IF(AND(L450="PIJAR",K450&gt;=25,K450&lt;=50),1,IF(AND(L450="PIJAR",K450&gt;=51,K450&lt;=100),2,IF(AND(L450="PIJAR",K450&gt;=101,K450&lt;=200),3,IF(AND(L450="PIJAR",K450&gt;=201,K450&lt;=300),4,IF(AND(L450="PIJAR",K450&gt;=301,K450&lt;=400),5,IF(AND(L450="PIJAR",K450&gt;=401,K450&lt;=500),6,IF(AND(L450="PIJAR",K450&gt;=510,K450&lt;=600),7,IF(AND(L450="PIJAR",K450&gt;=601,K450&lt;=700),8,IF(AND(L450="PIJAR",K450&gt;=701,K450&lt;=800),9,IF(AND(L450="PIJAR",K450&gt;=801,K450&lt;=900),10,IF(AND(L450="PIJAR",K450&gt;=901,K450&lt;=1000),11,IF(AND(L450="PELEPAS GAS",K450&gt;=10,K450&lt;=50),12,IF(AND(L450="PELEPAS GAS",K450&gt;=51,K450&lt;=100),13,IF(AND(L450="PELEPAS GAS",K450&gt;=101,K450&lt;=250),14,IF(AND(L450="PELEPAS GAS",K450&gt;=251,K450&lt;1000),15,IF(AND(L450="PELEPAS GAS",K450&gt;=501,K450&lt;2000),16,"SALAH"))))))))))))))))</f>
        <v>#N/A</v>
      </c>
      <c r="N450" s="21" t="s">
        <v>52</v>
      </c>
    </row>
    <row r="451" spans="1:14" x14ac:dyDescent="0.25">
      <c r="A451" s="21">
        <f t="shared" si="42"/>
        <v>450</v>
      </c>
      <c r="B451" s="21" t="s">
        <v>571</v>
      </c>
      <c r="C451" s="21" t="str">
        <f>VLOOKUP(B451,[1]DESA!$B$2:$D$601,3,FALSE)</f>
        <v>DASAN BARU</v>
      </c>
      <c r="D451" s="21" t="str">
        <f>VLOOKUP(B451,[1]DESA!$B$2:$E$601,4,FALSE)</f>
        <v>KOPANG</v>
      </c>
      <c r="E451" s="22"/>
      <c r="F451" s="21">
        <f>IF(ISERROR(VLOOKUP(M451,KELAS,2,FALSE)),0,VLOOKUP(M451,KELAS,2,FALSE))</f>
        <v>0</v>
      </c>
      <c r="G451" s="21">
        <f>IF(F451&gt;50,100,F451)</f>
        <v>0</v>
      </c>
      <c r="H451" s="23" t="s">
        <v>621</v>
      </c>
      <c r="I451" s="23" t="s">
        <v>622</v>
      </c>
      <c r="J451" s="21" t="s">
        <v>18</v>
      </c>
      <c r="K451" s="21"/>
      <c r="L451" s="21" t="e">
        <f>VLOOKUP(E451,[1]KLASIFIKASI!$I$4:$J$18,2,FALSE)</f>
        <v>#N/A</v>
      </c>
      <c r="M451" s="21" t="e">
        <f>IF(AND(L451="PIJAR",K451&gt;=25,K451&lt;=50),1,IF(AND(L451="PIJAR",K451&gt;=51,K451&lt;=100),2,IF(AND(L451="PIJAR",K451&gt;=101,K451&lt;=200),3,IF(AND(L451="PIJAR",K451&gt;=201,K451&lt;=300),4,IF(AND(L451="PIJAR",K451&gt;=301,K451&lt;=400),5,IF(AND(L451="PIJAR",K451&gt;=401,K451&lt;=500),6,IF(AND(L451="PIJAR",K451&gt;=510,K451&lt;=600),7,IF(AND(L451="PIJAR",K451&gt;=601,K451&lt;=700),8,IF(AND(L451="PIJAR",K451&gt;=701,K451&lt;=800),9,IF(AND(L451="PIJAR",K451&gt;=801,K451&lt;=900),10,IF(AND(L451="PIJAR",K451&gt;=901,K451&lt;=1000),11,IF(AND(L451="PELEPAS GAS",K451&gt;=10,K451&lt;=50),12,IF(AND(L451="PELEPAS GAS",K451&gt;=51,K451&lt;=100),13,IF(AND(L451="PELEPAS GAS",K451&gt;=101,K451&lt;=250),14,IF(AND(L451="PELEPAS GAS",K451&gt;=251,K451&lt;1000),15,IF(AND(L451="PELEPAS GAS",K451&gt;=501,K451&lt;2000),16,"SALAH"))))))))))))))))</f>
        <v>#N/A</v>
      </c>
      <c r="N451" s="21" t="s">
        <v>52</v>
      </c>
    </row>
    <row r="452" spans="1:14" x14ac:dyDescent="0.25">
      <c r="A452" s="21">
        <f t="shared" ref="A452:A489" si="43">1+A451</f>
        <v>451</v>
      </c>
      <c r="B452" s="21" t="s">
        <v>571</v>
      </c>
      <c r="C452" s="21" t="str">
        <f>VLOOKUP(B452,[1]DESA!$B$2:$D$601,3,FALSE)</f>
        <v>DASAN BARU</v>
      </c>
      <c r="D452" s="21" t="str">
        <f>VLOOKUP(B452,[1]DESA!$B$2:$E$601,4,FALSE)</f>
        <v>KOPANG</v>
      </c>
      <c r="E452" s="22" t="s">
        <v>24</v>
      </c>
      <c r="F452" s="21">
        <f>IF(ISERROR(VLOOKUP(M452,KELAS,2,FALSE)),0,VLOOKUP(M452,KELAS,2,FALSE))</f>
        <v>0</v>
      </c>
      <c r="G452" s="21">
        <f>IF(F452&gt;50,100,F452)</f>
        <v>0</v>
      </c>
      <c r="H452" s="23" t="s">
        <v>617</v>
      </c>
      <c r="I452" s="23" t="s">
        <v>618</v>
      </c>
      <c r="J452" s="21" t="s">
        <v>18</v>
      </c>
      <c r="K452" s="21">
        <v>250</v>
      </c>
      <c r="L452" s="21" t="str">
        <f>VLOOKUP(E452,[1]KLASIFIKASI!$I$4:$J$18,2,FALSE)</f>
        <v>PELEPAS GAS</v>
      </c>
      <c r="M452" s="21">
        <f>IF(AND(L452="PIJAR",K452&gt;=25,K452&lt;=50),1,IF(AND(L452="PIJAR",K452&gt;=51,K452&lt;=100),2,IF(AND(L452="PIJAR",K452&gt;=101,K452&lt;=200),3,IF(AND(L452="PIJAR",K452&gt;=201,K452&lt;=300),4,IF(AND(L452="PIJAR",K452&gt;=301,K452&lt;=400),5,IF(AND(L452="PIJAR",K452&gt;=401,K452&lt;=500),6,IF(AND(L452="PIJAR",K452&gt;=510,K452&lt;=600),7,IF(AND(L452="PIJAR",K452&gt;=601,K452&lt;=700),8,IF(AND(L452="PIJAR",K452&gt;=701,K452&lt;=800),9,IF(AND(L452="PIJAR",K452&gt;=801,K452&lt;=900),10,IF(AND(L452="PIJAR",K452&gt;=901,K452&lt;=1000),11,IF(AND(L452="PELEPAS GAS",K452&gt;=10,K452&lt;=50),12,IF(AND(L452="PELEPAS GAS",K452&gt;=51,K452&lt;=100),13,IF(AND(L452="PELEPAS GAS",K452&gt;=101,K452&lt;=250),14,IF(AND(L452="PELEPAS GAS",K452&gt;=251,K452&lt;1000),15,IF(AND(L452="PELEPAS GAS",K452&gt;=501,K452&lt;2000),16,"SALAH"))))))))))))))))</f>
        <v>14</v>
      </c>
      <c r="N452" s="21" t="s">
        <v>19</v>
      </c>
    </row>
    <row r="453" spans="1:14" x14ac:dyDescent="0.25">
      <c r="A453" s="21">
        <f t="shared" si="43"/>
        <v>452</v>
      </c>
      <c r="B453" s="21" t="s">
        <v>571</v>
      </c>
      <c r="C453" s="21" t="str">
        <f>VLOOKUP(B453,[1]DESA!$B$2:$D$601,3,FALSE)</f>
        <v>DASAN BARU</v>
      </c>
      <c r="D453" s="21" t="str">
        <f>VLOOKUP(B453,[1]DESA!$B$2:$E$601,4,FALSE)</f>
        <v>KOPANG</v>
      </c>
      <c r="E453" s="22" t="s">
        <v>15</v>
      </c>
      <c r="F453" s="21">
        <f>IF(ISERROR(VLOOKUP(M453,KELAS,2,FALSE)),0,VLOOKUP(M453,KELAS,2,FALSE))</f>
        <v>0</v>
      </c>
      <c r="G453" s="21">
        <f>IF(F453&gt;50,100,F453)</f>
        <v>0</v>
      </c>
      <c r="H453" s="23" t="s">
        <v>598</v>
      </c>
      <c r="I453" s="23" t="s">
        <v>607</v>
      </c>
      <c r="J453" s="21" t="s">
        <v>18</v>
      </c>
      <c r="K453" s="21">
        <v>42</v>
      </c>
      <c r="L453" s="21" t="str">
        <f>VLOOKUP(E453,[1]KLASIFIKASI!$I$4:$J$18,2,FALSE)</f>
        <v>PELEPAS GAS</v>
      </c>
      <c r="M453" s="21">
        <f>IF(AND(L453="PIJAR",K453&gt;=25,K453&lt;=50),1,IF(AND(L453="PIJAR",K453&gt;=51,K453&lt;=100),2,IF(AND(L453="PIJAR",K453&gt;=101,K453&lt;=200),3,IF(AND(L453="PIJAR",K453&gt;=201,K453&lt;=300),4,IF(AND(L453="PIJAR",K453&gt;=301,K453&lt;=400),5,IF(AND(L453="PIJAR",K453&gt;=401,K453&lt;=500),6,IF(AND(L453="PIJAR",K453&gt;=510,K453&lt;=600),7,IF(AND(L453="PIJAR",K453&gt;=601,K453&lt;=700),8,IF(AND(L453="PIJAR",K453&gt;=701,K453&lt;=800),9,IF(AND(L453="PIJAR",K453&gt;=801,K453&lt;=900),10,IF(AND(L453="PIJAR",K453&gt;=901,K453&lt;=1000),11,IF(AND(L453="PELEPAS GAS",K453&gt;=10,K453&lt;=50),12,IF(AND(L453="PELEPAS GAS",K453&gt;=51,K453&lt;=100),13,IF(AND(L453="PELEPAS GAS",K453&gt;=101,K453&lt;=250),14,IF(AND(L453="PELEPAS GAS",K453&gt;=251,K453&lt;1000),15,IF(AND(L453="PELEPAS GAS",K453&gt;=501,K453&lt;2000),16,"SALAH"))))))))))))))))</f>
        <v>12</v>
      </c>
      <c r="N453" s="21" t="s">
        <v>19</v>
      </c>
    </row>
    <row r="454" spans="1:14" x14ac:dyDescent="0.25">
      <c r="A454" s="21">
        <f t="shared" si="43"/>
        <v>453</v>
      </c>
      <c r="B454" s="21" t="s">
        <v>571</v>
      </c>
      <c r="C454" s="21" t="str">
        <f>VLOOKUP(B454,[1]DESA!$B$2:$D$601,3,FALSE)</f>
        <v>DASAN BARU</v>
      </c>
      <c r="D454" s="21" t="str">
        <f>VLOOKUP(B454,[1]DESA!$B$2:$E$601,4,FALSE)</f>
        <v>KOPANG</v>
      </c>
      <c r="E454" s="22" t="s">
        <v>15</v>
      </c>
      <c r="F454" s="21">
        <f>IF(ISERROR(VLOOKUP(M454,KELAS,2,FALSE)),0,VLOOKUP(M454,KELAS,2,FALSE))</f>
        <v>0</v>
      </c>
      <c r="G454" s="21">
        <f>IF(F454&gt;50,100,F454)</f>
        <v>0</v>
      </c>
      <c r="H454" s="23" t="s">
        <v>608</v>
      </c>
      <c r="I454" s="23" t="s">
        <v>609</v>
      </c>
      <c r="J454" s="21" t="s">
        <v>18</v>
      </c>
      <c r="K454" s="21">
        <v>42</v>
      </c>
      <c r="L454" s="21" t="str">
        <f>VLOOKUP(E454,[1]KLASIFIKASI!$I$4:$J$18,2,FALSE)</f>
        <v>PELEPAS GAS</v>
      </c>
      <c r="M454" s="21">
        <f>IF(AND(L454="PIJAR",K454&gt;=25,K454&lt;=50),1,IF(AND(L454="PIJAR",K454&gt;=51,K454&lt;=100),2,IF(AND(L454="PIJAR",K454&gt;=101,K454&lt;=200),3,IF(AND(L454="PIJAR",K454&gt;=201,K454&lt;=300),4,IF(AND(L454="PIJAR",K454&gt;=301,K454&lt;=400),5,IF(AND(L454="PIJAR",K454&gt;=401,K454&lt;=500),6,IF(AND(L454="PIJAR",K454&gt;=510,K454&lt;=600),7,IF(AND(L454="PIJAR",K454&gt;=601,K454&lt;=700),8,IF(AND(L454="PIJAR",K454&gt;=701,K454&lt;=800),9,IF(AND(L454="PIJAR",K454&gt;=801,K454&lt;=900),10,IF(AND(L454="PIJAR",K454&gt;=901,K454&lt;=1000),11,IF(AND(L454="PELEPAS GAS",K454&gt;=10,K454&lt;=50),12,IF(AND(L454="PELEPAS GAS",K454&gt;=51,K454&lt;=100),13,IF(AND(L454="PELEPAS GAS",K454&gt;=101,K454&lt;=250),14,IF(AND(L454="PELEPAS GAS",K454&gt;=251,K454&lt;1000),15,IF(AND(L454="PELEPAS GAS",K454&gt;=501,K454&lt;2000),16,"SALAH"))))))))))))))))</f>
        <v>12</v>
      </c>
      <c r="N454" s="21" t="s">
        <v>19</v>
      </c>
    </row>
    <row r="455" spans="1:14" x14ac:dyDescent="0.25">
      <c r="A455" s="21">
        <f t="shared" si="43"/>
        <v>454</v>
      </c>
      <c r="B455" s="21" t="s">
        <v>571</v>
      </c>
      <c r="C455" s="21" t="str">
        <f>VLOOKUP(B455,[1]DESA!$B$2:$D$601,3,FALSE)</f>
        <v>DASAN BARU</v>
      </c>
      <c r="D455" s="21" t="str">
        <f>VLOOKUP(B455,[1]DESA!$B$2:$E$601,4,FALSE)</f>
        <v>KOPANG</v>
      </c>
      <c r="E455" s="22" t="s">
        <v>24</v>
      </c>
      <c r="F455" s="21">
        <f>IF(ISERROR(VLOOKUP(M455,KELAS,2,FALSE)),0,VLOOKUP(M455,KELAS,2,FALSE))</f>
        <v>0</v>
      </c>
      <c r="G455" s="21">
        <f>IF(F455&gt;50,100,F455)</f>
        <v>0</v>
      </c>
      <c r="H455" s="23" t="s">
        <v>610</v>
      </c>
      <c r="I455" s="23" t="s">
        <v>611</v>
      </c>
      <c r="J455" s="21" t="s">
        <v>18</v>
      </c>
      <c r="K455" s="21">
        <v>500</v>
      </c>
      <c r="L455" s="21" t="str">
        <f>VLOOKUP(E455,[1]KLASIFIKASI!$I$4:$J$18,2,FALSE)</f>
        <v>PELEPAS GAS</v>
      </c>
      <c r="M455" s="21">
        <f>IF(AND(L455="PIJAR",K455&gt;=25,K455&lt;=50),1,IF(AND(L455="PIJAR",K455&gt;=51,K455&lt;=100),2,IF(AND(L455="PIJAR",K455&gt;=101,K455&lt;=200),3,IF(AND(L455="PIJAR",K455&gt;=201,K455&lt;=300),4,IF(AND(L455="PIJAR",K455&gt;=301,K455&lt;=400),5,IF(AND(L455="PIJAR",K455&gt;=401,K455&lt;=500),6,IF(AND(L455="PIJAR",K455&gt;=510,K455&lt;=600),7,IF(AND(L455="PIJAR",K455&gt;=601,K455&lt;=700),8,IF(AND(L455="PIJAR",K455&gt;=701,K455&lt;=800),9,IF(AND(L455="PIJAR",K455&gt;=801,K455&lt;=900),10,IF(AND(L455="PIJAR",K455&gt;=901,K455&lt;=1000),11,IF(AND(L455="PELEPAS GAS",K455&gt;=10,K455&lt;=50),12,IF(AND(L455="PELEPAS GAS",K455&gt;=51,K455&lt;=100),13,IF(AND(L455="PELEPAS GAS",K455&gt;=101,K455&lt;=250),14,IF(AND(L455="PELEPAS GAS",K455&gt;=251,K455&lt;1000),15,IF(AND(L455="PELEPAS GAS",K455&gt;=501,K455&lt;2000),16,"SALAH"))))))))))))))))</f>
        <v>15</v>
      </c>
      <c r="N455" s="21" t="s">
        <v>19</v>
      </c>
    </row>
    <row r="456" spans="1:14" x14ac:dyDescent="0.25">
      <c r="A456" s="21">
        <f t="shared" si="43"/>
        <v>455</v>
      </c>
      <c r="B456" s="21" t="s">
        <v>571</v>
      </c>
      <c r="C456" s="21" t="str">
        <f>VLOOKUP(B456,[1]DESA!$B$2:$D$601,3,FALSE)</f>
        <v>DASAN BARU</v>
      </c>
      <c r="D456" s="21" t="str">
        <f>VLOOKUP(B456,[1]DESA!$B$2:$E$601,4,FALSE)</f>
        <v>KOPANG</v>
      </c>
      <c r="E456" s="22" t="s">
        <v>24</v>
      </c>
      <c r="F456" s="21">
        <f>IF(ISERROR(VLOOKUP(M456,KELAS,2,FALSE)),0,VLOOKUP(M456,KELAS,2,FALSE))</f>
        <v>0</v>
      </c>
      <c r="G456" s="21">
        <f>IF(F456&gt;50,100,F456)</f>
        <v>0</v>
      </c>
      <c r="H456" s="23" t="s">
        <v>572</v>
      </c>
      <c r="I456" s="23" t="s">
        <v>573</v>
      </c>
      <c r="J456" s="21" t="s">
        <v>18</v>
      </c>
      <c r="K456" s="21">
        <v>250</v>
      </c>
      <c r="L456" s="21" t="str">
        <f>VLOOKUP(E456,[1]KLASIFIKASI!$I$4:$J$18,2,FALSE)</f>
        <v>PELEPAS GAS</v>
      </c>
      <c r="M456" s="21">
        <f>IF(AND(L456="PIJAR",K456&gt;=25,K456&lt;=50),1,IF(AND(L456="PIJAR",K456&gt;=51,K456&lt;=100),2,IF(AND(L456="PIJAR",K456&gt;=101,K456&lt;=200),3,IF(AND(L456="PIJAR",K456&gt;=201,K456&lt;=300),4,IF(AND(L456="PIJAR",K456&gt;=301,K456&lt;=400),5,IF(AND(L456="PIJAR",K456&gt;=401,K456&lt;=500),6,IF(AND(L456="PIJAR",K456&gt;=510,K456&lt;=600),7,IF(AND(L456="PIJAR",K456&gt;=601,K456&lt;=700),8,IF(AND(L456="PIJAR",K456&gt;=701,K456&lt;=800),9,IF(AND(L456="PIJAR",K456&gt;=801,K456&lt;=900),10,IF(AND(L456="PIJAR",K456&gt;=901,K456&lt;=1000),11,IF(AND(L456="PELEPAS GAS",K456&gt;=10,K456&lt;=50),12,IF(AND(L456="PELEPAS GAS",K456&gt;=51,K456&lt;=100),13,IF(AND(L456="PELEPAS GAS",K456&gt;=101,K456&lt;=250),14,IF(AND(L456="PELEPAS GAS",K456&gt;=251,K456&lt;1000),15,IF(AND(L456="PELEPAS GAS",K456&gt;=501,K456&lt;2000),16,"SALAH"))))))))))))))))</f>
        <v>14</v>
      </c>
      <c r="N456" s="21" t="s">
        <v>19</v>
      </c>
    </row>
    <row r="457" spans="1:14" x14ac:dyDescent="0.25">
      <c r="A457" s="21">
        <f t="shared" si="43"/>
        <v>456</v>
      </c>
      <c r="B457" s="21" t="s">
        <v>453</v>
      </c>
      <c r="C457" s="21" t="str">
        <f>VLOOKUP(B457,[1]DESA!$B$2:$D$601,3,FALSE)</f>
        <v>DASAN BARU</v>
      </c>
      <c r="D457" s="21" t="str">
        <f>VLOOKUP(B457,[1]DESA!$B$2:$E$601,4,FALSE)</f>
        <v>KOPANG</v>
      </c>
      <c r="E457" s="22" t="s">
        <v>49</v>
      </c>
      <c r="F457" s="21">
        <f>IF(ISERROR(VLOOKUP(M457,KELAS,2,FALSE)),0,VLOOKUP(M457,KELAS,2,FALSE))</f>
        <v>0</v>
      </c>
      <c r="G457" s="21">
        <f>IF(F457&gt;50,100,F457)</f>
        <v>0</v>
      </c>
      <c r="H457" s="23" t="s">
        <v>499</v>
      </c>
      <c r="I457" s="23" t="s">
        <v>500</v>
      </c>
      <c r="J457" s="21" t="s">
        <v>18</v>
      </c>
      <c r="K457" s="21"/>
      <c r="L457" s="21" t="e">
        <f>VLOOKUP(E457,[1]KLASIFIKASI!$I$4:$J$18,2,FALSE)</f>
        <v>#N/A</v>
      </c>
      <c r="M457" s="21" t="e">
        <f>IF(AND(L457="PIJAR",K457&gt;=25,K457&lt;=50),1,IF(AND(L457="PIJAR",K457&gt;=51,K457&lt;=100),2,IF(AND(L457="PIJAR",K457&gt;=101,K457&lt;=200),3,IF(AND(L457="PIJAR",K457&gt;=201,K457&lt;=300),4,IF(AND(L457="PIJAR",K457&gt;=301,K457&lt;=400),5,IF(AND(L457="PIJAR",K457&gt;=401,K457&lt;=500),6,IF(AND(L457="PIJAR",K457&gt;=510,K457&lt;=600),7,IF(AND(L457="PIJAR",K457&gt;=601,K457&lt;=700),8,IF(AND(L457="PIJAR",K457&gt;=701,K457&lt;=800),9,IF(AND(L457="PIJAR",K457&gt;=801,K457&lt;=900),10,IF(AND(L457="PIJAR",K457&gt;=901,K457&lt;=1000),11,IF(AND(L457="PELEPAS GAS",K457&gt;=10,K457&lt;=50),12,IF(AND(L457="PELEPAS GAS",K457&gt;=51,K457&lt;=100),13,IF(AND(L457="PELEPAS GAS",K457&gt;=101,K457&lt;=250),14,IF(AND(L457="PELEPAS GAS",K457&gt;=251,K457&lt;1000),15,IF(AND(L457="PELEPAS GAS",K457&gt;=501,K457&lt;2000),16,"SALAH"))))))))))))))))</f>
        <v>#N/A</v>
      </c>
      <c r="N457" s="21" t="s">
        <v>52</v>
      </c>
    </row>
    <row r="458" spans="1:14" x14ac:dyDescent="0.25">
      <c r="A458" s="21">
        <f t="shared" si="43"/>
        <v>457</v>
      </c>
      <c r="B458" s="21" t="s">
        <v>453</v>
      </c>
      <c r="C458" s="21" t="str">
        <f>VLOOKUP(B458,[1]DESA!$B$2:$D$601,3,FALSE)</f>
        <v>DASAN BARU</v>
      </c>
      <c r="D458" s="21" t="str">
        <f>VLOOKUP(B458,[1]DESA!$B$2:$E$601,4,FALSE)</f>
        <v>KOPANG</v>
      </c>
      <c r="E458" s="22" t="s">
        <v>15</v>
      </c>
      <c r="F458" s="21">
        <f>IF(ISERROR(VLOOKUP(M458,KELAS,2,FALSE)),0,VLOOKUP(M458,KELAS,2,FALSE))</f>
        <v>0</v>
      </c>
      <c r="G458" s="21">
        <f>IF(F458&gt;50,100,F458)</f>
        <v>0</v>
      </c>
      <c r="H458" s="23" t="s">
        <v>501</v>
      </c>
      <c r="I458" s="23" t="s">
        <v>502</v>
      </c>
      <c r="J458" s="21" t="s">
        <v>18</v>
      </c>
      <c r="K458" s="21">
        <v>42</v>
      </c>
      <c r="L458" s="21" t="str">
        <f>VLOOKUP(E458,[1]KLASIFIKASI!$I$4:$J$18,2,FALSE)</f>
        <v>PELEPAS GAS</v>
      </c>
      <c r="M458" s="21">
        <f>IF(AND(L458="PIJAR",K458&gt;=25,K458&lt;=50),1,IF(AND(L458="PIJAR",K458&gt;=51,K458&lt;=100),2,IF(AND(L458="PIJAR",K458&gt;=101,K458&lt;=200),3,IF(AND(L458="PIJAR",K458&gt;=201,K458&lt;=300),4,IF(AND(L458="PIJAR",K458&gt;=301,K458&lt;=400),5,IF(AND(L458="PIJAR",K458&gt;=401,K458&lt;=500),6,IF(AND(L458="PIJAR",K458&gt;=510,K458&lt;=600),7,IF(AND(L458="PIJAR",K458&gt;=601,K458&lt;=700),8,IF(AND(L458="PIJAR",K458&gt;=701,K458&lt;=800),9,IF(AND(L458="PIJAR",K458&gt;=801,K458&lt;=900),10,IF(AND(L458="PIJAR",K458&gt;=901,K458&lt;=1000),11,IF(AND(L458="PELEPAS GAS",K458&gt;=10,K458&lt;=50),12,IF(AND(L458="PELEPAS GAS",K458&gt;=51,K458&lt;=100),13,IF(AND(L458="PELEPAS GAS",K458&gt;=101,K458&lt;=250),14,IF(AND(L458="PELEPAS GAS",K458&gt;=251,K458&lt;1000),15,IF(AND(L458="PELEPAS GAS",K458&gt;=501,K458&lt;2000),16,"SALAH"))))))))))))))))</f>
        <v>12</v>
      </c>
      <c r="N458" s="21" t="s">
        <v>19</v>
      </c>
    </row>
    <row r="459" spans="1:14" x14ac:dyDescent="0.25">
      <c r="A459" s="21">
        <f t="shared" si="43"/>
        <v>458</v>
      </c>
      <c r="B459" s="21" t="s">
        <v>453</v>
      </c>
      <c r="C459" s="21" t="str">
        <f>VLOOKUP(B459,[1]DESA!$B$2:$D$601,3,FALSE)</f>
        <v>DASAN BARU</v>
      </c>
      <c r="D459" s="21" t="str">
        <f>VLOOKUP(B459,[1]DESA!$B$2:$E$601,4,FALSE)</f>
        <v>KOPANG</v>
      </c>
      <c r="E459" s="22" t="s">
        <v>24</v>
      </c>
      <c r="F459" s="21">
        <f>IF(ISERROR(VLOOKUP(M459,KELAS,2,FALSE)),0,VLOOKUP(M459,KELAS,2,FALSE))</f>
        <v>0</v>
      </c>
      <c r="G459" s="21">
        <f>IF(F459&gt;50,100,F459)</f>
        <v>0</v>
      </c>
      <c r="H459" s="23" t="s">
        <v>490</v>
      </c>
      <c r="I459" s="23" t="s">
        <v>491</v>
      </c>
      <c r="J459" s="21" t="s">
        <v>18</v>
      </c>
      <c r="K459" s="21">
        <v>250</v>
      </c>
      <c r="L459" s="21" t="str">
        <f>VLOOKUP(E459,[1]KLASIFIKASI!$I$4:$J$18,2,FALSE)</f>
        <v>PELEPAS GAS</v>
      </c>
      <c r="M459" s="21">
        <f>IF(AND(L459="PIJAR",K459&gt;=25,K459&lt;=50),1,IF(AND(L459="PIJAR",K459&gt;=51,K459&lt;=100),2,IF(AND(L459="PIJAR",K459&gt;=101,K459&lt;=200),3,IF(AND(L459="PIJAR",K459&gt;=201,K459&lt;=300),4,IF(AND(L459="PIJAR",K459&gt;=301,K459&lt;=400),5,IF(AND(L459="PIJAR",K459&gt;=401,K459&lt;=500),6,IF(AND(L459="PIJAR",K459&gt;=510,K459&lt;=600),7,IF(AND(L459="PIJAR",K459&gt;=601,K459&lt;=700),8,IF(AND(L459="PIJAR",K459&gt;=701,K459&lt;=800),9,IF(AND(L459="PIJAR",K459&gt;=801,K459&lt;=900),10,IF(AND(L459="PIJAR",K459&gt;=901,K459&lt;=1000),11,IF(AND(L459="PELEPAS GAS",K459&gt;=10,K459&lt;=50),12,IF(AND(L459="PELEPAS GAS",K459&gt;=51,K459&lt;=100),13,IF(AND(L459="PELEPAS GAS",K459&gt;=101,K459&lt;=250),14,IF(AND(L459="PELEPAS GAS",K459&gt;=251,K459&lt;1000),15,IF(AND(L459="PELEPAS GAS",K459&gt;=501,K459&lt;2000),16,"SALAH"))))))))))))))))</f>
        <v>14</v>
      </c>
      <c r="N459" s="21" t="s">
        <v>19</v>
      </c>
    </row>
    <row r="460" spans="1:14" x14ac:dyDescent="0.25">
      <c r="A460" s="21">
        <f t="shared" si="43"/>
        <v>459</v>
      </c>
      <c r="B460" s="21" t="s">
        <v>453</v>
      </c>
      <c r="C460" s="21" t="str">
        <f>VLOOKUP(B460,[1]DESA!$B$2:$D$601,3,FALSE)</f>
        <v>DASAN BARU</v>
      </c>
      <c r="D460" s="21" t="str">
        <f>VLOOKUP(B460,[1]DESA!$B$2:$E$601,4,FALSE)</f>
        <v>KOPANG</v>
      </c>
      <c r="E460" s="22" t="s">
        <v>24</v>
      </c>
      <c r="F460" s="21">
        <f>IF(ISERROR(VLOOKUP(M460,KELAS,2,FALSE)),0,VLOOKUP(M460,KELAS,2,FALSE))</f>
        <v>0</v>
      </c>
      <c r="G460" s="21">
        <f>IF(F460&gt;50,100,F460)</f>
        <v>0</v>
      </c>
      <c r="H460" s="23" t="s">
        <v>486</v>
      </c>
      <c r="I460" s="23" t="s">
        <v>487</v>
      </c>
      <c r="J460" s="21" t="s">
        <v>18</v>
      </c>
      <c r="K460" s="21">
        <v>250</v>
      </c>
      <c r="L460" s="21" t="str">
        <f>VLOOKUP(E460,[1]KLASIFIKASI!$I$4:$J$18,2,FALSE)</f>
        <v>PELEPAS GAS</v>
      </c>
      <c r="M460" s="21">
        <f>IF(AND(L460="PIJAR",K460&gt;=25,K460&lt;=50),1,IF(AND(L460="PIJAR",K460&gt;=51,K460&lt;=100),2,IF(AND(L460="PIJAR",K460&gt;=101,K460&lt;=200),3,IF(AND(L460="PIJAR",K460&gt;=201,K460&lt;=300),4,IF(AND(L460="PIJAR",K460&gt;=301,K460&lt;=400),5,IF(AND(L460="PIJAR",K460&gt;=401,K460&lt;=500),6,IF(AND(L460="PIJAR",K460&gt;=510,K460&lt;=600),7,IF(AND(L460="PIJAR",K460&gt;=601,K460&lt;=700),8,IF(AND(L460="PIJAR",K460&gt;=701,K460&lt;=800),9,IF(AND(L460="PIJAR",K460&gt;=801,K460&lt;=900),10,IF(AND(L460="PIJAR",K460&gt;=901,K460&lt;=1000),11,IF(AND(L460="PELEPAS GAS",K460&gt;=10,K460&lt;=50),12,IF(AND(L460="PELEPAS GAS",K460&gt;=51,K460&lt;=100),13,IF(AND(L460="PELEPAS GAS",K460&gt;=101,K460&lt;=250),14,IF(AND(L460="PELEPAS GAS",K460&gt;=251,K460&lt;1000),15,IF(AND(L460="PELEPAS GAS",K460&gt;=501,K460&lt;2000),16,"SALAH"))))))))))))))))</f>
        <v>14</v>
      </c>
      <c r="N460" s="21" t="s">
        <v>19</v>
      </c>
    </row>
    <row r="461" spans="1:14" x14ac:dyDescent="0.25">
      <c r="A461" s="21">
        <f t="shared" si="43"/>
        <v>460</v>
      </c>
      <c r="B461" s="21" t="s">
        <v>453</v>
      </c>
      <c r="C461" s="21" t="str">
        <f>VLOOKUP(B461,[1]DESA!$B$2:$D$601,3,FALSE)</f>
        <v>DASAN BARU</v>
      </c>
      <c r="D461" s="21" t="str">
        <f>VLOOKUP(B461,[1]DESA!$B$2:$E$601,4,FALSE)</f>
        <v>KOPANG</v>
      </c>
      <c r="E461" s="22" t="s">
        <v>24</v>
      </c>
      <c r="F461" s="21">
        <f>IF(ISERROR(VLOOKUP(M461,KELAS,2,FALSE)),0,VLOOKUP(M461,KELAS,2,FALSE))</f>
        <v>0</v>
      </c>
      <c r="G461" s="21">
        <f>IF(F461&gt;50,100,F461)</f>
        <v>0</v>
      </c>
      <c r="H461" s="23" t="s">
        <v>480</v>
      </c>
      <c r="I461" s="23" t="s">
        <v>481</v>
      </c>
      <c r="J461" s="21" t="s">
        <v>18</v>
      </c>
      <c r="K461" s="21">
        <v>250</v>
      </c>
      <c r="L461" s="21" t="str">
        <f>VLOOKUP(E461,[1]KLASIFIKASI!$I$4:$J$18,2,FALSE)</f>
        <v>PELEPAS GAS</v>
      </c>
      <c r="M461" s="21">
        <f>IF(AND(L461="PIJAR",K461&gt;=25,K461&lt;=50),1,IF(AND(L461="PIJAR",K461&gt;=51,K461&lt;=100),2,IF(AND(L461="PIJAR",K461&gt;=101,K461&lt;=200),3,IF(AND(L461="PIJAR",K461&gt;=201,K461&lt;=300),4,IF(AND(L461="PIJAR",K461&gt;=301,K461&lt;=400),5,IF(AND(L461="PIJAR",K461&gt;=401,K461&lt;=500),6,IF(AND(L461="PIJAR",K461&gt;=510,K461&lt;=600),7,IF(AND(L461="PIJAR",K461&gt;=601,K461&lt;=700),8,IF(AND(L461="PIJAR",K461&gt;=701,K461&lt;=800),9,IF(AND(L461="PIJAR",K461&gt;=801,K461&lt;=900),10,IF(AND(L461="PIJAR",K461&gt;=901,K461&lt;=1000),11,IF(AND(L461="PELEPAS GAS",K461&gt;=10,K461&lt;=50),12,IF(AND(L461="PELEPAS GAS",K461&gt;=51,K461&lt;=100),13,IF(AND(L461="PELEPAS GAS",K461&gt;=101,K461&lt;=250),14,IF(AND(L461="PELEPAS GAS",K461&gt;=251,K461&lt;1000),15,IF(AND(L461="PELEPAS GAS",K461&gt;=501,K461&lt;2000),16,"SALAH"))))))))))))))))</f>
        <v>14</v>
      </c>
      <c r="N461" s="21" t="s">
        <v>19</v>
      </c>
    </row>
    <row r="462" spans="1:14" x14ac:dyDescent="0.25">
      <c r="A462" s="21">
        <f t="shared" si="43"/>
        <v>461</v>
      </c>
      <c r="B462" s="21" t="s">
        <v>453</v>
      </c>
      <c r="C462" s="21" t="str">
        <f>VLOOKUP(B462,[1]DESA!$B$2:$D$601,3,FALSE)</f>
        <v>DASAN BARU</v>
      </c>
      <c r="D462" s="21" t="str">
        <f>VLOOKUP(B462,[1]DESA!$B$2:$E$601,4,FALSE)</f>
        <v>KOPANG</v>
      </c>
      <c r="E462" s="22" t="s">
        <v>24</v>
      </c>
      <c r="F462" s="21">
        <f>IF(ISERROR(VLOOKUP(M462,KELAS,2,FALSE)),0,VLOOKUP(M462,KELAS,2,FALSE))</f>
        <v>0</v>
      </c>
      <c r="G462" s="21">
        <f>IF(F462&gt;50,100,F462)</f>
        <v>0</v>
      </c>
      <c r="H462" s="23" t="s">
        <v>474</v>
      </c>
      <c r="I462" s="23" t="s">
        <v>475</v>
      </c>
      <c r="J462" s="21" t="s">
        <v>18</v>
      </c>
      <c r="K462" s="21">
        <v>250</v>
      </c>
      <c r="L462" s="21" t="str">
        <f>VLOOKUP(E462,[1]KLASIFIKASI!$I$4:$J$18,2,FALSE)</f>
        <v>PELEPAS GAS</v>
      </c>
      <c r="M462" s="21">
        <f>IF(AND(L462="PIJAR",K462&gt;=25,K462&lt;=50),1,IF(AND(L462="PIJAR",K462&gt;=51,K462&lt;=100),2,IF(AND(L462="PIJAR",K462&gt;=101,K462&lt;=200),3,IF(AND(L462="PIJAR",K462&gt;=201,K462&lt;=300),4,IF(AND(L462="PIJAR",K462&gt;=301,K462&lt;=400),5,IF(AND(L462="PIJAR",K462&gt;=401,K462&lt;=500),6,IF(AND(L462="PIJAR",K462&gt;=510,K462&lt;=600),7,IF(AND(L462="PIJAR",K462&gt;=601,K462&lt;=700),8,IF(AND(L462="PIJAR",K462&gt;=701,K462&lt;=800),9,IF(AND(L462="PIJAR",K462&gt;=801,K462&lt;=900),10,IF(AND(L462="PIJAR",K462&gt;=901,K462&lt;=1000),11,IF(AND(L462="PELEPAS GAS",K462&gt;=10,K462&lt;=50),12,IF(AND(L462="PELEPAS GAS",K462&gt;=51,K462&lt;=100),13,IF(AND(L462="PELEPAS GAS",K462&gt;=101,K462&lt;=250),14,IF(AND(L462="PELEPAS GAS",K462&gt;=251,K462&lt;1000),15,IF(AND(L462="PELEPAS GAS",K462&gt;=501,K462&lt;2000),16,"SALAH"))))))))))))))))</f>
        <v>14</v>
      </c>
      <c r="N462" s="21" t="s">
        <v>19</v>
      </c>
    </row>
    <row r="463" spans="1:14" x14ac:dyDescent="0.25">
      <c r="A463" s="21">
        <f t="shared" si="43"/>
        <v>462</v>
      </c>
      <c r="B463" s="21" t="s">
        <v>453</v>
      </c>
      <c r="C463" s="21" t="str">
        <f>VLOOKUP(B463,[1]DESA!$B$2:$D$601,3,FALSE)</f>
        <v>DASAN BARU</v>
      </c>
      <c r="D463" s="21" t="str">
        <f>VLOOKUP(B463,[1]DESA!$B$2:$E$601,4,FALSE)</f>
        <v>KOPANG</v>
      </c>
      <c r="E463" s="22" t="s">
        <v>24</v>
      </c>
      <c r="F463" s="21">
        <f>IF(ISERROR(VLOOKUP(M463,KELAS,2,FALSE)),0,VLOOKUP(M463,KELAS,2,FALSE))</f>
        <v>0</v>
      </c>
      <c r="G463" s="21">
        <f>IF(F463&gt;50,100,F463)</f>
        <v>0</v>
      </c>
      <c r="H463" s="23" t="s">
        <v>476</v>
      </c>
      <c r="I463" s="23" t="s">
        <v>477</v>
      </c>
      <c r="J463" s="21" t="s">
        <v>18</v>
      </c>
      <c r="K463" s="21">
        <v>500</v>
      </c>
      <c r="L463" s="21" t="str">
        <f>VLOOKUP(E463,[1]KLASIFIKASI!$I$4:$J$18,2,FALSE)</f>
        <v>PELEPAS GAS</v>
      </c>
      <c r="M463" s="21">
        <f>IF(AND(L463="PIJAR",K463&gt;=25,K463&lt;=50),1,IF(AND(L463="PIJAR",K463&gt;=51,K463&lt;=100),2,IF(AND(L463="PIJAR",K463&gt;=101,K463&lt;=200),3,IF(AND(L463="PIJAR",K463&gt;=201,K463&lt;=300),4,IF(AND(L463="PIJAR",K463&gt;=301,K463&lt;=400),5,IF(AND(L463="PIJAR",K463&gt;=401,K463&lt;=500),6,IF(AND(L463="PIJAR",K463&gt;=510,K463&lt;=600),7,IF(AND(L463="PIJAR",K463&gt;=601,K463&lt;=700),8,IF(AND(L463="PIJAR",K463&gt;=701,K463&lt;=800),9,IF(AND(L463="PIJAR",K463&gt;=801,K463&lt;=900),10,IF(AND(L463="PIJAR",K463&gt;=901,K463&lt;=1000),11,IF(AND(L463="PELEPAS GAS",K463&gt;=10,K463&lt;=50),12,IF(AND(L463="PELEPAS GAS",K463&gt;=51,K463&lt;=100),13,IF(AND(L463="PELEPAS GAS",K463&gt;=101,K463&lt;=250),14,IF(AND(L463="PELEPAS GAS",K463&gt;=251,K463&lt;1000),15,IF(AND(L463="PELEPAS GAS",K463&gt;=501,K463&lt;2000),16,"SALAH"))))))))))))))))</f>
        <v>15</v>
      </c>
      <c r="N463" s="21" t="s">
        <v>19</v>
      </c>
    </row>
    <row r="464" spans="1:14" x14ac:dyDescent="0.25">
      <c r="A464" s="21">
        <f t="shared" si="43"/>
        <v>463</v>
      </c>
      <c r="B464" s="21" t="s">
        <v>466</v>
      </c>
      <c r="C464" s="21" t="str">
        <f>VLOOKUP(B464,[1]DESA!$B$2:$D$601,3,FALSE)</f>
        <v>KOPANG REMBIGA</v>
      </c>
      <c r="D464" s="21" t="str">
        <f>VLOOKUP(B464,[1]DESA!$B$2:$E$601,4,FALSE)</f>
        <v>KOPANG</v>
      </c>
      <c r="E464" s="22" t="s">
        <v>15</v>
      </c>
      <c r="F464" s="21">
        <f>IF(ISERROR(VLOOKUP(M464,KELAS,2,FALSE)),0,VLOOKUP(M464,KELAS,2,FALSE))</f>
        <v>0</v>
      </c>
      <c r="G464" s="21">
        <f>IF(F464&gt;50,100,F464)</f>
        <v>0</v>
      </c>
      <c r="H464" s="23" t="s">
        <v>467</v>
      </c>
      <c r="I464" s="23" t="s">
        <v>468</v>
      </c>
      <c r="J464" s="21" t="s">
        <v>18</v>
      </c>
      <c r="K464" s="21">
        <v>25</v>
      </c>
      <c r="L464" s="21" t="str">
        <f>VLOOKUP(E464,[1]KLASIFIKASI!$I$4:$J$18,2,FALSE)</f>
        <v>PELEPAS GAS</v>
      </c>
      <c r="M464" s="21">
        <f>IF(AND(L464="PIJAR",K464&gt;=25,K464&lt;=50),1,IF(AND(L464="PIJAR",K464&gt;=51,K464&lt;=100),2,IF(AND(L464="PIJAR",K464&gt;=101,K464&lt;=200),3,IF(AND(L464="PIJAR",K464&gt;=201,K464&lt;=300),4,IF(AND(L464="PIJAR",K464&gt;=301,K464&lt;=400),5,IF(AND(L464="PIJAR",K464&gt;=401,K464&lt;=500),6,IF(AND(L464="PIJAR",K464&gt;=510,K464&lt;=600),7,IF(AND(L464="PIJAR",K464&gt;=601,K464&lt;=700),8,IF(AND(L464="PIJAR",K464&gt;=701,K464&lt;=800),9,IF(AND(L464="PIJAR",K464&gt;=801,K464&lt;=900),10,IF(AND(L464="PIJAR",K464&gt;=901,K464&lt;=1000),11,IF(AND(L464="PELEPAS GAS",K464&gt;=10,K464&lt;=50),12,IF(AND(L464="PELEPAS GAS",K464&gt;=51,K464&lt;=100),13,IF(AND(L464="PELEPAS GAS",K464&gt;=101,K464&lt;=250),14,IF(AND(L464="PELEPAS GAS",K464&gt;=251,K464&lt;1000),15,IF(AND(L464="PELEPAS GAS",K464&gt;=501,K464&lt;2000),16,"SALAH"))))))))))))))))</f>
        <v>12</v>
      </c>
      <c r="N464" s="21" t="s">
        <v>19</v>
      </c>
    </row>
    <row r="465" spans="1:14" x14ac:dyDescent="0.25">
      <c r="A465" s="21">
        <f t="shared" si="43"/>
        <v>464</v>
      </c>
      <c r="B465" s="21" t="s">
        <v>333</v>
      </c>
      <c r="C465" s="21" t="str">
        <f>VLOOKUP(B465,[1]DESA!$B$2:$D$601,3,FALSE)</f>
        <v>BAKAN</v>
      </c>
      <c r="D465" s="21" t="str">
        <f>VLOOKUP(B465,[1]DESA!$B$2:$E$601,4,FALSE)</f>
        <v>KOPANG</v>
      </c>
      <c r="E465" s="22" t="s">
        <v>24</v>
      </c>
      <c r="F465" s="21">
        <f>IF(ISERROR(VLOOKUP(M465,KELAS,2,FALSE)),0,VLOOKUP(M465,KELAS,2,FALSE))</f>
        <v>0</v>
      </c>
      <c r="G465" s="21">
        <f>IF(F465&gt;50,100,F465)</f>
        <v>0</v>
      </c>
      <c r="H465" s="23" t="s">
        <v>441</v>
      </c>
      <c r="I465" s="23" t="s">
        <v>442</v>
      </c>
      <c r="J465" s="21" t="s">
        <v>18</v>
      </c>
      <c r="K465" s="21">
        <v>250</v>
      </c>
      <c r="L465" s="21" t="str">
        <f>VLOOKUP(E465,[1]KLASIFIKASI!$I$4:$J$18,2,FALSE)</f>
        <v>PELEPAS GAS</v>
      </c>
      <c r="M465" s="21">
        <f>IF(AND(L465="PIJAR",K465&gt;=25,K465&lt;=50),1,IF(AND(L465="PIJAR",K465&gt;=51,K465&lt;=100),2,IF(AND(L465="PIJAR",K465&gt;=101,K465&lt;=200),3,IF(AND(L465="PIJAR",K465&gt;=201,K465&lt;=300),4,IF(AND(L465="PIJAR",K465&gt;=301,K465&lt;=400),5,IF(AND(L465="PIJAR",K465&gt;=401,K465&lt;=500),6,IF(AND(L465="PIJAR",K465&gt;=510,K465&lt;=600),7,IF(AND(L465="PIJAR",K465&gt;=601,K465&lt;=700),8,IF(AND(L465="PIJAR",K465&gt;=701,K465&lt;=800),9,IF(AND(L465="PIJAR",K465&gt;=801,K465&lt;=900),10,IF(AND(L465="PIJAR",K465&gt;=901,K465&lt;=1000),11,IF(AND(L465="PELEPAS GAS",K465&gt;=10,K465&lt;=50),12,IF(AND(L465="PELEPAS GAS",K465&gt;=51,K465&lt;=100),13,IF(AND(L465="PELEPAS GAS",K465&gt;=101,K465&lt;=250),14,IF(AND(L465="PELEPAS GAS",K465&gt;=251,K465&lt;1000),15,IF(AND(L465="PELEPAS GAS",K465&gt;=501,K465&lt;2000),16,"SALAH"))))))))))))))))</f>
        <v>14</v>
      </c>
      <c r="N465" s="21" t="s">
        <v>19</v>
      </c>
    </row>
    <row r="466" spans="1:14" x14ac:dyDescent="0.25">
      <c r="A466" s="21">
        <f t="shared" si="43"/>
        <v>465</v>
      </c>
      <c r="B466" s="21" t="s">
        <v>333</v>
      </c>
      <c r="C466" s="21" t="str">
        <f>VLOOKUP(B466,[1]DESA!$B$2:$D$601,3,FALSE)</f>
        <v>BAKAN</v>
      </c>
      <c r="D466" s="21" t="str">
        <f>VLOOKUP(B466,[1]DESA!$B$2:$E$601,4,FALSE)</f>
        <v>KOPANG</v>
      </c>
      <c r="E466" s="22" t="s">
        <v>15</v>
      </c>
      <c r="F466" s="21">
        <f>IF(ISERROR(VLOOKUP(M466,KELAS,2,FALSE)),0,VLOOKUP(M466,KELAS,2,FALSE))</f>
        <v>0</v>
      </c>
      <c r="G466" s="21">
        <f>IF(F466&gt;50,100,F466)</f>
        <v>0</v>
      </c>
      <c r="H466" s="23" t="s">
        <v>443</v>
      </c>
      <c r="I466" s="23" t="s">
        <v>444</v>
      </c>
      <c r="J466" s="21" t="s">
        <v>18</v>
      </c>
      <c r="K466" s="21">
        <v>42</v>
      </c>
      <c r="L466" s="21" t="str">
        <f>VLOOKUP(E466,[1]KLASIFIKASI!$I$4:$J$18,2,FALSE)</f>
        <v>PELEPAS GAS</v>
      </c>
      <c r="M466" s="21">
        <f>IF(AND(L466="PIJAR",K466&gt;=25,K466&lt;=50),1,IF(AND(L466="PIJAR",K466&gt;=51,K466&lt;=100),2,IF(AND(L466="PIJAR",K466&gt;=101,K466&lt;=200),3,IF(AND(L466="PIJAR",K466&gt;=201,K466&lt;=300),4,IF(AND(L466="PIJAR",K466&gt;=301,K466&lt;=400),5,IF(AND(L466="PIJAR",K466&gt;=401,K466&lt;=500),6,IF(AND(L466="PIJAR",K466&gt;=510,K466&lt;=600),7,IF(AND(L466="PIJAR",K466&gt;=601,K466&lt;=700),8,IF(AND(L466="PIJAR",K466&gt;=701,K466&lt;=800),9,IF(AND(L466="PIJAR",K466&gt;=801,K466&lt;=900),10,IF(AND(L466="PIJAR",K466&gt;=901,K466&lt;=1000),11,IF(AND(L466="PELEPAS GAS",K466&gt;=10,K466&lt;=50),12,IF(AND(L466="PELEPAS GAS",K466&gt;=51,K466&lt;=100),13,IF(AND(L466="PELEPAS GAS",K466&gt;=101,K466&lt;=250),14,IF(AND(L466="PELEPAS GAS",K466&gt;=251,K466&lt;1000),15,IF(AND(L466="PELEPAS GAS",K466&gt;=501,K466&lt;2000),16,"SALAH"))))))))))))))))</f>
        <v>12</v>
      </c>
      <c r="N466" s="21" t="s">
        <v>19</v>
      </c>
    </row>
    <row r="467" spans="1:14" x14ac:dyDescent="0.25">
      <c r="A467" s="21">
        <f t="shared" si="43"/>
        <v>466</v>
      </c>
      <c r="B467" s="21" t="s">
        <v>333</v>
      </c>
      <c r="C467" s="21" t="str">
        <f>VLOOKUP(B467,[1]DESA!$B$2:$D$601,3,FALSE)</f>
        <v>BAKAN</v>
      </c>
      <c r="D467" s="21" t="str">
        <f>VLOOKUP(B467,[1]DESA!$B$2:$E$601,4,FALSE)</f>
        <v>KOPANG</v>
      </c>
      <c r="E467" s="22" t="s">
        <v>24</v>
      </c>
      <c r="F467" s="21">
        <f>IF(ISERROR(VLOOKUP(M467,KELAS,2,FALSE)),0,VLOOKUP(M467,KELAS,2,FALSE))</f>
        <v>0</v>
      </c>
      <c r="G467" s="21">
        <f>IF(F467&gt;50,100,F467)</f>
        <v>0</v>
      </c>
      <c r="H467" s="23" t="s">
        <v>437</v>
      </c>
      <c r="I467" s="23" t="s">
        <v>438</v>
      </c>
      <c r="J467" s="21" t="s">
        <v>18</v>
      </c>
      <c r="K467" s="21">
        <v>150</v>
      </c>
      <c r="L467" s="21" t="str">
        <f>VLOOKUP(E467,[1]KLASIFIKASI!$I$4:$J$18,2,FALSE)</f>
        <v>PELEPAS GAS</v>
      </c>
      <c r="M467" s="21">
        <f>IF(AND(L467="PIJAR",K467&gt;=25,K467&lt;=50),1,IF(AND(L467="PIJAR",K467&gt;=51,K467&lt;=100),2,IF(AND(L467="PIJAR",K467&gt;=101,K467&lt;=200),3,IF(AND(L467="PIJAR",K467&gt;=201,K467&lt;=300),4,IF(AND(L467="PIJAR",K467&gt;=301,K467&lt;=400),5,IF(AND(L467="PIJAR",K467&gt;=401,K467&lt;=500),6,IF(AND(L467="PIJAR",K467&gt;=510,K467&lt;=600),7,IF(AND(L467="PIJAR",K467&gt;=601,K467&lt;=700),8,IF(AND(L467="PIJAR",K467&gt;=701,K467&lt;=800),9,IF(AND(L467="PIJAR",K467&gt;=801,K467&lt;=900),10,IF(AND(L467="PIJAR",K467&gt;=901,K467&lt;=1000),11,IF(AND(L467="PELEPAS GAS",K467&gt;=10,K467&lt;=50),12,IF(AND(L467="PELEPAS GAS",K467&gt;=51,K467&lt;=100),13,IF(AND(L467="PELEPAS GAS",K467&gt;=101,K467&lt;=250),14,IF(AND(L467="PELEPAS GAS",K467&gt;=251,K467&lt;1000),15,IF(AND(L467="PELEPAS GAS",K467&gt;=501,K467&lt;2000),16,"SALAH"))))))))))))))))</f>
        <v>14</v>
      </c>
      <c r="N467" s="21" t="s">
        <v>19</v>
      </c>
    </row>
    <row r="468" spans="1:14" x14ac:dyDescent="0.25">
      <c r="A468" s="21">
        <f t="shared" si="43"/>
        <v>467</v>
      </c>
      <c r="B468" s="21" t="s">
        <v>333</v>
      </c>
      <c r="C468" s="21" t="str">
        <f>VLOOKUP(B468,[1]DESA!$B$2:$D$601,3,FALSE)</f>
        <v>BAKAN</v>
      </c>
      <c r="D468" s="21" t="str">
        <f>VLOOKUP(B468,[1]DESA!$B$2:$E$601,4,FALSE)</f>
        <v>KOPANG</v>
      </c>
      <c r="E468" s="22" t="s">
        <v>15</v>
      </c>
      <c r="F468" s="21">
        <f>IF(ISERROR(VLOOKUP(M468,KELAS,2,FALSE)),0,VLOOKUP(M468,KELAS,2,FALSE))</f>
        <v>0</v>
      </c>
      <c r="G468" s="21">
        <f>IF(F468&gt;50,100,F468)</f>
        <v>0</v>
      </c>
      <c r="H468" s="23"/>
      <c r="I468" s="23"/>
      <c r="J468" s="21" t="s">
        <v>18</v>
      </c>
      <c r="K468" s="21">
        <v>42</v>
      </c>
      <c r="L468" s="21" t="str">
        <f>VLOOKUP(E468,[1]KLASIFIKASI!$I$4:$J$18,2,FALSE)</f>
        <v>PELEPAS GAS</v>
      </c>
      <c r="M468" s="21">
        <f>IF(AND(L468="PIJAR",K468&gt;=25,K468&lt;=50),1,IF(AND(L468="PIJAR",K468&gt;=51,K468&lt;=100),2,IF(AND(L468="PIJAR",K468&gt;=101,K468&lt;=200),3,IF(AND(L468="PIJAR",K468&gt;=201,K468&lt;=300),4,IF(AND(L468="PIJAR",K468&gt;=301,K468&lt;=400),5,IF(AND(L468="PIJAR",K468&gt;=401,K468&lt;=500),6,IF(AND(L468="PIJAR",K468&gt;=510,K468&lt;=600),7,IF(AND(L468="PIJAR",K468&gt;=601,K468&lt;=700),8,IF(AND(L468="PIJAR",K468&gt;=701,K468&lt;=800),9,IF(AND(L468="PIJAR",K468&gt;=801,K468&lt;=900),10,IF(AND(L468="PIJAR",K468&gt;=901,K468&lt;=1000),11,IF(AND(L468="PELEPAS GAS",K468&gt;=10,K468&lt;=50),12,IF(AND(L468="PELEPAS GAS",K468&gt;=51,K468&lt;=100),13,IF(AND(L468="PELEPAS GAS",K468&gt;=101,K468&lt;=250),14,IF(AND(L468="PELEPAS GAS",K468&gt;=251,K468&lt;1000),15,IF(AND(L468="PELEPAS GAS",K468&gt;=501,K468&lt;2000),16,"SALAH"))))))))))))))))</f>
        <v>12</v>
      </c>
      <c r="N468" s="21" t="s">
        <v>19</v>
      </c>
    </row>
    <row r="469" spans="1:14" x14ac:dyDescent="0.25">
      <c r="A469" s="21">
        <f t="shared" si="43"/>
        <v>468</v>
      </c>
      <c r="B469" s="21" t="s">
        <v>244</v>
      </c>
      <c r="C469" s="21" t="str">
        <f>VLOOKUP(B469,[1]DESA!$B$2:$D$601,3,FALSE)</f>
        <v>DARMAJI</v>
      </c>
      <c r="D469" s="21" t="str">
        <f>VLOOKUP(B469,[1]DESA!$B$2:$E$601,4,FALSE)</f>
        <v>KOPANG</v>
      </c>
      <c r="E469" s="22" t="s">
        <v>15</v>
      </c>
      <c r="F469" s="21">
        <f>IF(ISERROR(VLOOKUP(M469,KELAS,2,FALSE)),0,VLOOKUP(M469,KELAS,2,FALSE))</f>
        <v>0</v>
      </c>
      <c r="G469" s="21">
        <f>IF(F469&gt;50,100,F469)</f>
        <v>0</v>
      </c>
      <c r="H469" s="23"/>
      <c r="I469" s="23"/>
      <c r="J469" s="21" t="s">
        <v>18</v>
      </c>
      <c r="K469" s="21">
        <v>42</v>
      </c>
      <c r="L469" s="21" t="str">
        <f>VLOOKUP(E469,[1]KLASIFIKASI!$I$4:$J$18,2,FALSE)</f>
        <v>PELEPAS GAS</v>
      </c>
      <c r="M469" s="21">
        <f>IF(AND(L469="PIJAR",K469&gt;=25,K469&lt;=50),1,IF(AND(L469="PIJAR",K469&gt;=51,K469&lt;=100),2,IF(AND(L469="PIJAR",K469&gt;=101,K469&lt;=200),3,IF(AND(L469="PIJAR",K469&gt;=201,K469&lt;=300),4,IF(AND(L469="PIJAR",K469&gt;=301,K469&lt;=400),5,IF(AND(L469="PIJAR",K469&gt;=401,K469&lt;=500),6,IF(AND(L469="PIJAR",K469&gt;=510,K469&lt;=600),7,IF(AND(L469="PIJAR",K469&gt;=601,K469&lt;=700),8,IF(AND(L469="PIJAR",K469&gt;=701,K469&lt;=800),9,IF(AND(L469="PIJAR",K469&gt;=801,K469&lt;=900),10,IF(AND(L469="PIJAR",K469&gt;=901,K469&lt;=1000),11,IF(AND(L469="PELEPAS GAS",K469&gt;=10,K469&lt;=50),12,IF(AND(L469="PELEPAS GAS",K469&gt;=51,K469&lt;=100),13,IF(AND(L469="PELEPAS GAS",K469&gt;=101,K469&lt;=250),14,IF(AND(L469="PELEPAS GAS",K469&gt;=251,K469&lt;1000),15,IF(AND(L469="PELEPAS GAS",K469&gt;=501,K469&lt;2000),16,"SALAH"))))))))))))))))</f>
        <v>12</v>
      </c>
      <c r="N469" s="21" t="s">
        <v>19</v>
      </c>
    </row>
    <row r="470" spans="1:14" x14ac:dyDescent="0.25">
      <c r="A470" s="21">
        <f t="shared" si="43"/>
        <v>469</v>
      </c>
      <c r="B470" s="21" t="s">
        <v>244</v>
      </c>
      <c r="C470" s="21" t="str">
        <f>VLOOKUP(B470,[1]DESA!$B$2:$D$601,3,FALSE)</f>
        <v>DARMAJI</v>
      </c>
      <c r="D470" s="21" t="str">
        <f>VLOOKUP(B470,[1]DESA!$B$2:$E$601,4,FALSE)</f>
        <v>KOPANG</v>
      </c>
      <c r="E470" s="22" t="s">
        <v>15</v>
      </c>
      <c r="F470" s="21">
        <f>IF(ISERROR(VLOOKUP(M470,KELAS,2,FALSE)),0,VLOOKUP(M470,KELAS,2,FALSE))</f>
        <v>0</v>
      </c>
      <c r="G470" s="21">
        <f>IF(F470&gt;50,100,F470)</f>
        <v>0</v>
      </c>
      <c r="H470" s="23" t="s">
        <v>356</v>
      </c>
      <c r="I470" s="23" t="s">
        <v>357</v>
      </c>
      <c r="J470" s="21" t="s">
        <v>18</v>
      </c>
      <c r="K470" s="21">
        <v>42</v>
      </c>
      <c r="L470" s="21" t="str">
        <f>VLOOKUP(E470,[1]KLASIFIKASI!$I$4:$J$18,2,FALSE)</f>
        <v>PELEPAS GAS</v>
      </c>
      <c r="M470" s="21">
        <f>IF(AND(L470="PIJAR",K470&gt;=25,K470&lt;=50),1,IF(AND(L470="PIJAR",K470&gt;=51,K470&lt;=100),2,IF(AND(L470="PIJAR",K470&gt;=101,K470&lt;=200),3,IF(AND(L470="PIJAR",K470&gt;=201,K470&lt;=300),4,IF(AND(L470="PIJAR",K470&gt;=301,K470&lt;=400),5,IF(AND(L470="PIJAR",K470&gt;=401,K470&lt;=500),6,IF(AND(L470="PIJAR",K470&gt;=510,K470&lt;=600),7,IF(AND(L470="PIJAR",K470&gt;=601,K470&lt;=700),8,IF(AND(L470="PIJAR",K470&gt;=701,K470&lt;=800),9,IF(AND(L470="PIJAR",K470&gt;=801,K470&lt;=900),10,IF(AND(L470="PIJAR",K470&gt;=901,K470&lt;=1000),11,IF(AND(L470="PELEPAS GAS",K470&gt;=10,K470&lt;=50),12,IF(AND(L470="PELEPAS GAS",K470&gt;=51,K470&lt;=100),13,IF(AND(L470="PELEPAS GAS",K470&gt;=101,K470&lt;=250),14,IF(AND(L470="PELEPAS GAS",K470&gt;=251,K470&lt;1000),15,IF(AND(L470="PELEPAS GAS",K470&gt;=501,K470&lt;2000),16,"SALAH"))))))))))))))))</f>
        <v>12</v>
      </c>
      <c r="N470" s="21" t="s">
        <v>19</v>
      </c>
    </row>
    <row r="471" spans="1:14" x14ac:dyDescent="0.25">
      <c r="A471" s="21">
        <f t="shared" si="43"/>
        <v>470</v>
      </c>
      <c r="B471" s="21" t="s">
        <v>244</v>
      </c>
      <c r="C471" s="21" t="str">
        <f>VLOOKUP(B471,[1]DESA!$B$2:$D$601,3,FALSE)</f>
        <v>DARMAJI</v>
      </c>
      <c r="D471" s="21" t="str">
        <f>VLOOKUP(B471,[1]DESA!$B$2:$E$601,4,FALSE)</f>
        <v>KOPANG</v>
      </c>
      <c r="E471" s="22" t="s">
        <v>15</v>
      </c>
      <c r="F471" s="21">
        <f>IF(ISERROR(VLOOKUP(M471,KELAS,2,FALSE)),0,VLOOKUP(M471,KELAS,2,FALSE))</f>
        <v>0</v>
      </c>
      <c r="G471" s="21">
        <f>IF(F471&gt;50,100,F471)</f>
        <v>0</v>
      </c>
      <c r="H471" s="23" t="s">
        <v>351</v>
      </c>
      <c r="I471" s="23" t="s">
        <v>352</v>
      </c>
      <c r="J471" s="21" t="s">
        <v>18</v>
      </c>
      <c r="K471" s="21">
        <v>42</v>
      </c>
      <c r="L471" s="21" t="str">
        <f>VLOOKUP(E471,[1]KLASIFIKASI!$I$4:$J$18,2,FALSE)</f>
        <v>PELEPAS GAS</v>
      </c>
      <c r="M471" s="21">
        <f>IF(AND(L471="PIJAR",K471&gt;=25,K471&lt;=50),1,IF(AND(L471="PIJAR",K471&gt;=51,K471&lt;=100),2,IF(AND(L471="PIJAR",K471&gt;=101,K471&lt;=200),3,IF(AND(L471="PIJAR",K471&gt;=201,K471&lt;=300),4,IF(AND(L471="PIJAR",K471&gt;=301,K471&lt;=400),5,IF(AND(L471="PIJAR",K471&gt;=401,K471&lt;=500),6,IF(AND(L471="PIJAR",K471&gt;=510,K471&lt;=600),7,IF(AND(L471="PIJAR",K471&gt;=601,K471&lt;=700),8,IF(AND(L471="PIJAR",K471&gt;=701,K471&lt;=800),9,IF(AND(L471="PIJAR",K471&gt;=801,K471&lt;=900),10,IF(AND(L471="PIJAR",K471&gt;=901,K471&lt;=1000),11,IF(AND(L471="PELEPAS GAS",K471&gt;=10,K471&lt;=50),12,IF(AND(L471="PELEPAS GAS",K471&gt;=51,K471&lt;=100),13,IF(AND(L471="PELEPAS GAS",K471&gt;=101,K471&lt;=250),14,IF(AND(L471="PELEPAS GAS",K471&gt;=251,K471&lt;1000),15,IF(AND(L471="PELEPAS GAS",K471&gt;=501,K471&lt;2000),16,"SALAH"))))))))))))))))</f>
        <v>12</v>
      </c>
      <c r="N471" s="21" t="s">
        <v>19</v>
      </c>
    </row>
    <row r="472" spans="1:14" x14ac:dyDescent="0.25">
      <c r="A472" s="21">
        <f t="shared" si="43"/>
        <v>471</v>
      </c>
      <c r="B472" s="21" t="s">
        <v>244</v>
      </c>
      <c r="C472" s="21" t="str">
        <f>VLOOKUP(B472,[1]DESA!$B$2:$D$601,3,FALSE)</f>
        <v>DARMAJI</v>
      </c>
      <c r="D472" s="21" t="str">
        <f>VLOOKUP(B472,[1]DESA!$B$2:$E$601,4,FALSE)</f>
        <v>KOPANG</v>
      </c>
      <c r="E472" s="22" t="s">
        <v>15</v>
      </c>
      <c r="F472" s="21">
        <f>IF(ISERROR(VLOOKUP(M472,KELAS,2,FALSE)),0,VLOOKUP(M472,KELAS,2,FALSE))</f>
        <v>0</v>
      </c>
      <c r="G472" s="21">
        <f>IF(F472&gt;50,100,F472)</f>
        <v>0</v>
      </c>
      <c r="H472" s="23" t="s">
        <v>347</v>
      </c>
      <c r="I472" s="23" t="s">
        <v>348</v>
      </c>
      <c r="J472" s="21" t="s">
        <v>18</v>
      </c>
      <c r="K472" s="21">
        <v>42</v>
      </c>
      <c r="L472" s="21" t="str">
        <f>VLOOKUP(E472,[1]KLASIFIKASI!$I$4:$J$18,2,FALSE)</f>
        <v>PELEPAS GAS</v>
      </c>
      <c r="M472" s="21">
        <f>IF(AND(L472="PIJAR",K472&gt;=25,K472&lt;=50),1,IF(AND(L472="PIJAR",K472&gt;=51,K472&lt;=100),2,IF(AND(L472="PIJAR",K472&gt;=101,K472&lt;=200),3,IF(AND(L472="PIJAR",K472&gt;=201,K472&lt;=300),4,IF(AND(L472="PIJAR",K472&gt;=301,K472&lt;=400),5,IF(AND(L472="PIJAR",K472&gt;=401,K472&lt;=500),6,IF(AND(L472="PIJAR",K472&gt;=510,K472&lt;=600),7,IF(AND(L472="PIJAR",K472&gt;=601,K472&lt;=700),8,IF(AND(L472="PIJAR",K472&gt;=701,K472&lt;=800),9,IF(AND(L472="PIJAR",K472&gt;=801,K472&lt;=900),10,IF(AND(L472="PIJAR",K472&gt;=901,K472&lt;=1000),11,IF(AND(L472="PELEPAS GAS",K472&gt;=10,K472&lt;=50),12,IF(AND(L472="PELEPAS GAS",K472&gt;=51,K472&lt;=100),13,IF(AND(L472="PELEPAS GAS",K472&gt;=101,K472&lt;=250),14,IF(AND(L472="PELEPAS GAS",K472&gt;=251,K472&lt;1000),15,IF(AND(L472="PELEPAS GAS",K472&gt;=501,K472&lt;2000),16,"SALAH"))))))))))))))))</f>
        <v>12</v>
      </c>
      <c r="N472" s="21" t="s">
        <v>19</v>
      </c>
    </row>
    <row r="473" spans="1:14" x14ac:dyDescent="0.25">
      <c r="A473" s="21">
        <f t="shared" si="43"/>
        <v>472</v>
      </c>
      <c r="B473" s="21" t="s">
        <v>133</v>
      </c>
      <c r="C473" s="21" t="str">
        <f>VLOOKUP(B473,[1]DESA!$B$2:$D$601,3,FALSE)</f>
        <v>MONGGAS</v>
      </c>
      <c r="D473" s="21" t="str">
        <f>VLOOKUP(B473,[1]DESA!$B$2:$E$601,4,FALSE)</f>
        <v>KOPANG</v>
      </c>
      <c r="E473" s="22" t="s">
        <v>15</v>
      </c>
      <c r="F473" s="21">
        <f>IF(ISERROR(VLOOKUP(M473,KELAS,2,FALSE)),0,VLOOKUP(M473,KELAS,2,FALSE))</f>
        <v>0</v>
      </c>
      <c r="G473" s="21">
        <f>IF(F473&gt;50,100,F473)</f>
        <v>0</v>
      </c>
      <c r="H473" s="23" t="s">
        <v>343</v>
      </c>
      <c r="I473" s="23" t="s">
        <v>344</v>
      </c>
      <c r="J473" s="21" t="s">
        <v>18</v>
      </c>
      <c r="K473" s="21">
        <v>18</v>
      </c>
      <c r="L473" s="21" t="str">
        <f>VLOOKUP(E473,[1]KLASIFIKASI!$I$4:$J$18,2,FALSE)</f>
        <v>PELEPAS GAS</v>
      </c>
      <c r="M473" s="21">
        <f>IF(AND(L473="PIJAR",K473&gt;=25,K473&lt;=50),1,IF(AND(L473="PIJAR",K473&gt;=51,K473&lt;=100),2,IF(AND(L473="PIJAR",K473&gt;=101,K473&lt;=200),3,IF(AND(L473="PIJAR",K473&gt;=201,K473&lt;=300),4,IF(AND(L473="PIJAR",K473&gt;=301,K473&lt;=400),5,IF(AND(L473="PIJAR",K473&gt;=401,K473&lt;=500),6,IF(AND(L473="PIJAR",K473&gt;=510,K473&lt;=600),7,IF(AND(L473="PIJAR",K473&gt;=601,K473&lt;=700),8,IF(AND(L473="PIJAR",K473&gt;=701,K473&lt;=800),9,IF(AND(L473="PIJAR",K473&gt;=801,K473&lt;=900),10,IF(AND(L473="PIJAR",K473&gt;=901,K473&lt;=1000),11,IF(AND(L473="PELEPAS GAS",K473&gt;=10,K473&lt;=50),12,IF(AND(L473="PELEPAS GAS",K473&gt;=51,K473&lt;=100),13,IF(AND(L473="PELEPAS GAS",K473&gt;=101,K473&lt;=250),14,IF(AND(L473="PELEPAS GAS",K473&gt;=251,K473&lt;1000),15,IF(AND(L473="PELEPAS GAS",K473&gt;=501,K473&lt;2000),16,"SALAH"))))))))))))))))</f>
        <v>12</v>
      </c>
      <c r="N473" s="21" t="s">
        <v>19</v>
      </c>
    </row>
    <row r="474" spans="1:14" x14ac:dyDescent="0.25">
      <c r="A474" s="21">
        <f t="shared" si="43"/>
        <v>473</v>
      </c>
      <c r="B474" s="21" t="s">
        <v>244</v>
      </c>
      <c r="C474" s="21" t="str">
        <f>VLOOKUP(B474,[1]DESA!$B$2:$D$601,3,FALSE)</f>
        <v>DARMAJI</v>
      </c>
      <c r="D474" s="21" t="str">
        <f>VLOOKUP(B474,[1]DESA!$B$2:$E$601,4,FALSE)</f>
        <v>KOPANG</v>
      </c>
      <c r="E474" s="22" t="s">
        <v>15</v>
      </c>
      <c r="F474" s="21">
        <f>IF(ISERROR(VLOOKUP(M474,KELAS,2,FALSE)),0,VLOOKUP(M474,KELAS,2,FALSE))</f>
        <v>0</v>
      </c>
      <c r="G474" s="21">
        <f>IF(F474&gt;50,100,F474)</f>
        <v>0</v>
      </c>
      <c r="H474" s="23" t="s">
        <v>245</v>
      </c>
      <c r="I474" s="23" t="s">
        <v>246</v>
      </c>
      <c r="J474" s="21" t="s">
        <v>18</v>
      </c>
      <c r="K474" s="21">
        <v>42</v>
      </c>
      <c r="L474" s="21" t="str">
        <f>VLOOKUP(E474,[1]KLASIFIKASI!$I$4:$J$18,2,FALSE)</f>
        <v>PELEPAS GAS</v>
      </c>
      <c r="M474" s="21">
        <f>IF(AND(L474="PIJAR",K474&gt;=25,K474&lt;=50),1,IF(AND(L474="PIJAR",K474&gt;=51,K474&lt;=100),2,IF(AND(L474="PIJAR",K474&gt;=101,K474&lt;=200),3,IF(AND(L474="PIJAR",K474&gt;=201,K474&lt;=300),4,IF(AND(L474="PIJAR",K474&gt;=301,K474&lt;=400),5,IF(AND(L474="PIJAR",K474&gt;=401,K474&lt;=500),6,IF(AND(L474="PIJAR",K474&gt;=510,K474&lt;=600),7,IF(AND(L474="PIJAR",K474&gt;=601,K474&lt;=700),8,IF(AND(L474="PIJAR",K474&gt;=701,K474&lt;=800),9,IF(AND(L474="PIJAR",K474&gt;=801,K474&lt;=900),10,IF(AND(L474="PIJAR",K474&gt;=901,K474&lt;=1000),11,IF(AND(L474="PELEPAS GAS",K474&gt;=10,K474&lt;=50),12,IF(AND(L474="PELEPAS GAS",K474&gt;=51,K474&lt;=100),13,IF(AND(L474="PELEPAS GAS",K474&gt;=101,K474&lt;=250),14,IF(AND(L474="PELEPAS GAS",K474&gt;=251,K474&lt;1000),15,IF(AND(L474="PELEPAS GAS",K474&gt;=501,K474&lt;2000),16,"SALAH"))))))))))))))))</f>
        <v>12</v>
      </c>
      <c r="N474" s="21" t="s">
        <v>19</v>
      </c>
    </row>
    <row r="475" spans="1:14" x14ac:dyDescent="0.25">
      <c r="A475" s="21">
        <f t="shared" si="43"/>
        <v>474</v>
      </c>
      <c r="B475" s="21" t="s">
        <v>200</v>
      </c>
      <c r="C475" s="21" t="str">
        <f>VLOOKUP(B475,[1]DESA!$B$2:$D$601,3,FALSE)</f>
        <v>MONGGAS</v>
      </c>
      <c r="D475" s="21" t="str">
        <f>VLOOKUP(B475,[1]DESA!$B$2:$E$601,4,FALSE)</f>
        <v>KOPANG</v>
      </c>
      <c r="E475" s="22" t="s">
        <v>49</v>
      </c>
      <c r="F475" s="21">
        <f>IF(ISERROR(VLOOKUP(M475,KELAS,2,FALSE)),0,VLOOKUP(M475,KELAS,2,FALSE))</f>
        <v>0</v>
      </c>
      <c r="G475" s="21">
        <f>IF(F475&gt;50,100,F475)</f>
        <v>0</v>
      </c>
      <c r="H475" s="23" t="s">
        <v>225</v>
      </c>
      <c r="I475" s="23" t="s">
        <v>226</v>
      </c>
      <c r="J475" s="21" t="s">
        <v>18</v>
      </c>
      <c r="K475" s="21"/>
      <c r="L475" s="21" t="e">
        <f>VLOOKUP(E475,[1]KLASIFIKASI!$I$4:$J$18,2,FALSE)</f>
        <v>#N/A</v>
      </c>
      <c r="M475" s="21" t="e">
        <f>IF(AND(L475="PIJAR",K475&gt;=25,K475&lt;=50),1,IF(AND(L475="PIJAR",K475&gt;=51,K475&lt;=100),2,IF(AND(L475="PIJAR",K475&gt;=101,K475&lt;=200),3,IF(AND(L475="PIJAR",K475&gt;=201,K475&lt;=300),4,IF(AND(L475="PIJAR",K475&gt;=301,K475&lt;=400),5,IF(AND(L475="PIJAR",K475&gt;=401,K475&lt;=500),6,IF(AND(L475="PIJAR",K475&gt;=510,K475&lt;=600),7,IF(AND(L475="PIJAR",K475&gt;=601,K475&lt;=700),8,IF(AND(L475="PIJAR",K475&gt;=701,K475&lt;=800),9,IF(AND(L475="PIJAR",K475&gt;=801,K475&lt;=900),10,IF(AND(L475="PIJAR",K475&gt;=901,K475&lt;=1000),11,IF(AND(L475="PELEPAS GAS",K475&gt;=10,K475&lt;=50),12,IF(AND(L475="PELEPAS GAS",K475&gt;=51,K475&lt;=100),13,IF(AND(L475="PELEPAS GAS",K475&gt;=101,K475&lt;=250),14,IF(AND(L475="PELEPAS GAS",K475&gt;=251,K475&lt;1000),15,IF(AND(L475="PELEPAS GAS",K475&gt;=501,K475&lt;2000),16,"SALAH"))))))))))))))))</f>
        <v>#N/A</v>
      </c>
      <c r="N475" s="21" t="s">
        <v>52</v>
      </c>
    </row>
    <row r="476" spans="1:14" x14ac:dyDescent="0.25">
      <c r="A476" s="21">
        <f t="shared" si="43"/>
        <v>475</v>
      </c>
      <c r="B476" s="21" t="s">
        <v>200</v>
      </c>
      <c r="C476" s="21" t="str">
        <f>VLOOKUP(B476,[1]DESA!$B$2:$D$601,3,FALSE)</f>
        <v>MONGGAS</v>
      </c>
      <c r="D476" s="21" t="str">
        <f>VLOOKUP(B476,[1]DESA!$B$2:$E$601,4,FALSE)</f>
        <v>KOPANG</v>
      </c>
      <c r="E476" s="22" t="s">
        <v>15</v>
      </c>
      <c r="F476" s="21">
        <f>IF(ISERROR(VLOOKUP(M476,KELAS,2,FALSE)),0,VLOOKUP(M476,KELAS,2,FALSE))</f>
        <v>0</v>
      </c>
      <c r="G476" s="21">
        <f>IF(F476&gt;50,100,F476)</f>
        <v>0</v>
      </c>
      <c r="H476" s="23" t="s">
        <v>221</v>
      </c>
      <c r="I476" s="23" t="s">
        <v>222</v>
      </c>
      <c r="J476" s="21" t="s">
        <v>18</v>
      </c>
      <c r="K476" s="21">
        <v>36</v>
      </c>
      <c r="L476" s="21" t="str">
        <f>VLOOKUP(E476,[1]KLASIFIKASI!$I$4:$J$18,2,FALSE)</f>
        <v>PELEPAS GAS</v>
      </c>
      <c r="M476" s="21">
        <f>IF(AND(L476="PIJAR",K476&gt;=25,K476&lt;=50),1,IF(AND(L476="PIJAR",K476&gt;=51,K476&lt;=100),2,IF(AND(L476="PIJAR",K476&gt;=101,K476&lt;=200),3,IF(AND(L476="PIJAR",K476&gt;=201,K476&lt;=300),4,IF(AND(L476="PIJAR",K476&gt;=301,K476&lt;=400),5,IF(AND(L476="PIJAR",K476&gt;=401,K476&lt;=500),6,IF(AND(L476="PIJAR",K476&gt;=510,K476&lt;=600),7,IF(AND(L476="PIJAR",K476&gt;=601,K476&lt;=700),8,IF(AND(L476="PIJAR",K476&gt;=701,K476&lt;=800),9,IF(AND(L476="PIJAR",K476&gt;=801,K476&lt;=900),10,IF(AND(L476="PIJAR",K476&gt;=901,K476&lt;=1000),11,IF(AND(L476="PELEPAS GAS",K476&gt;=10,K476&lt;=50),12,IF(AND(L476="PELEPAS GAS",K476&gt;=51,K476&lt;=100),13,IF(AND(L476="PELEPAS GAS",K476&gt;=101,K476&lt;=250),14,IF(AND(L476="PELEPAS GAS",K476&gt;=251,K476&lt;1000),15,IF(AND(L476="PELEPAS GAS",K476&gt;=501,K476&lt;2000),16,"SALAH"))))))))))))))))</f>
        <v>12</v>
      </c>
      <c r="N476" s="21" t="s">
        <v>19</v>
      </c>
    </row>
    <row r="477" spans="1:14" x14ac:dyDescent="0.25">
      <c r="A477" s="21">
        <f t="shared" si="43"/>
        <v>476</v>
      </c>
      <c r="B477" s="21" t="s">
        <v>200</v>
      </c>
      <c r="C477" s="21" t="str">
        <f>VLOOKUP(B477,[1]DESA!$B$2:$D$601,3,FALSE)</f>
        <v>MONGGAS</v>
      </c>
      <c r="D477" s="21" t="str">
        <f>VLOOKUP(B477,[1]DESA!$B$2:$E$601,4,FALSE)</f>
        <v>KOPANG</v>
      </c>
      <c r="E477" s="22" t="s">
        <v>29</v>
      </c>
      <c r="F477" s="21">
        <f>IF(ISERROR(VLOOKUP(M477,KELAS,2,FALSE)),0,VLOOKUP(M477,KELAS,2,FALSE))</f>
        <v>0</v>
      </c>
      <c r="G477" s="21">
        <f>IF(F477&gt;50,100,F477)</f>
        <v>0</v>
      </c>
      <c r="H477" s="23" t="s">
        <v>205</v>
      </c>
      <c r="I477" s="23" t="s">
        <v>191</v>
      </c>
      <c r="J477" s="21" t="s">
        <v>18</v>
      </c>
      <c r="K477" s="21">
        <v>250</v>
      </c>
      <c r="L477" s="21" t="str">
        <f>VLOOKUP(E477,[1]KLASIFIKASI!$I$4:$J$18,2,FALSE)</f>
        <v>PELEPAS GAS</v>
      </c>
      <c r="M477" s="21">
        <f>IF(AND(L477="PIJAR",K477&gt;=25,K477&lt;=50),1,IF(AND(L477="PIJAR",K477&gt;=51,K477&lt;=100),2,IF(AND(L477="PIJAR",K477&gt;=101,K477&lt;=200),3,IF(AND(L477="PIJAR",K477&gt;=201,K477&lt;=300),4,IF(AND(L477="PIJAR",K477&gt;=301,K477&lt;=400),5,IF(AND(L477="PIJAR",K477&gt;=401,K477&lt;=500),6,IF(AND(L477="PIJAR",K477&gt;=510,K477&lt;=600),7,IF(AND(L477="PIJAR",K477&gt;=601,K477&lt;=700),8,IF(AND(L477="PIJAR",K477&gt;=701,K477&lt;=800),9,IF(AND(L477="PIJAR",K477&gt;=801,K477&lt;=900),10,IF(AND(L477="PIJAR",K477&gt;=901,K477&lt;=1000),11,IF(AND(L477="PELEPAS GAS",K477&gt;=10,K477&lt;=50),12,IF(AND(L477="PELEPAS GAS",K477&gt;=51,K477&lt;=100),13,IF(AND(L477="PELEPAS GAS",K477&gt;=101,K477&lt;=250),14,IF(AND(L477="PELEPAS GAS",K477&gt;=251,K477&lt;1000),15,IF(AND(L477="PELEPAS GAS",K477&gt;=501,K477&lt;2000),16,"SALAH"))))))))))))))))</f>
        <v>14</v>
      </c>
      <c r="N477" s="21" t="s">
        <v>19</v>
      </c>
    </row>
    <row r="478" spans="1:14" x14ac:dyDescent="0.25">
      <c r="A478" s="21">
        <f t="shared" si="43"/>
        <v>477</v>
      </c>
      <c r="B478" s="21" t="s">
        <v>200</v>
      </c>
      <c r="C478" s="21" t="str">
        <f>VLOOKUP(B478,[1]DESA!$B$2:$D$601,3,FALSE)</f>
        <v>MONGGAS</v>
      </c>
      <c r="D478" s="21" t="str">
        <f>VLOOKUP(B478,[1]DESA!$B$2:$E$601,4,FALSE)</f>
        <v>KOPANG</v>
      </c>
      <c r="E478" s="22" t="s">
        <v>29</v>
      </c>
      <c r="F478" s="21">
        <f>IF(ISERROR(VLOOKUP(M478,KELAS,2,FALSE)),0,VLOOKUP(M478,KELAS,2,FALSE))</f>
        <v>0</v>
      </c>
      <c r="G478" s="21">
        <f>IF(F478&gt;50,100,F478)</f>
        <v>0</v>
      </c>
      <c r="H478" s="23" t="s">
        <v>203</v>
      </c>
      <c r="I478" s="23" t="s">
        <v>204</v>
      </c>
      <c r="J478" s="21" t="s">
        <v>18</v>
      </c>
      <c r="K478" s="21">
        <v>125</v>
      </c>
      <c r="L478" s="21" t="str">
        <f>VLOOKUP(E478,[1]KLASIFIKASI!$I$4:$J$18,2,FALSE)</f>
        <v>PELEPAS GAS</v>
      </c>
      <c r="M478" s="21">
        <f>IF(AND(L478="PIJAR",K478&gt;=25,K478&lt;=50),1,IF(AND(L478="PIJAR",K478&gt;=51,K478&lt;=100),2,IF(AND(L478="PIJAR",K478&gt;=101,K478&lt;=200),3,IF(AND(L478="PIJAR",K478&gt;=201,K478&lt;=300),4,IF(AND(L478="PIJAR",K478&gt;=301,K478&lt;=400),5,IF(AND(L478="PIJAR",K478&gt;=401,K478&lt;=500),6,IF(AND(L478="PIJAR",K478&gt;=510,K478&lt;=600),7,IF(AND(L478="PIJAR",K478&gt;=601,K478&lt;=700),8,IF(AND(L478="PIJAR",K478&gt;=701,K478&lt;=800),9,IF(AND(L478="PIJAR",K478&gt;=801,K478&lt;=900),10,IF(AND(L478="PIJAR",K478&gt;=901,K478&lt;=1000),11,IF(AND(L478="PELEPAS GAS",K478&gt;=10,K478&lt;=50),12,IF(AND(L478="PELEPAS GAS",K478&gt;=51,K478&lt;=100),13,IF(AND(L478="PELEPAS GAS",K478&gt;=101,K478&lt;=250),14,IF(AND(L478="PELEPAS GAS",K478&gt;=251,K478&lt;1000),15,IF(AND(L478="PELEPAS GAS",K478&gt;=501,K478&lt;2000),16,"SALAH"))))))))))))))))</f>
        <v>14</v>
      </c>
      <c r="N478" s="21" t="s">
        <v>19</v>
      </c>
    </row>
    <row r="479" spans="1:14" x14ac:dyDescent="0.25">
      <c r="A479" s="21">
        <f t="shared" si="43"/>
        <v>478</v>
      </c>
      <c r="B479" s="21" t="s">
        <v>200</v>
      </c>
      <c r="C479" s="21" t="str">
        <f>VLOOKUP(B479,[1]DESA!$B$2:$D$601,3,FALSE)</f>
        <v>MONGGAS</v>
      </c>
      <c r="D479" s="21" t="str">
        <f>VLOOKUP(B479,[1]DESA!$B$2:$E$601,4,FALSE)</f>
        <v>KOPANG</v>
      </c>
      <c r="E479" s="22" t="s">
        <v>15</v>
      </c>
      <c r="F479" s="21">
        <f>IF(ISERROR(VLOOKUP(M479,KELAS,2,FALSE)),0,VLOOKUP(M479,KELAS,2,FALSE))</f>
        <v>0</v>
      </c>
      <c r="G479" s="21">
        <f>IF(F479&gt;50,100,F479)</f>
        <v>0</v>
      </c>
      <c r="H479" s="23" t="s">
        <v>201</v>
      </c>
      <c r="I479" s="23" t="s">
        <v>202</v>
      </c>
      <c r="J479" s="21" t="s">
        <v>18</v>
      </c>
      <c r="K479" s="21">
        <v>42</v>
      </c>
      <c r="L479" s="21" t="str">
        <f>VLOOKUP(E479,[1]KLASIFIKASI!$I$4:$J$18,2,FALSE)</f>
        <v>PELEPAS GAS</v>
      </c>
      <c r="M479" s="21">
        <f>IF(AND(L479="PIJAR",K479&gt;=25,K479&lt;=50),1,IF(AND(L479="PIJAR",K479&gt;=51,K479&lt;=100),2,IF(AND(L479="PIJAR",K479&gt;=101,K479&lt;=200),3,IF(AND(L479="PIJAR",K479&gt;=201,K479&lt;=300),4,IF(AND(L479="PIJAR",K479&gt;=301,K479&lt;=400),5,IF(AND(L479="PIJAR",K479&gt;=401,K479&lt;=500),6,IF(AND(L479="PIJAR",K479&gt;=510,K479&lt;=600),7,IF(AND(L479="PIJAR",K479&gt;=601,K479&lt;=700),8,IF(AND(L479="PIJAR",K479&gt;=701,K479&lt;=800),9,IF(AND(L479="PIJAR",K479&gt;=801,K479&lt;=900),10,IF(AND(L479="PIJAR",K479&gt;=901,K479&lt;=1000),11,IF(AND(L479="PELEPAS GAS",K479&gt;=10,K479&lt;=50),12,IF(AND(L479="PELEPAS GAS",K479&gt;=51,K479&lt;=100),13,IF(AND(L479="PELEPAS GAS",K479&gt;=101,K479&lt;=250),14,IF(AND(L479="PELEPAS GAS",K479&gt;=251,K479&lt;1000),15,IF(AND(L479="PELEPAS GAS",K479&gt;=501,K479&lt;2000),16,"SALAH"))))))))))))))))</f>
        <v>12</v>
      </c>
      <c r="N479" s="21" t="s">
        <v>19</v>
      </c>
    </row>
    <row r="480" spans="1:14" x14ac:dyDescent="0.25">
      <c r="A480" s="21">
        <f t="shared" si="43"/>
        <v>479</v>
      </c>
      <c r="B480" s="21" t="s">
        <v>133</v>
      </c>
      <c r="C480" s="21" t="str">
        <f>VLOOKUP(B480,[1]DESA!$B$2:$D$601,3,FALSE)</f>
        <v>MONGGAS</v>
      </c>
      <c r="D480" s="21" t="str">
        <f>VLOOKUP(B480,[1]DESA!$B$2:$E$601,4,FALSE)</f>
        <v>KOPANG</v>
      </c>
      <c r="E480" s="22" t="s">
        <v>29</v>
      </c>
      <c r="F480" s="21">
        <f>IF(ISERROR(VLOOKUP(M480,KELAS,2,FALSE)),0,VLOOKUP(M480,KELAS,2,FALSE))</f>
        <v>0</v>
      </c>
      <c r="G480" s="21">
        <f>IF(F480&gt;50,100,F480)</f>
        <v>0</v>
      </c>
      <c r="H480" s="23" t="s">
        <v>190</v>
      </c>
      <c r="I480" s="23" t="s">
        <v>191</v>
      </c>
      <c r="J480" s="21" t="s">
        <v>18</v>
      </c>
      <c r="K480" s="21">
        <v>125</v>
      </c>
      <c r="L480" s="21" t="str">
        <f>VLOOKUP(E480,[1]KLASIFIKASI!$I$4:$J$18,2,FALSE)</f>
        <v>PELEPAS GAS</v>
      </c>
      <c r="M480" s="21">
        <f>IF(AND(L480="PIJAR",K480&gt;=25,K480&lt;=50),1,IF(AND(L480="PIJAR",K480&gt;=51,K480&lt;=100),2,IF(AND(L480="PIJAR",K480&gt;=101,K480&lt;=200),3,IF(AND(L480="PIJAR",K480&gt;=201,K480&lt;=300),4,IF(AND(L480="PIJAR",K480&gt;=301,K480&lt;=400),5,IF(AND(L480="PIJAR",K480&gt;=401,K480&lt;=500),6,IF(AND(L480="PIJAR",K480&gt;=510,K480&lt;=600),7,IF(AND(L480="PIJAR",K480&gt;=601,K480&lt;=700),8,IF(AND(L480="PIJAR",K480&gt;=701,K480&lt;=800),9,IF(AND(L480="PIJAR",K480&gt;=801,K480&lt;=900),10,IF(AND(L480="PIJAR",K480&gt;=901,K480&lt;=1000),11,IF(AND(L480="PELEPAS GAS",K480&gt;=10,K480&lt;=50),12,IF(AND(L480="PELEPAS GAS",K480&gt;=51,K480&lt;=100),13,IF(AND(L480="PELEPAS GAS",K480&gt;=101,K480&lt;=250),14,IF(AND(L480="PELEPAS GAS",K480&gt;=251,K480&lt;1000),15,IF(AND(L480="PELEPAS GAS",K480&gt;=501,K480&lt;2000),16,"SALAH"))))))))))))))))</f>
        <v>14</v>
      </c>
      <c r="N480" s="21" t="s">
        <v>19</v>
      </c>
    </row>
    <row r="481" spans="1:14" x14ac:dyDescent="0.25">
      <c r="A481" s="21">
        <f t="shared" si="43"/>
        <v>480</v>
      </c>
      <c r="B481" s="21" t="s">
        <v>133</v>
      </c>
      <c r="C481" s="21" t="str">
        <f>VLOOKUP(B481,[1]DESA!$B$2:$D$601,3,FALSE)</f>
        <v>MONGGAS</v>
      </c>
      <c r="D481" s="21" t="str">
        <f>VLOOKUP(B481,[1]DESA!$B$2:$E$601,4,FALSE)</f>
        <v>KOPANG</v>
      </c>
      <c r="E481" s="22" t="s">
        <v>15</v>
      </c>
      <c r="F481" s="21">
        <f>IF(ISERROR(VLOOKUP(M481,KELAS,2,FALSE)),0,VLOOKUP(M481,KELAS,2,FALSE))</f>
        <v>0</v>
      </c>
      <c r="G481" s="21">
        <f>IF(F481&gt;50,100,F481)</f>
        <v>0</v>
      </c>
      <c r="H481" s="23" t="s">
        <v>184</v>
      </c>
      <c r="I481" s="23" t="s">
        <v>185</v>
      </c>
      <c r="J481" s="21" t="s">
        <v>18</v>
      </c>
      <c r="K481" s="21">
        <v>42</v>
      </c>
      <c r="L481" s="21" t="str">
        <f>VLOOKUP(E481,[1]KLASIFIKASI!$I$4:$J$18,2,FALSE)</f>
        <v>PELEPAS GAS</v>
      </c>
      <c r="M481" s="21">
        <f>IF(AND(L481="PIJAR",K481&gt;=25,K481&lt;=50),1,IF(AND(L481="PIJAR",K481&gt;=51,K481&lt;=100),2,IF(AND(L481="PIJAR",K481&gt;=101,K481&lt;=200),3,IF(AND(L481="PIJAR",K481&gt;=201,K481&lt;=300),4,IF(AND(L481="PIJAR",K481&gt;=301,K481&lt;=400),5,IF(AND(L481="PIJAR",K481&gt;=401,K481&lt;=500),6,IF(AND(L481="PIJAR",K481&gt;=510,K481&lt;=600),7,IF(AND(L481="PIJAR",K481&gt;=601,K481&lt;=700),8,IF(AND(L481="PIJAR",K481&gt;=701,K481&lt;=800),9,IF(AND(L481="PIJAR",K481&gt;=801,K481&lt;=900),10,IF(AND(L481="PIJAR",K481&gt;=901,K481&lt;=1000),11,IF(AND(L481="PELEPAS GAS",K481&gt;=10,K481&lt;=50),12,IF(AND(L481="PELEPAS GAS",K481&gt;=51,K481&lt;=100),13,IF(AND(L481="PELEPAS GAS",K481&gt;=101,K481&lt;=250),14,IF(AND(L481="PELEPAS GAS",K481&gt;=251,K481&lt;1000),15,IF(AND(L481="PELEPAS GAS",K481&gt;=501,K481&lt;2000),16,"SALAH"))))))))))))))))</f>
        <v>12</v>
      </c>
      <c r="N481" s="21" t="s">
        <v>19</v>
      </c>
    </row>
    <row r="482" spans="1:14" x14ac:dyDescent="0.25">
      <c r="A482" s="21">
        <f t="shared" si="43"/>
        <v>481</v>
      </c>
      <c r="B482" s="21" t="s">
        <v>108</v>
      </c>
      <c r="C482" s="21" t="str">
        <f>VLOOKUP(B482,[1]DESA!$B$2:$D$601,3,FALSE)</f>
        <v>MONGGAS</v>
      </c>
      <c r="D482" s="21" t="str">
        <f>VLOOKUP(B482,[1]DESA!$B$2:$E$601,4,FALSE)</f>
        <v>KOPANG</v>
      </c>
      <c r="E482" s="22" t="s">
        <v>29</v>
      </c>
      <c r="F482" s="21">
        <f>IF(ISERROR(VLOOKUP(M482,KELAS,2,FALSE)),0,VLOOKUP(M482,KELAS,2,FALSE))</f>
        <v>0</v>
      </c>
      <c r="G482" s="21">
        <f>IF(F482&gt;50,100,F482)</f>
        <v>0</v>
      </c>
      <c r="H482" s="23" t="s">
        <v>174</v>
      </c>
      <c r="I482" s="23" t="s">
        <v>175</v>
      </c>
      <c r="J482" s="21" t="s">
        <v>18</v>
      </c>
      <c r="K482" s="21">
        <v>150</v>
      </c>
      <c r="L482" s="21" t="str">
        <f>VLOOKUP(E482,[1]KLASIFIKASI!$I$4:$J$18,2,FALSE)</f>
        <v>PELEPAS GAS</v>
      </c>
      <c r="M482" s="21">
        <f>IF(AND(L482="PIJAR",K482&gt;=25,K482&lt;=50),1,IF(AND(L482="PIJAR",K482&gt;=51,K482&lt;=100),2,IF(AND(L482="PIJAR",K482&gt;=101,K482&lt;=200),3,IF(AND(L482="PIJAR",K482&gt;=201,K482&lt;=300),4,IF(AND(L482="PIJAR",K482&gt;=301,K482&lt;=400),5,IF(AND(L482="PIJAR",K482&gt;=401,K482&lt;=500),6,IF(AND(L482="PIJAR",K482&gt;=510,K482&lt;=600),7,IF(AND(L482="PIJAR",K482&gt;=601,K482&lt;=700),8,IF(AND(L482="PIJAR",K482&gt;=701,K482&lt;=800),9,IF(AND(L482="PIJAR",K482&gt;=801,K482&lt;=900),10,IF(AND(L482="PIJAR",K482&gt;=901,K482&lt;=1000),11,IF(AND(L482="PELEPAS GAS",K482&gt;=10,K482&lt;=50),12,IF(AND(L482="PELEPAS GAS",K482&gt;=51,K482&lt;=100),13,IF(AND(L482="PELEPAS GAS",K482&gt;=101,K482&lt;=250),14,IF(AND(L482="PELEPAS GAS",K482&gt;=251,K482&lt;1000),15,IF(AND(L482="PELEPAS GAS",K482&gt;=501,K482&lt;2000),16,"SALAH"))))))))))))))))</f>
        <v>14</v>
      </c>
      <c r="N482" s="21" t="s">
        <v>19</v>
      </c>
    </row>
    <row r="483" spans="1:14" x14ac:dyDescent="0.25">
      <c r="A483" s="21">
        <f t="shared" si="43"/>
        <v>482</v>
      </c>
      <c r="B483" s="21" t="s">
        <v>108</v>
      </c>
      <c r="C483" s="21" t="str">
        <f>VLOOKUP(B483,[1]DESA!$B$2:$D$601,3,FALSE)</f>
        <v>MONGGAS</v>
      </c>
      <c r="D483" s="21" t="str">
        <f>VLOOKUP(B483,[1]DESA!$B$2:$E$601,4,FALSE)</f>
        <v>KOPANG</v>
      </c>
      <c r="E483" s="22" t="s">
        <v>49</v>
      </c>
      <c r="F483" s="21">
        <f>IF(ISERROR(VLOOKUP(M483,KELAS,2,FALSE)),0,VLOOKUP(M483,KELAS,2,FALSE))</f>
        <v>0</v>
      </c>
      <c r="G483" s="21">
        <f>IF(F483&gt;50,100,F483)</f>
        <v>0</v>
      </c>
      <c r="H483" s="23" t="s">
        <v>166</v>
      </c>
      <c r="I483" s="23" t="s">
        <v>167</v>
      </c>
      <c r="J483" s="21" t="s">
        <v>18</v>
      </c>
      <c r="K483" s="21"/>
      <c r="L483" s="21" t="e">
        <f>VLOOKUP(E483,[1]KLASIFIKASI!$I$4:$J$18,2,FALSE)</f>
        <v>#N/A</v>
      </c>
      <c r="M483" s="21" t="e">
        <f>IF(AND(L483="PIJAR",K483&gt;=25,K483&lt;=50),1,IF(AND(L483="PIJAR",K483&gt;=51,K483&lt;=100),2,IF(AND(L483="PIJAR",K483&gt;=101,K483&lt;=200),3,IF(AND(L483="PIJAR",K483&gt;=201,K483&lt;=300),4,IF(AND(L483="PIJAR",K483&gt;=301,K483&lt;=400),5,IF(AND(L483="PIJAR",K483&gt;=401,K483&lt;=500),6,IF(AND(L483="PIJAR",K483&gt;=510,K483&lt;=600),7,IF(AND(L483="PIJAR",K483&gt;=601,K483&lt;=700),8,IF(AND(L483="PIJAR",K483&gt;=701,K483&lt;=800),9,IF(AND(L483="PIJAR",K483&gt;=801,K483&lt;=900),10,IF(AND(L483="PIJAR",K483&gt;=901,K483&lt;=1000),11,IF(AND(L483="PELEPAS GAS",K483&gt;=10,K483&lt;=50),12,IF(AND(L483="PELEPAS GAS",K483&gt;=51,K483&lt;=100),13,IF(AND(L483="PELEPAS GAS",K483&gt;=101,K483&lt;=250),14,IF(AND(L483="PELEPAS GAS",K483&gt;=251,K483&lt;1000),15,IF(AND(L483="PELEPAS GAS",K483&gt;=501,K483&lt;2000),16,"SALAH"))))))))))))))))</f>
        <v>#N/A</v>
      </c>
      <c r="N483" s="21" t="s">
        <v>52</v>
      </c>
    </row>
    <row r="484" spans="1:14" x14ac:dyDescent="0.25">
      <c r="A484" s="21">
        <f t="shared" si="43"/>
        <v>483</v>
      </c>
      <c r="B484" s="21" t="s">
        <v>133</v>
      </c>
      <c r="C484" s="21" t="str">
        <f>VLOOKUP(B484,[1]DESA!$B$2:$D$601,3,FALSE)</f>
        <v>MONGGAS</v>
      </c>
      <c r="D484" s="21" t="str">
        <f>VLOOKUP(B484,[1]DESA!$B$2:$E$601,4,FALSE)</f>
        <v>KOPANG</v>
      </c>
      <c r="E484" s="22" t="s">
        <v>49</v>
      </c>
      <c r="F484" s="21">
        <f>IF(ISERROR(VLOOKUP(M484,KELAS,2,FALSE)),0,VLOOKUP(M484,KELAS,2,FALSE))</f>
        <v>0</v>
      </c>
      <c r="G484" s="21">
        <f>IF(F484&gt;50,100,F484)</f>
        <v>0</v>
      </c>
      <c r="H484" s="23" t="s">
        <v>160</v>
      </c>
      <c r="I484" s="23" t="s">
        <v>161</v>
      </c>
      <c r="J484" s="21" t="s">
        <v>18</v>
      </c>
      <c r="K484" s="21"/>
      <c r="L484" s="21" t="e">
        <f>VLOOKUP(E484,[1]KLASIFIKASI!$I$4:$J$18,2,FALSE)</f>
        <v>#N/A</v>
      </c>
      <c r="M484" s="21" t="e">
        <f>IF(AND(L484="PIJAR",K484&gt;=25,K484&lt;=50),1,IF(AND(L484="PIJAR",K484&gt;=51,K484&lt;=100),2,IF(AND(L484="PIJAR",K484&gt;=101,K484&lt;=200),3,IF(AND(L484="PIJAR",K484&gt;=201,K484&lt;=300),4,IF(AND(L484="PIJAR",K484&gt;=301,K484&lt;=400),5,IF(AND(L484="PIJAR",K484&gt;=401,K484&lt;=500),6,IF(AND(L484="PIJAR",K484&gt;=510,K484&lt;=600),7,IF(AND(L484="PIJAR",K484&gt;=601,K484&lt;=700),8,IF(AND(L484="PIJAR",K484&gt;=701,K484&lt;=800),9,IF(AND(L484="PIJAR",K484&gt;=801,K484&lt;=900),10,IF(AND(L484="PIJAR",K484&gt;=901,K484&lt;=1000),11,IF(AND(L484="PELEPAS GAS",K484&gt;=10,K484&lt;=50),12,IF(AND(L484="PELEPAS GAS",K484&gt;=51,K484&lt;=100),13,IF(AND(L484="PELEPAS GAS",K484&gt;=101,K484&lt;=250),14,IF(AND(L484="PELEPAS GAS",K484&gt;=251,K484&lt;1000),15,IF(AND(L484="PELEPAS GAS",K484&gt;=501,K484&lt;2000),16,"SALAH"))))))))))))))))</f>
        <v>#N/A</v>
      </c>
      <c r="N484" s="21" t="s">
        <v>52</v>
      </c>
    </row>
    <row r="485" spans="1:14" x14ac:dyDescent="0.25">
      <c r="A485" s="21">
        <f t="shared" si="43"/>
        <v>484</v>
      </c>
      <c r="B485" s="21" t="s">
        <v>108</v>
      </c>
      <c r="C485" s="21" t="str">
        <f>VLOOKUP(B485,[1]DESA!$B$2:$D$601,3,FALSE)</f>
        <v>MONGGAS</v>
      </c>
      <c r="D485" s="21" t="str">
        <f>VLOOKUP(B485,[1]DESA!$B$2:$E$601,4,FALSE)</f>
        <v>KOPANG</v>
      </c>
      <c r="E485" s="22" t="s">
        <v>15</v>
      </c>
      <c r="F485" s="21">
        <f>IF(ISERROR(VLOOKUP(M485,KELAS,2,FALSE)),0,VLOOKUP(M485,KELAS,2,FALSE))</f>
        <v>0</v>
      </c>
      <c r="G485" s="21">
        <f>IF(F485&gt;50,100,F485)</f>
        <v>0</v>
      </c>
      <c r="H485" s="23" t="s">
        <v>162</v>
      </c>
      <c r="I485" s="23" t="s">
        <v>163</v>
      </c>
      <c r="J485" s="21" t="s">
        <v>18</v>
      </c>
      <c r="K485" s="21">
        <v>42</v>
      </c>
      <c r="L485" s="21" t="str">
        <f>VLOOKUP(E485,[1]KLASIFIKASI!$I$4:$J$18,2,FALSE)</f>
        <v>PELEPAS GAS</v>
      </c>
      <c r="M485" s="21">
        <f>IF(AND(L485="PIJAR",K485&gt;=25,K485&lt;=50),1,IF(AND(L485="PIJAR",K485&gt;=51,K485&lt;=100),2,IF(AND(L485="PIJAR",K485&gt;=101,K485&lt;=200),3,IF(AND(L485="PIJAR",K485&gt;=201,K485&lt;=300),4,IF(AND(L485="PIJAR",K485&gt;=301,K485&lt;=400),5,IF(AND(L485="PIJAR",K485&gt;=401,K485&lt;=500),6,IF(AND(L485="PIJAR",K485&gt;=510,K485&lt;=600),7,IF(AND(L485="PIJAR",K485&gt;=601,K485&lt;=700),8,IF(AND(L485="PIJAR",K485&gt;=701,K485&lt;=800),9,IF(AND(L485="PIJAR",K485&gt;=801,K485&lt;=900),10,IF(AND(L485="PIJAR",K485&gt;=901,K485&lt;=1000),11,IF(AND(L485="PELEPAS GAS",K485&gt;=10,K485&lt;=50),12,IF(AND(L485="PELEPAS GAS",K485&gt;=51,K485&lt;=100),13,IF(AND(L485="PELEPAS GAS",K485&gt;=101,K485&lt;=250),14,IF(AND(L485="PELEPAS GAS",K485&gt;=251,K485&lt;1000),15,IF(AND(L485="PELEPAS GAS",K485&gt;=501,K485&lt;2000),16,"SALAH"))))))))))))))))</f>
        <v>12</v>
      </c>
      <c r="N485" s="21" t="s">
        <v>19</v>
      </c>
    </row>
    <row r="486" spans="1:14" x14ac:dyDescent="0.25">
      <c r="A486" s="21">
        <f t="shared" si="43"/>
        <v>485</v>
      </c>
      <c r="B486" s="21" t="s">
        <v>133</v>
      </c>
      <c r="C486" s="21" t="str">
        <f>VLOOKUP(B486,[1]DESA!$B$2:$D$601,3,FALSE)</f>
        <v>MONGGAS</v>
      </c>
      <c r="D486" s="21" t="str">
        <f>VLOOKUP(B486,[1]DESA!$B$2:$E$601,4,FALSE)</f>
        <v>KOPANG</v>
      </c>
      <c r="E486" s="22" t="s">
        <v>15</v>
      </c>
      <c r="F486" s="21">
        <f>IF(ISERROR(VLOOKUP(M486,KELAS,2,FALSE)),0,VLOOKUP(M486,KELAS,2,FALSE))</f>
        <v>0</v>
      </c>
      <c r="G486" s="21">
        <f>IF(F486&gt;50,100,F486)</f>
        <v>0</v>
      </c>
      <c r="H486" s="23" t="s">
        <v>154</v>
      </c>
      <c r="I486" s="23" t="s">
        <v>155</v>
      </c>
      <c r="J486" s="21" t="s">
        <v>18</v>
      </c>
      <c r="K486" s="21">
        <v>42</v>
      </c>
      <c r="L486" s="21" t="str">
        <f>VLOOKUP(E486,[1]KLASIFIKASI!$I$4:$J$18,2,FALSE)</f>
        <v>PELEPAS GAS</v>
      </c>
      <c r="M486" s="21">
        <f>IF(AND(L486="PIJAR",K486&gt;=25,K486&lt;=50),1,IF(AND(L486="PIJAR",K486&gt;=51,K486&lt;=100),2,IF(AND(L486="PIJAR",K486&gt;=101,K486&lt;=200),3,IF(AND(L486="PIJAR",K486&gt;=201,K486&lt;=300),4,IF(AND(L486="PIJAR",K486&gt;=301,K486&lt;=400),5,IF(AND(L486="PIJAR",K486&gt;=401,K486&lt;=500),6,IF(AND(L486="PIJAR",K486&gt;=510,K486&lt;=600),7,IF(AND(L486="PIJAR",K486&gt;=601,K486&lt;=700),8,IF(AND(L486="PIJAR",K486&gt;=701,K486&lt;=800),9,IF(AND(L486="PIJAR",K486&gt;=801,K486&lt;=900),10,IF(AND(L486="PIJAR",K486&gt;=901,K486&lt;=1000),11,IF(AND(L486="PELEPAS GAS",K486&gt;=10,K486&lt;=50),12,IF(AND(L486="PELEPAS GAS",K486&gt;=51,K486&lt;=100),13,IF(AND(L486="PELEPAS GAS",K486&gt;=101,K486&lt;=250),14,IF(AND(L486="PELEPAS GAS",K486&gt;=251,K486&lt;1000),15,IF(AND(L486="PELEPAS GAS",K486&gt;=501,K486&lt;2000),16,"SALAH"))))))))))))))))</f>
        <v>12</v>
      </c>
      <c r="N486" s="21" t="s">
        <v>19</v>
      </c>
    </row>
    <row r="487" spans="1:14" x14ac:dyDescent="0.25">
      <c r="A487" s="21">
        <f t="shared" si="43"/>
        <v>486</v>
      </c>
      <c r="B487" s="21" t="s">
        <v>108</v>
      </c>
      <c r="C487" s="21" t="str">
        <f>VLOOKUP(B487,[1]DESA!$B$2:$D$601,3,FALSE)</f>
        <v>MONGGAS</v>
      </c>
      <c r="D487" s="21" t="str">
        <f>VLOOKUP(B487,[1]DESA!$B$2:$E$601,4,FALSE)</f>
        <v>KOPANG</v>
      </c>
      <c r="E487" s="22" t="s">
        <v>15</v>
      </c>
      <c r="F487" s="21">
        <f>IF(ISERROR(VLOOKUP(M487,KELAS,2,FALSE)),0,VLOOKUP(M487,KELAS,2,FALSE))</f>
        <v>0</v>
      </c>
      <c r="G487" s="21">
        <f>IF(F487&gt;50,100,F487)</f>
        <v>0</v>
      </c>
      <c r="H487" s="23" t="s">
        <v>121</v>
      </c>
      <c r="I487" s="23" t="s">
        <v>122</v>
      </c>
      <c r="J487" s="21" t="s">
        <v>18</v>
      </c>
      <c r="K487" s="21">
        <v>18</v>
      </c>
      <c r="L487" s="21" t="str">
        <f>VLOOKUP(E487,[1]KLASIFIKASI!$I$4:$J$18,2,FALSE)</f>
        <v>PELEPAS GAS</v>
      </c>
      <c r="M487" s="21">
        <f>IF(AND(L487="PIJAR",K487&gt;=25,K487&lt;=50),1,IF(AND(L487="PIJAR",K487&gt;=51,K487&lt;=100),2,IF(AND(L487="PIJAR",K487&gt;=101,K487&lt;=200),3,IF(AND(L487="PIJAR",K487&gt;=201,K487&lt;=300),4,IF(AND(L487="PIJAR",K487&gt;=301,K487&lt;=400),5,IF(AND(L487="PIJAR",K487&gt;=401,K487&lt;=500),6,IF(AND(L487="PIJAR",K487&gt;=510,K487&lt;=600),7,IF(AND(L487="PIJAR",K487&gt;=601,K487&lt;=700),8,IF(AND(L487="PIJAR",K487&gt;=701,K487&lt;=800),9,IF(AND(L487="PIJAR",K487&gt;=801,K487&lt;=900),10,IF(AND(L487="PIJAR",K487&gt;=901,K487&lt;=1000),11,IF(AND(L487="PELEPAS GAS",K487&gt;=10,K487&lt;=50),12,IF(AND(L487="PELEPAS GAS",K487&gt;=51,K487&lt;=100),13,IF(AND(L487="PELEPAS GAS",K487&gt;=101,K487&lt;=250),14,IF(AND(L487="PELEPAS GAS",K487&gt;=251,K487&lt;1000),15,IF(AND(L487="PELEPAS GAS",K487&gt;=501,K487&lt;2000),16,"SALAH"))))))))))))))))</f>
        <v>12</v>
      </c>
      <c r="N487" s="21" t="s">
        <v>19</v>
      </c>
    </row>
    <row r="488" spans="1:14" x14ac:dyDescent="0.25">
      <c r="A488" s="21">
        <f t="shared" si="43"/>
        <v>487</v>
      </c>
      <c r="B488" s="21" t="s">
        <v>108</v>
      </c>
      <c r="C488" s="21" t="str">
        <f>VLOOKUP(B488,[1]DESA!$B$2:$D$601,3,FALSE)</f>
        <v>MONGGAS</v>
      </c>
      <c r="D488" s="21" t="str">
        <f>VLOOKUP(B488,[1]DESA!$B$2:$E$601,4,FALSE)</f>
        <v>KOPANG</v>
      </c>
      <c r="E488" s="22" t="s">
        <v>29</v>
      </c>
      <c r="F488" s="21">
        <f>IF(ISERROR(VLOOKUP(M488,KELAS,2,FALSE)),0,VLOOKUP(M488,KELAS,2,FALSE))</f>
        <v>0</v>
      </c>
      <c r="G488" s="21">
        <f>IF(F488&gt;50,100,F488)</f>
        <v>0</v>
      </c>
      <c r="H488" s="23" t="s">
        <v>119</v>
      </c>
      <c r="I488" s="23" t="s">
        <v>120</v>
      </c>
      <c r="J488" s="21" t="s">
        <v>18</v>
      </c>
      <c r="K488" s="21">
        <v>250</v>
      </c>
      <c r="L488" s="21" t="str">
        <f>VLOOKUP(E488,[1]KLASIFIKASI!$I$4:$J$18,2,FALSE)</f>
        <v>PELEPAS GAS</v>
      </c>
      <c r="M488" s="21">
        <f>IF(AND(L488="PIJAR",K488&gt;=25,K488&lt;=50),1,IF(AND(L488="PIJAR",K488&gt;=51,K488&lt;=100),2,IF(AND(L488="PIJAR",K488&gt;=101,K488&lt;=200),3,IF(AND(L488="PIJAR",K488&gt;=201,K488&lt;=300),4,IF(AND(L488="PIJAR",K488&gt;=301,K488&lt;=400),5,IF(AND(L488="PIJAR",K488&gt;=401,K488&lt;=500),6,IF(AND(L488="PIJAR",K488&gt;=510,K488&lt;=600),7,IF(AND(L488="PIJAR",K488&gt;=601,K488&lt;=700),8,IF(AND(L488="PIJAR",K488&gt;=701,K488&lt;=800),9,IF(AND(L488="PIJAR",K488&gt;=801,K488&lt;=900),10,IF(AND(L488="PIJAR",K488&gt;=901,K488&lt;=1000),11,IF(AND(L488="PELEPAS GAS",K488&gt;=10,K488&lt;=50),12,IF(AND(L488="PELEPAS GAS",K488&gt;=51,K488&lt;=100),13,IF(AND(L488="PELEPAS GAS",K488&gt;=101,K488&lt;=250),14,IF(AND(L488="PELEPAS GAS",K488&gt;=251,K488&lt;1000),15,IF(AND(L488="PELEPAS GAS",K488&gt;=501,K488&lt;2000),16,"SALAH"))))))))))))))))</f>
        <v>14</v>
      </c>
      <c r="N488" s="21" t="s">
        <v>19</v>
      </c>
    </row>
    <row r="489" spans="1:14" x14ac:dyDescent="0.25">
      <c r="A489" s="21">
        <f t="shared" si="43"/>
        <v>488</v>
      </c>
      <c r="B489" s="21" t="s">
        <v>108</v>
      </c>
      <c r="C489" s="21" t="str">
        <f>VLOOKUP(B489,[1]DESA!$B$2:$D$601,3,FALSE)</f>
        <v>MONGGAS</v>
      </c>
      <c r="D489" s="21" t="str">
        <f>VLOOKUP(B489,[1]DESA!$B$2:$E$601,4,FALSE)</f>
        <v>KOPANG</v>
      </c>
      <c r="E489" s="22" t="s">
        <v>29</v>
      </c>
      <c r="F489" s="21">
        <f>IF(ISERROR(VLOOKUP(M489,KELAS,2,FALSE)),0,VLOOKUP(M489,KELAS,2,FALSE))</f>
        <v>0</v>
      </c>
      <c r="G489" s="21">
        <f>IF(F489&gt;50,100,F489)</f>
        <v>0</v>
      </c>
      <c r="H489" s="23" t="s">
        <v>109</v>
      </c>
      <c r="I489" s="23" t="s">
        <v>110</v>
      </c>
      <c r="J489" s="21" t="s">
        <v>18</v>
      </c>
      <c r="K489" s="21">
        <v>250</v>
      </c>
      <c r="L489" s="21" t="str">
        <f>VLOOKUP(E489,[1]KLASIFIKASI!$I$4:$J$18,2,FALSE)</f>
        <v>PELEPAS GAS</v>
      </c>
      <c r="M489" s="21">
        <f>IF(AND(L489="PIJAR",K489&gt;=25,K489&lt;=50),1,IF(AND(L489="PIJAR",K489&gt;=51,K489&lt;=100),2,IF(AND(L489="PIJAR",K489&gt;=101,K489&lt;=200),3,IF(AND(L489="PIJAR",K489&gt;=201,K489&lt;=300),4,IF(AND(L489="PIJAR",K489&gt;=301,K489&lt;=400),5,IF(AND(L489="PIJAR",K489&gt;=401,K489&lt;=500),6,IF(AND(L489="PIJAR",K489&gt;=510,K489&lt;=600),7,IF(AND(L489="PIJAR",K489&gt;=601,K489&lt;=700),8,IF(AND(L489="PIJAR",K489&gt;=701,K489&lt;=800),9,IF(AND(L489="PIJAR",K489&gt;=801,K489&lt;=900),10,IF(AND(L489="PIJAR",K489&gt;=901,K489&lt;=1000),11,IF(AND(L489="PELEPAS GAS",K489&gt;=10,K489&lt;=50),12,IF(AND(L489="PELEPAS GAS",K489&gt;=51,K489&lt;=100),13,IF(AND(L489="PELEPAS GAS",K489&gt;=101,K489&lt;=250),14,IF(AND(L489="PELEPAS GAS",K489&gt;=251,K489&lt;1000),15,IF(AND(L489="PELEPAS GAS",K489&gt;=501,K489&lt;2000),16,"SALAH"))))))))))))))))</f>
        <v>14</v>
      </c>
      <c r="N489" s="2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B9" sqref="A1:N35"/>
    </sheetView>
  </sheetViews>
  <sheetFormatPr defaultRowHeight="15" x14ac:dyDescent="0.25"/>
  <cols>
    <col min="3" max="3" width="14.5703125" customWidth="1"/>
    <col min="4" max="4" width="24.85546875" customWidth="1"/>
    <col min="5" max="5" width="13.85546875" customWidth="1"/>
    <col min="6" max="6" width="17.85546875" customWidth="1"/>
    <col min="7" max="7" width="18.5703125" customWidth="1"/>
    <col min="9" max="9" width="16.28515625" customWidth="1"/>
    <col min="10" max="10" width="20.42578125" customWidth="1"/>
    <col min="11" max="11" width="20.140625" customWidth="1"/>
    <col min="12" max="12" width="1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2283</v>
      </c>
      <c r="C2" s="21" t="str">
        <f>VLOOKUP(B2,[1]DESA!$B$2:$D$601,3,FALSE)</f>
        <v>RANGGAGATA</v>
      </c>
      <c r="D2" s="21" t="str">
        <f>VLOOKUP(B2,[1]DESA!$B$2:$E$601,4,FALSE)</f>
        <v>PRAYA BARAT DAYA</v>
      </c>
      <c r="E2" s="22" t="s">
        <v>29</v>
      </c>
      <c r="F2" s="21">
        <f t="shared" ref="F2:F35" si="0">IF(ISERROR(VLOOKUP(M2,KELAS,2,FALSE)),0,VLOOKUP(M2,KELAS,2,FALSE))</f>
        <v>1000</v>
      </c>
      <c r="G2" s="21">
        <f t="shared" ref="G2:G35" si="1">IF(F2&gt;50,100,F2)</f>
        <v>100</v>
      </c>
      <c r="H2" s="24"/>
      <c r="I2" s="24"/>
      <c r="J2" s="21" t="s">
        <v>18</v>
      </c>
      <c r="K2" s="21">
        <v>500</v>
      </c>
      <c r="L2" s="21" t="str">
        <f>VLOOKUP(E2,[1]KLASIFIKASI!$I$4:$J$18,2,FALSE)</f>
        <v>PELEPAS GAS</v>
      </c>
      <c r="M2" s="21">
        <f t="shared" ref="M2:M3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15</v>
      </c>
      <c r="N2" s="21" t="s">
        <v>19</v>
      </c>
    </row>
    <row r="3" spans="1:14" x14ac:dyDescent="0.25">
      <c r="A3" s="21">
        <f>1+A2</f>
        <v>2</v>
      </c>
      <c r="B3" s="21" t="s">
        <v>2283</v>
      </c>
      <c r="C3" s="21" t="str">
        <f>VLOOKUP(B3,[1]DESA!$B$2:$D$601,3,FALSE)</f>
        <v>RANGGAGATA</v>
      </c>
      <c r="D3" s="21" t="str">
        <f>VLOOKUP(B3,[1]DESA!$B$2:$E$601,4,FALSE)</f>
        <v>PRAYA BARAT DAYA</v>
      </c>
      <c r="E3" s="22" t="s">
        <v>29</v>
      </c>
      <c r="F3" s="21">
        <f t="shared" si="0"/>
        <v>500</v>
      </c>
      <c r="G3" s="21">
        <f t="shared" si="1"/>
        <v>100</v>
      </c>
      <c r="H3" s="24"/>
      <c r="I3" s="24"/>
      <c r="J3" s="21" t="s">
        <v>18</v>
      </c>
      <c r="K3" s="21">
        <v>250</v>
      </c>
      <c r="L3" s="21" t="str">
        <f>VLOOKUP(E3,[1]KLASIFIKASI!$I$4:$J$18,2,FALSE)</f>
        <v>PELEPAS GAS</v>
      </c>
      <c r="M3" s="21">
        <f t="shared" si="2"/>
        <v>14</v>
      </c>
      <c r="N3" s="21" t="s">
        <v>19</v>
      </c>
    </row>
    <row r="4" spans="1:14" x14ac:dyDescent="0.25">
      <c r="A4" s="21">
        <f t="shared" ref="A4:A35" si="3">1+A3</f>
        <v>3</v>
      </c>
      <c r="B4" s="21" t="s">
        <v>2283</v>
      </c>
      <c r="C4" s="21" t="str">
        <f>VLOOKUP(B4,[1]DESA!$B$2:$D$601,3,FALSE)</f>
        <v>RANGGAGATA</v>
      </c>
      <c r="D4" s="21" t="str">
        <f>VLOOKUP(B4,[1]DESA!$B$2:$E$601,4,FALSE)</f>
        <v>PRAYA BARAT DAYA</v>
      </c>
      <c r="E4" s="22" t="s">
        <v>29</v>
      </c>
      <c r="F4" s="21">
        <f t="shared" si="0"/>
        <v>1000</v>
      </c>
      <c r="G4" s="21">
        <f t="shared" si="1"/>
        <v>100</v>
      </c>
      <c r="H4" s="24"/>
      <c r="I4" s="24"/>
      <c r="J4" s="21" t="s">
        <v>18</v>
      </c>
      <c r="K4" s="21">
        <v>750</v>
      </c>
      <c r="L4" s="21" t="str">
        <f>VLOOKUP(E4,[1]KLASIFIKASI!$I$4:$J$18,2,FALSE)</f>
        <v>PELEPAS GAS</v>
      </c>
      <c r="M4" s="21">
        <f t="shared" si="2"/>
        <v>15</v>
      </c>
      <c r="N4" s="21" t="s">
        <v>19</v>
      </c>
    </row>
    <row r="5" spans="1:14" x14ac:dyDescent="0.25">
      <c r="A5" s="21">
        <f t="shared" si="3"/>
        <v>4</v>
      </c>
      <c r="B5" s="21" t="s">
        <v>2283</v>
      </c>
      <c r="C5" s="21" t="str">
        <f>VLOOKUP(B5,[1]DESA!$B$2:$D$601,3,FALSE)</f>
        <v>RANGGAGATA</v>
      </c>
      <c r="D5" s="21" t="str">
        <f>VLOOKUP(B5,[1]DESA!$B$2:$E$601,4,FALSE)</f>
        <v>PRAYA BARAT DAYA</v>
      </c>
      <c r="E5" s="22" t="s">
        <v>29</v>
      </c>
      <c r="F5" s="21">
        <f t="shared" si="0"/>
        <v>1000</v>
      </c>
      <c r="G5" s="21">
        <f t="shared" si="1"/>
        <v>100</v>
      </c>
      <c r="H5" s="24"/>
      <c r="I5" s="24"/>
      <c r="J5" s="21" t="s">
        <v>18</v>
      </c>
      <c r="K5" s="21">
        <v>500</v>
      </c>
      <c r="L5" s="21" t="str">
        <f>VLOOKUP(E5,[1]KLASIFIKASI!$I$4:$J$18,2,FALSE)</f>
        <v>PELEPAS GAS</v>
      </c>
      <c r="M5" s="21">
        <f t="shared" si="2"/>
        <v>15</v>
      </c>
      <c r="N5" s="21" t="s">
        <v>19</v>
      </c>
    </row>
    <row r="6" spans="1:14" x14ac:dyDescent="0.25">
      <c r="A6" s="21">
        <f t="shared" si="3"/>
        <v>5</v>
      </c>
      <c r="B6" s="21" t="s">
        <v>2283</v>
      </c>
      <c r="C6" s="21" t="str">
        <f>VLOOKUP(B6,[1]DESA!$B$2:$D$601,3,FALSE)</f>
        <v>RANGGAGATA</v>
      </c>
      <c r="D6" s="21" t="str">
        <f>VLOOKUP(B6,[1]DESA!$B$2:$E$601,4,FALSE)</f>
        <v>PRAYA BARAT DAYA</v>
      </c>
      <c r="E6" s="22" t="s">
        <v>29</v>
      </c>
      <c r="F6" s="21">
        <f t="shared" si="0"/>
        <v>500</v>
      </c>
      <c r="G6" s="21">
        <f t="shared" si="1"/>
        <v>100</v>
      </c>
      <c r="H6" s="24"/>
      <c r="I6" s="24"/>
      <c r="J6" s="21" t="s">
        <v>18</v>
      </c>
      <c r="K6" s="21">
        <v>250</v>
      </c>
      <c r="L6" s="21" t="str">
        <f>VLOOKUP(E6,[1]KLASIFIKASI!$I$4:$J$18,2,FALSE)</f>
        <v>PELEPAS GAS</v>
      </c>
      <c r="M6" s="21">
        <f t="shared" si="2"/>
        <v>14</v>
      </c>
      <c r="N6" s="21" t="s">
        <v>19</v>
      </c>
    </row>
    <row r="7" spans="1:14" x14ac:dyDescent="0.25">
      <c r="A7" s="21">
        <f t="shared" si="3"/>
        <v>6</v>
      </c>
      <c r="B7" s="21" t="s">
        <v>2284</v>
      </c>
      <c r="C7" s="21" t="str">
        <f>VLOOKUP(B7,[1]DESA!$B$2:$D$601,3,FALSE)</f>
        <v>PELAMBIK</v>
      </c>
      <c r="D7" s="21" t="str">
        <f>VLOOKUP(B7,[1]DESA!$B$2:$E$601,4,FALSE)</f>
        <v>PRAYA BARAT DAYA</v>
      </c>
      <c r="E7" s="22" t="s">
        <v>29</v>
      </c>
      <c r="F7" s="21">
        <f t="shared" si="0"/>
        <v>1000</v>
      </c>
      <c r="G7" s="21">
        <f t="shared" si="1"/>
        <v>100</v>
      </c>
      <c r="H7" s="24"/>
      <c r="I7" s="24"/>
      <c r="J7" s="21" t="s">
        <v>18</v>
      </c>
      <c r="K7" s="21">
        <v>500</v>
      </c>
      <c r="L7" s="21" t="str">
        <f>VLOOKUP(E7,[1]KLASIFIKASI!$I$4:$J$18,2,FALSE)</f>
        <v>PELEPAS GAS</v>
      </c>
      <c r="M7" s="21">
        <f t="shared" si="2"/>
        <v>15</v>
      </c>
      <c r="N7" s="21" t="s">
        <v>19</v>
      </c>
    </row>
    <row r="8" spans="1:14" x14ac:dyDescent="0.25">
      <c r="A8" s="21">
        <f t="shared" si="3"/>
        <v>7</v>
      </c>
      <c r="B8" s="21" t="s">
        <v>2284</v>
      </c>
      <c r="C8" s="21" t="str">
        <f>VLOOKUP(B8,[1]DESA!$B$2:$D$601,3,FALSE)</f>
        <v>PELAMBIK</v>
      </c>
      <c r="D8" s="21" t="str">
        <f>VLOOKUP(B8,[1]DESA!$B$2:$E$601,4,FALSE)</f>
        <v>PRAYA BARAT DAYA</v>
      </c>
      <c r="E8" s="22" t="s">
        <v>29</v>
      </c>
      <c r="F8" s="21">
        <f t="shared" si="0"/>
        <v>1000</v>
      </c>
      <c r="G8" s="21">
        <f t="shared" si="1"/>
        <v>100</v>
      </c>
      <c r="H8" s="24"/>
      <c r="I8" s="24"/>
      <c r="J8" s="21" t="s">
        <v>18</v>
      </c>
      <c r="K8" s="21">
        <v>500</v>
      </c>
      <c r="L8" s="21" t="str">
        <f>VLOOKUP(E8,[1]KLASIFIKASI!$I$4:$J$18,2,FALSE)</f>
        <v>PELEPAS GAS</v>
      </c>
      <c r="M8" s="21">
        <f t="shared" si="2"/>
        <v>15</v>
      </c>
      <c r="N8" s="21" t="s">
        <v>19</v>
      </c>
    </row>
    <row r="9" spans="1:14" x14ac:dyDescent="0.25">
      <c r="A9" s="21">
        <f t="shared" si="3"/>
        <v>8</v>
      </c>
      <c r="B9" s="21" t="s">
        <v>2284</v>
      </c>
      <c r="C9" s="21" t="str">
        <f>VLOOKUP(B9,[1]DESA!$B$2:$D$601,3,FALSE)</f>
        <v>PELAMBIK</v>
      </c>
      <c r="D9" s="21" t="str">
        <f>VLOOKUP(B9,[1]DESA!$B$2:$E$601,4,FALSE)</f>
        <v>PRAYA BARAT DAYA</v>
      </c>
      <c r="E9" s="22" t="s">
        <v>29</v>
      </c>
      <c r="F9" s="21">
        <f t="shared" si="0"/>
        <v>1000</v>
      </c>
      <c r="G9" s="21">
        <f t="shared" si="1"/>
        <v>100</v>
      </c>
      <c r="H9" s="24"/>
      <c r="I9" s="24"/>
      <c r="J9" s="21" t="s">
        <v>18</v>
      </c>
      <c r="K9" s="21">
        <v>500</v>
      </c>
      <c r="L9" s="21" t="str">
        <f>VLOOKUP(E9,[1]KLASIFIKASI!$I$4:$J$18,2,FALSE)</f>
        <v>PELEPAS GAS</v>
      </c>
      <c r="M9" s="21">
        <f t="shared" si="2"/>
        <v>15</v>
      </c>
      <c r="N9" s="21" t="s">
        <v>19</v>
      </c>
    </row>
    <row r="10" spans="1:14" x14ac:dyDescent="0.25">
      <c r="A10" s="21">
        <f t="shared" si="3"/>
        <v>9</v>
      </c>
      <c r="B10" s="21" t="s">
        <v>2284</v>
      </c>
      <c r="C10" s="21" t="str">
        <f>VLOOKUP(B10,[1]DESA!$B$2:$D$601,3,FALSE)</f>
        <v>PELAMBIK</v>
      </c>
      <c r="D10" s="21" t="str">
        <f>VLOOKUP(B10,[1]DESA!$B$2:$E$601,4,FALSE)</f>
        <v>PRAYA BARAT DAYA</v>
      </c>
      <c r="E10" s="22" t="s">
        <v>29</v>
      </c>
      <c r="F10" s="21">
        <f t="shared" si="0"/>
        <v>1000</v>
      </c>
      <c r="G10" s="21">
        <f t="shared" si="1"/>
        <v>100</v>
      </c>
      <c r="H10" s="24"/>
      <c r="I10" s="24"/>
      <c r="J10" s="21" t="s">
        <v>18</v>
      </c>
      <c r="K10" s="21">
        <v>500</v>
      </c>
      <c r="L10" s="21" t="str">
        <f>VLOOKUP(E10,[1]KLASIFIKASI!$I$4:$J$18,2,FALSE)</f>
        <v>PELEPAS GAS</v>
      </c>
      <c r="M10" s="21">
        <f t="shared" si="2"/>
        <v>15</v>
      </c>
      <c r="N10" s="21" t="s">
        <v>19</v>
      </c>
    </row>
    <row r="11" spans="1:14" x14ac:dyDescent="0.25">
      <c r="A11" s="21">
        <f t="shared" si="3"/>
        <v>10</v>
      </c>
      <c r="B11" s="21" t="s">
        <v>2284</v>
      </c>
      <c r="C11" s="21" t="str">
        <f>VLOOKUP(B11,[1]DESA!$B$2:$D$601,3,FALSE)</f>
        <v>PELAMBIK</v>
      </c>
      <c r="D11" s="21" t="str">
        <f>VLOOKUP(B11,[1]DESA!$B$2:$E$601,4,FALSE)</f>
        <v>PRAYA BARAT DAYA</v>
      </c>
      <c r="E11" s="22" t="s">
        <v>29</v>
      </c>
      <c r="F11" s="21">
        <f t="shared" si="0"/>
        <v>1000</v>
      </c>
      <c r="G11" s="21">
        <f t="shared" si="1"/>
        <v>100</v>
      </c>
      <c r="H11" s="24"/>
      <c r="I11" s="24"/>
      <c r="J11" s="21" t="s">
        <v>18</v>
      </c>
      <c r="K11" s="21">
        <v>500</v>
      </c>
      <c r="L11" s="21" t="str">
        <f>VLOOKUP(E11,[1]KLASIFIKASI!$I$4:$J$18,2,FALSE)</f>
        <v>PELEPAS GAS</v>
      </c>
      <c r="M11" s="21">
        <f t="shared" si="2"/>
        <v>15</v>
      </c>
      <c r="N11" s="21" t="s">
        <v>19</v>
      </c>
    </row>
    <row r="12" spans="1:14" x14ac:dyDescent="0.25">
      <c r="A12" s="21">
        <f t="shared" si="3"/>
        <v>11</v>
      </c>
      <c r="B12" s="21" t="s">
        <v>2284</v>
      </c>
      <c r="C12" s="21" t="str">
        <f>VLOOKUP(B12,[1]DESA!$B$2:$D$601,3,FALSE)</f>
        <v>PELAMBIK</v>
      </c>
      <c r="D12" s="21" t="str">
        <f>VLOOKUP(B12,[1]DESA!$B$2:$E$601,4,FALSE)</f>
        <v>PRAYA BARAT DAYA</v>
      </c>
      <c r="E12" s="22" t="s">
        <v>29</v>
      </c>
      <c r="F12" s="21">
        <f t="shared" si="0"/>
        <v>500</v>
      </c>
      <c r="G12" s="21">
        <f t="shared" si="1"/>
        <v>100</v>
      </c>
      <c r="H12" s="24"/>
      <c r="I12" s="24"/>
      <c r="J12" s="21" t="s">
        <v>18</v>
      </c>
      <c r="K12" s="21">
        <v>160</v>
      </c>
      <c r="L12" s="21" t="str">
        <f>VLOOKUP(E12,[1]KLASIFIKASI!$I$4:$J$18,2,FALSE)</f>
        <v>PELEPAS GAS</v>
      </c>
      <c r="M12" s="21">
        <f t="shared" si="2"/>
        <v>14</v>
      </c>
      <c r="N12" s="21" t="s">
        <v>19</v>
      </c>
    </row>
    <row r="13" spans="1:14" x14ac:dyDescent="0.25">
      <c r="A13" s="21">
        <f t="shared" si="3"/>
        <v>12</v>
      </c>
      <c r="B13" s="21" t="s">
        <v>2284</v>
      </c>
      <c r="C13" s="21" t="str">
        <f>VLOOKUP(B13,[1]DESA!$B$2:$D$601,3,FALSE)</f>
        <v>PELAMBIK</v>
      </c>
      <c r="D13" s="21" t="str">
        <f>VLOOKUP(B13,[1]DESA!$B$2:$E$601,4,FALSE)</f>
        <v>PRAYA BARAT DAYA</v>
      </c>
      <c r="E13" s="22" t="s">
        <v>29</v>
      </c>
      <c r="F13" s="21">
        <f t="shared" si="0"/>
        <v>1000</v>
      </c>
      <c r="G13" s="21">
        <f t="shared" si="1"/>
        <v>100</v>
      </c>
      <c r="H13" s="24"/>
      <c r="I13" s="24"/>
      <c r="J13" s="21" t="s">
        <v>18</v>
      </c>
      <c r="K13" s="21">
        <v>500</v>
      </c>
      <c r="L13" s="21" t="str">
        <f>VLOOKUP(E13,[1]KLASIFIKASI!$I$4:$J$18,2,FALSE)</f>
        <v>PELEPAS GAS</v>
      </c>
      <c r="M13" s="21">
        <f t="shared" si="2"/>
        <v>15</v>
      </c>
      <c r="N13" s="21" t="s">
        <v>19</v>
      </c>
    </row>
    <row r="14" spans="1:14" x14ac:dyDescent="0.25">
      <c r="A14" s="21">
        <f t="shared" si="3"/>
        <v>13</v>
      </c>
      <c r="B14" s="21" t="s">
        <v>2284</v>
      </c>
      <c r="C14" s="21" t="str">
        <f>VLOOKUP(B14,[1]DESA!$B$2:$D$601,3,FALSE)</f>
        <v>PELAMBIK</v>
      </c>
      <c r="D14" s="21" t="str">
        <f>VLOOKUP(B14,[1]DESA!$B$2:$E$601,4,FALSE)</f>
        <v>PRAYA BARAT DAYA</v>
      </c>
      <c r="E14" s="22" t="s">
        <v>29</v>
      </c>
      <c r="F14" s="21">
        <f t="shared" si="0"/>
        <v>1000</v>
      </c>
      <c r="G14" s="21">
        <f t="shared" si="1"/>
        <v>100</v>
      </c>
      <c r="H14" s="24"/>
      <c r="I14" s="24"/>
      <c r="J14" s="21" t="s">
        <v>18</v>
      </c>
      <c r="K14" s="21">
        <v>500</v>
      </c>
      <c r="L14" s="21" t="str">
        <f>VLOOKUP(E14,[1]KLASIFIKASI!$I$4:$J$18,2,FALSE)</f>
        <v>PELEPAS GAS</v>
      </c>
      <c r="M14" s="21">
        <f t="shared" si="2"/>
        <v>15</v>
      </c>
      <c r="N14" s="21" t="s">
        <v>19</v>
      </c>
    </row>
    <row r="15" spans="1:14" x14ac:dyDescent="0.25">
      <c r="A15" s="21">
        <f t="shared" si="3"/>
        <v>14</v>
      </c>
      <c r="B15" s="21" t="s">
        <v>2284</v>
      </c>
      <c r="C15" s="21" t="str">
        <f>VLOOKUP(B15,[1]DESA!$B$2:$D$601,3,FALSE)</f>
        <v>PELAMBIK</v>
      </c>
      <c r="D15" s="21" t="str">
        <f>VLOOKUP(B15,[1]DESA!$B$2:$E$601,4,FALSE)</f>
        <v>PRAYA BARAT DAYA</v>
      </c>
      <c r="E15" s="22" t="s">
        <v>29</v>
      </c>
      <c r="F15" s="21">
        <f t="shared" si="0"/>
        <v>500</v>
      </c>
      <c r="G15" s="21">
        <f t="shared" si="1"/>
        <v>100</v>
      </c>
      <c r="H15" s="24"/>
      <c r="I15" s="24"/>
      <c r="J15" s="21" t="s">
        <v>18</v>
      </c>
      <c r="K15" s="21">
        <v>200</v>
      </c>
      <c r="L15" s="21" t="str">
        <f>VLOOKUP(E15,[1]KLASIFIKASI!$I$4:$J$18,2,FALSE)</f>
        <v>PELEPAS GAS</v>
      </c>
      <c r="M15" s="21">
        <f t="shared" si="2"/>
        <v>14</v>
      </c>
      <c r="N15" s="21" t="s">
        <v>19</v>
      </c>
    </row>
    <row r="16" spans="1:14" x14ac:dyDescent="0.25">
      <c r="A16" s="21">
        <f t="shared" si="3"/>
        <v>15</v>
      </c>
      <c r="B16" s="21" t="s">
        <v>2284</v>
      </c>
      <c r="C16" s="21" t="str">
        <f>VLOOKUP(B16,[1]DESA!$B$2:$D$601,3,FALSE)</f>
        <v>PELAMBIK</v>
      </c>
      <c r="D16" s="21" t="str">
        <f>VLOOKUP(B16,[1]DESA!$B$2:$E$601,4,FALSE)</f>
        <v>PRAYA BARAT DAYA</v>
      </c>
      <c r="E16" s="22" t="s">
        <v>29</v>
      </c>
      <c r="F16" s="21">
        <f t="shared" si="0"/>
        <v>1000</v>
      </c>
      <c r="G16" s="21">
        <f t="shared" si="1"/>
        <v>100</v>
      </c>
      <c r="H16" s="24"/>
      <c r="I16" s="24"/>
      <c r="J16" s="21" t="s">
        <v>18</v>
      </c>
      <c r="K16" s="21">
        <v>500</v>
      </c>
      <c r="L16" s="21" t="str">
        <f>VLOOKUP(E16,[1]KLASIFIKASI!$I$4:$J$18,2,FALSE)</f>
        <v>PELEPAS GAS</v>
      </c>
      <c r="M16" s="21">
        <f t="shared" si="2"/>
        <v>15</v>
      </c>
      <c r="N16" s="21" t="s">
        <v>19</v>
      </c>
    </row>
    <row r="17" spans="1:14" x14ac:dyDescent="0.25">
      <c r="A17" s="21">
        <f t="shared" si="3"/>
        <v>16</v>
      </c>
      <c r="B17" s="21" t="s">
        <v>2284</v>
      </c>
      <c r="C17" s="21" t="str">
        <f>VLOOKUP(B17,[1]DESA!$B$2:$D$601,3,FALSE)</f>
        <v>PELAMBIK</v>
      </c>
      <c r="D17" s="21" t="str">
        <f>VLOOKUP(B17,[1]DESA!$B$2:$E$601,4,FALSE)</f>
        <v>PRAYA BARAT DAYA</v>
      </c>
      <c r="E17" s="22" t="s">
        <v>29</v>
      </c>
      <c r="F17" s="21">
        <f t="shared" si="0"/>
        <v>1000</v>
      </c>
      <c r="G17" s="21">
        <f t="shared" si="1"/>
        <v>100</v>
      </c>
      <c r="H17" s="24"/>
      <c r="I17" s="24"/>
      <c r="J17" s="21" t="s">
        <v>18</v>
      </c>
      <c r="K17" s="21">
        <v>500</v>
      </c>
      <c r="L17" s="21" t="str">
        <f>VLOOKUP(E17,[1]KLASIFIKASI!$I$4:$J$18,2,FALSE)</f>
        <v>PELEPAS GAS</v>
      </c>
      <c r="M17" s="21">
        <f t="shared" si="2"/>
        <v>15</v>
      </c>
      <c r="N17" s="21" t="s">
        <v>19</v>
      </c>
    </row>
    <row r="18" spans="1:14" x14ac:dyDescent="0.25">
      <c r="A18" s="21">
        <f t="shared" si="3"/>
        <v>17</v>
      </c>
      <c r="B18" s="21" t="s">
        <v>2284</v>
      </c>
      <c r="C18" s="21" t="str">
        <f>VLOOKUP(B18,[1]DESA!$B$2:$D$601,3,FALSE)</f>
        <v>PELAMBIK</v>
      </c>
      <c r="D18" s="21" t="str">
        <f>VLOOKUP(B18,[1]DESA!$B$2:$E$601,4,FALSE)</f>
        <v>PRAYA BARAT DAYA</v>
      </c>
      <c r="E18" s="22" t="s">
        <v>29</v>
      </c>
      <c r="F18" s="21">
        <f t="shared" si="0"/>
        <v>1000</v>
      </c>
      <c r="G18" s="21">
        <f t="shared" si="1"/>
        <v>100</v>
      </c>
      <c r="H18" s="24"/>
      <c r="I18" s="24"/>
      <c r="J18" s="21" t="s">
        <v>18</v>
      </c>
      <c r="K18" s="21">
        <v>500</v>
      </c>
      <c r="L18" s="21" t="str">
        <f>VLOOKUP(E18,[1]KLASIFIKASI!$I$4:$J$18,2,FALSE)</f>
        <v>PELEPAS GAS</v>
      </c>
      <c r="M18" s="21">
        <f t="shared" si="2"/>
        <v>15</v>
      </c>
      <c r="N18" s="21" t="s">
        <v>19</v>
      </c>
    </row>
    <row r="19" spans="1:14" x14ac:dyDescent="0.25">
      <c r="A19" s="21">
        <f t="shared" si="3"/>
        <v>18</v>
      </c>
      <c r="B19" s="21" t="s">
        <v>2284</v>
      </c>
      <c r="C19" s="21" t="str">
        <f>VLOOKUP(B19,[1]DESA!$B$2:$D$601,3,FALSE)</f>
        <v>PELAMBIK</v>
      </c>
      <c r="D19" s="21" t="str">
        <f>VLOOKUP(B19,[1]DESA!$B$2:$E$601,4,FALSE)</f>
        <v>PRAYA BARAT DAYA</v>
      </c>
      <c r="E19" s="22" t="s">
        <v>29</v>
      </c>
      <c r="F19" s="21">
        <f t="shared" si="0"/>
        <v>1000</v>
      </c>
      <c r="G19" s="21">
        <f t="shared" si="1"/>
        <v>100</v>
      </c>
      <c r="H19" s="24"/>
      <c r="I19" s="24"/>
      <c r="J19" s="21" t="s">
        <v>18</v>
      </c>
      <c r="K19" s="21">
        <v>500</v>
      </c>
      <c r="L19" s="21" t="str">
        <f>VLOOKUP(E19,[1]KLASIFIKASI!$I$4:$J$18,2,FALSE)</f>
        <v>PELEPAS GAS</v>
      </c>
      <c r="M19" s="21">
        <f t="shared" si="2"/>
        <v>15</v>
      </c>
      <c r="N19" s="21" t="s">
        <v>19</v>
      </c>
    </row>
    <row r="20" spans="1:14" s="6" customFormat="1" x14ac:dyDescent="0.25">
      <c r="A20" s="21">
        <f t="shared" si="3"/>
        <v>19</v>
      </c>
      <c r="B20" s="21" t="s">
        <v>2279</v>
      </c>
      <c r="C20" s="21" t="str">
        <f>VLOOKUP(B20,[1]DESA!$B$2:$D$601,3,FALSE)</f>
        <v>KABUL</v>
      </c>
      <c r="D20" s="21" t="str">
        <f>VLOOKUP(B20,[1]DESA!$B$2:$E$601,4,FALSE)</f>
        <v>PRAYA BARAT DAYA</v>
      </c>
      <c r="E20" s="22" t="s">
        <v>29</v>
      </c>
      <c r="F20" s="21">
        <f t="shared" si="0"/>
        <v>500</v>
      </c>
      <c r="G20" s="21">
        <f t="shared" si="1"/>
        <v>100</v>
      </c>
      <c r="H20" s="24"/>
      <c r="I20" s="24"/>
      <c r="J20" s="21" t="s">
        <v>18</v>
      </c>
      <c r="K20" s="21">
        <v>160</v>
      </c>
      <c r="L20" s="21" t="str">
        <f>VLOOKUP(E20,[1]KLASIFIKASI!$I$4:$J$18,2,FALSE)</f>
        <v>PELEPAS GAS</v>
      </c>
      <c r="M20" s="21">
        <f t="shared" si="2"/>
        <v>14</v>
      </c>
      <c r="N20" s="21" t="s">
        <v>19</v>
      </c>
    </row>
    <row r="21" spans="1:14" s="6" customFormat="1" x14ac:dyDescent="0.25">
      <c r="A21" s="21">
        <f t="shared" si="3"/>
        <v>20</v>
      </c>
      <c r="B21" s="21" t="s">
        <v>2279</v>
      </c>
      <c r="C21" s="21" t="str">
        <f>VLOOKUP(B21,[1]DESA!$B$2:$D$601,3,FALSE)</f>
        <v>KABUL</v>
      </c>
      <c r="D21" s="21" t="str">
        <f>VLOOKUP(B21,[1]DESA!$B$2:$E$601,4,FALSE)</f>
        <v>PRAYA BARAT DAYA</v>
      </c>
      <c r="E21" s="22" t="s">
        <v>15</v>
      </c>
      <c r="F21" s="21">
        <f t="shared" si="0"/>
        <v>100</v>
      </c>
      <c r="G21" s="21">
        <f t="shared" si="1"/>
        <v>100</v>
      </c>
      <c r="H21" s="24"/>
      <c r="I21" s="24"/>
      <c r="J21" s="21" t="s">
        <v>18</v>
      </c>
      <c r="K21" s="21">
        <v>42</v>
      </c>
      <c r="L21" s="21" t="str">
        <f>VLOOKUP(E21,[1]KLASIFIKASI!$I$4:$J$18,2,FALSE)</f>
        <v>PELEPAS GAS</v>
      </c>
      <c r="M21" s="21">
        <f t="shared" si="2"/>
        <v>12</v>
      </c>
      <c r="N21" s="21" t="s">
        <v>19</v>
      </c>
    </row>
    <row r="22" spans="1:14" s="6" customFormat="1" x14ac:dyDescent="0.25">
      <c r="A22" s="21">
        <f t="shared" si="3"/>
        <v>21</v>
      </c>
      <c r="B22" s="21" t="s">
        <v>2279</v>
      </c>
      <c r="C22" s="21" t="str">
        <f>VLOOKUP(B22,[1]DESA!$B$2:$D$601,3,FALSE)</f>
        <v>KABUL</v>
      </c>
      <c r="D22" s="21" t="str">
        <f>VLOOKUP(B22,[1]DESA!$B$2:$E$601,4,FALSE)</f>
        <v>PRAYA BARAT DAYA</v>
      </c>
      <c r="E22" s="22" t="s">
        <v>49</v>
      </c>
      <c r="F22" s="21">
        <f t="shared" si="0"/>
        <v>0</v>
      </c>
      <c r="G22" s="21">
        <f t="shared" si="1"/>
        <v>0</v>
      </c>
      <c r="H22" s="24"/>
      <c r="I22" s="24"/>
      <c r="J22" s="21" t="s">
        <v>18</v>
      </c>
      <c r="K22" s="21"/>
      <c r="L22" s="21" t="e">
        <f>VLOOKUP(E22,[1]KLASIFIKASI!$I$4:$J$18,2,FALSE)</f>
        <v>#N/A</v>
      </c>
      <c r="M22" s="21" t="e">
        <f t="shared" si="2"/>
        <v>#N/A</v>
      </c>
      <c r="N22" s="21" t="s">
        <v>52</v>
      </c>
    </row>
    <row r="23" spans="1:14" s="6" customFormat="1" x14ac:dyDescent="0.25">
      <c r="A23" s="21">
        <f t="shared" si="3"/>
        <v>22</v>
      </c>
      <c r="B23" s="21" t="s">
        <v>2280</v>
      </c>
      <c r="C23" s="21" t="str">
        <f>VLOOKUP(B23,[1]DESA!$B$2:$D$601,3,FALSE)</f>
        <v>UNGGA</v>
      </c>
      <c r="D23" s="21" t="str">
        <f>VLOOKUP(B23,[1]DESA!$B$2:$E$601,4,FALSE)</f>
        <v>PRAYA BARAT DAYA</v>
      </c>
      <c r="E23" s="22" t="s">
        <v>49</v>
      </c>
      <c r="F23" s="21">
        <f t="shared" si="0"/>
        <v>0</v>
      </c>
      <c r="G23" s="21">
        <f t="shared" si="1"/>
        <v>0</v>
      </c>
      <c r="H23" s="24"/>
      <c r="I23" s="24"/>
      <c r="J23" s="21" t="s">
        <v>18</v>
      </c>
      <c r="K23" s="21"/>
      <c r="L23" s="21" t="e">
        <f>VLOOKUP(E23,[1]KLASIFIKASI!$I$4:$J$18,2,FALSE)</f>
        <v>#N/A</v>
      </c>
      <c r="M23" s="21" t="e">
        <f t="shared" si="2"/>
        <v>#N/A</v>
      </c>
      <c r="N23" s="21" t="s">
        <v>52</v>
      </c>
    </row>
    <row r="24" spans="1:14" s="6" customFormat="1" x14ac:dyDescent="0.25">
      <c r="A24" s="21">
        <f t="shared" si="3"/>
        <v>23</v>
      </c>
      <c r="B24" s="21" t="s">
        <v>2280</v>
      </c>
      <c r="C24" s="21" t="str">
        <f>VLOOKUP(B24,[1]DESA!$B$2:$D$601,3,FALSE)</f>
        <v>UNGGA</v>
      </c>
      <c r="D24" s="21" t="str">
        <f>VLOOKUP(B24,[1]DESA!$B$2:$E$601,4,FALSE)</f>
        <v>PRAYA BARAT DAYA</v>
      </c>
      <c r="E24" s="22" t="s">
        <v>49</v>
      </c>
      <c r="F24" s="21">
        <f t="shared" si="0"/>
        <v>0</v>
      </c>
      <c r="G24" s="21">
        <f t="shared" si="1"/>
        <v>0</v>
      </c>
      <c r="H24" s="24"/>
      <c r="I24" s="24"/>
      <c r="J24" s="21" t="s">
        <v>18</v>
      </c>
      <c r="K24" s="21"/>
      <c r="L24" s="21" t="e">
        <f>VLOOKUP(E24,[1]KLASIFIKASI!$I$4:$J$18,2,FALSE)</f>
        <v>#N/A</v>
      </c>
      <c r="M24" s="21" t="e">
        <f t="shared" si="2"/>
        <v>#N/A</v>
      </c>
      <c r="N24" s="21" t="s">
        <v>52</v>
      </c>
    </row>
    <row r="25" spans="1:14" s="6" customFormat="1" x14ac:dyDescent="0.25">
      <c r="A25" s="21">
        <f t="shared" si="3"/>
        <v>24</v>
      </c>
      <c r="B25" s="21" t="s">
        <v>2280</v>
      </c>
      <c r="C25" s="21" t="str">
        <f>VLOOKUP(B25,[1]DESA!$B$2:$D$601,3,FALSE)</f>
        <v>UNGGA</v>
      </c>
      <c r="D25" s="21" t="str">
        <f>VLOOKUP(B25,[1]DESA!$B$2:$E$601,4,FALSE)</f>
        <v>PRAYA BARAT DAYA</v>
      </c>
      <c r="E25" s="22" t="s">
        <v>49</v>
      </c>
      <c r="F25" s="21">
        <f t="shared" si="0"/>
        <v>0</v>
      </c>
      <c r="G25" s="21">
        <f t="shared" si="1"/>
        <v>0</v>
      </c>
      <c r="H25" s="24"/>
      <c r="I25" s="24"/>
      <c r="J25" s="21" t="s">
        <v>18</v>
      </c>
      <c r="K25" s="21"/>
      <c r="L25" s="21" t="e">
        <f>VLOOKUP(E25,[1]KLASIFIKASI!$I$4:$J$18,2,FALSE)</f>
        <v>#N/A</v>
      </c>
      <c r="M25" s="21" t="e">
        <f t="shared" si="2"/>
        <v>#N/A</v>
      </c>
      <c r="N25" s="21" t="s">
        <v>52</v>
      </c>
    </row>
    <row r="26" spans="1:14" s="6" customFormat="1" x14ac:dyDescent="0.25">
      <c r="A26" s="21">
        <f t="shared" si="3"/>
        <v>25</v>
      </c>
      <c r="B26" s="21" t="s">
        <v>2280</v>
      </c>
      <c r="C26" s="21" t="str">
        <f>VLOOKUP(B26,[1]DESA!$B$2:$D$601,3,FALSE)</f>
        <v>UNGGA</v>
      </c>
      <c r="D26" s="21" t="str">
        <f>VLOOKUP(B26,[1]DESA!$B$2:$E$601,4,FALSE)</f>
        <v>PRAYA BARAT DAYA</v>
      </c>
      <c r="E26" s="22" t="s">
        <v>49</v>
      </c>
      <c r="F26" s="21">
        <f t="shared" si="0"/>
        <v>0</v>
      </c>
      <c r="G26" s="21">
        <f t="shared" si="1"/>
        <v>0</v>
      </c>
      <c r="H26" s="24"/>
      <c r="I26" s="24"/>
      <c r="J26" s="21" t="s">
        <v>18</v>
      </c>
      <c r="K26" s="21"/>
      <c r="L26" s="21" t="e">
        <f>VLOOKUP(E26,[1]KLASIFIKASI!$I$4:$J$18,2,FALSE)</f>
        <v>#N/A</v>
      </c>
      <c r="M26" s="21" t="e">
        <f t="shared" si="2"/>
        <v>#N/A</v>
      </c>
      <c r="N26" s="21" t="s">
        <v>52</v>
      </c>
    </row>
    <row r="27" spans="1:14" s="6" customFormat="1" x14ac:dyDescent="0.25">
      <c r="A27" s="21">
        <f t="shared" si="3"/>
        <v>26</v>
      </c>
      <c r="B27" s="21" t="s">
        <v>2281</v>
      </c>
      <c r="C27" s="21" t="str">
        <f>VLOOKUP(B27,[1]DESA!$B$2:$D$601,3,FALSE)</f>
        <v>RANGGAGATA</v>
      </c>
      <c r="D27" s="21" t="str">
        <f>VLOOKUP(B27,[1]DESA!$B$2:$E$601,4,FALSE)</f>
        <v>PRAYA BARAT DAYA</v>
      </c>
      <c r="E27" s="22" t="s">
        <v>29</v>
      </c>
      <c r="F27" s="21">
        <f t="shared" si="0"/>
        <v>1000</v>
      </c>
      <c r="G27" s="21">
        <f t="shared" si="1"/>
        <v>100</v>
      </c>
      <c r="H27" s="24"/>
      <c r="I27" s="24"/>
      <c r="J27" s="21" t="s">
        <v>18</v>
      </c>
      <c r="K27" s="21">
        <v>500</v>
      </c>
      <c r="L27" s="21" t="str">
        <f>VLOOKUP(E27,[1]KLASIFIKASI!$I$4:$J$18,2,FALSE)</f>
        <v>PELEPAS GAS</v>
      </c>
      <c r="M27" s="21">
        <f t="shared" si="2"/>
        <v>15</v>
      </c>
      <c r="N27" s="21" t="s">
        <v>19</v>
      </c>
    </row>
    <row r="28" spans="1:14" s="6" customFormat="1" x14ac:dyDescent="0.25">
      <c r="A28" s="21">
        <f t="shared" si="3"/>
        <v>27</v>
      </c>
      <c r="B28" s="21" t="s">
        <v>2281</v>
      </c>
      <c r="C28" s="21" t="str">
        <f>VLOOKUP(B28,[1]DESA!$B$2:$D$601,3,FALSE)</f>
        <v>RANGGAGATA</v>
      </c>
      <c r="D28" s="21" t="str">
        <f>VLOOKUP(B28,[1]DESA!$B$2:$E$601,4,FALSE)</f>
        <v>PRAYA BARAT DAYA</v>
      </c>
      <c r="E28" s="22" t="s">
        <v>29</v>
      </c>
      <c r="F28" s="21">
        <f t="shared" si="0"/>
        <v>500</v>
      </c>
      <c r="G28" s="21">
        <f t="shared" si="1"/>
        <v>100</v>
      </c>
      <c r="H28" s="24"/>
      <c r="I28" s="24"/>
      <c r="J28" s="21" t="s">
        <v>18</v>
      </c>
      <c r="K28" s="21">
        <v>250</v>
      </c>
      <c r="L28" s="21" t="str">
        <f>VLOOKUP(E28,[1]KLASIFIKASI!$I$4:$J$18,2,FALSE)</f>
        <v>PELEPAS GAS</v>
      </c>
      <c r="M28" s="21">
        <f t="shared" si="2"/>
        <v>14</v>
      </c>
      <c r="N28" s="21" t="s">
        <v>19</v>
      </c>
    </row>
    <row r="29" spans="1:14" s="6" customFormat="1" x14ac:dyDescent="0.25">
      <c r="A29" s="21">
        <f t="shared" si="3"/>
        <v>28</v>
      </c>
      <c r="B29" s="21" t="s">
        <v>2281</v>
      </c>
      <c r="C29" s="21" t="str">
        <f>VLOOKUP(B29,[1]DESA!$B$2:$D$601,3,FALSE)</f>
        <v>RANGGAGATA</v>
      </c>
      <c r="D29" s="21" t="str">
        <f>VLOOKUP(B29,[1]DESA!$B$2:$E$601,4,FALSE)</f>
        <v>PRAYA BARAT DAYA</v>
      </c>
      <c r="E29" s="22" t="s">
        <v>29</v>
      </c>
      <c r="F29" s="21">
        <f t="shared" si="0"/>
        <v>1000</v>
      </c>
      <c r="G29" s="21">
        <f t="shared" si="1"/>
        <v>100</v>
      </c>
      <c r="H29" s="24"/>
      <c r="I29" s="24"/>
      <c r="J29" s="21" t="s">
        <v>18</v>
      </c>
      <c r="K29" s="21">
        <v>500</v>
      </c>
      <c r="L29" s="21" t="str">
        <f>VLOOKUP(E29,[1]KLASIFIKASI!$I$4:$J$18,2,FALSE)</f>
        <v>PELEPAS GAS</v>
      </c>
      <c r="M29" s="21">
        <f t="shared" si="2"/>
        <v>15</v>
      </c>
      <c r="N29" s="21" t="s">
        <v>19</v>
      </c>
    </row>
    <row r="30" spans="1:14" s="6" customFormat="1" x14ac:dyDescent="0.25">
      <c r="A30" s="21">
        <f t="shared" si="3"/>
        <v>29</v>
      </c>
      <c r="B30" s="21" t="s">
        <v>2281</v>
      </c>
      <c r="C30" s="21" t="str">
        <f>VLOOKUP(B30,[1]DESA!$B$2:$D$601,3,FALSE)</f>
        <v>RANGGAGATA</v>
      </c>
      <c r="D30" s="21" t="str">
        <f>VLOOKUP(B30,[1]DESA!$B$2:$E$601,4,FALSE)</f>
        <v>PRAYA BARAT DAYA</v>
      </c>
      <c r="E30" s="22" t="s">
        <v>15</v>
      </c>
      <c r="F30" s="21">
        <f t="shared" si="0"/>
        <v>100</v>
      </c>
      <c r="G30" s="21">
        <f t="shared" si="1"/>
        <v>100</v>
      </c>
      <c r="H30" s="24"/>
      <c r="I30" s="24"/>
      <c r="J30" s="21" t="s">
        <v>18</v>
      </c>
      <c r="K30" s="21">
        <v>42</v>
      </c>
      <c r="L30" s="21" t="str">
        <f>VLOOKUP(E30,[1]KLASIFIKASI!$I$4:$J$18,2,FALSE)</f>
        <v>PELEPAS GAS</v>
      </c>
      <c r="M30" s="21">
        <f t="shared" si="2"/>
        <v>12</v>
      </c>
      <c r="N30" s="21" t="s">
        <v>19</v>
      </c>
    </row>
    <row r="31" spans="1:14" s="6" customFormat="1" x14ac:dyDescent="0.25">
      <c r="A31" s="21">
        <f t="shared" si="3"/>
        <v>30</v>
      </c>
      <c r="B31" s="21" t="s">
        <v>2281</v>
      </c>
      <c r="C31" s="21" t="str">
        <f>VLOOKUP(B31,[1]DESA!$B$2:$D$601,3,FALSE)</f>
        <v>RANGGAGATA</v>
      </c>
      <c r="D31" s="21" t="str">
        <f>VLOOKUP(B31,[1]DESA!$B$2:$E$601,4,FALSE)</f>
        <v>PRAYA BARAT DAYA</v>
      </c>
      <c r="E31" s="22" t="s">
        <v>29</v>
      </c>
      <c r="F31" s="21">
        <f t="shared" si="0"/>
        <v>1000</v>
      </c>
      <c r="G31" s="21">
        <f t="shared" si="1"/>
        <v>100</v>
      </c>
      <c r="H31" s="24"/>
      <c r="I31" s="24"/>
      <c r="J31" s="21" t="s">
        <v>18</v>
      </c>
      <c r="K31" s="21">
        <v>750</v>
      </c>
      <c r="L31" s="21" t="str">
        <f>VLOOKUP(E31,[1]KLASIFIKASI!$I$4:$J$18,2,FALSE)</f>
        <v>PELEPAS GAS</v>
      </c>
      <c r="M31" s="21">
        <f t="shared" si="2"/>
        <v>15</v>
      </c>
      <c r="N31" s="21" t="s">
        <v>19</v>
      </c>
    </row>
    <row r="32" spans="1:14" s="6" customFormat="1" x14ac:dyDescent="0.25">
      <c r="A32" s="21">
        <f t="shared" si="3"/>
        <v>31</v>
      </c>
      <c r="B32" s="21" t="s">
        <v>2281</v>
      </c>
      <c r="C32" s="21" t="str">
        <f>VLOOKUP(B32,[1]DESA!$B$2:$D$601,3,FALSE)</f>
        <v>RANGGAGATA</v>
      </c>
      <c r="D32" s="21" t="str">
        <f>VLOOKUP(B32,[1]DESA!$B$2:$E$601,4,FALSE)</f>
        <v>PRAYA BARAT DAYA</v>
      </c>
      <c r="E32" s="22" t="s">
        <v>15</v>
      </c>
      <c r="F32" s="21">
        <f t="shared" si="0"/>
        <v>100</v>
      </c>
      <c r="G32" s="21">
        <f t="shared" si="1"/>
        <v>100</v>
      </c>
      <c r="H32" s="24"/>
      <c r="I32" s="24"/>
      <c r="J32" s="21" t="s">
        <v>18</v>
      </c>
      <c r="K32" s="21">
        <v>18</v>
      </c>
      <c r="L32" s="21" t="str">
        <f>VLOOKUP(E32,[1]KLASIFIKASI!$I$4:$J$18,2,FALSE)</f>
        <v>PELEPAS GAS</v>
      </c>
      <c r="M32" s="21">
        <f t="shared" si="2"/>
        <v>12</v>
      </c>
      <c r="N32" s="21" t="s">
        <v>19</v>
      </c>
    </row>
    <row r="33" spans="1:14" s="6" customFormat="1" x14ac:dyDescent="0.25">
      <c r="A33" s="21">
        <f t="shared" si="3"/>
        <v>32</v>
      </c>
      <c r="B33" s="21" t="s">
        <v>2281</v>
      </c>
      <c r="C33" s="21" t="str">
        <f>VLOOKUP(B33,[1]DESA!$B$2:$D$601,3,FALSE)</f>
        <v>RANGGAGATA</v>
      </c>
      <c r="D33" s="21" t="str">
        <f>VLOOKUP(B33,[1]DESA!$B$2:$E$601,4,FALSE)</f>
        <v>PRAYA BARAT DAYA</v>
      </c>
      <c r="E33" s="22" t="s">
        <v>29</v>
      </c>
      <c r="F33" s="21">
        <f t="shared" si="0"/>
        <v>1000</v>
      </c>
      <c r="G33" s="21">
        <f t="shared" si="1"/>
        <v>100</v>
      </c>
      <c r="H33" s="24"/>
      <c r="I33" s="24"/>
      <c r="J33" s="21" t="s">
        <v>18</v>
      </c>
      <c r="K33" s="21">
        <v>500</v>
      </c>
      <c r="L33" s="21" t="str">
        <f>VLOOKUP(E33,[1]KLASIFIKASI!$I$4:$J$18,2,FALSE)</f>
        <v>PELEPAS GAS</v>
      </c>
      <c r="M33" s="21">
        <f t="shared" si="2"/>
        <v>15</v>
      </c>
      <c r="N33" s="21" t="s">
        <v>19</v>
      </c>
    </row>
    <row r="34" spans="1:14" s="6" customFormat="1" x14ac:dyDescent="0.25">
      <c r="A34" s="21">
        <f t="shared" si="3"/>
        <v>33</v>
      </c>
      <c r="B34" s="21" t="s">
        <v>2281</v>
      </c>
      <c r="C34" s="21" t="str">
        <f>VLOOKUP(B34,[1]DESA!$B$2:$D$601,3,FALSE)</f>
        <v>RANGGAGATA</v>
      </c>
      <c r="D34" s="21" t="str">
        <f>VLOOKUP(B34,[1]DESA!$B$2:$E$601,4,FALSE)</f>
        <v>PRAYA BARAT DAYA</v>
      </c>
      <c r="E34" s="22" t="s">
        <v>29</v>
      </c>
      <c r="F34" s="21">
        <f t="shared" si="0"/>
        <v>1000</v>
      </c>
      <c r="G34" s="21">
        <f t="shared" si="1"/>
        <v>100</v>
      </c>
      <c r="H34" s="24"/>
      <c r="I34" s="24"/>
      <c r="J34" s="21" t="s">
        <v>18</v>
      </c>
      <c r="K34" s="21">
        <v>500</v>
      </c>
      <c r="L34" s="21" t="str">
        <f>VLOOKUP(E34,[1]KLASIFIKASI!$I$4:$J$18,2,FALSE)</f>
        <v>PELEPAS GAS</v>
      </c>
      <c r="M34" s="21">
        <f t="shared" si="2"/>
        <v>15</v>
      </c>
      <c r="N34" s="21" t="s">
        <v>19</v>
      </c>
    </row>
    <row r="35" spans="1:14" s="6" customFormat="1" x14ac:dyDescent="0.25">
      <c r="A35" s="21">
        <f t="shared" si="3"/>
        <v>34</v>
      </c>
      <c r="B35" s="21" t="s">
        <v>2281</v>
      </c>
      <c r="C35" s="21" t="str">
        <f>VLOOKUP(B35,[1]DESA!$B$2:$D$601,3,FALSE)</f>
        <v>RANGGAGATA</v>
      </c>
      <c r="D35" s="21" t="str">
        <f>VLOOKUP(B35,[1]DESA!$B$2:$E$601,4,FALSE)</f>
        <v>PRAYA BARAT DAYA</v>
      </c>
      <c r="E35" s="22" t="s">
        <v>29</v>
      </c>
      <c r="F35" s="21">
        <f t="shared" si="0"/>
        <v>1000</v>
      </c>
      <c r="G35" s="21">
        <f t="shared" si="1"/>
        <v>100</v>
      </c>
      <c r="H35" s="24"/>
      <c r="I35" s="24"/>
      <c r="J35" s="21" t="s">
        <v>18</v>
      </c>
      <c r="K35" s="21">
        <v>500</v>
      </c>
      <c r="L35" s="21" t="str">
        <f>VLOOKUP(E35,[1]KLASIFIKASI!$I$4:$J$18,2,FALSE)</f>
        <v>PELEPAS GAS</v>
      </c>
      <c r="M35" s="21">
        <f t="shared" si="2"/>
        <v>15</v>
      </c>
      <c r="N35" s="2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C11" sqref="A1:N79"/>
    </sheetView>
  </sheetViews>
  <sheetFormatPr defaultRowHeight="15" x14ac:dyDescent="0.25"/>
  <cols>
    <col min="3" max="3" width="17.42578125" customWidth="1"/>
    <col min="4" max="4" width="28.140625" customWidth="1"/>
    <col min="5" max="5" width="19.85546875" customWidth="1"/>
    <col min="6" max="6" width="26.5703125" customWidth="1"/>
    <col min="7" max="7" width="19.5703125" customWidth="1"/>
    <col min="10" max="10" width="19.7109375" customWidth="1"/>
    <col min="11" max="11" width="23.42578125" customWidth="1"/>
    <col min="12" max="12" width="18.14062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2285</v>
      </c>
      <c r="C2" s="21" t="str">
        <f>VLOOKUP(B2,[1]DESA!$B$2:$D$601,3,FALSE)</f>
        <v>SETANGGOR</v>
      </c>
      <c r="D2" s="21" t="str">
        <f>VLOOKUP(B2,[1]DESA!$B$2:$E$601,4,FALSE)</f>
        <v>PRAYA BARAT</v>
      </c>
      <c r="E2" s="22" t="s">
        <v>29</v>
      </c>
      <c r="F2" s="21">
        <f t="shared" ref="F2:F33" si="0">IF(ISERROR(VLOOKUP(M2,KELAS,2,FALSE)),0,VLOOKUP(M2,KELAS,2,FALSE))</f>
        <v>0</v>
      </c>
      <c r="G2" s="21">
        <f t="shared" ref="G2:G33" si="1">IF(F2&gt;50,100,F2)</f>
        <v>0</v>
      </c>
      <c r="H2" s="24"/>
      <c r="I2" s="24"/>
      <c r="J2" s="21" t="s">
        <v>18</v>
      </c>
      <c r="K2" s="21">
        <v>200</v>
      </c>
      <c r="L2" s="21" t="str">
        <f>VLOOKUP(E2,[1]KLASIFIKASI!$I$4:$J$18,2,FALSE)</f>
        <v>PELEPAS GAS</v>
      </c>
      <c r="M2" s="21">
        <f t="shared" ref="M2:M33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21" t="s">
        <v>19</v>
      </c>
    </row>
    <row r="3" spans="1:14" x14ac:dyDescent="0.25">
      <c r="A3" s="21">
        <f>A2+1</f>
        <v>2</v>
      </c>
      <c r="B3" s="21" t="s">
        <v>2282</v>
      </c>
      <c r="C3" s="21" t="str">
        <f>VLOOKUP(B3,[1]DESA!$B$2:$D$601,3,FALSE)</f>
        <v>SELONG BELANAK</v>
      </c>
      <c r="D3" s="21" t="str">
        <f>VLOOKUP(B3,[1]DESA!$B$2:$E$601,4,FALSE)</f>
        <v>PRAYA BARAT</v>
      </c>
      <c r="E3" s="22" t="s">
        <v>29</v>
      </c>
      <c r="F3" s="21">
        <f t="shared" si="0"/>
        <v>0</v>
      </c>
      <c r="G3" s="21">
        <f t="shared" si="1"/>
        <v>0</v>
      </c>
      <c r="H3" s="24"/>
      <c r="I3" s="24"/>
      <c r="J3" s="21" t="s">
        <v>18</v>
      </c>
      <c r="K3" s="21">
        <v>500</v>
      </c>
      <c r="L3" s="21" t="str">
        <f>VLOOKUP(E3,[1]KLASIFIKASI!$I$4:$J$18,2,FALSE)</f>
        <v>PELEPAS GAS</v>
      </c>
      <c r="M3" s="21">
        <f t="shared" si="2"/>
        <v>15</v>
      </c>
      <c r="N3" s="21" t="s">
        <v>19</v>
      </c>
    </row>
    <row r="4" spans="1:14" x14ac:dyDescent="0.25">
      <c r="A4" s="21">
        <f t="shared" ref="A4:A67" si="3">A3+1</f>
        <v>3</v>
      </c>
      <c r="B4" s="21" t="s">
        <v>138</v>
      </c>
      <c r="C4" s="21" t="str">
        <f>VLOOKUP(B4,[1]DESA!$B$2:$D$601,3,FALSE)</f>
        <v>BONDER</v>
      </c>
      <c r="D4" s="21" t="str">
        <f>VLOOKUP(B4,[1]DESA!$B$2:$E$601,4,FALSE)</f>
        <v>PRAYA BARAT</v>
      </c>
      <c r="E4" s="22" t="s">
        <v>29</v>
      </c>
      <c r="F4" s="21">
        <f t="shared" si="0"/>
        <v>0</v>
      </c>
      <c r="G4" s="21">
        <f t="shared" si="1"/>
        <v>0</v>
      </c>
      <c r="H4" s="23" t="s">
        <v>139</v>
      </c>
      <c r="I4" s="23" t="s">
        <v>140</v>
      </c>
      <c r="J4" s="21" t="s">
        <v>18</v>
      </c>
      <c r="K4" s="21">
        <v>300</v>
      </c>
      <c r="L4" s="21" t="str">
        <f>VLOOKUP(E4,[1]KLASIFIKASI!$I$4:$J$18,2,FALSE)</f>
        <v>PELEPAS GAS</v>
      </c>
      <c r="M4" s="21">
        <f t="shared" si="2"/>
        <v>15</v>
      </c>
      <c r="N4" s="21" t="s">
        <v>19</v>
      </c>
    </row>
    <row r="5" spans="1:14" x14ac:dyDescent="0.25">
      <c r="A5" s="21">
        <f t="shared" si="3"/>
        <v>4</v>
      </c>
      <c r="B5" s="21" t="s">
        <v>138</v>
      </c>
      <c r="C5" s="21" t="str">
        <f>VLOOKUP(B5,[1]DESA!$B$2:$D$601,3,FALSE)</f>
        <v>BONDER</v>
      </c>
      <c r="D5" s="21" t="str">
        <f>VLOOKUP(B5,[1]DESA!$B$2:$E$601,4,FALSE)</f>
        <v>PRAYA BARAT</v>
      </c>
      <c r="E5" s="22" t="s">
        <v>29</v>
      </c>
      <c r="F5" s="21">
        <f t="shared" si="0"/>
        <v>0</v>
      </c>
      <c r="G5" s="21">
        <f t="shared" si="1"/>
        <v>0</v>
      </c>
      <c r="H5" s="23" t="s">
        <v>141</v>
      </c>
      <c r="I5" s="23" t="s">
        <v>142</v>
      </c>
      <c r="J5" s="21" t="s">
        <v>18</v>
      </c>
      <c r="K5" s="21">
        <v>300</v>
      </c>
      <c r="L5" s="21" t="str">
        <f>VLOOKUP(E5,[1]KLASIFIKASI!$I$4:$J$18,2,FALSE)</f>
        <v>PELEPAS GAS</v>
      </c>
      <c r="M5" s="21">
        <f t="shared" si="2"/>
        <v>15</v>
      </c>
      <c r="N5" s="21" t="s">
        <v>19</v>
      </c>
    </row>
    <row r="6" spans="1:14" x14ac:dyDescent="0.25">
      <c r="A6" s="21">
        <f t="shared" si="3"/>
        <v>5</v>
      </c>
      <c r="B6" s="21" t="s">
        <v>138</v>
      </c>
      <c r="C6" s="21" t="str">
        <f>VLOOKUP(B6,[1]DESA!$B$2:$D$601,3,FALSE)</f>
        <v>BONDER</v>
      </c>
      <c r="D6" s="21" t="str">
        <f>VLOOKUP(B6,[1]DESA!$B$2:$E$601,4,FALSE)</f>
        <v>PRAYA BARAT</v>
      </c>
      <c r="E6" s="22" t="s">
        <v>24</v>
      </c>
      <c r="F6" s="21">
        <f t="shared" si="0"/>
        <v>0</v>
      </c>
      <c r="G6" s="21">
        <f t="shared" si="1"/>
        <v>0</v>
      </c>
      <c r="H6" s="23" t="s">
        <v>143</v>
      </c>
      <c r="I6" s="23" t="s">
        <v>144</v>
      </c>
      <c r="J6" s="21" t="s">
        <v>18</v>
      </c>
      <c r="K6" s="21">
        <v>250</v>
      </c>
      <c r="L6" s="21" t="str">
        <f>VLOOKUP(E6,[1]KLASIFIKASI!$I$4:$J$18,2,FALSE)</f>
        <v>PELEPAS GAS</v>
      </c>
      <c r="M6" s="21">
        <f t="shared" si="2"/>
        <v>14</v>
      </c>
      <c r="N6" s="21" t="s">
        <v>19</v>
      </c>
    </row>
    <row r="7" spans="1:14" x14ac:dyDescent="0.25">
      <c r="A7" s="21">
        <f t="shared" si="3"/>
        <v>6</v>
      </c>
      <c r="B7" s="21" t="s">
        <v>138</v>
      </c>
      <c r="C7" s="21" t="str">
        <f>VLOOKUP(B7,[1]DESA!$B$2:$D$601,3,FALSE)</f>
        <v>BONDER</v>
      </c>
      <c r="D7" s="21" t="str">
        <f>VLOOKUP(B7,[1]DESA!$B$2:$E$601,4,FALSE)</f>
        <v>PRAYA BARAT</v>
      </c>
      <c r="E7" s="22" t="s">
        <v>29</v>
      </c>
      <c r="F7" s="21">
        <f t="shared" si="0"/>
        <v>0</v>
      </c>
      <c r="G7" s="21">
        <f t="shared" si="1"/>
        <v>0</v>
      </c>
      <c r="H7" s="23"/>
      <c r="I7" s="23"/>
      <c r="J7" s="21" t="s">
        <v>18</v>
      </c>
      <c r="K7" s="21">
        <v>500</v>
      </c>
      <c r="L7" s="21" t="str">
        <f>VLOOKUP(E7,[1]KLASIFIKASI!$I$4:$J$18,2,FALSE)</f>
        <v>PELEPAS GAS</v>
      </c>
      <c r="M7" s="21">
        <f t="shared" si="2"/>
        <v>15</v>
      </c>
      <c r="N7" s="21" t="s">
        <v>19</v>
      </c>
    </row>
    <row r="8" spans="1:14" x14ac:dyDescent="0.25">
      <c r="A8" s="21">
        <f t="shared" si="3"/>
        <v>7</v>
      </c>
      <c r="B8" s="21" t="s">
        <v>532</v>
      </c>
      <c r="C8" s="21" t="str">
        <f>VLOOKUP(B8,[1]DESA!$B$2:$D$601,3,FALSE)</f>
        <v>SELONG BELANAK</v>
      </c>
      <c r="D8" s="21" t="str">
        <f>VLOOKUP(B8,[1]DESA!$B$2:$E$601,4,FALSE)</f>
        <v>PRAYA BARAT</v>
      </c>
      <c r="E8" s="22" t="s">
        <v>29</v>
      </c>
      <c r="F8" s="21">
        <f t="shared" si="0"/>
        <v>0</v>
      </c>
      <c r="G8" s="21">
        <f t="shared" si="1"/>
        <v>0</v>
      </c>
      <c r="H8" s="23"/>
      <c r="I8" s="23"/>
      <c r="J8" s="21" t="s">
        <v>18</v>
      </c>
      <c r="K8" s="21">
        <v>500</v>
      </c>
      <c r="L8" s="21" t="str">
        <f>VLOOKUP(E8,[1]KLASIFIKASI!$I$4:$J$18,2,FALSE)</f>
        <v>PELEPAS GAS</v>
      </c>
      <c r="M8" s="21">
        <f t="shared" si="2"/>
        <v>15</v>
      </c>
      <c r="N8" s="21" t="s">
        <v>19</v>
      </c>
    </row>
    <row r="9" spans="1:14" x14ac:dyDescent="0.25">
      <c r="A9" s="21">
        <f t="shared" si="3"/>
        <v>8</v>
      </c>
      <c r="B9" s="21" t="s">
        <v>669</v>
      </c>
      <c r="C9" s="21" t="str">
        <f>VLOOKUP(B9,[1]DESA!$B$2:$D$601,3,FALSE)</f>
        <v>KATENG</v>
      </c>
      <c r="D9" s="21" t="str">
        <f>VLOOKUP(B9,[1]DESA!$B$2:$E$601,4,FALSE)</f>
        <v>PRAYA BARAT</v>
      </c>
      <c r="E9" s="22" t="s">
        <v>49</v>
      </c>
      <c r="F9" s="21">
        <f t="shared" si="0"/>
        <v>0</v>
      </c>
      <c r="G9" s="21">
        <f t="shared" si="1"/>
        <v>0</v>
      </c>
      <c r="H9" s="24" t="s">
        <v>670</v>
      </c>
      <c r="I9" s="24" t="s">
        <v>671</v>
      </c>
      <c r="J9" s="21" t="s">
        <v>18</v>
      </c>
      <c r="K9" s="21"/>
      <c r="L9" s="21" t="e">
        <f>VLOOKUP(E9,[1]KLASIFIKASI!$I$4:$J$18,2,FALSE)</f>
        <v>#N/A</v>
      </c>
      <c r="M9" s="21" t="e">
        <f t="shared" si="2"/>
        <v>#N/A</v>
      </c>
      <c r="N9" s="21" t="s">
        <v>52</v>
      </c>
    </row>
    <row r="10" spans="1:14" x14ac:dyDescent="0.25">
      <c r="A10" s="21">
        <f t="shared" si="3"/>
        <v>9</v>
      </c>
      <c r="B10" s="21" t="s">
        <v>669</v>
      </c>
      <c r="C10" s="21" t="str">
        <f>VLOOKUP(B10,[1]DESA!$B$2:$D$601,3,FALSE)</f>
        <v>KATENG</v>
      </c>
      <c r="D10" s="21" t="str">
        <f>VLOOKUP(B10,[1]DESA!$B$2:$E$601,4,FALSE)</f>
        <v>PRAYA BARAT</v>
      </c>
      <c r="E10" s="22" t="s">
        <v>24</v>
      </c>
      <c r="F10" s="21">
        <f t="shared" si="0"/>
        <v>0</v>
      </c>
      <c r="G10" s="21">
        <f t="shared" si="1"/>
        <v>0</v>
      </c>
      <c r="H10" s="24" t="s">
        <v>674</v>
      </c>
      <c r="I10" s="24" t="s">
        <v>675</v>
      </c>
      <c r="J10" s="21" t="s">
        <v>18</v>
      </c>
      <c r="K10" s="21">
        <v>500</v>
      </c>
      <c r="L10" s="21" t="str">
        <f>VLOOKUP(E10,[1]KLASIFIKASI!$I$4:$J$18,2,FALSE)</f>
        <v>PELEPAS GAS</v>
      </c>
      <c r="M10" s="21">
        <f t="shared" si="2"/>
        <v>15</v>
      </c>
      <c r="N10" s="21" t="s">
        <v>19</v>
      </c>
    </row>
    <row r="11" spans="1:14" x14ac:dyDescent="0.25">
      <c r="A11" s="21">
        <f t="shared" si="3"/>
        <v>10</v>
      </c>
      <c r="B11" s="21" t="s">
        <v>669</v>
      </c>
      <c r="C11" s="21" t="str">
        <f>VLOOKUP(B11,[1]DESA!$B$2:$D$601,3,FALSE)</f>
        <v>KATENG</v>
      </c>
      <c r="D11" s="21" t="str">
        <f>VLOOKUP(B11,[1]DESA!$B$2:$E$601,4,FALSE)</f>
        <v>PRAYA BARAT</v>
      </c>
      <c r="E11" s="22" t="s">
        <v>29</v>
      </c>
      <c r="F11" s="21">
        <f t="shared" si="0"/>
        <v>0</v>
      </c>
      <c r="G11" s="21">
        <f t="shared" si="1"/>
        <v>0</v>
      </c>
      <c r="H11" s="24" t="s">
        <v>689</v>
      </c>
      <c r="I11" s="24" t="s">
        <v>690</v>
      </c>
      <c r="J11" s="21" t="s">
        <v>18</v>
      </c>
      <c r="K11" s="21">
        <v>500</v>
      </c>
      <c r="L11" s="21" t="str">
        <f>VLOOKUP(E11,[1]KLASIFIKASI!$I$4:$J$18,2,FALSE)</f>
        <v>PELEPAS GAS</v>
      </c>
      <c r="M11" s="21">
        <f t="shared" si="2"/>
        <v>15</v>
      </c>
      <c r="N11" s="21" t="s">
        <v>19</v>
      </c>
    </row>
    <row r="12" spans="1:14" x14ac:dyDescent="0.25">
      <c r="A12" s="21">
        <f t="shared" si="3"/>
        <v>11</v>
      </c>
      <c r="B12" s="21" t="s">
        <v>669</v>
      </c>
      <c r="C12" s="21" t="str">
        <f>VLOOKUP(B12,[1]DESA!$B$2:$D$601,3,FALSE)</f>
        <v>KATENG</v>
      </c>
      <c r="D12" s="21" t="str">
        <f>VLOOKUP(B12,[1]DESA!$B$2:$E$601,4,FALSE)</f>
        <v>PRAYA BARAT</v>
      </c>
      <c r="E12" s="22" t="s">
        <v>29</v>
      </c>
      <c r="F12" s="21">
        <f t="shared" si="0"/>
        <v>0</v>
      </c>
      <c r="G12" s="21">
        <f t="shared" si="1"/>
        <v>0</v>
      </c>
      <c r="H12" s="24" t="s">
        <v>696</v>
      </c>
      <c r="I12" s="24" t="s">
        <v>697</v>
      </c>
      <c r="J12" s="21" t="s">
        <v>18</v>
      </c>
      <c r="K12" s="21">
        <v>160</v>
      </c>
      <c r="L12" s="21" t="str">
        <f>VLOOKUP(E12,[1]KLASIFIKASI!$I$4:$J$18,2,FALSE)</f>
        <v>PELEPAS GAS</v>
      </c>
      <c r="M12" s="21">
        <f t="shared" si="2"/>
        <v>14</v>
      </c>
      <c r="N12" s="21" t="s">
        <v>19</v>
      </c>
    </row>
    <row r="13" spans="1:14" x14ac:dyDescent="0.25">
      <c r="A13" s="21">
        <f t="shared" si="3"/>
        <v>12</v>
      </c>
      <c r="B13" s="21" t="s">
        <v>669</v>
      </c>
      <c r="C13" s="21" t="str">
        <f>VLOOKUP(B13,[1]DESA!$B$2:$D$601,3,FALSE)</f>
        <v>KATENG</v>
      </c>
      <c r="D13" s="21" t="str">
        <f>VLOOKUP(B13,[1]DESA!$B$2:$E$601,4,FALSE)</f>
        <v>PRAYA BARAT</v>
      </c>
      <c r="E13" s="22" t="s">
        <v>29</v>
      </c>
      <c r="F13" s="21">
        <f t="shared" si="0"/>
        <v>0</v>
      </c>
      <c r="G13" s="21">
        <f t="shared" si="1"/>
        <v>0</v>
      </c>
      <c r="H13" s="24" t="s">
        <v>698</v>
      </c>
      <c r="I13" s="24" t="s">
        <v>699</v>
      </c>
      <c r="J13" s="21" t="s">
        <v>18</v>
      </c>
      <c r="K13" s="21">
        <v>160</v>
      </c>
      <c r="L13" s="21" t="str">
        <f>VLOOKUP(E13,[1]KLASIFIKASI!$I$4:$J$18,2,FALSE)</f>
        <v>PELEPAS GAS</v>
      </c>
      <c r="M13" s="21">
        <f t="shared" si="2"/>
        <v>14</v>
      </c>
      <c r="N13" s="21" t="s">
        <v>19</v>
      </c>
    </row>
    <row r="14" spans="1:14" x14ac:dyDescent="0.25">
      <c r="A14" s="21">
        <f t="shared" si="3"/>
        <v>13</v>
      </c>
      <c r="B14" s="21" t="s">
        <v>669</v>
      </c>
      <c r="C14" s="21" t="str">
        <f>VLOOKUP(B14,[1]DESA!$B$2:$D$601,3,FALSE)</f>
        <v>KATENG</v>
      </c>
      <c r="D14" s="21" t="str">
        <f>VLOOKUP(B14,[1]DESA!$B$2:$E$601,4,FALSE)</f>
        <v>PRAYA BARAT</v>
      </c>
      <c r="E14" s="22" t="s">
        <v>29</v>
      </c>
      <c r="F14" s="21">
        <f t="shared" si="0"/>
        <v>0</v>
      </c>
      <c r="G14" s="21">
        <f t="shared" si="1"/>
        <v>0</v>
      </c>
      <c r="H14" s="24" t="s">
        <v>705</v>
      </c>
      <c r="I14" s="24" t="s">
        <v>706</v>
      </c>
      <c r="J14" s="21" t="s">
        <v>18</v>
      </c>
      <c r="K14" s="21">
        <v>160</v>
      </c>
      <c r="L14" s="21" t="str">
        <f>VLOOKUP(E14,[1]KLASIFIKASI!$I$4:$J$18,2,FALSE)</f>
        <v>PELEPAS GAS</v>
      </c>
      <c r="M14" s="21">
        <f t="shared" si="2"/>
        <v>14</v>
      </c>
      <c r="N14" s="21" t="s">
        <v>19</v>
      </c>
    </row>
    <row r="15" spans="1:14" x14ac:dyDescent="0.25">
      <c r="A15" s="21">
        <f t="shared" si="3"/>
        <v>14</v>
      </c>
      <c r="B15" s="21" t="s">
        <v>669</v>
      </c>
      <c r="C15" s="21" t="str">
        <f>VLOOKUP(B15,[1]DESA!$B$2:$D$601,3,FALSE)</f>
        <v>KATENG</v>
      </c>
      <c r="D15" s="21" t="str">
        <f>VLOOKUP(B15,[1]DESA!$B$2:$E$601,4,FALSE)</f>
        <v>PRAYA BARAT</v>
      </c>
      <c r="E15" s="22" t="s">
        <v>29</v>
      </c>
      <c r="F15" s="21">
        <f t="shared" si="0"/>
        <v>0</v>
      </c>
      <c r="G15" s="21">
        <f t="shared" si="1"/>
        <v>0</v>
      </c>
      <c r="H15" s="24" t="s">
        <v>720</v>
      </c>
      <c r="I15" s="24" t="s">
        <v>721</v>
      </c>
      <c r="J15" s="21" t="s">
        <v>18</v>
      </c>
      <c r="K15" s="21">
        <v>200</v>
      </c>
      <c r="L15" s="21" t="str">
        <f>VLOOKUP(E15,[1]KLASIFIKASI!$I$4:$J$18,2,FALSE)</f>
        <v>PELEPAS GAS</v>
      </c>
      <c r="M15" s="21">
        <f t="shared" si="2"/>
        <v>14</v>
      </c>
      <c r="N15" s="21" t="s">
        <v>19</v>
      </c>
    </row>
    <row r="16" spans="1:14" x14ac:dyDescent="0.25">
      <c r="A16" s="21">
        <f t="shared" si="3"/>
        <v>15</v>
      </c>
      <c r="B16" s="21" t="s">
        <v>669</v>
      </c>
      <c r="C16" s="21" t="str">
        <f>VLOOKUP(B16,[1]DESA!$B$2:$D$601,3,FALSE)</f>
        <v>KATENG</v>
      </c>
      <c r="D16" s="21" t="str">
        <f>VLOOKUP(B16,[1]DESA!$B$2:$E$601,4,FALSE)</f>
        <v>PRAYA BARAT</v>
      </c>
      <c r="E16" s="22" t="s">
        <v>29</v>
      </c>
      <c r="F16" s="21">
        <f t="shared" si="0"/>
        <v>0</v>
      </c>
      <c r="G16" s="21">
        <f t="shared" si="1"/>
        <v>0</v>
      </c>
      <c r="H16" s="24" t="s">
        <v>736</v>
      </c>
      <c r="I16" s="24" t="s">
        <v>737</v>
      </c>
      <c r="J16" s="21" t="s">
        <v>18</v>
      </c>
      <c r="K16" s="21">
        <v>160</v>
      </c>
      <c r="L16" s="21" t="str">
        <f>VLOOKUP(E16,[1]KLASIFIKASI!$I$4:$J$18,2,FALSE)</f>
        <v>PELEPAS GAS</v>
      </c>
      <c r="M16" s="21">
        <f t="shared" si="2"/>
        <v>14</v>
      </c>
      <c r="N16" s="21" t="s">
        <v>19</v>
      </c>
    </row>
    <row r="17" spans="1:14" x14ac:dyDescent="0.25">
      <c r="A17" s="21">
        <f t="shared" si="3"/>
        <v>16</v>
      </c>
      <c r="B17" s="21" t="s">
        <v>669</v>
      </c>
      <c r="C17" s="21" t="str">
        <f>VLOOKUP(B17,[1]DESA!$B$2:$D$601,3,FALSE)</f>
        <v>KATENG</v>
      </c>
      <c r="D17" s="21" t="str">
        <f>VLOOKUP(B17,[1]DESA!$B$2:$E$601,4,FALSE)</f>
        <v>PRAYA BARAT</v>
      </c>
      <c r="E17" s="22" t="s">
        <v>29</v>
      </c>
      <c r="F17" s="21">
        <f t="shared" si="0"/>
        <v>0</v>
      </c>
      <c r="G17" s="21">
        <f t="shared" si="1"/>
        <v>0</v>
      </c>
      <c r="H17" s="24" t="s">
        <v>738</v>
      </c>
      <c r="I17" s="24" t="s">
        <v>739</v>
      </c>
      <c r="J17" s="21" t="s">
        <v>18</v>
      </c>
      <c r="K17" s="21">
        <v>160</v>
      </c>
      <c r="L17" s="21" t="str">
        <f>VLOOKUP(E17,[1]KLASIFIKASI!$I$4:$J$18,2,FALSE)</f>
        <v>PELEPAS GAS</v>
      </c>
      <c r="M17" s="21">
        <f t="shared" si="2"/>
        <v>14</v>
      </c>
      <c r="N17" s="21" t="s">
        <v>19</v>
      </c>
    </row>
    <row r="18" spans="1:14" x14ac:dyDescent="0.25">
      <c r="A18" s="21">
        <f t="shared" si="3"/>
        <v>17</v>
      </c>
      <c r="B18" s="21" t="s">
        <v>669</v>
      </c>
      <c r="C18" s="21" t="str">
        <f>VLOOKUP(B18,[1]DESA!$B$2:$D$601,3,FALSE)</f>
        <v>KATENG</v>
      </c>
      <c r="D18" s="21" t="str">
        <f>VLOOKUP(B18,[1]DESA!$B$2:$E$601,4,FALSE)</f>
        <v>PRAYA BARAT</v>
      </c>
      <c r="E18" s="22" t="s">
        <v>29</v>
      </c>
      <c r="F18" s="21">
        <f t="shared" si="0"/>
        <v>0</v>
      </c>
      <c r="G18" s="21">
        <f t="shared" si="1"/>
        <v>0</v>
      </c>
      <c r="H18" s="24" t="s">
        <v>744</v>
      </c>
      <c r="I18" s="24" t="s">
        <v>745</v>
      </c>
      <c r="J18" s="21" t="s">
        <v>18</v>
      </c>
      <c r="K18" s="21">
        <v>160</v>
      </c>
      <c r="L18" s="21" t="str">
        <f>VLOOKUP(E18,[1]KLASIFIKASI!$I$4:$J$18,2,FALSE)</f>
        <v>PELEPAS GAS</v>
      </c>
      <c r="M18" s="21">
        <f t="shared" si="2"/>
        <v>14</v>
      </c>
      <c r="N18" s="21" t="s">
        <v>19</v>
      </c>
    </row>
    <row r="19" spans="1:14" x14ac:dyDescent="0.25">
      <c r="A19" s="21">
        <f t="shared" si="3"/>
        <v>18</v>
      </c>
      <c r="B19" s="21" t="s">
        <v>669</v>
      </c>
      <c r="C19" s="21" t="str">
        <f>VLOOKUP(B19,[1]DESA!$B$2:$D$601,3,FALSE)</f>
        <v>KATENG</v>
      </c>
      <c r="D19" s="21" t="str">
        <f>VLOOKUP(B19,[1]DESA!$B$2:$E$601,4,FALSE)</f>
        <v>PRAYA BARAT</v>
      </c>
      <c r="E19" s="22" t="s">
        <v>29</v>
      </c>
      <c r="F19" s="21">
        <f t="shared" si="0"/>
        <v>0</v>
      </c>
      <c r="G19" s="21">
        <f t="shared" si="1"/>
        <v>0</v>
      </c>
      <c r="H19" s="24" t="s">
        <v>746</v>
      </c>
      <c r="I19" s="24" t="s">
        <v>747</v>
      </c>
      <c r="J19" s="21" t="s">
        <v>18</v>
      </c>
      <c r="K19" s="21">
        <v>160</v>
      </c>
      <c r="L19" s="21" t="str">
        <f>VLOOKUP(E19,[1]KLASIFIKASI!$I$4:$J$18,2,FALSE)</f>
        <v>PELEPAS GAS</v>
      </c>
      <c r="M19" s="21">
        <f t="shared" si="2"/>
        <v>14</v>
      </c>
      <c r="N19" s="21" t="s">
        <v>19</v>
      </c>
    </row>
    <row r="20" spans="1:14" x14ac:dyDescent="0.25">
      <c r="A20" s="21">
        <f t="shared" si="3"/>
        <v>19</v>
      </c>
      <c r="B20" s="21" t="s">
        <v>669</v>
      </c>
      <c r="C20" s="21" t="str">
        <f>VLOOKUP(B20,[1]DESA!$B$2:$D$601,3,FALSE)</f>
        <v>KATENG</v>
      </c>
      <c r="D20" s="21" t="str">
        <f>VLOOKUP(B20,[1]DESA!$B$2:$E$601,4,FALSE)</f>
        <v>PRAYA BARAT</v>
      </c>
      <c r="E20" s="22" t="s">
        <v>49</v>
      </c>
      <c r="F20" s="21">
        <f t="shared" si="0"/>
        <v>0</v>
      </c>
      <c r="G20" s="21">
        <f t="shared" si="1"/>
        <v>0</v>
      </c>
      <c r="H20" s="24" t="s">
        <v>750</v>
      </c>
      <c r="I20" s="24" t="s">
        <v>751</v>
      </c>
      <c r="J20" s="21" t="s">
        <v>18</v>
      </c>
      <c r="K20" s="21"/>
      <c r="L20" s="21" t="e">
        <f>VLOOKUP(E20,[1]KLASIFIKASI!$I$4:$J$18,2,FALSE)</f>
        <v>#N/A</v>
      </c>
      <c r="M20" s="21" t="e">
        <f t="shared" si="2"/>
        <v>#N/A</v>
      </c>
      <c r="N20" s="21" t="s">
        <v>52</v>
      </c>
    </row>
    <row r="21" spans="1:14" x14ac:dyDescent="0.25">
      <c r="A21" s="21">
        <f t="shared" si="3"/>
        <v>20</v>
      </c>
      <c r="B21" s="21" t="s">
        <v>795</v>
      </c>
      <c r="C21" s="21" t="str">
        <f>VLOOKUP(B21,[1]DESA!$B$2:$D$601,3,FALSE)</f>
        <v>KATENG</v>
      </c>
      <c r="D21" s="21" t="str">
        <f>VLOOKUP(B21,[1]DESA!$B$2:$E$601,4,FALSE)</f>
        <v>PRAYA BARAT</v>
      </c>
      <c r="E21" s="22" t="s">
        <v>29</v>
      </c>
      <c r="F21" s="21">
        <f t="shared" si="0"/>
        <v>0</v>
      </c>
      <c r="G21" s="21">
        <f t="shared" si="1"/>
        <v>0</v>
      </c>
      <c r="H21" s="24" t="s">
        <v>796</v>
      </c>
      <c r="I21" s="24" t="s">
        <v>797</v>
      </c>
      <c r="J21" s="21" t="s">
        <v>18</v>
      </c>
      <c r="K21" s="21">
        <v>500</v>
      </c>
      <c r="L21" s="21" t="str">
        <f>VLOOKUP(E21,[1]KLASIFIKASI!$I$4:$J$18,2,FALSE)</f>
        <v>PELEPAS GAS</v>
      </c>
      <c r="M21" s="21">
        <f t="shared" si="2"/>
        <v>15</v>
      </c>
      <c r="N21" s="21" t="s">
        <v>19</v>
      </c>
    </row>
    <row r="22" spans="1:14" x14ac:dyDescent="0.25">
      <c r="A22" s="21">
        <f t="shared" si="3"/>
        <v>21</v>
      </c>
      <c r="B22" s="21" t="s">
        <v>669</v>
      </c>
      <c r="C22" s="21" t="str">
        <f>VLOOKUP(B22,[1]DESA!$B$2:$D$601,3,FALSE)</f>
        <v>KATENG</v>
      </c>
      <c r="D22" s="21" t="str">
        <f>VLOOKUP(B22,[1]DESA!$B$2:$E$601,4,FALSE)</f>
        <v>PRAYA BARAT</v>
      </c>
      <c r="E22" s="22" t="s">
        <v>49</v>
      </c>
      <c r="F22" s="21">
        <f t="shared" si="0"/>
        <v>0</v>
      </c>
      <c r="G22" s="21">
        <f t="shared" si="1"/>
        <v>0</v>
      </c>
      <c r="H22" s="24" t="s">
        <v>670</v>
      </c>
      <c r="I22" s="24" t="s">
        <v>671</v>
      </c>
      <c r="J22" s="21" t="s">
        <v>18</v>
      </c>
      <c r="K22" s="21"/>
      <c r="L22" s="21" t="e">
        <f>VLOOKUP(E22,[1]KLASIFIKASI!$I$4:$J$18,2,FALSE)</f>
        <v>#N/A</v>
      </c>
      <c r="M22" s="21" t="e">
        <f t="shared" si="2"/>
        <v>#N/A</v>
      </c>
      <c r="N22" s="21" t="s">
        <v>52</v>
      </c>
    </row>
    <row r="23" spans="1:14" x14ac:dyDescent="0.25">
      <c r="A23" s="21">
        <f t="shared" si="3"/>
        <v>22</v>
      </c>
      <c r="B23" s="21" t="s">
        <v>669</v>
      </c>
      <c r="C23" s="21" t="str">
        <f>VLOOKUP(B23,[1]DESA!$B$2:$D$601,3,FALSE)</f>
        <v>KATENG</v>
      </c>
      <c r="D23" s="21" t="str">
        <f>VLOOKUP(B23,[1]DESA!$B$2:$E$601,4,FALSE)</f>
        <v>PRAYA BARAT</v>
      </c>
      <c r="E23" s="22" t="s">
        <v>29</v>
      </c>
      <c r="F23" s="21">
        <f t="shared" si="0"/>
        <v>0</v>
      </c>
      <c r="G23" s="21">
        <f t="shared" si="1"/>
        <v>0</v>
      </c>
      <c r="H23" s="24" t="s">
        <v>823</v>
      </c>
      <c r="I23" s="24" t="s">
        <v>824</v>
      </c>
      <c r="J23" s="21" t="s">
        <v>18</v>
      </c>
      <c r="K23" s="21">
        <v>250</v>
      </c>
      <c r="L23" s="21" t="str">
        <f>VLOOKUP(E23,[1]KLASIFIKASI!$I$4:$J$18,2,FALSE)</f>
        <v>PELEPAS GAS</v>
      </c>
      <c r="M23" s="21">
        <f t="shared" si="2"/>
        <v>14</v>
      </c>
      <c r="N23" s="21" t="s">
        <v>19</v>
      </c>
    </row>
    <row r="24" spans="1:14" x14ac:dyDescent="0.25">
      <c r="A24" s="21">
        <f t="shared" si="3"/>
        <v>23</v>
      </c>
      <c r="B24" s="21" t="s">
        <v>669</v>
      </c>
      <c r="C24" s="21" t="str">
        <f>VLOOKUP(B24,[1]DESA!$B$2:$D$601,3,FALSE)</f>
        <v>KATENG</v>
      </c>
      <c r="D24" s="21" t="str">
        <f>VLOOKUP(B24,[1]DESA!$B$2:$E$601,4,FALSE)</f>
        <v>PRAYA BARAT</v>
      </c>
      <c r="E24" s="22" t="s">
        <v>29</v>
      </c>
      <c r="F24" s="21">
        <f t="shared" si="0"/>
        <v>0</v>
      </c>
      <c r="G24" s="21">
        <f t="shared" si="1"/>
        <v>0</v>
      </c>
      <c r="H24" s="24" t="s">
        <v>825</v>
      </c>
      <c r="I24" s="24" t="s">
        <v>826</v>
      </c>
      <c r="J24" s="21" t="s">
        <v>18</v>
      </c>
      <c r="K24" s="21">
        <v>500</v>
      </c>
      <c r="L24" s="21" t="str">
        <f>VLOOKUP(E24,[1]KLASIFIKASI!$I$4:$J$18,2,FALSE)</f>
        <v>PELEPAS GAS</v>
      </c>
      <c r="M24" s="21">
        <f t="shared" si="2"/>
        <v>15</v>
      </c>
      <c r="N24" s="21" t="s">
        <v>19</v>
      </c>
    </row>
    <row r="25" spans="1:14" x14ac:dyDescent="0.25">
      <c r="A25" s="21">
        <f t="shared" si="3"/>
        <v>24</v>
      </c>
      <c r="B25" s="21" t="s">
        <v>669</v>
      </c>
      <c r="C25" s="21" t="str">
        <f>VLOOKUP(B25,[1]DESA!$B$2:$D$601,3,FALSE)</f>
        <v>KATENG</v>
      </c>
      <c r="D25" s="21" t="str">
        <f>VLOOKUP(B25,[1]DESA!$B$2:$E$601,4,FALSE)</f>
        <v>PRAYA BARAT</v>
      </c>
      <c r="E25" s="22" t="s">
        <v>29</v>
      </c>
      <c r="F25" s="21">
        <f t="shared" si="0"/>
        <v>0</v>
      </c>
      <c r="G25" s="21">
        <f t="shared" si="1"/>
        <v>0</v>
      </c>
      <c r="H25" s="24" t="s">
        <v>696</v>
      </c>
      <c r="I25" s="24" t="s">
        <v>697</v>
      </c>
      <c r="J25" s="21" t="s">
        <v>18</v>
      </c>
      <c r="K25" s="21">
        <v>160</v>
      </c>
      <c r="L25" s="21" t="str">
        <f>VLOOKUP(E25,[1]KLASIFIKASI!$I$4:$J$18,2,FALSE)</f>
        <v>PELEPAS GAS</v>
      </c>
      <c r="M25" s="21">
        <f t="shared" si="2"/>
        <v>14</v>
      </c>
      <c r="N25" s="21" t="s">
        <v>19</v>
      </c>
    </row>
    <row r="26" spans="1:14" x14ac:dyDescent="0.25">
      <c r="A26" s="21">
        <f t="shared" si="3"/>
        <v>25</v>
      </c>
      <c r="B26" s="21" t="s">
        <v>669</v>
      </c>
      <c r="C26" s="21" t="str">
        <f>VLOOKUP(B26,[1]DESA!$B$2:$D$601,3,FALSE)</f>
        <v>KATENG</v>
      </c>
      <c r="D26" s="21" t="str">
        <f>VLOOKUP(B26,[1]DESA!$B$2:$E$601,4,FALSE)</f>
        <v>PRAYA BARAT</v>
      </c>
      <c r="E26" s="22" t="s">
        <v>29</v>
      </c>
      <c r="F26" s="21">
        <f t="shared" si="0"/>
        <v>0</v>
      </c>
      <c r="G26" s="21">
        <f t="shared" si="1"/>
        <v>0</v>
      </c>
      <c r="H26" s="24" t="s">
        <v>698</v>
      </c>
      <c r="I26" s="24" t="s">
        <v>699</v>
      </c>
      <c r="J26" s="21" t="s">
        <v>18</v>
      </c>
      <c r="K26" s="21">
        <v>160</v>
      </c>
      <c r="L26" s="21" t="str">
        <f>VLOOKUP(E26,[1]KLASIFIKASI!$I$4:$J$18,2,FALSE)</f>
        <v>PELEPAS GAS</v>
      </c>
      <c r="M26" s="21">
        <f t="shared" si="2"/>
        <v>14</v>
      </c>
      <c r="N26" s="21" t="s">
        <v>19</v>
      </c>
    </row>
    <row r="27" spans="1:14" x14ac:dyDescent="0.25">
      <c r="A27" s="21">
        <f t="shared" si="3"/>
        <v>26</v>
      </c>
      <c r="B27" s="21" t="s">
        <v>669</v>
      </c>
      <c r="C27" s="21" t="str">
        <f>VLOOKUP(B27,[1]DESA!$B$2:$D$601,3,FALSE)</f>
        <v>KATENG</v>
      </c>
      <c r="D27" s="21" t="str">
        <f>VLOOKUP(B27,[1]DESA!$B$2:$E$601,4,FALSE)</f>
        <v>PRAYA BARAT</v>
      </c>
      <c r="E27" s="22" t="s">
        <v>29</v>
      </c>
      <c r="F27" s="21">
        <f t="shared" si="0"/>
        <v>0</v>
      </c>
      <c r="G27" s="21">
        <f t="shared" si="1"/>
        <v>0</v>
      </c>
      <c r="H27" s="24" t="s">
        <v>724</v>
      </c>
      <c r="I27" s="24" t="s">
        <v>725</v>
      </c>
      <c r="J27" s="21" t="s">
        <v>18</v>
      </c>
      <c r="K27" s="21">
        <v>250</v>
      </c>
      <c r="L27" s="21" t="str">
        <f>VLOOKUP(E27,[1]KLASIFIKASI!$I$4:$J$18,2,FALSE)</f>
        <v>PELEPAS GAS</v>
      </c>
      <c r="M27" s="21">
        <f t="shared" si="2"/>
        <v>14</v>
      </c>
      <c r="N27" s="21" t="s">
        <v>19</v>
      </c>
    </row>
    <row r="28" spans="1:14" x14ac:dyDescent="0.25">
      <c r="A28" s="21">
        <f t="shared" si="3"/>
        <v>27</v>
      </c>
      <c r="B28" s="21" t="s">
        <v>669</v>
      </c>
      <c r="C28" s="21" t="str">
        <f>VLOOKUP(B28,[1]DESA!$B$2:$D$601,3,FALSE)</f>
        <v>KATENG</v>
      </c>
      <c r="D28" s="21" t="str">
        <f>VLOOKUP(B28,[1]DESA!$B$2:$E$601,4,FALSE)</f>
        <v>PRAYA BARAT</v>
      </c>
      <c r="E28" s="22" t="s">
        <v>29</v>
      </c>
      <c r="F28" s="21">
        <f t="shared" si="0"/>
        <v>0</v>
      </c>
      <c r="G28" s="21">
        <f t="shared" si="1"/>
        <v>0</v>
      </c>
      <c r="H28" s="24" t="s">
        <v>730</v>
      </c>
      <c r="I28" s="24" t="s">
        <v>731</v>
      </c>
      <c r="J28" s="21" t="s">
        <v>18</v>
      </c>
      <c r="K28" s="21">
        <v>160</v>
      </c>
      <c r="L28" s="21" t="str">
        <f>VLOOKUP(E28,[1]KLASIFIKASI!$I$4:$J$18,2,FALSE)</f>
        <v>PELEPAS GAS</v>
      </c>
      <c r="M28" s="21">
        <f t="shared" si="2"/>
        <v>14</v>
      </c>
      <c r="N28" s="21" t="s">
        <v>19</v>
      </c>
    </row>
    <row r="29" spans="1:14" x14ac:dyDescent="0.25">
      <c r="A29" s="21">
        <f t="shared" si="3"/>
        <v>28</v>
      </c>
      <c r="B29" s="21" t="s">
        <v>669</v>
      </c>
      <c r="C29" s="21" t="str">
        <f>VLOOKUP(B29,[1]DESA!$B$2:$D$601,3,FALSE)</f>
        <v>KATENG</v>
      </c>
      <c r="D29" s="21" t="str">
        <f>VLOOKUP(B29,[1]DESA!$B$2:$E$601,4,FALSE)</f>
        <v>PRAYA BARAT</v>
      </c>
      <c r="E29" s="22" t="s">
        <v>29</v>
      </c>
      <c r="F29" s="21">
        <f t="shared" si="0"/>
        <v>0</v>
      </c>
      <c r="G29" s="21">
        <f t="shared" si="1"/>
        <v>0</v>
      </c>
      <c r="H29" s="24" t="s">
        <v>736</v>
      </c>
      <c r="I29" s="24" t="s">
        <v>737</v>
      </c>
      <c r="J29" s="21" t="s">
        <v>18</v>
      </c>
      <c r="K29" s="21">
        <v>160</v>
      </c>
      <c r="L29" s="21" t="str">
        <f>VLOOKUP(E29,[1]KLASIFIKASI!$I$4:$J$18,2,FALSE)</f>
        <v>PELEPAS GAS</v>
      </c>
      <c r="M29" s="21">
        <f t="shared" si="2"/>
        <v>14</v>
      </c>
      <c r="N29" s="21" t="s">
        <v>19</v>
      </c>
    </row>
    <row r="30" spans="1:14" x14ac:dyDescent="0.25">
      <c r="A30" s="21">
        <f t="shared" si="3"/>
        <v>29</v>
      </c>
      <c r="B30" s="21" t="s">
        <v>669</v>
      </c>
      <c r="C30" s="21" t="str">
        <f>VLOOKUP(B30,[1]DESA!$B$2:$D$601,3,FALSE)</f>
        <v>KATENG</v>
      </c>
      <c r="D30" s="21" t="str">
        <f>VLOOKUP(B30,[1]DESA!$B$2:$E$601,4,FALSE)</f>
        <v>PRAYA BARAT</v>
      </c>
      <c r="E30" s="22" t="s">
        <v>29</v>
      </c>
      <c r="F30" s="21">
        <f t="shared" si="0"/>
        <v>0</v>
      </c>
      <c r="G30" s="21">
        <f t="shared" si="1"/>
        <v>0</v>
      </c>
      <c r="H30" s="24" t="s">
        <v>738</v>
      </c>
      <c r="I30" s="24" t="s">
        <v>739</v>
      </c>
      <c r="J30" s="21" t="s">
        <v>18</v>
      </c>
      <c r="K30" s="21">
        <v>160</v>
      </c>
      <c r="L30" s="21" t="str">
        <f>VLOOKUP(E30,[1]KLASIFIKASI!$I$4:$J$18,2,FALSE)</f>
        <v>PELEPAS GAS</v>
      </c>
      <c r="M30" s="21">
        <f t="shared" si="2"/>
        <v>14</v>
      </c>
      <c r="N30" s="21" t="s">
        <v>19</v>
      </c>
    </row>
    <row r="31" spans="1:14" x14ac:dyDescent="0.25">
      <c r="A31" s="21">
        <f t="shared" si="3"/>
        <v>30</v>
      </c>
      <c r="B31" s="21" t="s">
        <v>669</v>
      </c>
      <c r="C31" s="21" t="str">
        <f>VLOOKUP(B31,[1]DESA!$B$2:$D$601,3,FALSE)</f>
        <v>KATENG</v>
      </c>
      <c r="D31" s="21" t="str">
        <f>VLOOKUP(B31,[1]DESA!$B$2:$E$601,4,FALSE)</f>
        <v>PRAYA BARAT</v>
      </c>
      <c r="E31" s="22" t="s">
        <v>29</v>
      </c>
      <c r="F31" s="21">
        <f t="shared" si="0"/>
        <v>0</v>
      </c>
      <c r="G31" s="21">
        <f t="shared" si="1"/>
        <v>0</v>
      </c>
      <c r="H31" s="24" t="s">
        <v>744</v>
      </c>
      <c r="I31" s="24" t="s">
        <v>745</v>
      </c>
      <c r="J31" s="21" t="s">
        <v>18</v>
      </c>
      <c r="K31" s="21">
        <v>160</v>
      </c>
      <c r="L31" s="21" t="str">
        <f>VLOOKUP(E31,[1]KLASIFIKASI!$I$4:$J$18,2,FALSE)</f>
        <v>PELEPAS GAS</v>
      </c>
      <c r="M31" s="21">
        <f t="shared" si="2"/>
        <v>14</v>
      </c>
      <c r="N31" s="21" t="s">
        <v>19</v>
      </c>
    </row>
    <row r="32" spans="1:14" x14ac:dyDescent="0.25">
      <c r="A32" s="21">
        <f t="shared" si="3"/>
        <v>31</v>
      </c>
      <c r="B32" s="21" t="s">
        <v>669</v>
      </c>
      <c r="C32" s="21" t="str">
        <f>VLOOKUP(B32,[1]DESA!$B$2:$D$601,3,FALSE)</f>
        <v>KATENG</v>
      </c>
      <c r="D32" s="21" t="str">
        <f>VLOOKUP(B32,[1]DESA!$B$2:$E$601,4,FALSE)</f>
        <v>PRAYA BARAT</v>
      </c>
      <c r="E32" s="22" t="s">
        <v>29</v>
      </c>
      <c r="F32" s="21">
        <f t="shared" si="0"/>
        <v>0</v>
      </c>
      <c r="G32" s="21">
        <f t="shared" si="1"/>
        <v>0</v>
      </c>
      <c r="H32" s="24" t="s">
        <v>746</v>
      </c>
      <c r="I32" s="24" t="s">
        <v>747</v>
      </c>
      <c r="J32" s="21" t="s">
        <v>18</v>
      </c>
      <c r="K32" s="21">
        <v>160</v>
      </c>
      <c r="L32" s="21" t="str">
        <f>VLOOKUP(E32,[1]KLASIFIKASI!$I$4:$J$18,2,FALSE)</f>
        <v>PELEPAS GAS</v>
      </c>
      <c r="M32" s="21">
        <f t="shared" si="2"/>
        <v>14</v>
      </c>
      <c r="N32" s="21" t="s">
        <v>19</v>
      </c>
    </row>
    <row r="33" spans="1:14" x14ac:dyDescent="0.25">
      <c r="A33" s="21">
        <f t="shared" si="3"/>
        <v>32</v>
      </c>
      <c r="B33" s="21" t="s">
        <v>837</v>
      </c>
      <c r="C33" s="21" t="str">
        <f>VLOOKUP(B33,[1]DESA!$B$2:$D$601,3,FALSE)</f>
        <v>KATENG</v>
      </c>
      <c r="D33" s="21" t="str">
        <f>VLOOKUP(B33,[1]DESA!$B$2:$E$601,4,FALSE)</f>
        <v>PRAYA BARAT</v>
      </c>
      <c r="E33" s="22" t="s">
        <v>29</v>
      </c>
      <c r="F33" s="21">
        <f t="shared" si="0"/>
        <v>0</v>
      </c>
      <c r="G33" s="21">
        <f t="shared" si="1"/>
        <v>0</v>
      </c>
      <c r="H33" s="24" t="s">
        <v>838</v>
      </c>
      <c r="I33" s="24" t="s">
        <v>839</v>
      </c>
      <c r="J33" s="21" t="s">
        <v>18</v>
      </c>
      <c r="K33" s="21">
        <v>250</v>
      </c>
      <c r="L33" s="21" t="str">
        <f>VLOOKUP(E33,[1]KLASIFIKASI!$I$4:$J$18,2,FALSE)</f>
        <v>PELEPAS GAS</v>
      </c>
      <c r="M33" s="21">
        <f t="shared" si="2"/>
        <v>14</v>
      </c>
      <c r="N33" s="21" t="s">
        <v>19</v>
      </c>
    </row>
    <row r="34" spans="1:14" x14ac:dyDescent="0.25">
      <c r="A34" s="21">
        <f t="shared" si="3"/>
        <v>33</v>
      </c>
      <c r="B34" s="21" t="s">
        <v>837</v>
      </c>
      <c r="C34" s="21" t="str">
        <f>VLOOKUP(B34,[1]DESA!$B$2:$D$601,3,FALSE)</f>
        <v>KATENG</v>
      </c>
      <c r="D34" s="21" t="str">
        <f>VLOOKUP(B34,[1]DESA!$B$2:$E$601,4,FALSE)</f>
        <v>PRAYA BARAT</v>
      </c>
      <c r="E34" s="22" t="s">
        <v>15</v>
      </c>
      <c r="F34" s="21">
        <f t="shared" ref="F34:F52" si="4">IF(ISERROR(VLOOKUP(M34,KELAS,2,FALSE)),0,VLOOKUP(M34,KELAS,2,FALSE))</f>
        <v>0</v>
      </c>
      <c r="G34" s="21">
        <f t="shared" ref="G34:G52" si="5">IF(F34&gt;50,100,F34)</f>
        <v>0</v>
      </c>
      <c r="H34" s="24" t="s">
        <v>840</v>
      </c>
      <c r="I34" s="24" t="s">
        <v>841</v>
      </c>
      <c r="J34" s="21" t="s">
        <v>18</v>
      </c>
      <c r="K34" s="21">
        <v>42</v>
      </c>
      <c r="L34" s="21" t="str">
        <f>VLOOKUP(E34,[1]KLASIFIKASI!$I$4:$J$18,2,FALSE)</f>
        <v>PELEPAS GAS</v>
      </c>
      <c r="M34" s="21">
        <f t="shared" ref="M34:M52" si="6">IF(AND(L34="PIJAR",K34&gt;=25,K34&lt;=50),1,IF(AND(L34="PIJAR",K34&gt;=51,K34&lt;=100),2,IF(AND(L34="PIJAR",K34&gt;=101,K34&lt;=200),3,IF(AND(L34="PIJAR",K34&gt;=201,K34&lt;=300),4,IF(AND(L34="PIJAR",K34&gt;=301,K34&lt;=400),5,IF(AND(L34="PIJAR",K34&gt;=401,K34&lt;=500),6,IF(AND(L34="PIJAR",K34&gt;=510,K34&lt;=600),7,IF(AND(L34="PIJAR",K34&gt;=601,K34&lt;=700),8,IF(AND(L34="PIJAR",K34&gt;=701,K34&lt;=800),9,IF(AND(L34="PIJAR",K34&gt;=801,K34&lt;=900),10,IF(AND(L34="PIJAR",K34&gt;=901,K34&lt;=1000),11,IF(AND(L34="PELEPAS GAS",K34&gt;=10,K34&lt;=50),12,IF(AND(L34="PELEPAS GAS",K34&gt;=51,K34&lt;=100),13,IF(AND(L34="PELEPAS GAS",K34&gt;=101,K34&lt;=250),14,IF(AND(L34="PELEPAS GAS",K34&gt;=251,K34&lt;1000),15,IF(AND(L34="PELEPAS GAS",K34&gt;=501,K34&lt;2000),16,"SALAH"))))))))))))))))</f>
        <v>12</v>
      </c>
      <c r="N34" s="21" t="s">
        <v>19</v>
      </c>
    </row>
    <row r="35" spans="1:14" x14ac:dyDescent="0.25">
      <c r="A35" s="21">
        <f t="shared" si="3"/>
        <v>34</v>
      </c>
      <c r="B35" s="21" t="s">
        <v>837</v>
      </c>
      <c r="C35" s="21" t="str">
        <f>VLOOKUP(B35,[1]DESA!$B$2:$D$601,3,FALSE)</f>
        <v>KATENG</v>
      </c>
      <c r="D35" s="21" t="str">
        <f>VLOOKUP(B35,[1]DESA!$B$2:$E$601,4,FALSE)</f>
        <v>PRAYA BARAT</v>
      </c>
      <c r="E35" s="22" t="s">
        <v>29</v>
      </c>
      <c r="F35" s="21">
        <f t="shared" si="4"/>
        <v>0</v>
      </c>
      <c r="G35" s="21">
        <f t="shared" si="5"/>
        <v>0</v>
      </c>
      <c r="H35" s="24" t="s">
        <v>844</v>
      </c>
      <c r="I35" s="24" t="s">
        <v>845</v>
      </c>
      <c r="J35" s="21" t="s">
        <v>18</v>
      </c>
      <c r="K35" s="21">
        <v>250</v>
      </c>
      <c r="L35" s="21" t="str">
        <f>VLOOKUP(E35,[1]KLASIFIKASI!$I$4:$J$18,2,FALSE)</f>
        <v>PELEPAS GAS</v>
      </c>
      <c r="M35" s="21">
        <f t="shared" si="6"/>
        <v>14</v>
      </c>
      <c r="N35" s="21" t="s">
        <v>19</v>
      </c>
    </row>
    <row r="36" spans="1:14" x14ac:dyDescent="0.25">
      <c r="A36" s="21">
        <f t="shared" si="3"/>
        <v>35</v>
      </c>
      <c r="B36" s="21" t="s">
        <v>837</v>
      </c>
      <c r="C36" s="21" t="str">
        <f>VLOOKUP(B36,[1]DESA!$B$2:$D$601,3,FALSE)</f>
        <v>KATENG</v>
      </c>
      <c r="D36" s="21" t="str">
        <f>VLOOKUP(B36,[1]DESA!$B$2:$E$601,4,FALSE)</f>
        <v>PRAYA BARAT</v>
      </c>
      <c r="E36" s="22" t="s">
        <v>29</v>
      </c>
      <c r="F36" s="21">
        <f t="shared" si="4"/>
        <v>0</v>
      </c>
      <c r="G36" s="21">
        <f t="shared" si="5"/>
        <v>0</v>
      </c>
      <c r="H36" s="24" t="s">
        <v>848</v>
      </c>
      <c r="I36" s="24" t="s">
        <v>849</v>
      </c>
      <c r="J36" s="21" t="s">
        <v>18</v>
      </c>
      <c r="K36" s="21">
        <v>250</v>
      </c>
      <c r="L36" s="21" t="str">
        <f>VLOOKUP(E36,[1]KLASIFIKASI!$I$4:$J$18,2,FALSE)</f>
        <v>PELEPAS GAS</v>
      </c>
      <c r="M36" s="21">
        <f t="shared" si="6"/>
        <v>14</v>
      </c>
      <c r="N36" s="21" t="s">
        <v>19</v>
      </c>
    </row>
    <row r="37" spans="1:14" x14ac:dyDescent="0.25">
      <c r="A37" s="21">
        <f t="shared" si="3"/>
        <v>36</v>
      </c>
      <c r="B37" s="21" t="s">
        <v>1010</v>
      </c>
      <c r="C37" s="21" t="str">
        <f>VLOOKUP(B37,[1]DESA!$B$2:$D$601,3,FALSE)</f>
        <v>PENUJAK</v>
      </c>
      <c r="D37" s="21" t="str">
        <f>VLOOKUP(B37,[1]DESA!$B$2:$E$601,4,FALSE)</f>
        <v>PRAYA BARAT</v>
      </c>
      <c r="E37" s="22" t="s">
        <v>24</v>
      </c>
      <c r="F37" s="21">
        <f t="shared" si="4"/>
        <v>0</v>
      </c>
      <c r="G37" s="21">
        <f t="shared" si="5"/>
        <v>0</v>
      </c>
      <c r="H37" s="24" t="s">
        <v>1011</v>
      </c>
      <c r="I37" s="24" t="s">
        <v>1012</v>
      </c>
      <c r="J37" s="21" t="s">
        <v>18</v>
      </c>
      <c r="K37" s="21">
        <v>125</v>
      </c>
      <c r="L37" s="21" t="str">
        <f>VLOOKUP(E37,[1]KLASIFIKASI!$I$4:$J$18,2,FALSE)</f>
        <v>PELEPAS GAS</v>
      </c>
      <c r="M37" s="21">
        <f t="shared" si="6"/>
        <v>14</v>
      </c>
      <c r="N37" s="21" t="s">
        <v>19</v>
      </c>
    </row>
    <row r="38" spans="1:14" x14ac:dyDescent="0.25">
      <c r="A38" s="21">
        <f t="shared" si="3"/>
        <v>37</v>
      </c>
      <c r="B38" s="21" t="s">
        <v>1010</v>
      </c>
      <c r="C38" s="21" t="str">
        <f>VLOOKUP(B38,[1]DESA!$B$2:$D$601,3,FALSE)</f>
        <v>PENUJAK</v>
      </c>
      <c r="D38" s="21" t="str">
        <f>VLOOKUP(B38,[1]DESA!$B$2:$E$601,4,FALSE)</f>
        <v>PRAYA BARAT</v>
      </c>
      <c r="E38" s="22" t="s">
        <v>24</v>
      </c>
      <c r="F38" s="21">
        <f t="shared" si="4"/>
        <v>0</v>
      </c>
      <c r="G38" s="21">
        <f t="shared" si="5"/>
        <v>0</v>
      </c>
      <c r="H38" s="24" t="s">
        <v>1050</v>
      </c>
      <c r="I38" s="24" t="s">
        <v>1051</v>
      </c>
      <c r="J38" s="21" t="s">
        <v>18</v>
      </c>
      <c r="K38" s="21"/>
      <c r="L38" s="21" t="str">
        <f>VLOOKUP(E38,[1]KLASIFIKASI!$I$4:$J$18,2,FALSE)</f>
        <v>PELEPAS GAS</v>
      </c>
      <c r="M38" s="21" t="str">
        <f t="shared" si="6"/>
        <v>SALAH</v>
      </c>
      <c r="N38" s="21" t="s">
        <v>52</v>
      </c>
    </row>
    <row r="39" spans="1:14" x14ac:dyDescent="0.25">
      <c r="A39" s="21">
        <f t="shared" si="3"/>
        <v>38</v>
      </c>
      <c r="B39" s="21" t="s">
        <v>1010</v>
      </c>
      <c r="C39" s="21" t="str">
        <f>VLOOKUP(B39,[1]DESA!$B$2:$D$601,3,FALSE)</f>
        <v>PENUJAK</v>
      </c>
      <c r="D39" s="21" t="str">
        <f>VLOOKUP(B39,[1]DESA!$B$2:$E$601,4,FALSE)</f>
        <v>PRAYA BARAT</v>
      </c>
      <c r="E39" s="22" t="s">
        <v>24</v>
      </c>
      <c r="F39" s="21">
        <f t="shared" si="4"/>
        <v>0</v>
      </c>
      <c r="G39" s="21">
        <f t="shared" si="5"/>
        <v>0</v>
      </c>
      <c r="H39" s="24" t="s">
        <v>1052</v>
      </c>
      <c r="I39" s="24" t="s">
        <v>1053</v>
      </c>
      <c r="J39" s="21" t="s">
        <v>18</v>
      </c>
      <c r="K39" s="21"/>
      <c r="L39" s="21" t="str">
        <f>VLOOKUP(E39,[1]KLASIFIKASI!$I$4:$J$18,2,FALSE)</f>
        <v>PELEPAS GAS</v>
      </c>
      <c r="M39" s="21" t="str">
        <f t="shared" si="6"/>
        <v>SALAH</v>
      </c>
      <c r="N39" s="21" t="s">
        <v>52</v>
      </c>
    </row>
    <row r="40" spans="1:14" x14ac:dyDescent="0.25">
      <c r="A40" s="21">
        <f t="shared" si="3"/>
        <v>39</v>
      </c>
      <c r="B40" s="21" t="s">
        <v>1166</v>
      </c>
      <c r="C40" s="21" t="str">
        <f>VLOOKUP(B40,[1]DESA!$B$2:$D$601,3,FALSE)</f>
        <v>PENUJAK</v>
      </c>
      <c r="D40" s="21" t="str">
        <f>VLOOKUP(B40,[1]DESA!$B$2:$E$601,4,FALSE)</f>
        <v>PRAYA BARAT</v>
      </c>
      <c r="E40" s="22" t="s">
        <v>29</v>
      </c>
      <c r="F40" s="21">
        <f t="shared" si="4"/>
        <v>0</v>
      </c>
      <c r="G40" s="21">
        <f t="shared" si="5"/>
        <v>0</v>
      </c>
      <c r="H40" s="24" t="s">
        <v>1167</v>
      </c>
      <c r="I40" s="24" t="s">
        <v>1168</v>
      </c>
      <c r="J40" s="21" t="s">
        <v>18</v>
      </c>
      <c r="K40" s="21">
        <v>500</v>
      </c>
      <c r="L40" s="21" t="str">
        <f>VLOOKUP(E40,[1]KLASIFIKASI!$I$4:$J$18,2,FALSE)</f>
        <v>PELEPAS GAS</v>
      </c>
      <c r="M40" s="21">
        <f t="shared" si="6"/>
        <v>15</v>
      </c>
      <c r="N40" s="21" t="s">
        <v>19</v>
      </c>
    </row>
    <row r="41" spans="1:14" x14ac:dyDescent="0.25">
      <c r="A41" s="21">
        <f t="shared" si="3"/>
        <v>40</v>
      </c>
      <c r="B41" s="21" t="s">
        <v>1166</v>
      </c>
      <c r="C41" s="21" t="str">
        <f>VLOOKUP(B41,[1]DESA!$B$2:$D$601,3,FALSE)</f>
        <v>PENUJAK</v>
      </c>
      <c r="D41" s="21" t="str">
        <f>VLOOKUP(B41,[1]DESA!$B$2:$E$601,4,FALSE)</f>
        <v>PRAYA BARAT</v>
      </c>
      <c r="E41" s="22" t="s">
        <v>29</v>
      </c>
      <c r="F41" s="21">
        <f t="shared" si="4"/>
        <v>0</v>
      </c>
      <c r="G41" s="21">
        <f t="shared" si="5"/>
        <v>0</v>
      </c>
      <c r="H41" s="24" t="s">
        <v>1171</v>
      </c>
      <c r="I41" s="24" t="s">
        <v>1172</v>
      </c>
      <c r="J41" s="21" t="s">
        <v>18</v>
      </c>
      <c r="K41" s="21">
        <v>500</v>
      </c>
      <c r="L41" s="21" t="str">
        <f>VLOOKUP(E41,[1]KLASIFIKASI!$I$4:$J$18,2,FALSE)</f>
        <v>PELEPAS GAS</v>
      </c>
      <c r="M41" s="21">
        <f t="shared" si="6"/>
        <v>15</v>
      </c>
      <c r="N41" s="21" t="s">
        <v>19</v>
      </c>
    </row>
    <row r="42" spans="1:14" x14ac:dyDescent="0.25">
      <c r="A42" s="21">
        <f t="shared" si="3"/>
        <v>41</v>
      </c>
      <c r="B42" s="21" t="s">
        <v>1166</v>
      </c>
      <c r="C42" s="21" t="str">
        <f>VLOOKUP(B42,[1]DESA!$B$2:$D$601,3,FALSE)</f>
        <v>PENUJAK</v>
      </c>
      <c r="D42" s="21" t="str">
        <f>VLOOKUP(B42,[1]DESA!$B$2:$E$601,4,FALSE)</f>
        <v>PRAYA BARAT</v>
      </c>
      <c r="E42" s="22" t="s">
        <v>15</v>
      </c>
      <c r="F42" s="21">
        <f t="shared" si="4"/>
        <v>0</v>
      </c>
      <c r="G42" s="21">
        <f t="shared" si="5"/>
        <v>0</v>
      </c>
      <c r="H42" s="24"/>
      <c r="I42" s="24"/>
      <c r="J42" s="21" t="s">
        <v>18</v>
      </c>
      <c r="K42" s="21">
        <v>42</v>
      </c>
      <c r="L42" s="21" t="str">
        <f>VLOOKUP(E42,[1]KLASIFIKASI!$I$4:$J$18,2,FALSE)</f>
        <v>PELEPAS GAS</v>
      </c>
      <c r="M42" s="21">
        <f t="shared" si="6"/>
        <v>12</v>
      </c>
      <c r="N42" s="21" t="s">
        <v>19</v>
      </c>
    </row>
    <row r="43" spans="1:14" x14ac:dyDescent="0.25">
      <c r="A43" s="21">
        <f t="shared" si="3"/>
        <v>42</v>
      </c>
      <c r="B43" s="21" t="s">
        <v>1166</v>
      </c>
      <c r="C43" s="21" t="str">
        <f>VLOOKUP(B43,[1]DESA!$B$2:$D$601,3,FALSE)</f>
        <v>PENUJAK</v>
      </c>
      <c r="D43" s="21" t="str">
        <f>VLOOKUP(B43,[1]DESA!$B$2:$E$601,4,FALSE)</f>
        <v>PRAYA BARAT</v>
      </c>
      <c r="E43" s="22" t="s">
        <v>15</v>
      </c>
      <c r="F43" s="21">
        <f t="shared" si="4"/>
        <v>0</v>
      </c>
      <c r="G43" s="21">
        <f t="shared" si="5"/>
        <v>0</v>
      </c>
      <c r="H43" s="24"/>
      <c r="I43" s="24"/>
      <c r="J43" s="21" t="s">
        <v>18</v>
      </c>
      <c r="K43" s="21">
        <v>42</v>
      </c>
      <c r="L43" s="21" t="str">
        <f>VLOOKUP(E43,[1]KLASIFIKASI!$I$4:$J$18,2,FALSE)</f>
        <v>PELEPAS GAS</v>
      </c>
      <c r="M43" s="21">
        <f t="shared" si="6"/>
        <v>12</v>
      </c>
      <c r="N43" s="21" t="s">
        <v>19</v>
      </c>
    </row>
    <row r="44" spans="1:14" x14ac:dyDescent="0.25">
      <c r="A44" s="21">
        <f t="shared" si="3"/>
        <v>43</v>
      </c>
      <c r="B44" s="21" t="s">
        <v>1166</v>
      </c>
      <c r="C44" s="21" t="str">
        <f>VLOOKUP(B44,[1]DESA!$B$2:$D$601,3,FALSE)</f>
        <v>PENUJAK</v>
      </c>
      <c r="D44" s="21" t="str">
        <f>VLOOKUP(B44,[1]DESA!$B$2:$E$601,4,FALSE)</f>
        <v>PRAYA BARAT</v>
      </c>
      <c r="E44" s="22" t="s">
        <v>15</v>
      </c>
      <c r="F44" s="21">
        <f t="shared" si="4"/>
        <v>0</v>
      </c>
      <c r="G44" s="21">
        <f t="shared" si="5"/>
        <v>0</v>
      </c>
      <c r="H44" s="24"/>
      <c r="I44" s="24"/>
      <c r="J44" s="21" t="s">
        <v>18</v>
      </c>
      <c r="K44" s="21">
        <v>42</v>
      </c>
      <c r="L44" s="21" t="str">
        <f>VLOOKUP(E44,[1]KLASIFIKASI!$I$4:$J$18,2,FALSE)</f>
        <v>PELEPAS GAS</v>
      </c>
      <c r="M44" s="21">
        <f t="shared" si="6"/>
        <v>12</v>
      </c>
      <c r="N44" s="21" t="s">
        <v>19</v>
      </c>
    </row>
    <row r="45" spans="1:14" x14ac:dyDescent="0.25">
      <c r="A45" s="21">
        <f t="shared" si="3"/>
        <v>44</v>
      </c>
      <c r="B45" s="21" t="s">
        <v>1166</v>
      </c>
      <c r="C45" s="21" t="str">
        <f>VLOOKUP(B45,[1]DESA!$B$2:$D$601,3,FALSE)</f>
        <v>PENUJAK</v>
      </c>
      <c r="D45" s="21" t="str">
        <f>VLOOKUP(B45,[1]DESA!$B$2:$E$601,4,FALSE)</f>
        <v>PRAYA BARAT</v>
      </c>
      <c r="E45" s="22" t="s">
        <v>29</v>
      </c>
      <c r="F45" s="21">
        <f t="shared" si="4"/>
        <v>0</v>
      </c>
      <c r="G45" s="21">
        <f t="shared" si="5"/>
        <v>0</v>
      </c>
      <c r="H45" s="24"/>
      <c r="I45" s="24"/>
      <c r="J45" s="21" t="s">
        <v>18</v>
      </c>
      <c r="K45" s="21">
        <v>500</v>
      </c>
      <c r="L45" s="21" t="str">
        <f>VLOOKUP(E45,[1]KLASIFIKASI!$I$4:$J$18,2,FALSE)</f>
        <v>PELEPAS GAS</v>
      </c>
      <c r="M45" s="21">
        <f t="shared" si="6"/>
        <v>15</v>
      </c>
      <c r="N45" s="21" t="s">
        <v>19</v>
      </c>
    </row>
    <row r="46" spans="1:14" x14ac:dyDescent="0.25">
      <c r="A46" s="21">
        <f t="shared" si="3"/>
        <v>45</v>
      </c>
      <c r="B46" s="21" t="s">
        <v>1544</v>
      </c>
      <c r="C46" s="21" t="str">
        <f>VLOOKUP(B46,[1]DESA!$B$2:$D$601,3,FALSE)</f>
        <v>SETANGGOR</v>
      </c>
      <c r="D46" s="21" t="str">
        <f>VLOOKUP(B46,[1]DESA!$B$2:$E$601,4,FALSE)</f>
        <v>PRAYA BARAT</v>
      </c>
      <c r="E46" s="22" t="s">
        <v>24</v>
      </c>
      <c r="F46" s="21">
        <f t="shared" si="4"/>
        <v>0</v>
      </c>
      <c r="G46" s="21">
        <f t="shared" si="5"/>
        <v>0</v>
      </c>
      <c r="H46" s="24"/>
      <c r="I46" s="24"/>
      <c r="J46" s="21" t="s">
        <v>18</v>
      </c>
      <c r="K46" s="21">
        <v>250</v>
      </c>
      <c r="L46" s="21" t="str">
        <f>VLOOKUP(E46,[1]KLASIFIKASI!$I$4:$J$18,2,FALSE)</f>
        <v>PELEPAS GAS</v>
      </c>
      <c r="M46" s="21">
        <f t="shared" si="6"/>
        <v>14</v>
      </c>
      <c r="N46" s="21" t="s">
        <v>19</v>
      </c>
    </row>
    <row r="47" spans="1:14" x14ac:dyDescent="0.25">
      <c r="A47" s="21">
        <f t="shared" si="3"/>
        <v>46</v>
      </c>
      <c r="B47" s="21" t="s">
        <v>1544</v>
      </c>
      <c r="C47" s="21" t="str">
        <f>VLOOKUP(B47,[1]DESA!$B$2:$D$601,3,FALSE)</f>
        <v>SETANGGOR</v>
      </c>
      <c r="D47" s="21" t="str">
        <f>VLOOKUP(B47,[1]DESA!$B$2:$E$601,4,FALSE)</f>
        <v>PRAYA BARAT</v>
      </c>
      <c r="E47" s="22" t="s">
        <v>15</v>
      </c>
      <c r="F47" s="21">
        <f t="shared" si="4"/>
        <v>0</v>
      </c>
      <c r="G47" s="21">
        <f t="shared" si="5"/>
        <v>0</v>
      </c>
      <c r="H47" s="24"/>
      <c r="I47" s="24"/>
      <c r="J47" s="21" t="s">
        <v>18</v>
      </c>
      <c r="K47" s="21">
        <v>42</v>
      </c>
      <c r="L47" s="21" t="str">
        <f>VLOOKUP(E47,[1]KLASIFIKASI!$I$4:$J$18,2,FALSE)</f>
        <v>PELEPAS GAS</v>
      </c>
      <c r="M47" s="21">
        <f t="shared" si="6"/>
        <v>12</v>
      </c>
      <c r="N47" s="21" t="s">
        <v>19</v>
      </c>
    </row>
    <row r="48" spans="1:14" x14ac:dyDescent="0.25">
      <c r="A48" s="21">
        <f t="shared" si="3"/>
        <v>47</v>
      </c>
      <c r="B48" s="21" t="s">
        <v>1544</v>
      </c>
      <c r="C48" s="21" t="str">
        <f>VLOOKUP(B48,[1]DESA!$B$2:$D$601,3,FALSE)</f>
        <v>SETANGGOR</v>
      </c>
      <c r="D48" s="21" t="str">
        <f>VLOOKUP(B48,[1]DESA!$B$2:$E$601,4,FALSE)</f>
        <v>PRAYA BARAT</v>
      </c>
      <c r="E48" s="22" t="s">
        <v>24</v>
      </c>
      <c r="F48" s="21">
        <f t="shared" si="4"/>
        <v>0</v>
      </c>
      <c r="G48" s="21">
        <f t="shared" si="5"/>
        <v>0</v>
      </c>
      <c r="H48" s="24"/>
      <c r="I48" s="24"/>
      <c r="J48" s="21" t="s">
        <v>18</v>
      </c>
      <c r="K48" s="21">
        <v>250</v>
      </c>
      <c r="L48" s="21" t="str">
        <f>VLOOKUP(E48,[1]KLASIFIKASI!$I$4:$J$18,2,FALSE)</f>
        <v>PELEPAS GAS</v>
      </c>
      <c r="M48" s="21">
        <f t="shared" si="6"/>
        <v>14</v>
      </c>
      <c r="N48" s="21" t="s">
        <v>19</v>
      </c>
    </row>
    <row r="49" spans="1:14" x14ac:dyDescent="0.25">
      <c r="A49" s="21">
        <f t="shared" si="3"/>
        <v>48</v>
      </c>
      <c r="B49" s="21" t="s">
        <v>1544</v>
      </c>
      <c r="C49" s="21" t="str">
        <f>VLOOKUP(B49,[1]DESA!$B$2:$D$601,3,FALSE)</f>
        <v>SETANGGOR</v>
      </c>
      <c r="D49" s="21" t="str">
        <f>VLOOKUP(B49,[1]DESA!$B$2:$E$601,4,FALSE)</f>
        <v>PRAYA BARAT</v>
      </c>
      <c r="E49" s="22" t="s">
        <v>49</v>
      </c>
      <c r="F49" s="21">
        <f t="shared" si="4"/>
        <v>0</v>
      </c>
      <c r="G49" s="21">
        <f t="shared" si="5"/>
        <v>0</v>
      </c>
      <c r="H49" s="24"/>
      <c r="I49" s="24"/>
      <c r="J49" s="21" t="s">
        <v>18</v>
      </c>
      <c r="K49" s="21"/>
      <c r="L49" s="21" t="e">
        <f>VLOOKUP(E49,[1]KLASIFIKASI!$I$4:$J$18,2,FALSE)</f>
        <v>#N/A</v>
      </c>
      <c r="M49" s="21" t="e">
        <f t="shared" si="6"/>
        <v>#N/A</v>
      </c>
      <c r="N49" s="21" t="s">
        <v>52</v>
      </c>
    </row>
    <row r="50" spans="1:14" x14ac:dyDescent="0.25">
      <c r="A50" s="21">
        <f t="shared" si="3"/>
        <v>49</v>
      </c>
      <c r="B50" s="21" t="s">
        <v>1544</v>
      </c>
      <c r="C50" s="21" t="str">
        <f>VLOOKUP(B50,[1]DESA!$B$2:$D$601,3,FALSE)</f>
        <v>SETANGGOR</v>
      </c>
      <c r="D50" s="21" t="str">
        <f>VLOOKUP(B50,[1]DESA!$B$2:$E$601,4,FALSE)</f>
        <v>PRAYA BARAT</v>
      </c>
      <c r="E50" s="22" t="s">
        <v>15</v>
      </c>
      <c r="F50" s="21">
        <f t="shared" si="4"/>
        <v>0</v>
      </c>
      <c r="G50" s="21">
        <f t="shared" si="5"/>
        <v>0</v>
      </c>
      <c r="H50" s="24"/>
      <c r="I50" s="24"/>
      <c r="J50" s="21" t="s">
        <v>18</v>
      </c>
      <c r="K50" s="21">
        <v>18</v>
      </c>
      <c r="L50" s="21" t="str">
        <f>VLOOKUP(E50,[1]KLASIFIKASI!$I$4:$J$18,2,FALSE)</f>
        <v>PELEPAS GAS</v>
      </c>
      <c r="M50" s="21">
        <f t="shared" si="6"/>
        <v>12</v>
      </c>
      <c r="N50" s="21" t="s">
        <v>19</v>
      </c>
    </row>
    <row r="51" spans="1:14" x14ac:dyDescent="0.25">
      <c r="A51" s="21">
        <f t="shared" si="3"/>
        <v>50</v>
      </c>
      <c r="B51" s="21" t="s">
        <v>1544</v>
      </c>
      <c r="C51" s="21" t="str">
        <f>VLOOKUP(B51,[1]DESA!$B$2:$D$601,3,FALSE)</f>
        <v>SETANGGOR</v>
      </c>
      <c r="D51" s="21" t="str">
        <f>VLOOKUP(B51,[1]DESA!$B$2:$E$601,4,FALSE)</f>
        <v>PRAYA BARAT</v>
      </c>
      <c r="E51" s="22" t="s">
        <v>15</v>
      </c>
      <c r="F51" s="21">
        <f t="shared" si="4"/>
        <v>0</v>
      </c>
      <c r="G51" s="21">
        <f t="shared" si="5"/>
        <v>0</v>
      </c>
      <c r="H51" s="24"/>
      <c r="I51" s="24"/>
      <c r="J51" s="21" t="s">
        <v>18</v>
      </c>
      <c r="K51" s="21">
        <v>18</v>
      </c>
      <c r="L51" s="21" t="str">
        <f>VLOOKUP(E51,[1]KLASIFIKASI!$I$4:$J$18,2,FALSE)</f>
        <v>PELEPAS GAS</v>
      </c>
      <c r="M51" s="21">
        <f t="shared" si="6"/>
        <v>12</v>
      </c>
      <c r="N51" s="21" t="s">
        <v>19</v>
      </c>
    </row>
    <row r="52" spans="1:14" x14ac:dyDescent="0.25">
      <c r="A52" s="21">
        <f t="shared" si="3"/>
        <v>51</v>
      </c>
      <c r="B52" s="21" t="s">
        <v>1544</v>
      </c>
      <c r="C52" s="21" t="str">
        <f>VLOOKUP(B52,[1]DESA!$B$2:$D$601,3,FALSE)</f>
        <v>SETANGGOR</v>
      </c>
      <c r="D52" s="21" t="str">
        <f>VLOOKUP(B52,[1]DESA!$B$2:$E$601,4,FALSE)</f>
        <v>PRAYA BARAT</v>
      </c>
      <c r="E52" s="22" t="s">
        <v>15</v>
      </c>
      <c r="F52" s="21">
        <f t="shared" si="4"/>
        <v>0</v>
      </c>
      <c r="G52" s="21">
        <f t="shared" si="5"/>
        <v>0</v>
      </c>
      <c r="H52" s="24"/>
      <c r="I52" s="24"/>
      <c r="J52" s="21" t="s">
        <v>18</v>
      </c>
      <c r="K52" s="21">
        <v>42</v>
      </c>
      <c r="L52" s="21" t="str">
        <f>VLOOKUP(E52,[1]KLASIFIKASI!$I$4:$J$18,2,FALSE)</f>
        <v>PELEPAS GAS</v>
      </c>
      <c r="M52" s="21">
        <f t="shared" si="6"/>
        <v>12</v>
      </c>
      <c r="N52" s="21" t="s">
        <v>19</v>
      </c>
    </row>
    <row r="53" spans="1:14" x14ac:dyDescent="0.25">
      <c r="A53" s="21">
        <f t="shared" si="3"/>
        <v>52</v>
      </c>
      <c r="B53" s="21" t="s">
        <v>1483</v>
      </c>
      <c r="C53" s="21" t="str">
        <f>VLOOKUP(B53,[1]DESA!$B$2:$D$601,3,FALSE)</f>
        <v>BATUJAI</v>
      </c>
      <c r="D53" s="21" t="str">
        <f>VLOOKUP(B53,[1]DESA!$B$2:$E$601,4,FALSE)</f>
        <v>PRAYA BARAT</v>
      </c>
      <c r="E53" s="22" t="s">
        <v>29</v>
      </c>
      <c r="F53" s="21">
        <f>IF(ISERROR(VLOOKUP(M53,KELAS,2,FALSE)),0,VLOOKUP(M53,KELAS,2,FALSE))</f>
        <v>0</v>
      </c>
      <c r="G53" s="21">
        <f>IF(F53&gt;50,100,F53)</f>
        <v>0</v>
      </c>
      <c r="H53" s="24"/>
      <c r="I53" s="24"/>
      <c r="J53" s="21" t="s">
        <v>18</v>
      </c>
      <c r="K53" s="21">
        <v>160</v>
      </c>
      <c r="L53" s="21" t="str">
        <f>VLOOKUP(E53,[1]KLASIFIKASI!$I$4:$J$18,2,FALSE)</f>
        <v>PELEPAS GAS</v>
      </c>
      <c r="M53" s="21">
        <f>IF(AND(L53="PIJAR",K53&gt;=25,K53&lt;=50),1,IF(AND(L53="PIJAR",K53&gt;=51,K53&lt;=100),2,IF(AND(L53="PIJAR",K53&gt;=101,K53&lt;=200),3,IF(AND(L53="PIJAR",K53&gt;=201,K53&lt;=300),4,IF(AND(L53="PIJAR",K53&gt;=301,K53&lt;=400),5,IF(AND(L53="PIJAR",K53&gt;=401,K53&lt;=500),6,IF(AND(L53="PIJAR",K53&gt;=510,K53&lt;=600),7,IF(AND(L53="PIJAR",K53&gt;=601,K53&lt;=700),8,IF(AND(L53="PIJAR",K53&gt;=701,K53&lt;=800),9,IF(AND(L53="PIJAR",K53&gt;=801,K53&lt;=900),10,IF(AND(L53="PIJAR",K53&gt;=901,K53&lt;=1000),11,IF(AND(L53="PELEPAS GAS",K53&gt;=10,K53&lt;=50),12,IF(AND(L53="PELEPAS GAS",K53&gt;=51,K53&lt;=100),13,IF(AND(L53="PELEPAS GAS",K53&gt;=101,K53&lt;=250),14,IF(AND(L53="PELEPAS GAS",K53&gt;=251,K53&lt;1000),15,IF(AND(L53="PELEPAS GAS",K53&gt;=501,K53&lt;2000),16,"SALAH"))))))))))))))))</f>
        <v>14</v>
      </c>
      <c r="N53" s="21" t="s">
        <v>19</v>
      </c>
    </row>
    <row r="54" spans="1:14" x14ac:dyDescent="0.25">
      <c r="A54" s="21">
        <f t="shared" si="3"/>
        <v>53</v>
      </c>
      <c r="B54" s="21" t="s">
        <v>1483</v>
      </c>
      <c r="C54" s="21" t="str">
        <f>VLOOKUP(B54,[1]DESA!$B$2:$D$601,3,FALSE)</f>
        <v>BATUJAI</v>
      </c>
      <c r="D54" s="21" t="str">
        <f>VLOOKUP(B54,[1]DESA!$B$2:$E$601,4,FALSE)</f>
        <v>PRAYA BARAT</v>
      </c>
      <c r="E54" s="22" t="s">
        <v>15</v>
      </c>
      <c r="F54" s="21">
        <f>IF(ISERROR(VLOOKUP(M54,KELAS,2,FALSE)),0,VLOOKUP(M54,KELAS,2,FALSE))</f>
        <v>0</v>
      </c>
      <c r="G54" s="21">
        <f>IF(F54&gt;50,100,F54)</f>
        <v>0</v>
      </c>
      <c r="H54" s="24"/>
      <c r="I54" s="24"/>
      <c r="J54" s="21" t="s">
        <v>18</v>
      </c>
      <c r="K54" s="21">
        <v>42</v>
      </c>
      <c r="L54" s="21" t="str">
        <f>VLOOKUP(E54,[1]KLASIFIKASI!$I$4:$J$18,2,FALSE)</f>
        <v>PELEPAS GAS</v>
      </c>
      <c r="M54" s="21">
        <f>IF(AND(L54="PIJAR",K54&gt;=25,K54&lt;=50),1,IF(AND(L54="PIJAR",K54&gt;=51,K54&lt;=100),2,IF(AND(L54="PIJAR",K54&gt;=101,K54&lt;=200),3,IF(AND(L54="PIJAR",K54&gt;=201,K54&lt;=300),4,IF(AND(L54="PIJAR",K54&gt;=301,K54&lt;=400),5,IF(AND(L54="PIJAR",K54&gt;=401,K54&lt;=500),6,IF(AND(L54="PIJAR",K54&gt;=510,K54&lt;=600),7,IF(AND(L54="PIJAR",K54&gt;=601,K54&lt;=700),8,IF(AND(L54="PIJAR",K54&gt;=701,K54&lt;=800),9,IF(AND(L54="PIJAR",K54&gt;=801,K54&lt;=900),10,IF(AND(L54="PIJAR",K54&gt;=901,K54&lt;=1000),11,IF(AND(L54="PELEPAS GAS",K54&gt;=10,K54&lt;=50),12,IF(AND(L54="PELEPAS GAS",K54&gt;=51,K54&lt;=100),13,IF(AND(L54="PELEPAS GAS",K54&gt;=101,K54&lt;=250),14,IF(AND(L54="PELEPAS GAS",K54&gt;=251,K54&lt;1000),15,IF(AND(L54="PELEPAS GAS",K54&gt;=501,K54&lt;2000),16,"SALAH"))))))))))))))))</f>
        <v>12</v>
      </c>
      <c r="N54" s="21" t="s">
        <v>19</v>
      </c>
    </row>
    <row r="55" spans="1:14" x14ac:dyDescent="0.25">
      <c r="A55" s="21">
        <f t="shared" si="3"/>
        <v>54</v>
      </c>
      <c r="B55" s="21" t="s">
        <v>1483</v>
      </c>
      <c r="C55" s="21" t="str">
        <f>VLOOKUP(B55,[1]DESA!$B$2:$D$601,3,FALSE)</f>
        <v>BATUJAI</v>
      </c>
      <c r="D55" s="21" t="str">
        <f>VLOOKUP(B55,[1]DESA!$B$2:$E$601,4,FALSE)</f>
        <v>PRAYA BARAT</v>
      </c>
      <c r="E55" s="22" t="s">
        <v>29</v>
      </c>
      <c r="F55" s="21">
        <f>IF(ISERROR(VLOOKUP(M55,KELAS,2,FALSE)),0,VLOOKUP(M55,KELAS,2,FALSE))</f>
        <v>0</v>
      </c>
      <c r="G55" s="21">
        <f>IF(F55&gt;50,100,F55)</f>
        <v>0</v>
      </c>
      <c r="H55" s="24"/>
      <c r="I55" s="24"/>
      <c r="J55" s="21" t="s">
        <v>18</v>
      </c>
      <c r="K55" s="21">
        <v>250</v>
      </c>
      <c r="L55" s="21" t="str">
        <f>VLOOKUP(E55,[1]KLASIFIKASI!$I$4:$J$18,2,FALSE)</f>
        <v>PELEPAS GAS</v>
      </c>
      <c r="M55" s="21">
        <f>IF(AND(L55="PIJAR",K55&gt;=25,K55&lt;=50),1,IF(AND(L55="PIJAR",K55&gt;=51,K55&lt;=100),2,IF(AND(L55="PIJAR",K55&gt;=101,K55&lt;=200),3,IF(AND(L55="PIJAR",K55&gt;=201,K55&lt;=300),4,IF(AND(L55="PIJAR",K55&gt;=301,K55&lt;=400),5,IF(AND(L55="PIJAR",K55&gt;=401,K55&lt;=500),6,IF(AND(L55="PIJAR",K55&gt;=510,K55&lt;=600),7,IF(AND(L55="PIJAR",K55&gt;=601,K55&lt;=700),8,IF(AND(L55="PIJAR",K55&gt;=701,K55&lt;=800),9,IF(AND(L55="PIJAR",K55&gt;=801,K55&lt;=900),10,IF(AND(L55="PIJAR",K55&gt;=901,K55&lt;=1000),11,IF(AND(L55="PELEPAS GAS",K55&gt;=10,K55&lt;=50),12,IF(AND(L55="PELEPAS GAS",K55&gt;=51,K55&lt;=100),13,IF(AND(L55="PELEPAS GAS",K55&gt;=101,K55&lt;=250),14,IF(AND(L55="PELEPAS GAS",K55&gt;=251,K55&lt;1000),15,IF(AND(L55="PELEPAS GAS",K55&gt;=501,K55&lt;2000),16,"SALAH"))))))))))))))))</f>
        <v>14</v>
      </c>
      <c r="N55" s="21" t="s">
        <v>19</v>
      </c>
    </row>
    <row r="56" spans="1:14" x14ac:dyDescent="0.25">
      <c r="A56" s="21">
        <f t="shared" si="3"/>
        <v>55</v>
      </c>
      <c r="B56" s="21" t="s">
        <v>1483</v>
      </c>
      <c r="C56" s="21" t="str">
        <f>VLOOKUP(B56,[1]DESA!$B$2:$D$601,3,FALSE)</f>
        <v>BATUJAI</v>
      </c>
      <c r="D56" s="21" t="str">
        <f>VLOOKUP(B56,[1]DESA!$B$2:$E$601,4,FALSE)</f>
        <v>PRAYA BARAT</v>
      </c>
      <c r="E56" s="22" t="s">
        <v>29</v>
      </c>
      <c r="F56" s="21">
        <f>IF(ISERROR(VLOOKUP(M56,KELAS,2,FALSE)),0,VLOOKUP(M56,KELAS,2,FALSE))</f>
        <v>0</v>
      </c>
      <c r="G56" s="21">
        <f>IF(F56&gt;50,100,F56)</f>
        <v>0</v>
      </c>
      <c r="H56" s="24"/>
      <c r="I56" s="24"/>
      <c r="J56" s="21" t="s">
        <v>18</v>
      </c>
      <c r="K56" s="21">
        <v>250</v>
      </c>
      <c r="L56" s="21" t="str">
        <f>VLOOKUP(E56,[1]KLASIFIKASI!$I$4:$J$18,2,FALSE)</f>
        <v>PELEPAS GAS</v>
      </c>
      <c r="M56" s="21">
        <f>IF(AND(L56="PIJAR",K56&gt;=25,K56&lt;=50),1,IF(AND(L56="PIJAR",K56&gt;=51,K56&lt;=100),2,IF(AND(L56="PIJAR",K56&gt;=101,K56&lt;=200),3,IF(AND(L56="PIJAR",K56&gt;=201,K56&lt;=300),4,IF(AND(L56="PIJAR",K56&gt;=301,K56&lt;=400),5,IF(AND(L56="PIJAR",K56&gt;=401,K56&lt;=500),6,IF(AND(L56="PIJAR",K56&gt;=510,K56&lt;=600),7,IF(AND(L56="PIJAR",K56&gt;=601,K56&lt;=700),8,IF(AND(L56="PIJAR",K56&gt;=701,K56&lt;=800),9,IF(AND(L56="PIJAR",K56&gt;=801,K56&lt;=900),10,IF(AND(L56="PIJAR",K56&gt;=901,K56&lt;=1000),11,IF(AND(L56="PELEPAS GAS",K56&gt;=10,K56&lt;=50),12,IF(AND(L56="PELEPAS GAS",K56&gt;=51,K56&lt;=100),13,IF(AND(L56="PELEPAS GAS",K56&gt;=101,K56&lt;=250),14,IF(AND(L56="PELEPAS GAS",K56&gt;=251,K56&lt;1000),15,IF(AND(L56="PELEPAS GAS",K56&gt;=501,K56&lt;2000),16,"SALAH"))))))))))))))))</f>
        <v>14</v>
      </c>
      <c r="N56" s="21" t="s">
        <v>19</v>
      </c>
    </row>
    <row r="57" spans="1:14" x14ac:dyDescent="0.25">
      <c r="A57" s="21">
        <f t="shared" si="3"/>
        <v>56</v>
      </c>
      <c r="B57" s="21" t="s">
        <v>1483</v>
      </c>
      <c r="C57" s="21" t="str">
        <f>VLOOKUP(B57,[1]DESA!$B$2:$D$601,3,FALSE)</f>
        <v>BATUJAI</v>
      </c>
      <c r="D57" s="21" t="str">
        <f>VLOOKUP(B57,[1]DESA!$B$2:$E$601,4,FALSE)</f>
        <v>PRAYA BARAT</v>
      </c>
      <c r="E57" s="22" t="s">
        <v>24</v>
      </c>
      <c r="F57" s="21">
        <f>IF(ISERROR(VLOOKUP(M57,KELAS,2,FALSE)),0,VLOOKUP(M57,KELAS,2,FALSE))</f>
        <v>0</v>
      </c>
      <c r="G57" s="21">
        <f>IF(F57&gt;50,100,F57)</f>
        <v>0</v>
      </c>
      <c r="H57" s="24"/>
      <c r="I57" s="24"/>
      <c r="J57" s="21" t="s">
        <v>18</v>
      </c>
      <c r="K57" s="21">
        <v>125</v>
      </c>
      <c r="L57" s="21" t="str">
        <f>VLOOKUP(E57,[1]KLASIFIKASI!$I$4:$J$18,2,FALSE)</f>
        <v>PELEPAS GAS</v>
      </c>
      <c r="M57" s="21">
        <f>IF(AND(L57="PIJAR",K57&gt;=25,K57&lt;=50),1,IF(AND(L57="PIJAR",K57&gt;=51,K57&lt;=100),2,IF(AND(L57="PIJAR",K57&gt;=101,K57&lt;=200),3,IF(AND(L57="PIJAR",K57&gt;=201,K57&lt;=300),4,IF(AND(L57="PIJAR",K57&gt;=301,K57&lt;=400),5,IF(AND(L57="PIJAR",K57&gt;=401,K57&lt;=500),6,IF(AND(L57="PIJAR",K57&gt;=510,K57&lt;=600),7,IF(AND(L57="PIJAR",K57&gt;=601,K57&lt;=700),8,IF(AND(L57="PIJAR",K57&gt;=701,K57&lt;=800),9,IF(AND(L57="PIJAR",K57&gt;=801,K57&lt;=900),10,IF(AND(L57="PIJAR",K57&gt;=901,K57&lt;=1000),11,IF(AND(L57="PELEPAS GAS",K57&gt;=10,K57&lt;=50),12,IF(AND(L57="PELEPAS GAS",K57&gt;=51,K57&lt;=100),13,IF(AND(L57="PELEPAS GAS",K57&gt;=101,K57&lt;=250),14,IF(AND(L57="PELEPAS GAS",K57&gt;=251,K57&lt;1000),15,IF(AND(L57="PELEPAS GAS",K57&gt;=501,K57&lt;2000),16,"SALAH"))))))))))))))))</f>
        <v>14</v>
      </c>
      <c r="N57" s="21" t="s">
        <v>19</v>
      </c>
    </row>
    <row r="58" spans="1:14" x14ac:dyDescent="0.25">
      <c r="A58" s="21">
        <f t="shared" si="3"/>
        <v>57</v>
      </c>
      <c r="B58" s="21" t="s">
        <v>1166</v>
      </c>
      <c r="C58" s="21" t="str">
        <f>VLOOKUP(B58,[1]DESA!$B$2:$D$601,3,FALSE)</f>
        <v>PENUJAK</v>
      </c>
      <c r="D58" s="21" t="str">
        <f>VLOOKUP(B58,[1]DESA!$B$2:$E$601,4,FALSE)</f>
        <v>PRAYA BARAT</v>
      </c>
      <c r="E58" s="22" t="s">
        <v>15</v>
      </c>
      <c r="F58" s="21">
        <f>IF(ISERROR(VLOOKUP(M58,KELAS,2,FALSE)),0,VLOOKUP(M58,KELAS,2,FALSE))</f>
        <v>0</v>
      </c>
      <c r="G58" s="21">
        <f>IF(F58&gt;50,100,F58)</f>
        <v>0</v>
      </c>
      <c r="H58" s="24"/>
      <c r="I58" s="24"/>
      <c r="J58" s="21" t="s">
        <v>18</v>
      </c>
      <c r="K58" s="21">
        <v>42</v>
      </c>
      <c r="L58" s="21" t="str">
        <f>VLOOKUP(E58,[1]KLASIFIKASI!$I$4:$J$18,2,FALSE)</f>
        <v>PELEPAS GAS</v>
      </c>
      <c r="M58" s="21">
        <f>IF(AND(L58="PIJAR",K58&gt;=25,K58&lt;=50),1,IF(AND(L58="PIJAR",K58&gt;=51,K58&lt;=100),2,IF(AND(L58="PIJAR",K58&gt;=101,K58&lt;=200),3,IF(AND(L58="PIJAR",K58&gt;=201,K58&lt;=300),4,IF(AND(L58="PIJAR",K58&gt;=301,K58&lt;=400),5,IF(AND(L58="PIJAR",K58&gt;=401,K58&lt;=500),6,IF(AND(L58="PIJAR",K58&gt;=510,K58&lt;=600),7,IF(AND(L58="PIJAR",K58&gt;=601,K58&lt;=700),8,IF(AND(L58="PIJAR",K58&gt;=701,K58&lt;=800),9,IF(AND(L58="PIJAR",K58&gt;=801,K58&lt;=900),10,IF(AND(L58="PIJAR",K58&gt;=901,K58&lt;=1000),11,IF(AND(L58="PELEPAS GAS",K58&gt;=10,K58&lt;=50),12,IF(AND(L58="PELEPAS GAS",K58&gt;=51,K58&lt;=100),13,IF(AND(L58="PELEPAS GAS",K58&gt;=101,K58&lt;=250),14,IF(AND(L58="PELEPAS GAS",K58&gt;=251,K58&lt;1000),15,IF(AND(L58="PELEPAS GAS",K58&gt;=501,K58&lt;2000),16,"SALAH"))))))))))))))))</f>
        <v>12</v>
      </c>
      <c r="N58" s="21" t="s">
        <v>19</v>
      </c>
    </row>
    <row r="59" spans="1:14" x14ac:dyDescent="0.25">
      <c r="A59" s="21">
        <f t="shared" si="3"/>
        <v>58</v>
      </c>
      <c r="B59" s="21" t="s">
        <v>1010</v>
      </c>
      <c r="C59" s="21" t="str">
        <f>VLOOKUP(B59,[1]DESA!$B$2:$D$601,3,FALSE)</f>
        <v>PENUJAK</v>
      </c>
      <c r="D59" s="21" t="str">
        <f>VLOOKUP(B59,[1]DESA!$B$2:$E$601,4,FALSE)</f>
        <v>PRAYA BARAT</v>
      </c>
      <c r="E59" s="22" t="s">
        <v>24</v>
      </c>
      <c r="F59" s="21">
        <f>IF(ISERROR(VLOOKUP(M59,KELAS,2,FALSE)),0,VLOOKUP(M59,KELAS,2,FALSE))</f>
        <v>0</v>
      </c>
      <c r="G59" s="21">
        <f>IF(F59&gt;50,100,F59)</f>
        <v>0</v>
      </c>
      <c r="H59" s="24" t="s">
        <v>1015</v>
      </c>
      <c r="I59" s="24" t="s">
        <v>1016</v>
      </c>
      <c r="J59" s="21" t="s">
        <v>18</v>
      </c>
      <c r="K59" s="21">
        <v>125</v>
      </c>
      <c r="L59" s="21" t="str">
        <f>VLOOKUP(E59,[1]KLASIFIKASI!$I$4:$J$18,2,FALSE)</f>
        <v>PELEPAS GAS</v>
      </c>
      <c r="M59" s="21">
        <f>IF(AND(L59="PIJAR",K59&gt;=25,K59&lt;=50),1,IF(AND(L59="PIJAR",K59&gt;=51,K59&lt;=100),2,IF(AND(L59="PIJAR",K59&gt;=101,K59&lt;=200),3,IF(AND(L59="PIJAR",K59&gt;=201,K59&lt;=300),4,IF(AND(L59="PIJAR",K59&gt;=301,K59&lt;=400),5,IF(AND(L59="PIJAR",K59&gt;=401,K59&lt;=500),6,IF(AND(L59="PIJAR",K59&gt;=510,K59&lt;=600),7,IF(AND(L59="PIJAR",K59&gt;=601,K59&lt;=700),8,IF(AND(L59="PIJAR",K59&gt;=701,K59&lt;=800),9,IF(AND(L59="PIJAR",K59&gt;=801,K59&lt;=900),10,IF(AND(L59="PIJAR",K59&gt;=901,K59&lt;=1000),11,IF(AND(L59="PELEPAS GAS",K59&gt;=10,K59&lt;=50),12,IF(AND(L59="PELEPAS GAS",K59&gt;=51,K59&lt;=100),13,IF(AND(L59="PELEPAS GAS",K59&gt;=101,K59&lt;=250),14,IF(AND(L59="PELEPAS GAS",K59&gt;=251,K59&lt;1000),15,IF(AND(L59="PELEPAS GAS",K59&gt;=501,K59&lt;2000),16,"SALAH"))))))))))))))))</f>
        <v>14</v>
      </c>
      <c r="N59" s="21" t="s">
        <v>19</v>
      </c>
    </row>
    <row r="60" spans="1:14" x14ac:dyDescent="0.25">
      <c r="A60" s="21">
        <f t="shared" si="3"/>
        <v>59</v>
      </c>
      <c r="B60" s="21" t="s">
        <v>900</v>
      </c>
      <c r="C60" s="21" t="str">
        <f>VLOOKUP(B60,[1]DESA!$B$2:$D$601,3,FALSE)</f>
        <v>KATENG</v>
      </c>
      <c r="D60" s="21" t="str">
        <f>VLOOKUP(B60,[1]DESA!$B$2:$E$601,4,FALSE)</f>
        <v>PRAYA BARAT</v>
      </c>
      <c r="E60" s="22" t="s">
        <v>29</v>
      </c>
      <c r="F60" s="21">
        <f>IF(ISERROR(VLOOKUP(M60,KELAS,2,FALSE)),0,VLOOKUP(M60,KELAS,2,FALSE))</f>
        <v>0</v>
      </c>
      <c r="G60" s="21">
        <f>IF(F60&gt;50,100,F60)</f>
        <v>0</v>
      </c>
      <c r="H60" s="24" t="s">
        <v>919</v>
      </c>
      <c r="I60" s="24" t="s">
        <v>920</v>
      </c>
      <c r="J60" s="21" t="s">
        <v>18</v>
      </c>
      <c r="K60" s="21">
        <v>250</v>
      </c>
      <c r="L60" s="21" t="str">
        <f>VLOOKUP(E60,[1]KLASIFIKASI!$I$4:$J$18,2,FALSE)</f>
        <v>PELEPAS GAS</v>
      </c>
      <c r="M60" s="21">
        <f>IF(AND(L60="PIJAR",K60&gt;=25,K60&lt;=50),1,IF(AND(L60="PIJAR",K60&gt;=51,K60&lt;=100),2,IF(AND(L60="PIJAR",K60&gt;=101,K60&lt;=200),3,IF(AND(L60="PIJAR",K60&gt;=201,K60&lt;=300),4,IF(AND(L60="PIJAR",K60&gt;=301,K60&lt;=400),5,IF(AND(L60="PIJAR",K60&gt;=401,K60&lt;=500),6,IF(AND(L60="PIJAR",K60&gt;=510,K60&lt;=600),7,IF(AND(L60="PIJAR",K60&gt;=601,K60&lt;=700),8,IF(AND(L60="PIJAR",K60&gt;=701,K60&lt;=800),9,IF(AND(L60="PIJAR",K60&gt;=801,K60&lt;=900),10,IF(AND(L60="PIJAR",K60&gt;=901,K60&lt;=1000),11,IF(AND(L60="PELEPAS GAS",K60&gt;=10,K60&lt;=50),12,IF(AND(L60="PELEPAS GAS",K60&gt;=51,K60&lt;=100),13,IF(AND(L60="PELEPAS GAS",K60&gt;=101,K60&lt;=250),14,IF(AND(L60="PELEPAS GAS",K60&gt;=251,K60&lt;1000),15,IF(AND(L60="PELEPAS GAS",K60&gt;=501,K60&lt;2000),16,"SALAH"))))))))))))))))</f>
        <v>14</v>
      </c>
      <c r="N60" s="21" t="s">
        <v>19</v>
      </c>
    </row>
    <row r="61" spans="1:14" x14ac:dyDescent="0.25">
      <c r="A61" s="21">
        <f t="shared" si="3"/>
        <v>60</v>
      </c>
      <c r="B61" s="21" t="s">
        <v>900</v>
      </c>
      <c r="C61" s="21" t="str">
        <f>VLOOKUP(B61,[1]DESA!$B$2:$D$601,3,FALSE)</f>
        <v>KATENG</v>
      </c>
      <c r="D61" s="21" t="str">
        <f>VLOOKUP(B61,[1]DESA!$B$2:$E$601,4,FALSE)</f>
        <v>PRAYA BARAT</v>
      </c>
      <c r="E61" s="22" t="s">
        <v>29</v>
      </c>
      <c r="F61" s="21">
        <f>IF(ISERROR(VLOOKUP(M61,KELAS,2,FALSE)),0,VLOOKUP(M61,KELAS,2,FALSE))</f>
        <v>0</v>
      </c>
      <c r="G61" s="21">
        <f>IF(F61&gt;50,100,F61)</f>
        <v>0</v>
      </c>
      <c r="H61" s="24" t="s">
        <v>911</v>
      </c>
      <c r="I61" s="24" t="s">
        <v>912</v>
      </c>
      <c r="J61" s="21" t="s">
        <v>18</v>
      </c>
      <c r="K61" s="21">
        <v>160</v>
      </c>
      <c r="L61" s="21" t="str">
        <f>VLOOKUP(E61,[1]KLASIFIKASI!$I$4:$J$18,2,FALSE)</f>
        <v>PELEPAS GAS</v>
      </c>
      <c r="M61" s="21">
        <f>IF(AND(L61="PIJAR",K61&gt;=25,K61&lt;=50),1,IF(AND(L61="PIJAR",K61&gt;=51,K61&lt;=100),2,IF(AND(L61="PIJAR",K61&gt;=101,K61&lt;=200),3,IF(AND(L61="PIJAR",K61&gt;=201,K61&lt;=300),4,IF(AND(L61="PIJAR",K61&gt;=301,K61&lt;=400),5,IF(AND(L61="PIJAR",K61&gt;=401,K61&lt;=500),6,IF(AND(L61="PIJAR",K61&gt;=510,K61&lt;=600),7,IF(AND(L61="PIJAR",K61&gt;=601,K61&lt;=700),8,IF(AND(L61="PIJAR",K61&gt;=701,K61&lt;=800),9,IF(AND(L61="PIJAR",K61&gt;=801,K61&lt;=900),10,IF(AND(L61="PIJAR",K61&gt;=901,K61&lt;=1000),11,IF(AND(L61="PELEPAS GAS",K61&gt;=10,K61&lt;=50),12,IF(AND(L61="PELEPAS GAS",K61&gt;=51,K61&lt;=100),13,IF(AND(L61="PELEPAS GAS",K61&gt;=101,K61&lt;=250),14,IF(AND(L61="PELEPAS GAS",K61&gt;=251,K61&lt;1000),15,IF(AND(L61="PELEPAS GAS",K61&gt;=501,K61&lt;2000),16,"SALAH"))))))))))))))))</f>
        <v>14</v>
      </c>
      <c r="N61" s="21" t="s">
        <v>19</v>
      </c>
    </row>
    <row r="62" spans="1:14" x14ac:dyDescent="0.25">
      <c r="A62" s="21">
        <f t="shared" si="3"/>
        <v>61</v>
      </c>
      <c r="B62" s="21" t="s">
        <v>900</v>
      </c>
      <c r="C62" s="21" t="str">
        <f>VLOOKUP(B62,[1]DESA!$B$2:$D$601,3,FALSE)</f>
        <v>KATENG</v>
      </c>
      <c r="D62" s="21" t="str">
        <f>VLOOKUP(B62,[1]DESA!$B$2:$E$601,4,FALSE)</f>
        <v>PRAYA BARAT</v>
      </c>
      <c r="E62" s="22" t="s">
        <v>29</v>
      </c>
      <c r="F62" s="21">
        <f>IF(ISERROR(VLOOKUP(M62,KELAS,2,FALSE)),0,VLOOKUP(M62,KELAS,2,FALSE))</f>
        <v>0</v>
      </c>
      <c r="G62" s="21">
        <f>IF(F62&gt;50,100,F62)</f>
        <v>0</v>
      </c>
      <c r="H62" s="24" t="s">
        <v>901</v>
      </c>
      <c r="I62" s="24" t="s">
        <v>902</v>
      </c>
      <c r="J62" s="21" t="s">
        <v>18</v>
      </c>
      <c r="K62" s="21">
        <v>250</v>
      </c>
      <c r="L62" s="21" t="str">
        <f>VLOOKUP(E62,[1]KLASIFIKASI!$I$4:$J$18,2,FALSE)</f>
        <v>PELEPAS GAS</v>
      </c>
      <c r="M62" s="21">
        <f>IF(AND(L62="PIJAR",K62&gt;=25,K62&lt;=50),1,IF(AND(L62="PIJAR",K62&gt;=51,K62&lt;=100),2,IF(AND(L62="PIJAR",K62&gt;=101,K62&lt;=200),3,IF(AND(L62="PIJAR",K62&gt;=201,K62&lt;=300),4,IF(AND(L62="PIJAR",K62&gt;=301,K62&lt;=400),5,IF(AND(L62="PIJAR",K62&gt;=401,K62&lt;=500),6,IF(AND(L62="PIJAR",K62&gt;=510,K62&lt;=600),7,IF(AND(L62="PIJAR",K62&gt;=601,K62&lt;=700),8,IF(AND(L62="PIJAR",K62&gt;=701,K62&lt;=800),9,IF(AND(L62="PIJAR",K62&gt;=801,K62&lt;=900),10,IF(AND(L62="PIJAR",K62&gt;=901,K62&lt;=1000),11,IF(AND(L62="PELEPAS GAS",K62&gt;=10,K62&lt;=50),12,IF(AND(L62="PELEPAS GAS",K62&gt;=51,K62&lt;=100),13,IF(AND(L62="PELEPAS GAS",K62&gt;=101,K62&lt;=250),14,IF(AND(L62="PELEPAS GAS",K62&gt;=251,K62&lt;1000),15,IF(AND(L62="PELEPAS GAS",K62&gt;=501,K62&lt;2000),16,"SALAH"))))))))))))))))</f>
        <v>14</v>
      </c>
      <c r="N62" s="21" t="s">
        <v>19</v>
      </c>
    </row>
    <row r="63" spans="1:14" x14ac:dyDescent="0.25">
      <c r="A63" s="21">
        <f t="shared" si="3"/>
        <v>62</v>
      </c>
      <c r="B63" s="21" t="s">
        <v>837</v>
      </c>
      <c r="C63" s="21" t="str">
        <f>VLOOKUP(B63,[1]DESA!$B$2:$D$601,3,FALSE)</f>
        <v>KATENG</v>
      </c>
      <c r="D63" s="21" t="str">
        <f>VLOOKUP(B63,[1]DESA!$B$2:$E$601,4,FALSE)</f>
        <v>PRAYA BARAT</v>
      </c>
      <c r="E63" s="22" t="s">
        <v>29</v>
      </c>
      <c r="F63" s="21">
        <f>IF(ISERROR(VLOOKUP(M63,KELAS,2,FALSE)),0,VLOOKUP(M63,KELAS,2,FALSE))</f>
        <v>0</v>
      </c>
      <c r="G63" s="21">
        <f>IF(F63&gt;50,100,F63)</f>
        <v>0</v>
      </c>
      <c r="H63" s="24" t="s">
        <v>855</v>
      </c>
      <c r="I63" s="24" t="s">
        <v>856</v>
      </c>
      <c r="J63" s="21" t="s">
        <v>18</v>
      </c>
      <c r="K63" s="21">
        <v>250</v>
      </c>
      <c r="L63" s="21" t="str">
        <f>VLOOKUP(E63,[1]KLASIFIKASI!$I$4:$J$18,2,FALSE)</f>
        <v>PELEPAS GAS</v>
      </c>
      <c r="M63" s="21">
        <f>IF(AND(L63="PIJAR",K63&gt;=25,K63&lt;=50),1,IF(AND(L63="PIJAR",K63&gt;=51,K63&lt;=100),2,IF(AND(L63="PIJAR",K63&gt;=101,K63&lt;=200),3,IF(AND(L63="PIJAR",K63&gt;=201,K63&lt;=300),4,IF(AND(L63="PIJAR",K63&gt;=301,K63&lt;=400),5,IF(AND(L63="PIJAR",K63&gt;=401,K63&lt;=500),6,IF(AND(L63="PIJAR",K63&gt;=510,K63&lt;=600),7,IF(AND(L63="PIJAR",K63&gt;=601,K63&lt;=700),8,IF(AND(L63="PIJAR",K63&gt;=701,K63&lt;=800),9,IF(AND(L63="PIJAR",K63&gt;=801,K63&lt;=900),10,IF(AND(L63="PIJAR",K63&gt;=901,K63&lt;=1000),11,IF(AND(L63="PELEPAS GAS",K63&gt;=10,K63&lt;=50),12,IF(AND(L63="PELEPAS GAS",K63&gt;=51,K63&lt;=100),13,IF(AND(L63="PELEPAS GAS",K63&gt;=101,K63&lt;=250),14,IF(AND(L63="PELEPAS GAS",K63&gt;=251,K63&lt;1000),15,IF(AND(L63="PELEPAS GAS",K63&gt;=501,K63&lt;2000),16,"SALAH"))))))))))))))))</f>
        <v>14</v>
      </c>
      <c r="N63" s="21" t="s">
        <v>19</v>
      </c>
    </row>
    <row r="64" spans="1:14" x14ac:dyDescent="0.25">
      <c r="A64" s="21">
        <f t="shared" si="3"/>
        <v>63</v>
      </c>
      <c r="B64" s="21" t="s">
        <v>669</v>
      </c>
      <c r="C64" s="21" t="str">
        <f>VLOOKUP(B64,[1]DESA!$B$2:$D$601,3,FALSE)</f>
        <v>KATENG</v>
      </c>
      <c r="D64" s="21" t="str">
        <f>VLOOKUP(B64,[1]DESA!$B$2:$E$601,4,FALSE)</f>
        <v>PRAYA BARAT</v>
      </c>
      <c r="E64" s="22" t="s">
        <v>29</v>
      </c>
      <c r="F64" s="21">
        <f>IF(ISERROR(VLOOKUP(M64,KELAS,2,FALSE)),0,VLOOKUP(M64,KELAS,2,FALSE))</f>
        <v>0</v>
      </c>
      <c r="G64" s="21">
        <f>IF(F64&gt;50,100,F64)</f>
        <v>0</v>
      </c>
      <c r="H64" s="24" t="s">
        <v>755</v>
      </c>
      <c r="I64" s="24" t="s">
        <v>756</v>
      </c>
      <c r="J64" s="21" t="s">
        <v>18</v>
      </c>
      <c r="K64" s="21">
        <v>160</v>
      </c>
      <c r="L64" s="21" t="str">
        <f>VLOOKUP(E64,[1]KLASIFIKASI!$I$4:$J$18,2,FALSE)</f>
        <v>PELEPAS GAS</v>
      </c>
      <c r="M64" s="21">
        <f>IF(AND(L64="PIJAR",K64&gt;=25,K64&lt;=50),1,IF(AND(L64="PIJAR",K64&gt;=51,K64&lt;=100),2,IF(AND(L64="PIJAR",K64&gt;=101,K64&lt;=200),3,IF(AND(L64="PIJAR",K64&gt;=201,K64&lt;=300),4,IF(AND(L64="PIJAR",K64&gt;=301,K64&lt;=400),5,IF(AND(L64="PIJAR",K64&gt;=401,K64&lt;=500),6,IF(AND(L64="PIJAR",K64&gt;=510,K64&lt;=600),7,IF(AND(L64="PIJAR",K64&gt;=601,K64&lt;=700),8,IF(AND(L64="PIJAR",K64&gt;=701,K64&lt;=800),9,IF(AND(L64="PIJAR",K64&gt;=801,K64&lt;=900),10,IF(AND(L64="PIJAR",K64&gt;=901,K64&lt;=1000),11,IF(AND(L64="PELEPAS GAS",K64&gt;=10,K64&lt;=50),12,IF(AND(L64="PELEPAS GAS",K64&gt;=51,K64&lt;=100),13,IF(AND(L64="PELEPAS GAS",K64&gt;=101,K64&lt;=250),14,IF(AND(L64="PELEPAS GAS",K64&gt;=251,K64&lt;1000),15,IF(AND(L64="PELEPAS GAS",K64&gt;=501,K64&lt;2000),16,"SALAH"))))))))))))))))</f>
        <v>14</v>
      </c>
      <c r="N64" s="21" t="s">
        <v>19</v>
      </c>
    </row>
    <row r="65" spans="1:14" x14ac:dyDescent="0.25">
      <c r="A65" s="21">
        <f t="shared" si="3"/>
        <v>64</v>
      </c>
      <c r="B65" s="21" t="s">
        <v>669</v>
      </c>
      <c r="C65" s="21" t="str">
        <f>VLOOKUP(B65,[1]DESA!$B$2:$D$601,3,FALSE)</f>
        <v>KATENG</v>
      </c>
      <c r="D65" s="21" t="str">
        <f>VLOOKUP(B65,[1]DESA!$B$2:$E$601,4,FALSE)</f>
        <v>PRAYA BARAT</v>
      </c>
      <c r="E65" s="22" t="s">
        <v>29</v>
      </c>
      <c r="F65" s="21">
        <f>IF(ISERROR(VLOOKUP(M65,KELAS,2,FALSE)),0,VLOOKUP(M65,KELAS,2,FALSE))</f>
        <v>0</v>
      </c>
      <c r="G65" s="21">
        <f>IF(F65&gt;50,100,F65)</f>
        <v>0</v>
      </c>
      <c r="H65" s="24" t="s">
        <v>720</v>
      </c>
      <c r="I65" s="24" t="s">
        <v>721</v>
      </c>
      <c r="J65" s="21" t="s">
        <v>18</v>
      </c>
      <c r="K65" s="21">
        <v>200</v>
      </c>
      <c r="L65" s="21" t="str">
        <f>VLOOKUP(E65,[1]KLASIFIKASI!$I$4:$J$18,2,FALSE)</f>
        <v>PELEPAS GAS</v>
      </c>
      <c r="M65" s="21">
        <f>IF(AND(L65="PIJAR",K65&gt;=25,K65&lt;=50),1,IF(AND(L65="PIJAR",K65&gt;=51,K65&lt;=100),2,IF(AND(L65="PIJAR",K65&gt;=101,K65&lt;=200),3,IF(AND(L65="PIJAR",K65&gt;=201,K65&lt;=300),4,IF(AND(L65="PIJAR",K65&gt;=301,K65&lt;=400),5,IF(AND(L65="PIJAR",K65&gt;=401,K65&lt;=500),6,IF(AND(L65="PIJAR",K65&gt;=510,K65&lt;=600),7,IF(AND(L65="PIJAR",K65&gt;=601,K65&lt;=700),8,IF(AND(L65="PIJAR",K65&gt;=701,K65&lt;=800),9,IF(AND(L65="PIJAR",K65&gt;=801,K65&lt;=900),10,IF(AND(L65="PIJAR",K65&gt;=901,K65&lt;=1000),11,IF(AND(L65="PELEPAS GAS",K65&gt;=10,K65&lt;=50),12,IF(AND(L65="PELEPAS GAS",K65&gt;=51,K65&lt;=100),13,IF(AND(L65="PELEPAS GAS",K65&gt;=101,K65&lt;=250),14,IF(AND(L65="PELEPAS GAS",K65&gt;=251,K65&lt;1000),15,IF(AND(L65="PELEPAS GAS",K65&gt;=501,K65&lt;2000),16,"SALAH"))))))))))))))))</f>
        <v>14</v>
      </c>
      <c r="N65" s="21" t="s">
        <v>19</v>
      </c>
    </row>
    <row r="66" spans="1:14" x14ac:dyDescent="0.25">
      <c r="A66" s="21">
        <f t="shared" si="3"/>
        <v>65</v>
      </c>
      <c r="B66" s="21" t="s">
        <v>669</v>
      </c>
      <c r="C66" s="21" t="str">
        <f>VLOOKUP(B66,[1]DESA!$B$2:$D$601,3,FALSE)</f>
        <v>KATENG</v>
      </c>
      <c r="D66" s="21" t="str">
        <f>VLOOKUP(B66,[1]DESA!$B$2:$E$601,4,FALSE)</f>
        <v>PRAYA BARAT</v>
      </c>
      <c r="E66" s="22" t="s">
        <v>29</v>
      </c>
      <c r="F66" s="21">
        <f>IF(ISERROR(VLOOKUP(M66,KELAS,2,FALSE)),0,VLOOKUP(M66,KELAS,2,FALSE))</f>
        <v>0</v>
      </c>
      <c r="G66" s="21">
        <f>IF(F66&gt;50,100,F66)</f>
        <v>0</v>
      </c>
      <c r="H66" s="24" t="s">
        <v>712</v>
      </c>
      <c r="I66" s="24" t="s">
        <v>713</v>
      </c>
      <c r="J66" s="21" t="s">
        <v>18</v>
      </c>
      <c r="K66" s="21">
        <v>150</v>
      </c>
      <c r="L66" s="21" t="str">
        <f>VLOOKUP(E66,[1]KLASIFIKASI!$I$4:$J$18,2,FALSE)</f>
        <v>PELEPAS GAS</v>
      </c>
      <c r="M66" s="21">
        <f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14</v>
      </c>
      <c r="N66" s="21" t="s">
        <v>19</v>
      </c>
    </row>
    <row r="67" spans="1:14" x14ac:dyDescent="0.25">
      <c r="A67" s="21">
        <f t="shared" si="3"/>
        <v>66</v>
      </c>
      <c r="B67" s="21" t="s">
        <v>669</v>
      </c>
      <c r="C67" s="21" t="str">
        <f>VLOOKUP(B67,[1]DESA!$B$2:$D$601,3,FALSE)</f>
        <v>KATENG</v>
      </c>
      <c r="D67" s="21" t="str">
        <f>VLOOKUP(B67,[1]DESA!$B$2:$E$601,4,FALSE)</f>
        <v>PRAYA BARAT</v>
      </c>
      <c r="E67" s="22" t="s">
        <v>29</v>
      </c>
      <c r="F67" s="21">
        <f>IF(ISERROR(VLOOKUP(M67,KELAS,2,FALSE)),0,VLOOKUP(M67,KELAS,2,FALSE))</f>
        <v>0</v>
      </c>
      <c r="G67" s="21">
        <f>IF(F67&gt;50,100,F67)</f>
        <v>0</v>
      </c>
      <c r="H67" s="24" t="s">
        <v>705</v>
      </c>
      <c r="I67" s="24" t="s">
        <v>706</v>
      </c>
      <c r="J67" s="21" t="s">
        <v>18</v>
      </c>
      <c r="K67" s="21">
        <v>160</v>
      </c>
      <c r="L67" s="21" t="str">
        <f>VLOOKUP(E67,[1]KLASIFIKASI!$I$4:$J$18,2,FALSE)</f>
        <v>PELEPAS GAS</v>
      </c>
      <c r="M67" s="21">
        <f>IF(AND(L67="PIJAR",K67&gt;=25,K67&lt;=50),1,IF(AND(L67="PIJAR",K67&gt;=51,K67&lt;=100),2,IF(AND(L67="PIJAR",K67&gt;=101,K67&lt;=200),3,IF(AND(L67="PIJAR",K67&gt;=201,K67&lt;=300),4,IF(AND(L67="PIJAR",K67&gt;=301,K67&lt;=400),5,IF(AND(L67="PIJAR",K67&gt;=401,K67&lt;=500),6,IF(AND(L67="PIJAR",K67&gt;=510,K67&lt;=600),7,IF(AND(L67="PIJAR",K67&gt;=601,K67&lt;=700),8,IF(AND(L67="PIJAR",K67&gt;=701,K67&lt;=800),9,IF(AND(L67="PIJAR",K67&gt;=801,K67&lt;=900),10,IF(AND(L67="PIJAR",K67&gt;=901,K67&lt;=1000),11,IF(AND(L67="PELEPAS GAS",K67&gt;=10,K67&lt;=50),12,IF(AND(L67="PELEPAS GAS",K67&gt;=51,K67&lt;=100),13,IF(AND(L67="PELEPAS GAS",K67&gt;=101,K67&lt;=250),14,IF(AND(L67="PELEPAS GAS",K67&gt;=251,K67&lt;1000),15,IF(AND(L67="PELEPAS GAS",K67&gt;=501,K67&lt;2000),16,"SALAH"))))))))))))))))</f>
        <v>14</v>
      </c>
      <c r="N67" s="21" t="s">
        <v>19</v>
      </c>
    </row>
    <row r="68" spans="1:14" x14ac:dyDescent="0.25">
      <c r="A68" s="21">
        <f t="shared" ref="A68:A79" si="7">A67+1</f>
        <v>67</v>
      </c>
      <c r="B68" s="21" t="s">
        <v>669</v>
      </c>
      <c r="C68" s="21" t="str">
        <f>VLOOKUP(B68,[1]DESA!$B$2:$D$601,3,FALSE)</f>
        <v>KATENG</v>
      </c>
      <c r="D68" s="21" t="str">
        <f>VLOOKUP(B68,[1]DESA!$B$2:$E$601,4,FALSE)</f>
        <v>PRAYA BARAT</v>
      </c>
      <c r="E68" s="22" t="s">
        <v>29</v>
      </c>
      <c r="F68" s="21">
        <f>IF(ISERROR(VLOOKUP(M68,KELAS,2,FALSE)),0,VLOOKUP(M68,KELAS,2,FALSE))</f>
        <v>0</v>
      </c>
      <c r="G68" s="21">
        <f>IF(F68&gt;50,100,F68)</f>
        <v>0</v>
      </c>
      <c r="H68" s="24"/>
      <c r="I68" s="24"/>
      <c r="J68" s="21" t="s">
        <v>18</v>
      </c>
      <c r="K68" s="21">
        <v>500</v>
      </c>
      <c r="L68" s="21" t="str">
        <f>VLOOKUP(E68,[1]KLASIFIKASI!$I$4:$J$18,2,FALSE)</f>
        <v>PELEPAS GAS</v>
      </c>
      <c r="M68" s="21">
        <f>IF(AND(L68="PIJAR",K68&gt;=25,K68&lt;=50),1,IF(AND(L68="PIJAR",K68&gt;=51,K68&lt;=100),2,IF(AND(L68="PIJAR",K68&gt;=101,K68&lt;=200),3,IF(AND(L68="PIJAR",K68&gt;=201,K68&lt;=300),4,IF(AND(L68="PIJAR",K68&gt;=301,K68&lt;=400),5,IF(AND(L68="PIJAR",K68&gt;=401,K68&lt;=500),6,IF(AND(L68="PIJAR",K68&gt;=510,K68&lt;=600),7,IF(AND(L68="PIJAR",K68&gt;=601,K68&lt;=700),8,IF(AND(L68="PIJAR",K68&gt;=701,K68&lt;=800),9,IF(AND(L68="PIJAR",K68&gt;=801,K68&lt;=900),10,IF(AND(L68="PIJAR",K68&gt;=901,K68&lt;=1000),11,IF(AND(L68="PELEPAS GAS",K68&gt;=10,K68&lt;=50),12,IF(AND(L68="PELEPAS GAS",K68&gt;=51,K68&lt;=100),13,IF(AND(L68="PELEPAS GAS",K68&gt;=101,K68&lt;=250),14,IF(AND(L68="PELEPAS GAS",K68&gt;=251,K68&lt;1000),15,IF(AND(L68="PELEPAS GAS",K68&gt;=501,K68&lt;2000),16,"SALAH"))))))))))))))))</f>
        <v>15</v>
      </c>
      <c r="N68" s="21" t="s">
        <v>19</v>
      </c>
    </row>
    <row r="69" spans="1:14" x14ac:dyDescent="0.25">
      <c r="A69" s="21">
        <f t="shared" si="7"/>
        <v>68</v>
      </c>
      <c r="B69" s="21" t="s">
        <v>669</v>
      </c>
      <c r="C69" s="21" t="str">
        <f>VLOOKUP(B69,[1]DESA!$B$2:$D$601,3,FALSE)</f>
        <v>KATENG</v>
      </c>
      <c r="D69" s="21" t="str">
        <f>VLOOKUP(B69,[1]DESA!$B$2:$E$601,4,FALSE)</f>
        <v>PRAYA BARAT</v>
      </c>
      <c r="E69" s="22"/>
      <c r="F69" s="21">
        <f>IF(ISERROR(VLOOKUP(M69,KELAS,2,FALSE)),0,VLOOKUP(M69,KELAS,2,FALSE))</f>
        <v>0</v>
      </c>
      <c r="G69" s="21">
        <f>IF(F69&gt;50,100,F69)</f>
        <v>0</v>
      </c>
      <c r="H69" s="24" t="s">
        <v>689</v>
      </c>
      <c r="I69" s="24" t="s">
        <v>690</v>
      </c>
      <c r="J69" s="21" t="s">
        <v>18</v>
      </c>
      <c r="K69" s="21"/>
      <c r="L69" s="21" t="e">
        <f>VLOOKUP(E69,[1]KLASIFIKASI!$I$4:$J$18,2,FALSE)</f>
        <v>#N/A</v>
      </c>
      <c r="M69" s="21" t="e">
        <f>IF(AND(L69="PIJAR",K69&gt;=25,K69&lt;=50),1,IF(AND(L69="PIJAR",K69&gt;=51,K69&lt;=100),2,IF(AND(L69="PIJAR",K69&gt;=101,K69&lt;=200),3,IF(AND(L69="PIJAR",K69&gt;=201,K69&lt;=300),4,IF(AND(L69="PIJAR",K69&gt;=301,K69&lt;=400),5,IF(AND(L69="PIJAR",K69&gt;=401,K69&lt;=500),6,IF(AND(L69="PIJAR",K69&gt;=510,K69&lt;=600),7,IF(AND(L69="PIJAR",K69&gt;=601,K69&lt;=700),8,IF(AND(L69="PIJAR",K69&gt;=701,K69&lt;=800),9,IF(AND(L69="PIJAR",K69&gt;=801,K69&lt;=900),10,IF(AND(L69="PIJAR",K69&gt;=901,K69&lt;=1000),11,IF(AND(L69="PELEPAS GAS",K69&gt;=10,K69&lt;=50),12,IF(AND(L69="PELEPAS GAS",K69&gt;=51,K69&lt;=100),13,IF(AND(L69="PELEPAS GAS",K69&gt;=101,K69&lt;=250),14,IF(AND(L69="PELEPAS GAS",K69&gt;=251,K69&lt;1000),15,IF(AND(L69="PELEPAS GAS",K69&gt;=501,K69&lt;2000),16,"SALAH"))))))))))))))))</f>
        <v>#N/A</v>
      </c>
      <c r="N69" s="21" t="s">
        <v>52</v>
      </c>
    </row>
    <row r="70" spans="1:14" x14ac:dyDescent="0.25">
      <c r="A70" s="21">
        <f t="shared" si="7"/>
        <v>69</v>
      </c>
      <c r="B70" s="21" t="s">
        <v>669</v>
      </c>
      <c r="C70" s="21" t="str">
        <f>VLOOKUP(B70,[1]DESA!$B$2:$D$601,3,FALSE)</f>
        <v>KATENG</v>
      </c>
      <c r="D70" s="21" t="str">
        <f>VLOOKUP(B70,[1]DESA!$B$2:$E$601,4,FALSE)</f>
        <v>PRAYA BARAT</v>
      </c>
      <c r="E70" s="22" t="s">
        <v>29</v>
      </c>
      <c r="F70" s="21">
        <f>IF(ISERROR(VLOOKUP(M70,KELAS,2,FALSE)),0,VLOOKUP(M70,KELAS,2,FALSE))</f>
        <v>0</v>
      </c>
      <c r="G70" s="21">
        <f>IF(F70&gt;50,100,F70)</f>
        <v>0</v>
      </c>
      <c r="H70" s="24" t="s">
        <v>674</v>
      </c>
      <c r="I70" s="24" t="s">
        <v>675</v>
      </c>
      <c r="J70" s="21" t="s">
        <v>18</v>
      </c>
      <c r="K70" s="21">
        <v>500</v>
      </c>
      <c r="L70" s="21" t="str">
        <f>VLOOKUP(E70,[1]KLASIFIKASI!$I$4:$J$18,2,FALSE)</f>
        <v>PELEPAS GAS</v>
      </c>
      <c r="M70" s="21">
        <f>IF(AND(L70="PIJAR",K70&gt;=25,K70&lt;=50),1,IF(AND(L70="PIJAR",K70&gt;=51,K70&lt;=100),2,IF(AND(L70="PIJAR",K70&gt;=101,K70&lt;=200),3,IF(AND(L70="PIJAR",K70&gt;=201,K70&lt;=300),4,IF(AND(L70="PIJAR",K70&gt;=301,K70&lt;=400),5,IF(AND(L70="PIJAR",K70&gt;=401,K70&lt;=500),6,IF(AND(L70="PIJAR",K70&gt;=510,K70&lt;=600),7,IF(AND(L70="PIJAR",K70&gt;=601,K70&lt;=700),8,IF(AND(L70="PIJAR",K70&gt;=701,K70&lt;=800),9,IF(AND(L70="PIJAR",K70&gt;=801,K70&lt;=900),10,IF(AND(L70="PIJAR",K70&gt;=901,K70&lt;=1000),11,IF(AND(L70="PELEPAS GAS",K70&gt;=10,K70&lt;=50),12,IF(AND(L70="PELEPAS GAS",K70&gt;=51,K70&lt;=100),13,IF(AND(L70="PELEPAS GAS",K70&gt;=101,K70&lt;=250),14,IF(AND(L70="PELEPAS GAS",K70&gt;=251,K70&lt;1000),15,IF(AND(L70="PELEPAS GAS",K70&gt;=501,K70&lt;2000),16,"SALAH"))))))))))))))))</f>
        <v>15</v>
      </c>
      <c r="N70" s="21" t="s">
        <v>19</v>
      </c>
    </row>
    <row r="71" spans="1:14" x14ac:dyDescent="0.25">
      <c r="A71" s="21">
        <f t="shared" si="7"/>
        <v>70</v>
      </c>
      <c r="B71" s="21" t="s">
        <v>669</v>
      </c>
      <c r="C71" s="21" t="str">
        <f>VLOOKUP(B71,[1]DESA!$B$2:$D$601,3,FALSE)</f>
        <v>KATENG</v>
      </c>
      <c r="D71" s="21" t="str">
        <f>VLOOKUP(B71,[1]DESA!$B$2:$E$601,4,FALSE)</f>
        <v>PRAYA BARAT</v>
      </c>
      <c r="E71" s="22" t="s">
        <v>49</v>
      </c>
      <c r="F71" s="21">
        <f>IF(ISERROR(VLOOKUP(M71,KELAS,2,FALSE)),0,VLOOKUP(M71,KELAS,2,FALSE))</f>
        <v>0</v>
      </c>
      <c r="G71" s="21">
        <f>IF(F71&gt;50,100,F71)</f>
        <v>0</v>
      </c>
      <c r="H71" s="24" t="s">
        <v>817</v>
      </c>
      <c r="I71" s="24" t="s">
        <v>818</v>
      </c>
      <c r="J71" s="21" t="s">
        <v>18</v>
      </c>
      <c r="K71" s="21"/>
      <c r="L71" s="21" t="e">
        <f>VLOOKUP(E71,[1]KLASIFIKASI!$I$4:$J$18,2,FALSE)</f>
        <v>#N/A</v>
      </c>
      <c r="M71" s="21" t="e">
        <f>IF(AND(L71="PIJAR",K71&gt;=25,K71&lt;=50),1,IF(AND(L71="PIJAR",K71&gt;=51,K71&lt;=100),2,IF(AND(L71="PIJAR",K71&gt;=101,K71&lt;=200),3,IF(AND(L71="PIJAR",K71&gt;=201,K71&lt;=300),4,IF(AND(L71="PIJAR",K71&gt;=301,K71&lt;=400),5,IF(AND(L71="PIJAR",K71&gt;=401,K71&lt;=500),6,IF(AND(L71="PIJAR",K71&gt;=510,K71&lt;=600),7,IF(AND(L71="PIJAR",K71&gt;=601,K71&lt;=700),8,IF(AND(L71="PIJAR",K71&gt;=701,K71&lt;=800),9,IF(AND(L71="PIJAR",K71&gt;=801,K71&lt;=900),10,IF(AND(L71="PIJAR",K71&gt;=901,K71&lt;=1000),11,IF(AND(L71="PELEPAS GAS",K71&gt;=10,K71&lt;=50),12,IF(AND(L71="PELEPAS GAS",K71&gt;=51,K71&lt;=100),13,IF(AND(L71="PELEPAS GAS",K71&gt;=101,K71&lt;=250),14,IF(AND(L71="PELEPAS GAS",K71&gt;=251,K71&lt;1000),15,IF(AND(L71="PELEPAS GAS",K71&gt;=501,K71&lt;2000),16,"SALAH"))))))))))))))))</f>
        <v>#N/A</v>
      </c>
      <c r="N71" s="21" t="s">
        <v>52</v>
      </c>
    </row>
    <row r="72" spans="1:14" x14ac:dyDescent="0.25">
      <c r="A72" s="21">
        <f t="shared" si="7"/>
        <v>71</v>
      </c>
      <c r="B72" s="21" t="s">
        <v>669</v>
      </c>
      <c r="C72" s="21" t="str">
        <f>VLOOKUP(B72,[1]DESA!$B$2:$D$601,3,FALSE)</f>
        <v>KATENG</v>
      </c>
      <c r="D72" s="21" t="str">
        <f>VLOOKUP(B72,[1]DESA!$B$2:$E$601,4,FALSE)</f>
        <v>PRAYA BARAT</v>
      </c>
      <c r="E72" s="22" t="s">
        <v>29</v>
      </c>
      <c r="F72" s="21">
        <f>IF(ISERROR(VLOOKUP(M72,KELAS,2,FALSE)),0,VLOOKUP(M72,KELAS,2,FALSE))</f>
        <v>0</v>
      </c>
      <c r="G72" s="21">
        <f>IF(F72&gt;50,100,F72)</f>
        <v>0</v>
      </c>
      <c r="H72" s="24" t="s">
        <v>755</v>
      </c>
      <c r="I72" s="24" t="s">
        <v>756</v>
      </c>
      <c r="J72" s="21" t="s">
        <v>18</v>
      </c>
      <c r="K72" s="21">
        <v>160</v>
      </c>
      <c r="L72" s="21" t="str">
        <f>VLOOKUP(E72,[1]KLASIFIKASI!$I$4:$J$18,2,FALSE)</f>
        <v>PELEPAS GAS</v>
      </c>
      <c r="M72" s="21">
        <f>IF(AND(L72="PIJAR",K72&gt;=25,K72&lt;=50),1,IF(AND(L72="PIJAR",K72&gt;=51,K72&lt;=100),2,IF(AND(L72="PIJAR",K72&gt;=101,K72&lt;=200),3,IF(AND(L72="PIJAR",K72&gt;=201,K72&lt;=300),4,IF(AND(L72="PIJAR",K72&gt;=301,K72&lt;=400),5,IF(AND(L72="PIJAR",K72&gt;=401,K72&lt;=500),6,IF(AND(L72="PIJAR",K72&gt;=510,K72&lt;=600),7,IF(AND(L72="PIJAR",K72&gt;=601,K72&lt;=700),8,IF(AND(L72="PIJAR",K72&gt;=701,K72&lt;=800),9,IF(AND(L72="PIJAR",K72&gt;=801,K72&lt;=900),10,IF(AND(L72="PIJAR",K72&gt;=901,K72&lt;=1000),11,IF(AND(L72="PELEPAS GAS",K72&gt;=10,K72&lt;=50),12,IF(AND(L72="PELEPAS GAS",K72&gt;=51,K72&lt;=100),13,IF(AND(L72="PELEPAS GAS",K72&gt;=101,K72&lt;=250),14,IF(AND(L72="PELEPAS GAS",K72&gt;=251,K72&lt;1000),15,IF(AND(L72="PELEPAS GAS",K72&gt;=501,K72&lt;2000),16,"SALAH"))))))))))))))))</f>
        <v>14</v>
      </c>
      <c r="N72" s="21" t="s">
        <v>19</v>
      </c>
    </row>
    <row r="73" spans="1:14" x14ac:dyDescent="0.25">
      <c r="A73" s="21">
        <f t="shared" si="7"/>
        <v>72</v>
      </c>
      <c r="B73" s="21" t="s">
        <v>669</v>
      </c>
      <c r="C73" s="21" t="str">
        <f>VLOOKUP(B73,[1]DESA!$B$2:$D$601,3,FALSE)</f>
        <v>KATENG</v>
      </c>
      <c r="D73" s="21" t="str">
        <f>VLOOKUP(B73,[1]DESA!$B$2:$E$601,4,FALSE)</f>
        <v>PRAYA BARAT</v>
      </c>
      <c r="E73" s="22" t="s">
        <v>29</v>
      </c>
      <c r="F73" s="21">
        <f>IF(ISERROR(VLOOKUP(M73,KELAS,2,FALSE)),0,VLOOKUP(M73,KELAS,2,FALSE))</f>
        <v>0</v>
      </c>
      <c r="G73" s="21">
        <f>IF(F73&gt;50,100,F73)</f>
        <v>0</v>
      </c>
      <c r="H73" s="24" t="s">
        <v>730</v>
      </c>
      <c r="I73" s="24" t="s">
        <v>731</v>
      </c>
      <c r="J73" s="21" t="s">
        <v>18</v>
      </c>
      <c r="K73" s="21">
        <v>160</v>
      </c>
      <c r="L73" s="21" t="str">
        <f>VLOOKUP(E73,[1]KLASIFIKASI!$I$4:$J$18,2,FALSE)</f>
        <v>PELEPAS GAS</v>
      </c>
      <c r="M73" s="21">
        <f>IF(AND(L73="PIJAR",K73&gt;=25,K73&lt;=50),1,IF(AND(L73="PIJAR",K73&gt;=51,K73&lt;=100),2,IF(AND(L73="PIJAR",K73&gt;=101,K73&lt;=200),3,IF(AND(L73="PIJAR",K73&gt;=201,K73&lt;=300),4,IF(AND(L73="PIJAR",K73&gt;=301,K73&lt;=400),5,IF(AND(L73="PIJAR",K73&gt;=401,K73&lt;=500),6,IF(AND(L73="PIJAR",K73&gt;=510,K73&lt;=600),7,IF(AND(L73="PIJAR",K73&gt;=601,K73&lt;=700),8,IF(AND(L73="PIJAR",K73&gt;=701,K73&lt;=800),9,IF(AND(L73="PIJAR",K73&gt;=801,K73&lt;=900),10,IF(AND(L73="PIJAR",K73&gt;=901,K73&lt;=1000),11,IF(AND(L73="PELEPAS GAS",K73&gt;=10,K73&lt;=50),12,IF(AND(L73="PELEPAS GAS",K73&gt;=51,K73&lt;=100),13,IF(AND(L73="PELEPAS GAS",K73&gt;=101,K73&lt;=250),14,IF(AND(L73="PELEPAS GAS",K73&gt;=251,K73&lt;1000),15,IF(AND(L73="PELEPAS GAS",K73&gt;=501,K73&lt;2000),16,"SALAH"))))))))))))))))</f>
        <v>14</v>
      </c>
      <c r="N73" s="21" t="s">
        <v>19</v>
      </c>
    </row>
    <row r="74" spans="1:14" x14ac:dyDescent="0.25">
      <c r="A74" s="21">
        <f t="shared" si="7"/>
        <v>73</v>
      </c>
      <c r="B74" s="21" t="s">
        <v>669</v>
      </c>
      <c r="C74" s="21" t="str">
        <f>VLOOKUP(B74,[1]DESA!$B$2:$D$601,3,FALSE)</f>
        <v>KATENG</v>
      </c>
      <c r="D74" s="21" t="str">
        <f>VLOOKUP(B74,[1]DESA!$B$2:$E$601,4,FALSE)</f>
        <v>PRAYA BARAT</v>
      </c>
      <c r="E74" s="22" t="s">
        <v>29</v>
      </c>
      <c r="F74" s="21">
        <f>IF(ISERROR(VLOOKUP(M74,KELAS,2,FALSE)),0,VLOOKUP(M74,KELAS,2,FALSE))</f>
        <v>0</v>
      </c>
      <c r="G74" s="21">
        <f>IF(F74&gt;50,100,F74)</f>
        <v>0</v>
      </c>
      <c r="H74" s="24" t="s">
        <v>724</v>
      </c>
      <c r="I74" s="24" t="s">
        <v>725</v>
      </c>
      <c r="J74" s="21" t="s">
        <v>18</v>
      </c>
      <c r="K74" s="21">
        <v>250</v>
      </c>
      <c r="L74" s="21" t="str">
        <f>VLOOKUP(E74,[1]KLASIFIKASI!$I$4:$J$18,2,FALSE)</f>
        <v>PELEPAS GAS</v>
      </c>
      <c r="M74" s="21">
        <f>IF(AND(L74="PIJAR",K74&gt;=25,K74&lt;=50),1,IF(AND(L74="PIJAR",K74&gt;=51,K74&lt;=100),2,IF(AND(L74="PIJAR",K74&gt;=101,K74&lt;=200),3,IF(AND(L74="PIJAR",K74&gt;=201,K74&lt;=300),4,IF(AND(L74="PIJAR",K74&gt;=301,K74&lt;=400),5,IF(AND(L74="PIJAR",K74&gt;=401,K74&lt;=500),6,IF(AND(L74="PIJAR",K74&gt;=510,K74&lt;=600),7,IF(AND(L74="PIJAR",K74&gt;=601,K74&lt;=700),8,IF(AND(L74="PIJAR",K74&gt;=701,K74&lt;=800),9,IF(AND(L74="PIJAR",K74&gt;=801,K74&lt;=900),10,IF(AND(L74="PIJAR",K74&gt;=901,K74&lt;=1000),11,IF(AND(L74="PELEPAS GAS",K74&gt;=10,K74&lt;=50),12,IF(AND(L74="PELEPAS GAS",K74&gt;=51,K74&lt;=100),13,IF(AND(L74="PELEPAS GAS",K74&gt;=101,K74&lt;=250),14,IF(AND(L74="PELEPAS GAS",K74&gt;=251,K74&lt;1000),15,IF(AND(L74="PELEPAS GAS",K74&gt;=501,K74&lt;2000),16,"SALAH"))))))))))))))))</f>
        <v>14</v>
      </c>
      <c r="N74" s="21" t="s">
        <v>19</v>
      </c>
    </row>
    <row r="75" spans="1:14" x14ac:dyDescent="0.25">
      <c r="A75" s="21">
        <f t="shared" si="7"/>
        <v>74</v>
      </c>
      <c r="B75" s="21" t="s">
        <v>669</v>
      </c>
      <c r="C75" s="21" t="str">
        <f>VLOOKUP(B75,[1]DESA!$B$2:$D$601,3,FALSE)</f>
        <v>KATENG</v>
      </c>
      <c r="D75" s="21" t="str">
        <f>VLOOKUP(B75,[1]DESA!$B$2:$E$601,4,FALSE)</f>
        <v>PRAYA BARAT</v>
      </c>
      <c r="E75" s="22" t="s">
        <v>29</v>
      </c>
      <c r="F75" s="21">
        <f>IF(ISERROR(VLOOKUP(M75,KELAS,2,FALSE)),0,VLOOKUP(M75,KELAS,2,FALSE))</f>
        <v>0</v>
      </c>
      <c r="G75" s="21">
        <f>IF(F75&gt;50,100,F75)</f>
        <v>0</v>
      </c>
      <c r="H75" s="24" t="s">
        <v>712</v>
      </c>
      <c r="I75" s="24" t="s">
        <v>713</v>
      </c>
      <c r="J75" s="21" t="s">
        <v>18</v>
      </c>
      <c r="K75" s="21">
        <v>160</v>
      </c>
      <c r="L75" s="21" t="str">
        <f>VLOOKUP(E75,[1]KLASIFIKASI!$I$4:$J$18,2,FALSE)</f>
        <v>PELEPAS GAS</v>
      </c>
      <c r="M75" s="21">
        <f>IF(AND(L75="PIJAR",K75&gt;=25,K75&lt;=50),1,IF(AND(L75="PIJAR",K75&gt;=51,K75&lt;=100),2,IF(AND(L75="PIJAR",K75&gt;=101,K75&lt;=200),3,IF(AND(L75="PIJAR",K75&gt;=201,K75&lt;=300),4,IF(AND(L75="PIJAR",K75&gt;=301,K75&lt;=400),5,IF(AND(L75="PIJAR",K75&gt;=401,K75&lt;=500),6,IF(AND(L75="PIJAR",K75&gt;=510,K75&lt;=600),7,IF(AND(L75="PIJAR",K75&gt;=601,K75&lt;=700),8,IF(AND(L75="PIJAR",K75&gt;=701,K75&lt;=800),9,IF(AND(L75="PIJAR",K75&gt;=801,K75&lt;=900),10,IF(AND(L75="PIJAR",K75&gt;=901,K75&lt;=1000),11,IF(AND(L75="PELEPAS GAS",K75&gt;=10,K75&lt;=50),12,IF(AND(L75="PELEPAS GAS",K75&gt;=51,K75&lt;=100),13,IF(AND(L75="PELEPAS GAS",K75&gt;=101,K75&lt;=250),14,IF(AND(L75="PELEPAS GAS",K75&gt;=251,K75&lt;1000),15,IF(AND(L75="PELEPAS GAS",K75&gt;=501,K75&lt;2000),16,"SALAH"))))))))))))))))</f>
        <v>14</v>
      </c>
      <c r="N75" s="21" t="s">
        <v>19</v>
      </c>
    </row>
    <row r="76" spans="1:14" x14ac:dyDescent="0.25">
      <c r="A76" s="21">
        <f t="shared" si="7"/>
        <v>75</v>
      </c>
      <c r="B76" s="21" t="s">
        <v>629</v>
      </c>
      <c r="C76" s="21" t="str">
        <f>VLOOKUP(B76,[1]DESA!$B$2:$D$601,3,FALSE)</f>
        <v>MANGKUNG</v>
      </c>
      <c r="D76" s="21" t="str">
        <f>VLOOKUP(B76,[1]DESA!$B$2:$E$601,4,FALSE)</f>
        <v>PRAYA BARAT</v>
      </c>
      <c r="E76" s="22" t="s">
        <v>29</v>
      </c>
      <c r="F76" s="21">
        <f>IF(ISERROR(VLOOKUP(M76,KELAS,2,FALSE)),0,VLOOKUP(M76,KELAS,2,FALSE))</f>
        <v>0</v>
      </c>
      <c r="G76" s="21">
        <f>IF(F76&gt;50,100,F76)</f>
        <v>0</v>
      </c>
      <c r="H76" s="23" t="s">
        <v>630</v>
      </c>
      <c r="I76" s="23" t="s">
        <v>631</v>
      </c>
      <c r="J76" s="21" t="s">
        <v>18</v>
      </c>
      <c r="K76" s="21">
        <v>250</v>
      </c>
      <c r="L76" s="21" t="str">
        <f>VLOOKUP(E76,[1]KLASIFIKASI!$I$4:$J$18,2,FALSE)</f>
        <v>PELEPAS GAS</v>
      </c>
      <c r="M76" s="21">
        <f>IF(AND(L76="PIJAR",K76&gt;=25,K76&lt;=50),1,IF(AND(L76="PIJAR",K76&gt;=51,K76&lt;=100),2,IF(AND(L76="PIJAR",K76&gt;=101,K76&lt;=200),3,IF(AND(L76="PIJAR",K76&gt;=201,K76&lt;=300),4,IF(AND(L76="PIJAR",K76&gt;=301,K76&lt;=400),5,IF(AND(L76="PIJAR",K76&gt;=401,K76&lt;=500),6,IF(AND(L76="PIJAR",K76&gt;=510,K76&lt;=600),7,IF(AND(L76="PIJAR",K76&gt;=601,K76&lt;=700),8,IF(AND(L76="PIJAR",K76&gt;=701,K76&lt;=800),9,IF(AND(L76="PIJAR",K76&gt;=801,K76&lt;=900),10,IF(AND(L76="PIJAR",K76&gt;=901,K76&lt;=1000),11,IF(AND(L76="PELEPAS GAS",K76&gt;=10,K76&lt;=50),12,IF(AND(L76="PELEPAS GAS",K76&gt;=51,K76&lt;=100),13,IF(AND(L76="PELEPAS GAS",K76&gt;=101,K76&lt;=250),14,IF(AND(L76="PELEPAS GAS",K76&gt;=251,K76&lt;1000),15,IF(AND(L76="PELEPAS GAS",K76&gt;=501,K76&lt;2000),16,"SALAH"))))))))))))))))</f>
        <v>14</v>
      </c>
      <c r="N76" s="21" t="s">
        <v>19</v>
      </c>
    </row>
    <row r="77" spans="1:14" x14ac:dyDescent="0.25">
      <c r="A77" s="21">
        <f t="shared" si="7"/>
        <v>76</v>
      </c>
      <c r="B77" s="21" t="s">
        <v>138</v>
      </c>
      <c r="C77" s="21" t="str">
        <f>VLOOKUP(B77,[1]DESA!$B$2:$D$601,3,FALSE)</f>
        <v>BONDER</v>
      </c>
      <c r="D77" s="21" t="str">
        <f>VLOOKUP(B77,[1]DESA!$B$2:$E$601,4,FALSE)</f>
        <v>PRAYA BARAT</v>
      </c>
      <c r="E77" s="22" t="s">
        <v>29</v>
      </c>
      <c r="F77" s="21">
        <f>IF(ISERROR(VLOOKUP(M77,KELAS,2,FALSE)),0,VLOOKUP(M77,KELAS,2,FALSE))</f>
        <v>0</v>
      </c>
      <c r="G77" s="21">
        <f>IF(F77&gt;50,100,F77)</f>
        <v>0</v>
      </c>
      <c r="H77" s="23" t="s">
        <v>186</v>
      </c>
      <c r="I77" s="23" t="s">
        <v>187</v>
      </c>
      <c r="J77" s="21" t="s">
        <v>18</v>
      </c>
      <c r="K77" s="21">
        <v>300</v>
      </c>
      <c r="L77" s="21" t="str">
        <f>VLOOKUP(E77,[1]KLASIFIKASI!$I$4:$J$18,2,FALSE)</f>
        <v>PELEPAS GAS</v>
      </c>
      <c r="M77" s="21">
        <f>IF(AND(L77="PIJAR",K77&gt;=25,K77&lt;=50),1,IF(AND(L77="PIJAR",K77&gt;=51,K77&lt;=100),2,IF(AND(L77="PIJAR",K77&gt;=101,K77&lt;=200),3,IF(AND(L77="PIJAR",K77&gt;=201,K77&lt;=300),4,IF(AND(L77="PIJAR",K77&gt;=301,K77&lt;=400),5,IF(AND(L77="PIJAR",K77&gt;=401,K77&lt;=500),6,IF(AND(L77="PIJAR",K77&gt;=510,K77&lt;=600),7,IF(AND(L77="PIJAR",K77&gt;=601,K77&lt;=700),8,IF(AND(L77="PIJAR",K77&gt;=701,K77&lt;=800),9,IF(AND(L77="PIJAR",K77&gt;=801,K77&lt;=900),10,IF(AND(L77="PIJAR",K77&gt;=901,K77&lt;=1000),11,IF(AND(L77="PELEPAS GAS",K77&gt;=10,K77&lt;=50),12,IF(AND(L77="PELEPAS GAS",K77&gt;=51,K77&lt;=100),13,IF(AND(L77="PELEPAS GAS",K77&gt;=101,K77&lt;=250),14,IF(AND(L77="PELEPAS GAS",K77&gt;=251,K77&lt;1000),15,IF(AND(L77="PELEPAS GAS",K77&gt;=501,K77&lt;2000),16,"SALAH"))))))))))))))))</f>
        <v>15</v>
      </c>
      <c r="N77" s="21" t="s">
        <v>19</v>
      </c>
    </row>
    <row r="78" spans="1:14" x14ac:dyDescent="0.25">
      <c r="A78" s="21">
        <f t="shared" si="7"/>
        <v>77</v>
      </c>
      <c r="B78" s="21" t="s">
        <v>113</v>
      </c>
      <c r="C78" s="21" t="str">
        <f>VLOOKUP(B78,[1]DESA!$B$2:$D$601,3,FALSE)</f>
        <v>BONDER</v>
      </c>
      <c r="D78" s="21" t="str">
        <f>VLOOKUP(B78,[1]DESA!$B$2:$E$601,4,FALSE)</f>
        <v>PRAYA BARAT</v>
      </c>
      <c r="E78" s="22" t="s">
        <v>15</v>
      </c>
      <c r="F78" s="21">
        <f>IF(ISERROR(VLOOKUP(M78,KELAS,2,FALSE)),0,VLOOKUP(M78,KELAS,2,FALSE))</f>
        <v>0</v>
      </c>
      <c r="G78" s="21">
        <f>IF(F78&gt;50,100,F78)</f>
        <v>0</v>
      </c>
      <c r="H78" s="23" t="s">
        <v>128</v>
      </c>
      <c r="I78" s="23" t="s">
        <v>129</v>
      </c>
      <c r="J78" s="21" t="s">
        <v>18</v>
      </c>
      <c r="K78" s="21">
        <v>20</v>
      </c>
      <c r="L78" s="21" t="str">
        <f>VLOOKUP(E78,[1]KLASIFIKASI!$I$4:$J$18,2,FALSE)</f>
        <v>PELEPAS GAS</v>
      </c>
      <c r="M78" s="21">
        <f>IF(AND(L78="PIJAR",K78&gt;=25,K78&lt;=50),1,IF(AND(L78="PIJAR",K78&gt;=51,K78&lt;=100),2,IF(AND(L78="PIJAR",K78&gt;=101,K78&lt;=200),3,IF(AND(L78="PIJAR",K78&gt;=201,K78&lt;=300),4,IF(AND(L78="PIJAR",K78&gt;=301,K78&lt;=400),5,IF(AND(L78="PIJAR",K78&gt;=401,K78&lt;=500),6,IF(AND(L78="PIJAR",K78&gt;=510,K78&lt;=600),7,IF(AND(L78="PIJAR",K78&gt;=601,K78&lt;=700),8,IF(AND(L78="PIJAR",K78&gt;=701,K78&lt;=800),9,IF(AND(L78="PIJAR",K78&gt;=801,K78&lt;=900),10,IF(AND(L78="PIJAR",K78&gt;=901,K78&lt;=1000),11,IF(AND(L78="PELEPAS GAS",K78&gt;=10,K78&lt;=50),12,IF(AND(L78="PELEPAS GAS",K78&gt;=51,K78&lt;=100),13,IF(AND(L78="PELEPAS GAS",K78&gt;=101,K78&lt;=250),14,IF(AND(L78="PELEPAS GAS",K78&gt;=251,K78&lt;1000),15,IF(AND(L78="PELEPAS GAS",K78&gt;=501,K78&lt;2000),16,"SALAH"))))))))))))))))</f>
        <v>12</v>
      </c>
      <c r="N78" s="21" t="s">
        <v>19</v>
      </c>
    </row>
    <row r="79" spans="1:14" x14ac:dyDescent="0.25">
      <c r="A79" s="21">
        <f t="shared" si="7"/>
        <v>78</v>
      </c>
      <c r="B79" s="21" t="s">
        <v>113</v>
      </c>
      <c r="C79" s="21" t="str">
        <f>VLOOKUP(B79,[1]DESA!$B$2:$D$601,3,FALSE)</f>
        <v>BONDER</v>
      </c>
      <c r="D79" s="21" t="str">
        <f>VLOOKUP(B79,[1]DESA!$B$2:$E$601,4,FALSE)</f>
        <v>PRAYA BARAT</v>
      </c>
      <c r="E79" s="22" t="s">
        <v>49</v>
      </c>
      <c r="F79" s="21">
        <f>IF(ISERROR(VLOOKUP(M79,KELAS,2,FALSE)),0,VLOOKUP(M79,KELAS,2,FALSE))</f>
        <v>0</v>
      </c>
      <c r="G79" s="21">
        <f>IF(F79&gt;50,100,F79)</f>
        <v>0</v>
      </c>
      <c r="H79" s="23" t="s">
        <v>114</v>
      </c>
      <c r="I79" s="23" t="s">
        <v>115</v>
      </c>
      <c r="J79" s="21" t="s">
        <v>18</v>
      </c>
      <c r="K79" s="21"/>
      <c r="L79" s="21" t="e">
        <f>VLOOKUP(E79,[1]KLASIFIKASI!$I$4:$J$18,2,FALSE)</f>
        <v>#N/A</v>
      </c>
      <c r="M79" s="21" t="e">
        <f>IF(AND(L79="PIJAR",K79&gt;=25,K79&lt;=50),1,IF(AND(L79="PIJAR",K79&gt;=51,K79&lt;=100),2,IF(AND(L79="PIJAR",K79&gt;=101,K79&lt;=200),3,IF(AND(L79="PIJAR",K79&gt;=201,K79&lt;=300),4,IF(AND(L79="PIJAR",K79&gt;=301,K79&lt;=400),5,IF(AND(L79="PIJAR",K79&gt;=401,K79&lt;=500),6,IF(AND(L79="PIJAR",K79&gt;=510,K79&lt;=600),7,IF(AND(L79="PIJAR",K79&gt;=601,K79&lt;=700),8,IF(AND(L79="PIJAR",K79&gt;=701,K79&lt;=800),9,IF(AND(L79="PIJAR",K79&gt;=801,K79&lt;=900),10,IF(AND(L79="PIJAR",K79&gt;=901,K79&lt;=1000),11,IF(AND(L79="PELEPAS GAS",K79&gt;=10,K79&lt;=50),12,IF(AND(L79="PELEPAS GAS",K79&gt;=51,K79&lt;=100),13,IF(AND(L79="PELEPAS GAS",K79&gt;=101,K79&lt;=250),14,IF(AND(L79="PELEPAS GAS",K79&gt;=251,K79&lt;1000),15,IF(AND(L79="PELEPAS GAS",K79&gt;=501,K79&lt;2000),16,"SALAH"))))))))))))))))</f>
        <v>#N/A</v>
      </c>
      <c r="N79" s="21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C6" sqref="A1:N102"/>
    </sheetView>
  </sheetViews>
  <sheetFormatPr defaultRowHeight="15" x14ac:dyDescent="0.25"/>
  <cols>
    <col min="3" max="3" width="19.85546875" customWidth="1"/>
    <col min="4" max="4" width="14.5703125" customWidth="1"/>
    <col min="5" max="5" width="21.85546875" customWidth="1"/>
    <col min="6" max="6" width="13" customWidth="1"/>
    <col min="7" max="7" width="21.7109375" customWidth="1"/>
    <col min="10" max="10" width="20" customWidth="1"/>
    <col min="11" max="11" width="25.140625" customWidth="1"/>
    <col min="12" max="12" width="12.2851562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1533</v>
      </c>
      <c r="C2" s="21" t="str">
        <f>VLOOKUP(B2,[1]DESA!$B$2:$D$601,3,FALSE)</f>
        <v>GANTI</v>
      </c>
      <c r="D2" s="21" t="str">
        <f>VLOOKUP(B2,[1]DESA!$B$2:$E$601,4,FALSE)</f>
        <v>PRAYA TIMUR</v>
      </c>
      <c r="E2" s="22" t="s">
        <v>24</v>
      </c>
      <c r="F2" s="21">
        <f t="shared" ref="F2:F18" si="0">IF(ISERROR(VLOOKUP(M2,KELAS,2,FALSE)),0,VLOOKUP(M2,KELAS,2,FALSE))</f>
        <v>0</v>
      </c>
      <c r="G2" s="21">
        <f t="shared" ref="G2:G18" si="1">IF(F2&gt;50,100,F2)</f>
        <v>0</v>
      </c>
      <c r="H2" s="24"/>
      <c r="I2" s="24"/>
      <c r="J2" s="21" t="s">
        <v>18</v>
      </c>
      <c r="K2" s="21">
        <v>500</v>
      </c>
      <c r="L2" s="21" t="str">
        <f>VLOOKUP(E2,[1]KLASIFIKASI!$I$4:$J$18,2,FALSE)</f>
        <v>PELEPAS GAS</v>
      </c>
      <c r="M2" s="21">
        <f t="shared" ref="M2:M18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15</v>
      </c>
      <c r="N2" s="21" t="s">
        <v>19</v>
      </c>
    </row>
    <row r="3" spans="1:14" x14ac:dyDescent="0.25">
      <c r="A3" s="21">
        <f xml:space="preserve"> A2+1</f>
        <v>2</v>
      </c>
      <c r="B3" s="21" t="s">
        <v>1533</v>
      </c>
      <c r="C3" s="21" t="str">
        <f>VLOOKUP(B3,[1]DESA!$B$2:$D$601,3,FALSE)</f>
        <v>GANTI</v>
      </c>
      <c r="D3" s="21" t="str">
        <f>VLOOKUP(B3,[1]DESA!$B$2:$E$601,4,FALSE)</f>
        <v>PRAYA TIMUR</v>
      </c>
      <c r="E3" s="22" t="s">
        <v>49</v>
      </c>
      <c r="F3" s="21">
        <f t="shared" si="0"/>
        <v>0</v>
      </c>
      <c r="G3" s="21">
        <f t="shared" si="1"/>
        <v>0</v>
      </c>
      <c r="H3" s="24"/>
      <c r="I3" s="24"/>
      <c r="J3" s="21" t="s">
        <v>18</v>
      </c>
      <c r="K3" s="21"/>
      <c r="L3" s="21" t="e">
        <f>VLOOKUP(E3,[1]KLASIFIKASI!$I$4:$J$18,2,FALSE)</f>
        <v>#N/A</v>
      </c>
      <c r="M3" s="21" t="e">
        <f t="shared" si="2"/>
        <v>#N/A</v>
      </c>
      <c r="N3" s="21" t="s">
        <v>52</v>
      </c>
    </row>
    <row r="4" spans="1:14" x14ac:dyDescent="0.25">
      <c r="A4" s="21">
        <f t="shared" ref="A4:A67" si="3" xml:space="preserve"> A3+1</f>
        <v>3</v>
      </c>
      <c r="B4" s="21" t="s">
        <v>1533</v>
      </c>
      <c r="C4" s="21" t="str">
        <f>VLOOKUP(B4,[1]DESA!$B$2:$D$601,3,FALSE)</f>
        <v>GANTI</v>
      </c>
      <c r="D4" s="21" t="str">
        <f>VLOOKUP(B4,[1]DESA!$B$2:$E$601,4,FALSE)</f>
        <v>PRAYA TIMUR</v>
      </c>
      <c r="E4" s="22" t="s">
        <v>24</v>
      </c>
      <c r="F4" s="21">
        <f t="shared" si="0"/>
        <v>0</v>
      </c>
      <c r="G4" s="21">
        <f t="shared" si="1"/>
        <v>0</v>
      </c>
      <c r="H4" s="24"/>
      <c r="I4" s="24"/>
      <c r="J4" s="21" t="s">
        <v>18</v>
      </c>
      <c r="K4" s="21">
        <v>500</v>
      </c>
      <c r="L4" s="21" t="str">
        <f>VLOOKUP(E4,[1]KLASIFIKASI!$I$4:$J$18,2,FALSE)</f>
        <v>PELEPAS GAS</v>
      </c>
      <c r="M4" s="21">
        <f t="shared" si="2"/>
        <v>15</v>
      </c>
      <c r="N4" s="21" t="s">
        <v>19</v>
      </c>
    </row>
    <row r="5" spans="1:14" x14ac:dyDescent="0.25">
      <c r="A5" s="21">
        <f t="shared" si="3"/>
        <v>4</v>
      </c>
      <c r="B5" s="21" t="s">
        <v>1640</v>
      </c>
      <c r="C5" s="21" t="str">
        <f>VLOOKUP(B5,[1]DESA!$B$2:$D$601,3,FALSE)</f>
        <v>LANDAH</v>
      </c>
      <c r="D5" s="21" t="str">
        <f>VLOOKUP(B5,[1]DESA!$B$2:$E$601,4,FALSE)</f>
        <v>PRAYA TIMUR</v>
      </c>
      <c r="E5" s="22" t="s">
        <v>49</v>
      </c>
      <c r="F5" s="21">
        <f t="shared" si="0"/>
        <v>0</v>
      </c>
      <c r="G5" s="21">
        <f t="shared" si="1"/>
        <v>0</v>
      </c>
      <c r="H5" s="24"/>
      <c r="I5" s="24"/>
      <c r="J5" s="21" t="s">
        <v>18</v>
      </c>
      <c r="K5" s="21"/>
      <c r="L5" s="21" t="e">
        <f>VLOOKUP(E5,[1]KLASIFIKASI!$I$4:$J$18,2,FALSE)</f>
        <v>#N/A</v>
      </c>
      <c r="M5" s="21" t="e">
        <f t="shared" si="2"/>
        <v>#N/A</v>
      </c>
      <c r="N5" s="21" t="s">
        <v>52</v>
      </c>
    </row>
    <row r="6" spans="1:14" x14ac:dyDescent="0.25">
      <c r="A6" s="21">
        <f t="shared" si="3"/>
        <v>5</v>
      </c>
      <c r="B6" s="21" t="s">
        <v>1602</v>
      </c>
      <c r="C6" s="21" t="str">
        <f>VLOOKUP(B6,[1]DESA!$B$2:$D$601,3,FALSE)</f>
        <v>GANTI</v>
      </c>
      <c r="D6" s="21" t="str">
        <f>VLOOKUP(B6,[1]DESA!$B$2:$E$601,4,FALSE)</f>
        <v>PRAYA TIMUR</v>
      </c>
      <c r="E6" s="22" t="s">
        <v>15</v>
      </c>
      <c r="F6" s="21">
        <f t="shared" si="0"/>
        <v>0</v>
      </c>
      <c r="G6" s="21">
        <f t="shared" si="1"/>
        <v>0</v>
      </c>
      <c r="H6" s="24"/>
      <c r="I6" s="24"/>
      <c r="J6" s="21" t="s">
        <v>18</v>
      </c>
      <c r="K6" s="21">
        <v>42</v>
      </c>
      <c r="L6" s="21" t="str">
        <f>VLOOKUP(E6,[1]KLASIFIKASI!$I$4:$J$18,2,FALSE)</f>
        <v>PELEPAS GAS</v>
      </c>
      <c r="M6" s="21">
        <f t="shared" si="2"/>
        <v>12</v>
      </c>
      <c r="N6" s="21" t="s">
        <v>19</v>
      </c>
    </row>
    <row r="7" spans="1:14" x14ac:dyDescent="0.25">
      <c r="A7" s="21">
        <f t="shared" si="3"/>
        <v>6</v>
      </c>
      <c r="B7" s="21" t="s">
        <v>1602</v>
      </c>
      <c r="C7" s="21" t="str">
        <f>VLOOKUP(B7,[1]DESA!$B$2:$D$601,3,FALSE)</f>
        <v>GANTI</v>
      </c>
      <c r="D7" s="21" t="str">
        <f>VLOOKUP(B7,[1]DESA!$B$2:$E$601,4,FALSE)</f>
        <v>PRAYA TIMUR</v>
      </c>
      <c r="E7" s="22" t="s">
        <v>29</v>
      </c>
      <c r="F7" s="21">
        <f t="shared" si="0"/>
        <v>0</v>
      </c>
      <c r="G7" s="21">
        <f t="shared" si="1"/>
        <v>0</v>
      </c>
      <c r="H7" s="24"/>
      <c r="I7" s="24"/>
      <c r="J7" s="21" t="s">
        <v>18</v>
      </c>
      <c r="K7" s="21">
        <v>250</v>
      </c>
      <c r="L7" s="21" t="str">
        <f>VLOOKUP(E7,[1]KLASIFIKASI!$I$4:$J$18,2,FALSE)</f>
        <v>PELEPAS GAS</v>
      </c>
      <c r="M7" s="21">
        <f t="shared" si="2"/>
        <v>14</v>
      </c>
      <c r="N7" s="21" t="s">
        <v>19</v>
      </c>
    </row>
    <row r="8" spans="1:14" x14ac:dyDescent="0.25">
      <c r="A8" s="21">
        <f t="shared" si="3"/>
        <v>7</v>
      </c>
      <c r="B8" s="21" t="s">
        <v>1602</v>
      </c>
      <c r="C8" s="21" t="str">
        <f>VLOOKUP(B8,[1]DESA!$B$2:$D$601,3,FALSE)</f>
        <v>GANTI</v>
      </c>
      <c r="D8" s="21" t="str">
        <f>VLOOKUP(B8,[1]DESA!$B$2:$E$601,4,FALSE)</f>
        <v>PRAYA TIMUR</v>
      </c>
      <c r="E8" s="22" t="s">
        <v>29</v>
      </c>
      <c r="F8" s="21">
        <f t="shared" si="0"/>
        <v>0</v>
      </c>
      <c r="G8" s="21">
        <f t="shared" si="1"/>
        <v>0</v>
      </c>
      <c r="H8" s="24"/>
      <c r="I8" s="24"/>
      <c r="J8" s="21" t="s">
        <v>18</v>
      </c>
      <c r="K8" s="21">
        <v>250</v>
      </c>
      <c r="L8" s="21" t="str">
        <f>VLOOKUP(E8,[1]KLASIFIKASI!$I$4:$J$18,2,FALSE)</f>
        <v>PELEPAS GAS</v>
      </c>
      <c r="M8" s="21">
        <f t="shared" si="2"/>
        <v>14</v>
      </c>
      <c r="N8" s="21" t="s">
        <v>19</v>
      </c>
    </row>
    <row r="9" spans="1:14" x14ac:dyDescent="0.25">
      <c r="A9" s="21">
        <f t="shared" si="3"/>
        <v>8</v>
      </c>
      <c r="B9" s="21" t="s">
        <v>1602</v>
      </c>
      <c r="C9" s="21" t="str">
        <f>VLOOKUP(B9,[1]DESA!$B$2:$D$601,3,FALSE)</f>
        <v>GANTI</v>
      </c>
      <c r="D9" s="21" t="str">
        <f>VLOOKUP(B9,[1]DESA!$B$2:$E$601,4,FALSE)</f>
        <v>PRAYA TIMUR</v>
      </c>
      <c r="E9" s="22" t="s">
        <v>15</v>
      </c>
      <c r="F9" s="21">
        <f t="shared" si="0"/>
        <v>0</v>
      </c>
      <c r="G9" s="21">
        <f t="shared" si="1"/>
        <v>0</v>
      </c>
      <c r="H9" s="24"/>
      <c r="I9" s="24"/>
      <c r="J9" s="21" t="s">
        <v>18</v>
      </c>
      <c r="K9" s="21">
        <v>42</v>
      </c>
      <c r="L9" s="21" t="str">
        <f>VLOOKUP(E9,[1]KLASIFIKASI!$I$4:$J$18,2,FALSE)</f>
        <v>PELEPAS GAS</v>
      </c>
      <c r="M9" s="21">
        <f t="shared" si="2"/>
        <v>12</v>
      </c>
      <c r="N9" s="21" t="s">
        <v>19</v>
      </c>
    </row>
    <row r="10" spans="1:14" x14ac:dyDescent="0.25">
      <c r="A10" s="21">
        <f t="shared" si="3"/>
        <v>9</v>
      </c>
      <c r="B10" s="21" t="s">
        <v>1533</v>
      </c>
      <c r="C10" s="21" t="str">
        <f>VLOOKUP(B10,[1]DESA!$B$2:$D$601,3,FALSE)</f>
        <v>GANTI</v>
      </c>
      <c r="D10" s="21" t="str">
        <f>VLOOKUP(B10,[1]DESA!$B$2:$E$601,4,FALSE)</f>
        <v>PRAYA TIMUR</v>
      </c>
      <c r="E10" s="22" t="s">
        <v>29</v>
      </c>
      <c r="F10" s="21">
        <f t="shared" si="0"/>
        <v>0</v>
      </c>
      <c r="G10" s="21">
        <f t="shared" si="1"/>
        <v>0</v>
      </c>
      <c r="H10" s="24"/>
      <c r="I10" s="24"/>
      <c r="J10" s="21" t="s">
        <v>18</v>
      </c>
      <c r="K10" s="21">
        <v>250</v>
      </c>
      <c r="L10" s="21" t="str">
        <f>VLOOKUP(E10,[1]KLASIFIKASI!$I$4:$J$18,2,FALSE)</f>
        <v>PELEPAS GAS</v>
      </c>
      <c r="M10" s="21">
        <f t="shared" si="2"/>
        <v>14</v>
      </c>
      <c r="N10" s="21" t="s">
        <v>19</v>
      </c>
    </row>
    <row r="11" spans="1:14" x14ac:dyDescent="0.25">
      <c r="A11" s="21">
        <f t="shared" si="3"/>
        <v>10</v>
      </c>
      <c r="B11" s="21" t="s">
        <v>1549</v>
      </c>
      <c r="C11" s="21" t="str">
        <f>VLOOKUP(B11,[1]DESA!$B$2:$D$601,3,FALSE)</f>
        <v>SEMOYANG</v>
      </c>
      <c r="D11" s="21" t="str">
        <f>VLOOKUP(B11,[1]DESA!$B$2:$E$601,4,FALSE)</f>
        <v>PRAYA TIMUR</v>
      </c>
      <c r="E11" s="22" t="s">
        <v>24</v>
      </c>
      <c r="F11" s="21">
        <f t="shared" si="0"/>
        <v>0</v>
      </c>
      <c r="G11" s="21">
        <f t="shared" si="1"/>
        <v>0</v>
      </c>
      <c r="H11" s="24"/>
      <c r="I11" s="24"/>
      <c r="J11" s="21" t="s">
        <v>18</v>
      </c>
      <c r="K11" s="21">
        <v>100</v>
      </c>
      <c r="L11" s="21" t="str">
        <f>VLOOKUP(E11,[1]KLASIFIKASI!$I$4:$J$18,2,FALSE)</f>
        <v>PELEPAS GAS</v>
      </c>
      <c r="M11" s="21">
        <f t="shared" si="2"/>
        <v>13</v>
      </c>
      <c r="N11" s="21" t="s">
        <v>52</v>
      </c>
    </row>
    <row r="12" spans="1:14" x14ac:dyDescent="0.25">
      <c r="A12" s="21">
        <f t="shared" si="3"/>
        <v>11</v>
      </c>
      <c r="B12" s="21" t="s">
        <v>1533</v>
      </c>
      <c r="C12" s="21" t="str">
        <f>VLOOKUP(B12,[1]DESA!$B$2:$D$601,3,FALSE)</f>
        <v>GANTI</v>
      </c>
      <c r="D12" s="21" t="str">
        <f>VLOOKUP(B12,[1]DESA!$B$2:$E$601,4,FALSE)</f>
        <v>PRAYA TIMUR</v>
      </c>
      <c r="E12" s="22" t="s">
        <v>24</v>
      </c>
      <c r="F12" s="21">
        <f t="shared" si="0"/>
        <v>0</v>
      </c>
      <c r="G12" s="21">
        <f t="shared" si="1"/>
        <v>0</v>
      </c>
      <c r="H12" s="24"/>
      <c r="I12" s="24"/>
      <c r="J12" s="21" t="s">
        <v>18</v>
      </c>
      <c r="K12" s="21">
        <v>500</v>
      </c>
      <c r="L12" s="21" t="str">
        <f>VLOOKUP(E12,[1]KLASIFIKASI!$I$4:$J$18,2,FALSE)</f>
        <v>PELEPAS GAS</v>
      </c>
      <c r="M12" s="21">
        <f t="shared" si="2"/>
        <v>15</v>
      </c>
      <c r="N12" s="21" t="s">
        <v>19</v>
      </c>
    </row>
    <row r="13" spans="1:14" x14ac:dyDescent="0.25">
      <c r="A13" s="21">
        <f t="shared" si="3"/>
        <v>12</v>
      </c>
      <c r="B13" s="21" t="s">
        <v>1533</v>
      </c>
      <c r="C13" s="21" t="str">
        <f>VLOOKUP(B13,[1]DESA!$B$2:$D$601,3,FALSE)</f>
        <v>GANTI</v>
      </c>
      <c r="D13" s="21" t="str">
        <f>VLOOKUP(B13,[1]DESA!$B$2:$E$601,4,FALSE)</f>
        <v>PRAYA TIMUR</v>
      </c>
      <c r="E13" s="22" t="s">
        <v>49</v>
      </c>
      <c r="F13" s="21">
        <f t="shared" si="0"/>
        <v>0</v>
      </c>
      <c r="G13" s="21">
        <f t="shared" si="1"/>
        <v>0</v>
      </c>
      <c r="H13" s="24"/>
      <c r="I13" s="24"/>
      <c r="J13" s="21" t="s">
        <v>18</v>
      </c>
      <c r="K13" s="21"/>
      <c r="L13" s="21" t="e">
        <f>VLOOKUP(E13,[1]KLASIFIKASI!$I$4:$J$18,2,FALSE)</f>
        <v>#N/A</v>
      </c>
      <c r="M13" s="21" t="e">
        <f t="shared" si="2"/>
        <v>#N/A</v>
      </c>
      <c r="N13" s="21" t="s">
        <v>52</v>
      </c>
    </row>
    <row r="14" spans="1:14" x14ac:dyDescent="0.25">
      <c r="A14" s="21">
        <f t="shared" si="3"/>
        <v>13</v>
      </c>
      <c r="B14" s="21" t="s">
        <v>1529</v>
      </c>
      <c r="C14" s="21" t="str">
        <f>VLOOKUP(B14,[1]DESA!$B$2:$D$601,3,FALSE)</f>
        <v>GANTI</v>
      </c>
      <c r="D14" s="21" t="str">
        <f>VLOOKUP(B14,[1]DESA!$B$2:$E$601,4,FALSE)</f>
        <v>PRAYA TIMUR</v>
      </c>
      <c r="E14" s="22" t="s">
        <v>15</v>
      </c>
      <c r="F14" s="21">
        <f t="shared" si="0"/>
        <v>0</v>
      </c>
      <c r="G14" s="21">
        <f t="shared" si="1"/>
        <v>0</v>
      </c>
      <c r="H14" s="24"/>
      <c r="I14" s="24"/>
      <c r="J14" s="21" t="s">
        <v>18</v>
      </c>
      <c r="K14" s="21">
        <v>15</v>
      </c>
      <c r="L14" s="21" t="str">
        <f>VLOOKUP(E14,[1]KLASIFIKASI!$I$4:$J$18,2,FALSE)</f>
        <v>PELEPAS GAS</v>
      </c>
      <c r="M14" s="21">
        <f t="shared" si="2"/>
        <v>12</v>
      </c>
      <c r="N14" s="21" t="s">
        <v>19</v>
      </c>
    </row>
    <row r="15" spans="1:14" x14ac:dyDescent="0.25">
      <c r="A15" s="21">
        <f t="shared" si="3"/>
        <v>14</v>
      </c>
      <c r="B15" s="21" t="s">
        <v>1489</v>
      </c>
      <c r="C15" s="21" t="str">
        <f>VLOOKUP(B15,[1]DESA!$B$2:$D$601,3,FALSE)</f>
        <v>MARONG</v>
      </c>
      <c r="D15" s="21" t="str">
        <f>VLOOKUP(B15,[1]DESA!$B$2:$E$601,4,FALSE)</f>
        <v>PRAYA TIMUR</v>
      </c>
      <c r="E15" s="22" t="s">
        <v>29</v>
      </c>
      <c r="F15" s="21">
        <f t="shared" si="0"/>
        <v>0</v>
      </c>
      <c r="G15" s="21">
        <f t="shared" si="1"/>
        <v>0</v>
      </c>
      <c r="H15" s="24"/>
      <c r="I15" s="24"/>
      <c r="J15" s="21" t="s">
        <v>18</v>
      </c>
      <c r="K15" s="21">
        <v>250</v>
      </c>
      <c r="L15" s="21" t="str">
        <f>VLOOKUP(E15,[1]KLASIFIKASI!$I$4:$J$18,2,FALSE)</f>
        <v>PELEPAS GAS</v>
      </c>
      <c r="M15" s="21">
        <f t="shared" si="2"/>
        <v>14</v>
      </c>
      <c r="N15" s="21" t="s">
        <v>19</v>
      </c>
    </row>
    <row r="16" spans="1:14" x14ac:dyDescent="0.25">
      <c r="A16" s="21">
        <f t="shared" si="3"/>
        <v>15</v>
      </c>
      <c r="B16" s="21" t="s">
        <v>1489</v>
      </c>
      <c r="C16" s="21" t="str">
        <f>VLOOKUP(B16,[1]DESA!$B$2:$D$601,3,FALSE)</f>
        <v>MARONG</v>
      </c>
      <c r="D16" s="21" t="str">
        <f>VLOOKUP(B16,[1]DESA!$B$2:$E$601,4,FALSE)</f>
        <v>PRAYA TIMUR</v>
      </c>
      <c r="E16" s="22" t="s">
        <v>15</v>
      </c>
      <c r="F16" s="21">
        <f t="shared" si="0"/>
        <v>0</v>
      </c>
      <c r="G16" s="21">
        <f t="shared" si="1"/>
        <v>0</v>
      </c>
      <c r="H16" s="24"/>
      <c r="I16" s="24"/>
      <c r="J16" s="21" t="s">
        <v>18</v>
      </c>
      <c r="K16" s="21">
        <v>42</v>
      </c>
      <c r="L16" s="21" t="str">
        <f>VLOOKUP(E16,[1]KLASIFIKASI!$I$4:$J$18,2,FALSE)</f>
        <v>PELEPAS GAS</v>
      </c>
      <c r="M16" s="21">
        <f t="shared" si="2"/>
        <v>12</v>
      </c>
      <c r="N16" s="21" t="s">
        <v>19</v>
      </c>
    </row>
    <row r="17" spans="1:14" x14ac:dyDescent="0.25">
      <c r="A17" s="21">
        <f t="shared" si="3"/>
        <v>16</v>
      </c>
      <c r="B17" s="21" t="s">
        <v>1489</v>
      </c>
      <c r="C17" s="21" t="str">
        <f>VLOOKUP(B17,[1]DESA!$B$2:$D$601,3,FALSE)</f>
        <v>MARONG</v>
      </c>
      <c r="D17" s="21" t="str">
        <f>VLOOKUP(B17,[1]DESA!$B$2:$E$601,4,FALSE)</f>
        <v>PRAYA TIMUR</v>
      </c>
      <c r="E17" s="22" t="s">
        <v>29</v>
      </c>
      <c r="F17" s="21">
        <f t="shared" si="0"/>
        <v>0</v>
      </c>
      <c r="G17" s="21">
        <f t="shared" si="1"/>
        <v>0</v>
      </c>
      <c r="H17" s="24"/>
      <c r="I17" s="24"/>
      <c r="J17" s="21" t="s">
        <v>18</v>
      </c>
      <c r="K17" s="21">
        <v>500</v>
      </c>
      <c r="L17" s="21" t="str">
        <f>VLOOKUP(E17,[1]KLASIFIKASI!$I$4:$J$18,2,FALSE)</f>
        <v>PELEPAS GAS</v>
      </c>
      <c r="M17" s="21">
        <f t="shared" si="2"/>
        <v>15</v>
      </c>
      <c r="N17" s="21" t="s">
        <v>19</v>
      </c>
    </row>
    <row r="18" spans="1:14" x14ac:dyDescent="0.25">
      <c r="A18" s="21">
        <f t="shared" si="3"/>
        <v>17</v>
      </c>
      <c r="B18" s="21" t="s">
        <v>1489</v>
      </c>
      <c r="C18" s="21" t="str">
        <f>VLOOKUP(B18,[1]DESA!$B$2:$D$601,3,FALSE)</f>
        <v>MARONG</v>
      </c>
      <c r="D18" s="21" t="str">
        <f>VLOOKUP(B18,[1]DESA!$B$2:$E$601,4,FALSE)</f>
        <v>PRAYA TIMUR</v>
      </c>
      <c r="E18" s="22" t="s">
        <v>49</v>
      </c>
      <c r="F18" s="21">
        <f t="shared" si="0"/>
        <v>0</v>
      </c>
      <c r="G18" s="21">
        <f t="shared" si="1"/>
        <v>0</v>
      </c>
      <c r="H18" s="24"/>
      <c r="I18" s="24"/>
      <c r="J18" s="21" t="s">
        <v>18</v>
      </c>
      <c r="K18" s="21"/>
      <c r="L18" s="21" t="e">
        <f>VLOOKUP(E18,[1]KLASIFIKASI!$I$4:$J$18,2,FALSE)</f>
        <v>#N/A</v>
      </c>
      <c r="M18" s="21" t="e">
        <f t="shared" si="2"/>
        <v>#N/A</v>
      </c>
      <c r="N18" s="21" t="s">
        <v>52</v>
      </c>
    </row>
    <row r="19" spans="1:14" x14ac:dyDescent="0.25">
      <c r="A19" s="21">
        <f t="shared" si="3"/>
        <v>18</v>
      </c>
      <c r="B19" s="21" t="s">
        <v>1489</v>
      </c>
      <c r="C19" s="21" t="str">
        <f>VLOOKUP(B19,[1]DESA!$B$2:$D$601,3,FALSE)</f>
        <v>MARONG</v>
      </c>
      <c r="D19" s="21" t="str">
        <f>VLOOKUP(B19,[1]DESA!$B$2:$E$601,4,FALSE)</f>
        <v>PRAYA TIMUR</v>
      </c>
      <c r="E19" s="22" t="s">
        <v>15</v>
      </c>
      <c r="F19" s="21">
        <f>IF(ISERROR(VLOOKUP(M19,KELAS,2,FALSE)),0,VLOOKUP(M19,KELAS,2,FALSE))</f>
        <v>0</v>
      </c>
      <c r="G19" s="21">
        <f>IF(F19&gt;50,100,F19)</f>
        <v>0</v>
      </c>
      <c r="H19" s="24"/>
      <c r="I19" s="24"/>
      <c r="J19" s="21" t="s">
        <v>18</v>
      </c>
      <c r="K19" s="21">
        <v>15</v>
      </c>
      <c r="L19" s="21" t="str">
        <f>VLOOKUP(E19,[1]KLASIFIKASI!$I$4:$J$18,2,FALSE)</f>
        <v>PELEPAS GAS</v>
      </c>
      <c r="M19" s="21">
        <f>IF(AND(L19="PIJAR",K19&gt;=25,K19&lt;=50),1,IF(AND(L19="PIJAR",K19&gt;=51,K19&lt;=100),2,IF(AND(L19="PIJAR",K19&gt;=101,K19&lt;=200),3,IF(AND(L19="PIJAR",K19&gt;=201,K19&lt;=300),4,IF(AND(L19="PIJAR",K19&gt;=301,K19&lt;=400),5,IF(AND(L19="PIJAR",K19&gt;=401,K19&lt;=500),6,IF(AND(L19="PIJAR",K19&gt;=510,K19&lt;=600),7,IF(AND(L19="PIJAR",K19&gt;=601,K19&lt;=700),8,IF(AND(L19="PIJAR",K19&gt;=701,K19&lt;=800),9,IF(AND(L19="PIJAR",K19&gt;=801,K19&lt;=900),10,IF(AND(L19="PIJAR",K19&gt;=901,K19&lt;=1000),11,IF(AND(L19="PELEPAS GAS",K19&gt;=10,K19&lt;=50),12,IF(AND(L19="PELEPAS GAS",K19&gt;=51,K19&lt;=100),13,IF(AND(L19="PELEPAS GAS",K19&gt;=101,K19&lt;=250),14,IF(AND(L19="PELEPAS GAS",K19&gt;=251,K19&lt;1000),15,IF(AND(L19="PELEPAS GAS",K19&gt;=501,K19&lt;2000),16,"SALAH"))))))))))))))))</f>
        <v>12</v>
      </c>
      <c r="N19" s="21" t="s">
        <v>19</v>
      </c>
    </row>
    <row r="20" spans="1:14" x14ac:dyDescent="0.25">
      <c r="A20" s="21">
        <f t="shared" si="3"/>
        <v>19</v>
      </c>
      <c r="B20" s="21" t="s">
        <v>1489</v>
      </c>
      <c r="C20" s="21" t="str">
        <f>VLOOKUP(B20,[1]DESA!$B$2:$D$601,3,FALSE)</f>
        <v>MARONG</v>
      </c>
      <c r="D20" s="21" t="str">
        <f>VLOOKUP(B20,[1]DESA!$B$2:$E$601,4,FALSE)</f>
        <v>PRAYA TIMUR</v>
      </c>
      <c r="E20" s="22" t="s">
        <v>15</v>
      </c>
      <c r="F20" s="21">
        <f>IF(ISERROR(VLOOKUP(M20,KELAS,2,FALSE)),0,VLOOKUP(M20,KELAS,2,FALSE))</f>
        <v>0</v>
      </c>
      <c r="G20" s="21">
        <f>IF(F20&gt;50,100,F20)</f>
        <v>0</v>
      </c>
      <c r="H20" s="24"/>
      <c r="I20" s="24"/>
      <c r="J20" s="21" t="s">
        <v>18</v>
      </c>
      <c r="K20" s="21">
        <v>24</v>
      </c>
      <c r="L20" s="21" t="str">
        <f>VLOOKUP(E20,[1]KLASIFIKASI!$I$4:$J$18,2,FALSE)</f>
        <v>PELEPAS GAS</v>
      </c>
      <c r="M20" s="21">
        <f>IF(AND(L20="PIJAR",K20&gt;=25,K20&lt;=50),1,IF(AND(L20="PIJAR",K20&gt;=51,K20&lt;=100),2,IF(AND(L20="PIJAR",K20&gt;=101,K20&lt;=200),3,IF(AND(L20="PIJAR",K20&gt;=201,K20&lt;=300),4,IF(AND(L20="PIJAR",K20&gt;=301,K20&lt;=400),5,IF(AND(L20="PIJAR",K20&gt;=401,K20&lt;=500),6,IF(AND(L20="PIJAR",K20&gt;=510,K20&lt;=600),7,IF(AND(L20="PIJAR",K20&gt;=601,K20&lt;=700),8,IF(AND(L20="PIJAR",K20&gt;=701,K20&lt;=800),9,IF(AND(L20="PIJAR",K20&gt;=801,K20&lt;=900),10,IF(AND(L20="PIJAR",K20&gt;=901,K20&lt;=1000),11,IF(AND(L20="PELEPAS GAS",K20&gt;=10,K20&lt;=50),12,IF(AND(L20="PELEPAS GAS",K20&gt;=51,K20&lt;=100),13,IF(AND(L20="PELEPAS GAS",K20&gt;=101,K20&lt;=250),14,IF(AND(L20="PELEPAS GAS",K20&gt;=251,K20&lt;1000),15,IF(AND(L20="PELEPAS GAS",K20&gt;=501,K20&lt;2000),16,"SALAH"))))))))))))))))</f>
        <v>12</v>
      </c>
      <c r="N20" s="21" t="s">
        <v>19</v>
      </c>
    </row>
    <row r="21" spans="1:14" x14ac:dyDescent="0.25">
      <c r="A21" s="21">
        <f t="shared" si="3"/>
        <v>20</v>
      </c>
      <c r="B21" s="21" t="s">
        <v>1482</v>
      </c>
      <c r="C21" s="21" t="str">
        <f>VLOOKUP(B21,[1]DESA!$B$2:$D$601,3,FALSE)</f>
        <v>MARONG</v>
      </c>
      <c r="D21" s="21" t="str">
        <f>VLOOKUP(B21,[1]DESA!$B$2:$E$601,4,FALSE)</f>
        <v>PRAYA TIMUR</v>
      </c>
      <c r="E21" s="22" t="s">
        <v>29</v>
      </c>
      <c r="F21" s="21">
        <f>IF(ISERROR(VLOOKUP(M21,KELAS,2,FALSE)),0,VLOOKUP(M21,KELAS,2,FALSE))</f>
        <v>0</v>
      </c>
      <c r="G21" s="21">
        <f>IF(F21&gt;50,100,F21)</f>
        <v>0</v>
      </c>
      <c r="H21" s="24"/>
      <c r="I21" s="24"/>
      <c r="J21" s="21" t="s">
        <v>18</v>
      </c>
      <c r="K21" s="21">
        <v>250</v>
      </c>
      <c r="L21" s="21" t="str">
        <f>VLOOKUP(E21,[1]KLASIFIKASI!$I$4:$J$18,2,FALSE)</f>
        <v>PELEPAS GAS</v>
      </c>
      <c r="M21" s="21">
        <f>IF(AND(L21="PIJAR",K21&gt;=25,K21&lt;=50),1,IF(AND(L21="PIJAR",K21&gt;=51,K21&lt;=100),2,IF(AND(L21="PIJAR",K21&gt;=101,K21&lt;=200),3,IF(AND(L21="PIJAR",K21&gt;=201,K21&lt;=300),4,IF(AND(L21="PIJAR",K21&gt;=301,K21&lt;=400),5,IF(AND(L21="PIJAR",K21&gt;=401,K21&lt;=500),6,IF(AND(L21="PIJAR",K21&gt;=510,K21&lt;=600),7,IF(AND(L21="PIJAR",K21&gt;=601,K21&lt;=700),8,IF(AND(L21="PIJAR",K21&gt;=701,K21&lt;=800),9,IF(AND(L21="PIJAR",K21&gt;=801,K21&lt;=900),10,IF(AND(L21="PIJAR",K21&gt;=901,K21&lt;=1000),11,IF(AND(L21="PELEPAS GAS",K21&gt;=10,K21&lt;=50),12,IF(AND(L21="PELEPAS GAS",K21&gt;=51,K21&lt;=100),13,IF(AND(L21="PELEPAS GAS",K21&gt;=101,K21&lt;=250),14,IF(AND(L21="PELEPAS GAS",K21&gt;=251,K21&lt;1000),15,IF(AND(L21="PELEPAS GAS",K21&gt;=501,K21&lt;2000),16,"SALAH"))))))))))))))))</f>
        <v>14</v>
      </c>
      <c r="N21" s="21" t="s">
        <v>19</v>
      </c>
    </row>
    <row r="22" spans="1:14" x14ac:dyDescent="0.25">
      <c r="A22" s="21">
        <f t="shared" si="3"/>
        <v>21</v>
      </c>
      <c r="B22" s="21" t="s">
        <v>1489</v>
      </c>
      <c r="C22" s="21" t="str">
        <f>VLOOKUP(B22,[1]DESA!$B$2:$D$601,3,FALSE)</f>
        <v>MARONG</v>
      </c>
      <c r="D22" s="21" t="str">
        <f>VLOOKUP(B22,[1]DESA!$B$2:$E$601,4,FALSE)</f>
        <v>PRAYA TIMUR</v>
      </c>
      <c r="E22" s="22" t="s">
        <v>29</v>
      </c>
      <c r="F22" s="21">
        <f>IF(ISERROR(VLOOKUP(M22,KELAS,2,FALSE)),0,VLOOKUP(M22,KELAS,2,FALSE))</f>
        <v>0</v>
      </c>
      <c r="G22" s="21">
        <f>IF(F22&gt;50,100,F22)</f>
        <v>0</v>
      </c>
      <c r="H22" s="24"/>
      <c r="I22" s="24"/>
      <c r="J22" s="21" t="s">
        <v>18</v>
      </c>
      <c r="K22" s="21">
        <v>250</v>
      </c>
      <c r="L22" s="21" t="str">
        <f>VLOOKUP(E22,[1]KLASIFIKASI!$I$4:$J$18,2,FALSE)</f>
        <v>PELEPAS GAS</v>
      </c>
      <c r="M22" s="21">
        <f>IF(AND(L22="PIJAR",K22&gt;=25,K22&lt;=50),1,IF(AND(L22="PIJAR",K22&gt;=51,K22&lt;=100),2,IF(AND(L22="PIJAR",K22&gt;=101,K22&lt;=200),3,IF(AND(L22="PIJAR",K22&gt;=201,K22&lt;=300),4,IF(AND(L22="PIJAR",K22&gt;=301,K22&lt;=400),5,IF(AND(L22="PIJAR",K22&gt;=401,K22&lt;=500),6,IF(AND(L22="PIJAR",K22&gt;=510,K22&lt;=600),7,IF(AND(L22="PIJAR",K22&gt;=601,K22&lt;=700),8,IF(AND(L22="PIJAR",K22&gt;=701,K22&lt;=800),9,IF(AND(L22="PIJAR",K22&gt;=801,K22&lt;=900),10,IF(AND(L22="PIJAR",K22&gt;=901,K22&lt;=1000),11,IF(AND(L22="PELEPAS GAS",K22&gt;=10,K22&lt;=50),12,IF(AND(L22="PELEPAS GAS",K22&gt;=51,K22&lt;=100),13,IF(AND(L22="PELEPAS GAS",K22&gt;=101,K22&lt;=250),14,IF(AND(L22="PELEPAS GAS",K22&gt;=251,K22&lt;1000),15,IF(AND(L22="PELEPAS GAS",K22&gt;=501,K22&lt;2000),16,"SALAH"))))))))))))))))</f>
        <v>14</v>
      </c>
      <c r="N22" s="21" t="s">
        <v>19</v>
      </c>
    </row>
    <row r="23" spans="1:14" x14ac:dyDescent="0.25">
      <c r="A23" s="21">
        <f t="shared" si="3"/>
        <v>22</v>
      </c>
      <c r="B23" s="21" t="s">
        <v>1482</v>
      </c>
      <c r="C23" s="21" t="str">
        <f>VLOOKUP(B23,[1]DESA!$B$2:$D$601,3,FALSE)</f>
        <v>MARONG</v>
      </c>
      <c r="D23" s="21" t="str">
        <f>VLOOKUP(B23,[1]DESA!$B$2:$E$601,4,FALSE)</f>
        <v>PRAYA TIMUR</v>
      </c>
      <c r="E23" s="22" t="s">
        <v>49</v>
      </c>
      <c r="F23" s="21">
        <f>IF(ISERROR(VLOOKUP(M23,KELAS,2,FALSE)),0,VLOOKUP(M23,KELAS,2,FALSE))</f>
        <v>0</v>
      </c>
      <c r="G23" s="21">
        <f>IF(F23&gt;50,100,F23)</f>
        <v>0</v>
      </c>
      <c r="H23" s="24"/>
      <c r="I23" s="24"/>
      <c r="J23" s="21" t="s">
        <v>18</v>
      </c>
      <c r="K23" s="21"/>
      <c r="L23" s="21" t="e">
        <f>VLOOKUP(E23,[1]KLASIFIKASI!$I$4:$J$18,2,FALSE)</f>
        <v>#N/A</v>
      </c>
      <c r="M23" s="21" t="e">
        <f>IF(AND(L23="PIJAR",K23&gt;=25,K23&lt;=50),1,IF(AND(L23="PIJAR",K23&gt;=51,K23&lt;=100),2,IF(AND(L23="PIJAR",K23&gt;=101,K23&lt;=200),3,IF(AND(L23="PIJAR",K23&gt;=201,K23&lt;=300),4,IF(AND(L23="PIJAR",K23&gt;=301,K23&lt;=400),5,IF(AND(L23="PIJAR",K23&gt;=401,K23&lt;=500),6,IF(AND(L23="PIJAR",K23&gt;=510,K23&lt;=600),7,IF(AND(L23="PIJAR",K23&gt;=601,K23&lt;=700),8,IF(AND(L23="PIJAR",K23&gt;=701,K23&lt;=800),9,IF(AND(L23="PIJAR",K23&gt;=801,K23&lt;=900),10,IF(AND(L23="PIJAR",K23&gt;=901,K23&lt;=1000),11,IF(AND(L23="PELEPAS GAS",K23&gt;=10,K23&lt;=50),12,IF(AND(L23="PELEPAS GAS",K23&gt;=51,K23&lt;=100),13,IF(AND(L23="PELEPAS GAS",K23&gt;=101,K23&lt;=250),14,IF(AND(L23="PELEPAS GAS",K23&gt;=251,K23&lt;1000),15,IF(AND(L23="PELEPAS GAS",K23&gt;=501,K23&lt;2000),16,"SALAH"))))))))))))))))</f>
        <v>#N/A</v>
      </c>
      <c r="N23" s="21" t="s">
        <v>52</v>
      </c>
    </row>
    <row r="24" spans="1:14" x14ac:dyDescent="0.25">
      <c r="A24" s="21">
        <f t="shared" si="3"/>
        <v>23</v>
      </c>
      <c r="B24" s="21" t="s">
        <v>1482</v>
      </c>
      <c r="C24" s="21" t="str">
        <f>VLOOKUP(B24,[1]DESA!$B$2:$D$601,3,FALSE)</f>
        <v>MARONG</v>
      </c>
      <c r="D24" s="21" t="str">
        <f>VLOOKUP(B24,[1]DESA!$B$2:$E$601,4,FALSE)</f>
        <v>PRAYA TIMUR</v>
      </c>
      <c r="E24" s="22" t="s">
        <v>15</v>
      </c>
      <c r="F24" s="21">
        <f>IF(ISERROR(VLOOKUP(M24,KELAS,2,FALSE)),0,VLOOKUP(M24,KELAS,2,FALSE))</f>
        <v>0</v>
      </c>
      <c r="G24" s="21">
        <f>IF(F24&gt;50,100,F24)</f>
        <v>0</v>
      </c>
      <c r="H24" s="24"/>
      <c r="I24" s="24"/>
      <c r="J24" s="21" t="s">
        <v>18</v>
      </c>
      <c r="K24" s="21">
        <v>21</v>
      </c>
      <c r="L24" s="21" t="str">
        <f>VLOOKUP(E24,[1]KLASIFIKASI!$I$4:$J$18,2,FALSE)</f>
        <v>PELEPAS GAS</v>
      </c>
      <c r="M24" s="21">
        <f>IF(AND(L24="PIJAR",K24&gt;=25,K24&lt;=50),1,IF(AND(L24="PIJAR",K24&gt;=51,K24&lt;=100),2,IF(AND(L24="PIJAR",K24&gt;=101,K24&lt;=200),3,IF(AND(L24="PIJAR",K24&gt;=201,K24&lt;=300),4,IF(AND(L24="PIJAR",K24&gt;=301,K24&lt;=400),5,IF(AND(L24="PIJAR",K24&gt;=401,K24&lt;=500),6,IF(AND(L24="PIJAR",K24&gt;=510,K24&lt;=600),7,IF(AND(L24="PIJAR",K24&gt;=601,K24&lt;=700),8,IF(AND(L24="PIJAR",K24&gt;=701,K24&lt;=800),9,IF(AND(L24="PIJAR",K24&gt;=801,K24&lt;=900),10,IF(AND(L24="PIJAR",K24&gt;=901,K24&lt;=1000),11,IF(AND(L24="PELEPAS GAS",K24&gt;=10,K24&lt;=50),12,IF(AND(L24="PELEPAS GAS",K24&gt;=51,K24&lt;=100),13,IF(AND(L24="PELEPAS GAS",K24&gt;=101,K24&lt;=250),14,IF(AND(L24="PELEPAS GAS",K24&gt;=251,K24&lt;1000),15,IF(AND(L24="PELEPAS GAS",K24&gt;=501,K24&lt;2000),16,"SALAH"))))))))))))))))</f>
        <v>12</v>
      </c>
      <c r="N24" s="21" t="s">
        <v>19</v>
      </c>
    </row>
    <row r="25" spans="1:14" x14ac:dyDescent="0.25">
      <c r="A25" s="21">
        <f t="shared" si="3"/>
        <v>24</v>
      </c>
      <c r="B25" s="21" t="s">
        <v>1352</v>
      </c>
      <c r="C25" s="21" t="str">
        <f>VLOOKUP(B25,[1]DESA!$B$2:$D$601,3,FALSE)</f>
        <v>BELEKA</v>
      </c>
      <c r="D25" s="21" t="str">
        <f>VLOOKUP(B25,[1]DESA!$B$2:$E$601,4,FALSE)</f>
        <v>PRAYA TIMUR</v>
      </c>
      <c r="E25" s="22" t="s">
        <v>15</v>
      </c>
      <c r="F25" s="21">
        <f>IF(ISERROR(VLOOKUP(M25,KELAS,2,FALSE)),0,VLOOKUP(M25,KELAS,2,FALSE))</f>
        <v>0</v>
      </c>
      <c r="G25" s="21">
        <f>IF(F25&gt;50,100,F25)</f>
        <v>0</v>
      </c>
      <c r="H25" s="24"/>
      <c r="I25" s="24"/>
      <c r="J25" s="21" t="s">
        <v>18</v>
      </c>
      <c r="K25" s="21">
        <v>24</v>
      </c>
      <c r="L25" s="21" t="str">
        <f>VLOOKUP(E25,[1]KLASIFIKASI!$I$4:$J$18,2,FALSE)</f>
        <v>PELEPAS GAS</v>
      </c>
      <c r="M25" s="21">
        <f>IF(AND(L25="PIJAR",K25&gt;=25,K25&lt;=50),1,IF(AND(L25="PIJAR",K25&gt;=51,K25&lt;=100),2,IF(AND(L25="PIJAR",K25&gt;=101,K25&lt;=200),3,IF(AND(L25="PIJAR",K25&gt;=201,K25&lt;=300),4,IF(AND(L25="PIJAR",K25&gt;=301,K25&lt;=400),5,IF(AND(L25="PIJAR",K25&gt;=401,K25&lt;=500),6,IF(AND(L25="PIJAR",K25&gt;=510,K25&lt;=600),7,IF(AND(L25="PIJAR",K25&gt;=601,K25&lt;=700),8,IF(AND(L25="PIJAR",K25&gt;=701,K25&lt;=800),9,IF(AND(L25="PIJAR",K25&gt;=801,K25&lt;=900),10,IF(AND(L25="PIJAR",K25&gt;=901,K25&lt;=1000),11,IF(AND(L25="PELEPAS GAS",K25&gt;=10,K25&lt;=50),12,IF(AND(L25="PELEPAS GAS",K25&gt;=51,K25&lt;=100),13,IF(AND(L25="PELEPAS GAS",K25&gt;=101,K25&lt;=250),14,IF(AND(L25="PELEPAS GAS",K25&gt;=251,K25&lt;1000),15,IF(AND(L25="PELEPAS GAS",K25&gt;=501,K25&lt;2000),16,"SALAH"))))))))))))))))</f>
        <v>12</v>
      </c>
      <c r="N25" s="21" t="s">
        <v>19</v>
      </c>
    </row>
    <row r="26" spans="1:14" x14ac:dyDescent="0.25">
      <c r="A26" s="21">
        <f t="shared" si="3"/>
        <v>25</v>
      </c>
      <c r="B26" s="21" t="s">
        <v>1352</v>
      </c>
      <c r="C26" s="21" t="str">
        <f>VLOOKUP(B26,[1]DESA!$B$2:$D$601,3,FALSE)</f>
        <v>BELEKA</v>
      </c>
      <c r="D26" s="21" t="str">
        <f>VLOOKUP(B26,[1]DESA!$B$2:$E$601,4,FALSE)</f>
        <v>PRAYA TIMUR</v>
      </c>
      <c r="E26" s="22" t="s">
        <v>15</v>
      </c>
      <c r="F26" s="21">
        <f>IF(ISERROR(VLOOKUP(M26,KELAS,2,FALSE)),0,VLOOKUP(M26,KELAS,2,FALSE))</f>
        <v>0</v>
      </c>
      <c r="G26" s="21">
        <f>IF(F26&gt;50,100,F26)</f>
        <v>0</v>
      </c>
      <c r="H26" s="24"/>
      <c r="I26" s="24"/>
      <c r="J26" s="21" t="s">
        <v>18</v>
      </c>
      <c r="K26" s="21">
        <v>24</v>
      </c>
      <c r="L26" s="21" t="str">
        <f>VLOOKUP(E26,[1]KLASIFIKASI!$I$4:$J$18,2,FALSE)</f>
        <v>PELEPAS GAS</v>
      </c>
      <c r="M26" s="21">
        <f>IF(AND(L26="PIJAR",K26&gt;=25,K26&lt;=50),1,IF(AND(L26="PIJAR",K26&gt;=51,K26&lt;=100),2,IF(AND(L26="PIJAR",K26&gt;=101,K26&lt;=200),3,IF(AND(L26="PIJAR",K26&gt;=201,K26&lt;=300),4,IF(AND(L26="PIJAR",K26&gt;=301,K26&lt;=400),5,IF(AND(L26="PIJAR",K26&gt;=401,K26&lt;=500),6,IF(AND(L26="PIJAR",K26&gt;=510,K26&lt;=600),7,IF(AND(L26="PIJAR",K26&gt;=601,K26&lt;=700),8,IF(AND(L26="PIJAR",K26&gt;=701,K26&lt;=800),9,IF(AND(L26="PIJAR",K26&gt;=801,K26&lt;=900),10,IF(AND(L26="PIJAR",K26&gt;=901,K26&lt;=1000),11,IF(AND(L26="PELEPAS GAS",K26&gt;=10,K26&lt;=50),12,IF(AND(L26="PELEPAS GAS",K26&gt;=51,K26&lt;=100),13,IF(AND(L26="PELEPAS GAS",K26&gt;=101,K26&lt;=250),14,IF(AND(L26="PELEPAS GAS",K26&gt;=251,K26&lt;1000),15,IF(AND(L26="PELEPAS GAS",K26&gt;=501,K26&lt;2000),16,"SALAH"))))))))))))))))</f>
        <v>12</v>
      </c>
      <c r="N26" s="21" t="s">
        <v>19</v>
      </c>
    </row>
    <row r="27" spans="1:14" x14ac:dyDescent="0.25">
      <c r="A27" s="21">
        <f t="shared" si="3"/>
        <v>26</v>
      </c>
      <c r="B27" s="21" t="s">
        <v>1352</v>
      </c>
      <c r="C27" s="21" t="str">
        <f>VLOOKUP(B27,[1]DESA!$B$2:$D$601,3,FALSE)</f>
        <v>BELEKA</v>
      </c>
      <c r="D27" s="21" t="str">
        <f>VLOOKUP(B27,[1]DESA!$B$2:$E$601,4,FALSE)</f>
        <v>PRAYA TIMUR</v>
      </c>
      <c r="E27" s="22" t="s">
        <v>15</v>
      </c>
      <c r="F27" s="21">
        <f>IF(ISERROR(VLOOKUP(M27,KELAS,2,FALSE)),0,VLOOKUP(M27,KELAS,2,FALSE))</f>
        <v>0</v>
      </c>
      <c r="G27" s="21">
        <f>IF(F27&gt;50,100,F27)</f>
        <v>0</v>
      </c>
      <c r="H27" s="24"/>
      <c r="I27" s="24"/>
      <c r="J27" s="21" t="s">
        <v>18</v>
      </c>
      <c r="K27" s="21">
        <v>24</v>
      </c>
      <c r="L27" s="21" t="str">
        <f>VLOOKUP(E27,[1]KLASIFIKASI!$I$4:$J$18,2,FALSE)</f>
        <v>PELEPAS GAS</v>
      </c>
      <c r="M27" s="21">
        <f>IF(AND(L27="PIJAR",K27&gt;=25,K27&lt;=50),1,IF(AND(L27="PIJAR",K27&gt;=51,K27&lt;=100),2,IF(AND(L27="PIJAR",K27&gt;=101,K27&lt;=200),3,IF(AND(L27="PIJAR",K27&gt;=201,K27&lt;=300),4,IF(AND(L27="PIJAR",K27&gt;=301,K27&lt;=400),5,IF(AND(L27="PIJAR",K27&gt;=401,K27&lt;=500),6,IF(AND(L27="PIJAR",K27&gt;=510,K27&lt;=600),7,IF(AND(L27="PIJAR",K27&gt;=601,K27&lt;=700),8,IF(AND(L27="PIJAR",K27&gt;=701,K27&lt;=800),9,IF(AND(L27="PIJAR",K27&gt;=801,K27&lt;=900),10,IF(AND(L27="PIJAR",K27&gt;=901,K27&lt;=1000),11,IF(AND(L27="PELEPAS GAS",K27&gt;=10,K27&lt;=50),12,IF(AND(L27="PELEPAS GAS",K27&gt;=51,K27&lt;=100),13,IF(AND(L27="PELEPAS GAS",K27&gt;=101,K27&lt;=250),14,IF(AND(L27="PELEPAS GAS",K27&gt;=251,K27&lt;1000),15,IF(AND(L27="PELEPAS GAS",K27&gt;=501,K27&lt;2000),16,"SALAH"))))))))))))))))</f>
        <v>12</v>
      </c>
      <c r="N27" s="21" t="s">
        <v>19</v>
      </c>
    </row>
    <row r="28" spans="1:14" x14ac:dyDescent="0.25">
      <c r="A28" s="21">
        <f t="shared" si="3"/>
        <v>27</v>
      </c>
      <c r="B28" s="21" t="s">
        <v>1112</v>
      </c>
      <c r="C28" s="21" t="str">
        <f>VLOOKUP(B28,[1]DESA!$B$2:$D$601,3,FALSE)</f>
        <v>SUKARAJA</v>
      </c>
      <c r="D28" s="21" t="str">
        <f>VLOOKUP(B28,[1]DESA!$B$2:$E$601,4,FALSE)</f>
        <v>PRAYA TIMUR</v>
      </c>
      <c r="E28" s="22" t="s">
        <v>29</v>
      </c>
      <c r="F28" s="21">
        <f>IF(ISERROR(VLOOKUP(M28,KELAS,2,FALSE)),0,VLOOKUP(M28,KELAS,2,FALSE))</f>
        <v>0</v>
      </c>
      <c r="G28" s="21">
        <f>IF(F28&gt;50,100,F28)</f>
        <v>0</v>
      </c>
      <c r="H28" s="24"/>
      <c r="I28" s="24"/>
      <c r="J28" s="21" t="s">
        <v>18</v>
      </c>
      <c r="K28" s="21">
        <v>250</v>
      </c>
      <c r="L28" s="21" t="str">
        <f>VLOOKUP(E28,[1]KLASIFIKASI!$I$4:$J$18,2,FALSE)</f>
        <v>PELEPAS GAS</v>
      </c>
      <c r="M28" s="21">
        <f>IF(AND(L28="PIJAR",K28&gt;=25,K28&lt;=50),1,IF(AND(L28="PIJAR",K28&gt;=51,K28&lt;=100),2,IF(AND(L28="PIJAR",K28&gt;=101,K28&lt;=200),3,IF(AND(L28="PIJAR",K28&gt;=201,K28&lt;=300),4,IF(AND(L28="PIJAR",K28&gt;=301,K28&lt;=400),5,IF(AND(L28="PIJAR",K28&gt;=401,K28&lt;=500),6,IF(AND(L28="PIJAR",K28&gt;=510,K28&lt;=600),7,IF(AND(L28="PIJAR",K28&gt;=601,K28&lt;=700),8,IF(AND(L28="PIJAR",K28&gt;=701,K28&lt;=800),9,IF(AND(L28="PIJAR",K28&gt;=801,K28&lt;=900),10,IF(AND(L28="PIJAR",K28&gt;=901,K28&lt;=1000),11,IF(AND(L28="PELEPAS GAS",K28&gt;=10,K28&lt;=50),12,IF(AND(L28="PELEPAS GAS",K28&gt;=51,K28&lt;=100),13,IF(AND(L28="PELEPAS GAS",K28&gt;=101,K28&lt;=250),14,IF(AND(L28="PELEPAS GAS",K28&gt;=251,K28&lt;1000),15,IF(AND(L28="PELEPAS GAS",K28&gt;=501,K28&lt;2000),16,"SALAH"))))))))))))))))</f>
        <v>14</v>
      </c>
      <c r="N28" s="21" t="s">
        <v>19</v>
      </c>
    </row>
    <row r="29" spans="1:14" x14ac:dyDescent="0.25">
      <c r="A29" s="21">
        <f t="shared" si="3"/>
        <v>28</v>
      </c>
      <c r="B29" s="21" t="s">
        <v>1352</v>
      </c>
      <c r="C29" s="21" t="str">
        <f>VLOOKUP(B29,[1]DESA!$B$2:$D$601,3,FALSE)</f>
        <v>BELEKA</v>
      </c>
      <c r="D29" s="21" t="str">
        <f>VLOOKUP(B29,[1]DESA!$B$2:$E$601,4,FALSE)</f>
        <v>PRAYA TIMUR</v>
      </c>
      <c r="E29" s="22" t="s">
        <v>29</v>
      </c>
      <c r="F29" s="21">
        <f>IF(ISERROR(VLOOKUP(M29,KELAS,2,FALSE)),0,VLOOKUP(M29,KELAS,2,FALSE))</f>
        <v>0</v>
      </c>
      <c r="G29" s="21">
        <f>IF(F29&gt;50,100,F29)</f>
        <v>0</v>
      </c>
      <c r="H29" s="24"/>
      <c r="I29" s="24"/>
      <c r="J29" s="21" t="s">
        <v>18</v>
      </c>
      <c r="K29" s="21">
        <v>125</v>
      </c>
      <c r="L29" s="21" t="str">
        <f>VLOOKUP(E29,[1]KLASIFIKASI!$I$4:$J$18,2,FALSE)</f>
        <v>PELEPAS GAS</v>
      </c>
      <c r="M29" s="21">
        <f>IF(AND(L29="PIJAR",K29&gt;=25,K29&lt;=50),1,IF(AND(L29="PIJAR",K29&gt;=51,K29&lt;=100),2,IF(AND(L29="PIJAR",K29&gt;=101,K29&lt;=200),3,IF(AND(L29="PIJAR",K29&gt;=201,K29&lt;=300),4,IF(AND(L29="PIJAR",K29&gt;=301,K29&lt;=400),5,IF(AND(L29="PIJAR",K29&gt;=401,K29&lt;=500),6,IF(AND(L29="PIJAR",K29&gt;=510,K29&lt;=600),7,IF(AND(L29="PIJAR",K29&gt;=601,K29&lt;=700),8,IF(AND(L29="PIJAR",K29&gt;=701,K29&lt;=800),9,IF(AND(L29="PIJAR",K29&gt;=801,K29&lt;=900),10,IF(AND(L29="PIJAR",K29&gt;=901,K29&lt;=1000),11,IF(AND(L29="PELEPAS GAS",K29&gt;=10,K29&lt;=50),12,IF(AND(L29="PELEPAS GAS",K29&gt;=51,K29&lt;=100),13,IF(AND(L29="PELEPAS GAS",K29&gt;=101,K29&lt;=250),14,IF(AND(L29="PELEPAS GAS",K29&gt;=251,K29&lt;1000),15,IF(AND(L29="PELEPAS GAS",K29&gt;=501,K29&lt;2000),16,"SALAH"))))))))))))))))</f>
        <v>14</v>
      </c>
      <c r="N29" s="21" t="s">
        <v>19</v>
      </c>
    </row>
    <row r="30" spans="1:14" x14ac:dyDescent="0.25">
      <c r="A30" s="21">
        <f t="shared" si="3"/>
        <v>29</v>
      </c>
      <c r="B30" s="21" t="s">
        <v>1112</v>
      </c>
      <c r="C30" s="21" t="str">
        <f>VLOOKUP(B30,[1]DESA!$B$2:$D$601,3,FALSE)</f>
        <v>SUKARAJA</v>
      </c>
      <c r="D30" s="21" t="str">
        <f>VLOOKUP(B30,[1]DESA!$B$2:$E$601,4,FALSE)</f>
        <v>PRAYA TIMUR</v>
      </c>
      <c r="E30" s="22" t="s">
        <v>49</v>
      </c>
      <c r="F30" s="21">
        <f>IF(ISERROR(VLOOKUP(M30,KELAS,2,FALSE)),0,VLOOKUP(M30,KELAS,2,FALSE))</f>
        <v>0</v>
      </c>
      <c r="G30" s="21">
        <f>IF(F30&gt;50,100,F30)</f>
        <v>0</v>
      </c>
      <c r="H30" s="24"/>
      <c r="I30" s="24"/>
      <c r="J30" s="21" t="s">
        <v>18</v>
      </c>
      <c r="K30" s="21"/>
      <c r="L30" s="21" t="e">
        <f>VLOOKUP(E30,[1]KLASIFIKASI!$I$4:$J$18,2,FALSE)</f>
        <v>#N/A</v>
      </c>
      <c r="M30" s="21" t="e">
        <f>IF(AND(L30="PIJAR",K30&gt;=25,K30&lt;=50),1,IF(AND(L30="PIJAR",K30&gt;=51,K30&lt;=100),2,IF(AND(L30="PIJAR",K30&gt;=101,K30&lt;=200),3,IF(AND(L30="PIJAR",K30&gt;=201,K30&lt;=300),4,IF(AND(L30="PIJAR",K30&gt;=301,K30&lt;=400),5,IF(AND(L30="PIJAR",K30&gt;=401,K30&lt;=500),6,IF(AND(L30="PIJAR",K30&gt;=510,K30&lt;=600),7,IF(AND(L30="PIJAR",K30&gt;=601,K30&lt;=700),8,IF(AND(L30="PIJAR",K30&gt;=701,K30&lt;=800),9,IF(AND(L30="PIJAR",K30&gt;=801,K30&lt;=900),10,IF(AND(L30="PIJAR",K30&gt;=901,K30&lt;=1000),11,IF(AND(L30="PELEPAS GAS",K30&gt;=10,K30&lt;=50),12,IF(AND(L30="PELEPAS GAS",K30&gt;=51,K30&lt;=100),13,IF(AND(L30="PELEPAS GAS",K30&gt;=101,K30&lt;=250),14,IF(AND(L30="PELEPAS GAS",K30&gt;=251,K30&lt;1000),15,IF(AND(L30="PELEPAS GAS",K30&gt;=501,K30&lt;2000),16,"SALAH"))))))))))))))))</f>
        <v>#N/A</v>
      </c>
      <c r="N30" s="21" t="s">
        <v>52</v>
      </c>
    </row>
    <row r="31" spans="1:14" x14ac:dyDescent="0.25">
      <c r="A31" s="21">
        <f t="shared" si="3"/>
        <v>30</v>
      </c>
      <c r="B31" s="21" t="s">
        <v>1261</v>
      </c>
      <c r="C31" s="21" t="str">
        <f>VLOOKUP(B31,[1]DESA!$B$2:$D$601,3,FALSE)</f>
        <v>GANTI</v>
      </c>
      <c r="D31" s="21" t="str">
        <f>VLOOKUP(B31,[1]DESA!$B$2:$E$601,4,FALSE)</f>
        <v>PRAYA TIMUR</v>
      </c>
      <c r="E31" s="22" t="s">
        <v>49</v>
      </c>
      <c r="F31" s="21">
        <f>IF(ISERROR(VLOOKUP(M31,KELAS,2,FALSE)),0,VLOOKUP(M31,KELAS,2,FALSE))</f>
        <v>0</v>
      </c>
      <c r="G31" s="21">
        <f>IF(F31&gt;50,100,F31)</f>
        <v>0</v>
      </c>
      <c r="H31" s="24"/>
      <c r="I31" s="24"/>
      <c r="J31" s="21" t="s">
        <v>18</v>
      </c>
      <c r="K31" s="21"/>
      <c r="L31" s="21" t="e">
        <f>VLOOKUP(E31,[1]KLASIFIKASI!$I$4:$J$18,2,FALSE)</f>
        <v>#N/A</v>
      </c>
      <c r="M31" s="21" t="e">
        <f>IF(AND(L31="PIJAR",K31&gt;=25,K31&lt;=50),1,IF(AND(L31="PIJAR",K31&gt;=51,K31&lt;=100),2,IF(AND(L31="PIJAR",K31&gt;=101,K31&lt;=200),3,IF(AND(L31="PIJAR",K31&gt;=201,K31&lt;=300),4,IF(AND(L31="PIJAR",K31&gt;=301,K31&lt;=400),5,IF(AND(L31="PIJAR",K31&gt;=401,K31&lt;=500),6,IF(AND(L31="PIJAR",K31&gt;=510,K31&lt;=600),7,IF(AND(L31="PIJAR",K31&gt;=601,K31&lt;=700),8,IF(AND(L31="PIJAR",K31&gt;=701,K31&lt;=800),9,IF(AND(L31="PIJAR",K31&gt;=801,K31&lt;=900),10,IF(AND(L31="PIJAR",K31&gt;=901,K31&lt;=1000),11,IF(AND(L31="PELEPAS GAS",K31&gt;=10,K31&lt;=50),12,IF(AND(L31="PELEPAS GAS",K31&gt;=51,K31&lt;=100),13,IF(AND(L31="PELEPAS GAS",K31&gt;=101,K31&lt;=250),14,IF(AND(L31="PELEPAS GAS",K31&gt;=251,K31&lt;1000),15,IF(AND(L31="PELEPAS GAS",K31&gt;=501,K31&lt;2000),16,"SALAH"))))))))))))))))</f>
        <v>#N/A</v>
      </c>
      <c r="N31" s="21" t="s">
        <v>52</v>
      </c>
    </row>
    <row r="32" spans="1:14" x14ac:dyDescent="0.25">
      <c r="A32" s="21">
        <f t="shared" si="3"/>
        <v>31</v>
      </c>
      <c r="B32" s="21" t="s">
        <v>1143</v>
      </c>
      <c r="C32" s="21" t="str">
        <f>VLOOKUP(B32,[1]DESA!$B$2:$D$601,3,FALSE)</f>
        <v>MUJUR</v>
      </c>
      <c r="D32" s="21" t="str">
        <f>VLOOKUP(B32,[1]DESA!$B$2:$E$601,4,FALSE)</f>
        <v>PRAYA TIMUR</v>
      </c>
      <c r="E32" s="22" t="s">
        <v>15</v>
      </c>
      <c r="F32" s="21">
        <f>IF(ISERROR(VLOOKUP(M32,KELAS,2,FALSE)),0,VLOOKUP(M32,KELAS,2,FALSE))</f>
        <v>0</v>
      </c>
      <c r="G32" s="21">
        <f>IF(F32&gt;50,100,F32)</f>
        <v>0</v>
      </c>
      <c r="H32" s="24" t="s">
        <v>1173</v>
      </c>
      <c r="I32" s="24" t="s">
        <v>1174</v>
      </c>
      <c r="J32" s="21" t="s">
        <v>18</v>
      </c>
      <c r="K32" s="21">
        <v>21</v>
      </c>
      <c r="L32" s="21" t="str">
        <f>VLOOKUP(E32,[1]KLASIFIKASI!$I$4:$J$18,2,FALSE)</f>
        <v>PELEPAS GAS</v>
      </c>
      <c r="M32" s="21">
        <f>IF(AND(L32="PIJAR",K32&gt;=25,K32&lt;=50),1,IF(AND(L32="PIJAR",K32&gt;=51,K32&lt;=100),2,IF(AND(L32="PIJAR",K32&gt;=101,K32&lt;=200),3,IF(AND(L32="PIJAR",K32&gt;=201,K32&lt;=300),4,IF(AND(L32="PIJAR",K32&gt;=301,K32&lt;=400),5,IF(AND(L32="PIJAR",K32&gt;=401,K32&lt;=500),6,IF(AND(L32="PIJAR",K32&gt;=510,K32&lt;=600),7,IF(AND(L32="PIJAR",K32&gt;=601,K32&lt;=700),8,IF(AND(L32="PIJAR",K32&gt;=701,K32&lt;=800),9,IF(AND(L32="PIJAR",K32&gt;=801,K32&lt;=900),10,IF(AND(L32="PIJAR",K32&gt;=901,K32&lt;=1000),11,IF(AND(L32="PELEPAS GAS",K32&gt;=10,K32&lt;=50),12,IF(AND(L32="PELEPAS GAS",K32&gt;=51,K32&lt;=100),13,IF(AND(L32="PELEPAS GAS",K32&gt;=101,K32&lt;=250),14,IF(AND(L32="PELEPAS GAS",K32&gt;=251,K32&lt;1000),15,IF(AND(L32="PELEPAS GAS",K32&gt;=501,K32&lt;2000),16,"SALAH"))))))))))))))))</f>
        <v>12</v>
      </c>
      <c r="N32" s="21" t="s">
        <v>19</v>
      </c>
    </row>
    <row r="33" spans="1:14" x14ac:dyDescent="0.25">
      <c r="A33" s="21">
        <f t="shared" si="3"/>
        <v>32</v>
      </c>
      <c r="B33" s="21" t="s">
        <v>1143</v>
      </c>
      <c r="C33" s="21" t="str">
        <f>VLOOKUP(B33,[1]DESA!$B$2:$D$601,3,FALSE)</f>
        <v>MUJUR</v>
      </c>
      <c r="D33" s="21" t="str">
        <f>VLOOKUP(B33,[1]DESA!$B$2:$E$601,4,FALSE)</f>
        <v>PRAYA TIMUR</v>
      </c>
      <c r="E33" s="22" t="s">
        <v>15</v>
      </c>
      <c r="F33" s="21">
        <f>IF(ISERROR(VLOOKUP(M33,KELAS,2,FALSE)),0,VLOOKUP(M33,KELAS,2,FALSE))</f>
        <v>0</v>
      </c>
      <c r="G33" s="21">
        <f>IF(F33&gt;50,100,F33)</f>
        <v>0</v>
      </c>
      <c r="H33" s="24" t="s">
        <v>1164</v>
      </c>
      <c r="I33" s="24" t="s">
        <v>1165</v>
      </c>
      <c r="J33" s="21" t="s">
        <v>18</v>
      </c>
      <c r="K33" s="21">
        <v>21</v>
      </c>
      <c r="L33" s="21" t="str">
        <f>VLOOKUP(E33,[1]KLASIFIKASI!$I$4:$J$18,2,FALSE)</f>
        <v>PELEPAS GAS</v>
      </c>
      <c r="M33" s="21">
        <f>IF(AND(L33="PIJAR",K33&gt;=25,K33&lt;=50),1,IF(AND(L33="PIJAR",K33&gt;=51,K33&lt;=100),2,IF(AND(L33="PIJAR",K33&gt;=101,K33&lt;=200),3,IF(AND(L33="PIJAR",K33&gt;=201,K33&lt;=300),4,IF(AND(L33="PIJAR",K33&gt;=301,K33&lt;=400),5,IF(AND(L33="PIJAR",K33&gt;=401,K33&lt;=500),6,IF(AND(L33="PIJAR",K33&gt;=510,K33&lt;=600),7,IF(AND(L33="PIJAR",K33&gt;=601,K33&lt;=700),8,IF(AND(L33="PIJAR",K33&gt;=701,K33&lt;=800),9,IF(AND(L33="PIJAR",K33&gt;=801,K33&lt;=900),10,IF(AND(L33="PIJAR",K33&gt;=901,K33&lt;=1000),11,IF(AND(L33="PELEPAS GAS",K33&gt;=10,K33&lt;=50),12,IF(AND(L33="PELEPAS GAS",K33&gt;=51,K33&lt;=100),13,IF(AND(L33="PELEPAS GAS",K33&gt;=101,K33&lt;=250),14,IF(AND(L33="PELEPAS GAS",K33&gt;=251,K33&lt;1000),15,IF(AND(L33="PELEPAS GAS",K33&gt;=501,K33&lt;2000),16,"SALAH"))))))))))))))))</f>
        <v>12</v>
      </c>
      <c r="N33" s="21" t="s">
        <v>19</v>
      </c>
    </row>
    <row r="34" spans="1:14" x14ac:dyDescent="0.25">
      <c r="A34" s="21">
        <f t="shared" si="3"/>
        <v>33</v>
      </c>
      <c r="B34" s="21" t="s">
        <v>1143</v>
      </c>
      <c r="C34" s="21" t="str">
        <f>VLOOKUP(B34,[1]DESA!$B$2:$D$601,3,FALSE)</f>
        <v>MUJUR</v>
      </c>
      <c r="D34" s="21" t="str">
        <f>VLOOKUP(B34,[1]DESA!$B$2:$E$601,4,FALSE)</f>
        <v>PRAYA TIMUR</v>
      </c>
      <c r="E34" s="22" t="s">
        <v>29</v>
      </c>
      <c r="F34" s="21">
        <f>IF(ISERROR(VLOOKUP(M34,KELAS,2,FALSE)),0,VLOOKUP(M34,KELAS,2,FALSE))</f>
        <v>0</v>
      </c>
      <c r="G34" s="21">
        <f>IF(F34&gt;50,100,F34)</f>
        <v>0</v>
      </c>
      <c r="H34" s="24" t="s">
        <v>1160</v>
      </c>
      <c r="I34" s="24" t="s">
        <v>1161</v>
      </c>
      <c r="J34" s="21" t="s">
        <v>18</v>
      </c>
      <c r="K34" s="21">
        <v>250</v>
      </c>
      <c r="L34" s="21" t="str">
        <f>VLOOKUP(E34,[1]KLASIFIKASI!$I$4:$J$18,2,FALSE)</f>
        <v>PELEPAS GAS</v>
      </c>
      <c r="M34" s="21">
        <f>IF(AND(L34="PIJAR",K34&gt;=25,K34&lt;=50),1,IF(AND(L34="PIJAR",K34&gt;=51,K34&lt;=100),2,IF(AND(L34="PIJAR",K34&gt;=101,K34&lt;=200),3,IF(AND(L34="PIJAR",K34&gt;=201,K34&lt;=300),4,IF(AND(L34="PIJAR",K34&gt;=301,K34&lt;=400),5,IF(AND(L34="PIJAR",K34&gt;=401,K34&lt;=500),6,IF(AND(L34="PIJAR",K34&gt;=510,K34&lt;=600),7,IF(AND(L34="PIJAR",K34&gt;=601,K34&lt;=700),8,IF(AND(L34="PIJAR",K34&gt;=701,K34&lt;=800),9,IF(AND(L34="PIJAR",K34&gt;=801,K34&lt;=900),10,IF(AND(L34="PIJAR",K34&gt;=901,K34&lt;=1000),11,IF(AND(L34="PELEPAS GAS",K34&gt;=10,K34&lt;=50),12,IF(AND(L34="PELEPAS GAS",K34&gt;=51,K34&lt;=100),13,IF(AND(L34="PELEPAS GAS",K34&gt;=101,K34&lt;=250),14,IF(AND(L34="PELEPAS GAS",K34&gt;=251,K34&lt;1000),15,IF(AND(L34="PELEPAS GAS",K34&gt;=501,K34&lt;2000),16,"SALAH"))))))))))))))))</f>
        <v>14</v>
      </c>
      <c r="N34" s="21" t="s">
        <v>19</v>
      </c>
    </row>
    <row r="35" spans="1:14" x14ac:dyDescent="0.25">
      <c r="A35" s="21">
        <f t="shared" si="3"/>
        <v>34</v>
      </c>
      <c r="B35" s="21" t="s">
        <v>1143</v>
      </c>
      <c r="C35" s="21" t="str">
        <f>VLOOKUP(B35,[1]DESA!$B$2:$D$601,3,FALSE)</f>
        <v>MUJUR</v>
      </c>
      <c r="D35" s="21" t="str">
        <f>VLOOKUP(B35,[1]DESA!$B$2:$E$601,4,FALSE)</f>
        <v>PRAYA TIMUR</v>
      </c>
      <c r="E35" s="22" t="s">
        <v>29</v>
      </c>
      <c r="F35" s="21">
        <f>IF(ISERROR(VLOOKUP(M35,KELAS,2,FALSE)),0,VLOOKUP(M35,KELAS,2,FALSE))</f>
        <v>0</v>
      </c>
      <c r="G35" s="21">
        <f>IF(F35&gt;50,100,F35)</f>
        <v>0</v>
      </c>
      <c r="H35" s="24" t="s">
        <v>1162</v>
      </c>
      <c r="I35" s="24" t="s">
        <v>1163</v>
      </c>
      <c r="J35" s="21" t="s">
        <v>18</v>
      </c>
      <c r="K35" s="21">
        <v>250</v>
      </c>
      <c r="L35" s="21" t="str">
        <f>VLOOKUP(E35,[1]KLASIFIKASI!$I$4:$J$18,2,FALSE)</f>
        <v>PELEPAS GAS</v>
      </c>
      <c r="M35" s="21">
        <f>IF(AND(L35="PIJAR",K35&gt;=25,K35&lt;=50),1,IF(AND(L35="PIJAR",K35&gt;=51,K35&lt;=100),2,IF(AND(L35="PIJAR",K35&gt;=101,K35&lt;=200),3,IF(AND(L35="PIJAR",K35&gt;=201,K35&lt;=300),4,IF(AND(L35="PIJAR",K35&gt;=301,K35&lt;=400),5,IF(AND(L35="PIJAR",K35&gt;=401,K35&lt;=500),6,IF(AND(L35="PIJAR",K35&gt;=510,K35&lt;=600),7,IF(AND(L35="PIJAR",K35&gt;=601,K35&lt;=700),8,IF(AND(L35="PIJAR",K35&gt;=701,K35&lt;=800),9,IF(AND(L35="PIJAR",K35&gt;=801,K35&lt;=900),10,IF(AND(L35="PIJAR",K35&gt;=901,K35&lt;=1000),11,IF(AND(L35="PELEPAS GAS",K35&gt;=10,K35&lt;=50),12,IF(AND(L35="PELEPAS GAS",K35&gt;=51,K35&lt;=100),13,IF(AND(L35="PELEPAS GAS",K35&gt;=101,K35&lt;=250),14,IF(AND(L35="PELEPAS GAS",K35&gt;=251,K35&lt;1000),15,IF(AND(L35="PELEPAS GAS",K35&gt;=501,K35&lt;2000),16,"SALAH"))))))))))))))))</f>
        <v>14</v>
      </c>
      <c r="N35" s="21" t="s">
        <v>19</v>
      </c>
    </row>
    <row r="36" spans="1:14" x14ac:dyDescent="0.25">
      <c r="A36" s="21">
        <f t="shared" si="3"/>
        <v>35</v>
      </c>
      <c r="B36" s="21" t="s">
        <v>1143</v>
      </c>
      <c r="C36" s="21" t="str">
        <f>VLOOKUP(B36,[1]DESA!$B$2:$D$601,3,FALSE)</f>
        <v>MUJUR</v>
      </c>
      <c r="D36" s="21" t="str">
        <f>VLOOKUP(B36,[1]DESA!$B$2:$E$601,4,FALSE)</f>
        <v>PRAYA TIMUR</v>
      </c>
      <c r="E36" s="22" t="s">
        <v>29</v>
      </c>
      <c r="F36" s="21">
        <f>IF(ISERROR(VLOOKUP(M36,KELAS,2,FALSE)),0,VLOOKUP(M36,KELAS,2,FALSE))</f>
        <v>0</v>
      </c>
      <c r="G36" s="21">
        <f>IF(F36&gt;50,100,F36)</f>
        <v>0</v>
      </c>
      <c r="H36" s="24" t="s">
        <v>1164</v>
      </c>
      <c r="I36" s="24" t="s">
        <v>1165</v>
      </c>
      <c r="J36" s="21" t="s">
        <v>18</v>
      </c>
      <c r="K36" s="21">
        <v>250</v>
      </c>
      <c r="L36" s="21" t="str">
        <f>VLOOKUP(E36,[1]KLASIFIKASI!$I$4:$J$18,2,FALSE)</f>
        <v>PELEPAS GAS</v>
      </c>
      <c r="M36" s="21">
        <f>IF(AND(L36="PIJAR",K36&gt;=25,K36&lt;=50),1,IF(AND(L36="PIJAR",K36&gt;=51,K36&lt;=100),2,IF(AND(L36="PIJAR",K36&gt;=101,K36&lt;=200),3,IF(AND(L36="PIJAR",K36&gt;=201,K36&lt;=300),4,IF(AND(L36="PIJAR",K36&gt;=301,K36&lt;=400),5,IF(AND(L36="PIJAR",K36&gt;=401,K36&lt;=500),6,IF(AND(L36="PIJAR",K36&gt;=510,K36&lt;=600),7,IF(AND(L36="PIJAR",K36&gt;=601,K36&lt;=700),8,IF(AND(L36="PIJAR",K36&gt;=701,K36&lt;=800),9,IF(AND(L36="PIJAR",K36&gt;=801,K36&lt;=900),10,IF(AND(L36="PIJAR",K36&gt;=901,K36&lt;=1000),11,IF(AND(L36="PELEPAS GAS",K36&gt;=10,K36&lt;=50),12,IF(AND(L36="PELEPAS GAS",K36&gt;=51,K36&lt;=100),13,IF(AND(L36="PELEPAS GAS",K36&gt;=101,K36&lt;=250),14,IF(AND(L36="PELEPAS GAS",K36&gt;=251,K36&lt;1000),15,IF(AND(L36="PELEPAS GAS",K36&gt;=501,K36&lt;2000),16,"SALAH"))))))))))))))))</f>
        <v>14</v>
      </c>
      <c r="N36" s="21" t="s">
        <v>19</v>
      </c>
    </row>
    <row r="37" spans="1:14" x14ac:dyDescent="0.25">
      <c r="A37" s="21">
        <f t="shared" si="3"/>
        <v>36</v>
      </c>
      <c r="B37" s="21" t="s">
        <v>1143</v>
      </c>
      <c r="C37" s="21" t="str">
        <f>VLOOKUP(B37,[1]DESA!$B$2:$D$601,3,FALSE)</f>
        <v>MUJUR</v>
      </c>
      <c r="D37" s="21" t="str">
        <f>VLOOKUP(B37,[1]DESA!$B$2:$E$601,4,FALSE)</f>
        <v>PRAYA TIMUR</v>
      </c>
      <c r="E37" s="22" t="s">
        <v>49</v>
      </c>
      <c r="F37" s="21">
        <f>IF(ISERROR(VLOOKUP(M37,KELAS,2,FALSE)),0,VLOOKUP(M37,KELAS,2,FALSE))</f>
        <v>0</v>
      </c>
      <c r="G37" s="21">
        <f>IF(F37&gt;50,100,F37)</f>
        <v>0</v>
      </c>
      <c r="H37" s="24" t="s">
        <v>1150</v>
      </c>
      <c r="I37" s="24" t="s">
        <v>1151</v>
      </c>
      <c r="J37" s="21" t="s">
        <v>18</v>
      </c>
      <c r="K37" s="21"/>
      <c r="L37" s="21" t="e">
        <f>VLOOKUP(E37,[1]KLASIFIKASI!$I$4:$J$18,2,FALSE)</f>
        <v>#N/A</v>
      </c>
      <c r="M37" s="21" t="e">
        <f>IF(AND(L37="PIJAR",K37&gt;=25,K37&lt;=50),1,IF(AND(L37="PIJAR",K37&gt;=51,K37&lt;=100),2,IF(AND(L37="PIJAR",K37&gt;=101,K37&lt;=200),3,IF(AND(L37="PIJAR",K37&gt;=201,K37&lt;=300),4,IF(AND(L37="PIJAR",K37&gt;=301,K37&lt;=400),5,IF(AND(L37="PIJAR",K37&gt;=401,K37&lt;=500),6,IF(AND(L37="PIJAR",K37&gt;=510,K37&lt;=600),7,IF(AND(L37="PIJAR",K37&gt;=601,K37&lt;=700),8,IF(AND(L37="PIJAR",K37&gt;=701,K37&lt;=800),9,IF(AND(L37="PIJAR",K37&gt;=801,K37&lt;=900),10,IF(AND(L37="PIJAR",K37&gt;=901,K37&lt;=1000),11,IF(AND(L37="PELEPAS GAS",K37&gt;=10,K37&lt;=50),12,IF(AND(L37="PELEPAS GAS",K37&gt;=51,K37&lt;=100),13,IF(AND(L37="PELEPAS GAS",K37&gt;=101,K37&lt;=250),14,IF(AND(L37="PELEPAS GAS",K37&gt;=251,K37&lt;1000),15,IF(AND(L37="PELEPAS GAS",K37&gt;=501,K37&lt;2000),16,"SALAH"))))))))))))))))</f>
        <v>#N/A</v>
      </c>
      <c r="N37" s="21" t="s">
        <v>52</v>
      </c>
    </row>
    <row r="38" spans="1:14" x14ac:dyDescent="0.25">
      <c r="A38" s="21">
        <f t="shared" si="3"/>
        <v>37</v>
      </c>
      <c r="B38" s="21" t="s">
        <v>1143</v>
      </c>
      <c r="C38" s="21" t="str">
        <f>VLOOKUP(B38,[1]DESA!$B$2:$D$601,3,FALSE)</f>
        <v>MUJUR</v>
      </c>
      <c r="D38" s="21" t="str">
        <f>VLOOKUP(B38,[1]DESA!$B$2:$E$601,4,FALSE)</f>
        <v>PRAYA TIMUR</v>
      </c>
      <c r="E38" s="22" t="s">
        <v>29</v>
      </c>
      <c r="F38" s="21">
        <f>IF(ISERROR(VLOOKUP(M38,KELAS,2,FALSE)),0,VLOOKUP(M38,KELAS,2,FALSE))</f>
        <v>0</v>
      </c>
      <c r="G38" s="21">
        <f>IF(F38&gt;50,100,F38)</f>
        <v>0</v>
      </c>
      <c r="H38" s="24" t="s">
        <v>1152</v>
      </c>
      <c r="I38" s="24" t="s">
        <v>1153</v>
      </c>
      <c r="J38" s="21" t="s">
        <v>18</v>
      </c>
      <c r="K38" s="21">
        <v>125</v>
      </c>
      <c r="L38" s="21" t="str">
        <f>VLOOKUP(E38,[1]KLASIFIKASI!$I$4:$J$18,2,FALSE)</f>
        <v>PELEPAS GAS</v>
      </c>
      <c r="M38" s="21">
        <f>IF(AND(L38="PIJAR",K38&gt;=25,K38&lt;=50),1,IF(AND(L38="PIJAR",K38&gt;=51,K38&lt;=100),2,IF(AND(L38="PIJAR",K38&gt;=101,K38&lt;=200),3,IF(AND(L38="PIJAR",K38&gt;=201,K38&lt;=300),4,IF(AND(L38="PIJAR",K38&gt;=301,K38&lt;=400),5,IF(AND(L38="PIJAR",K38&gt;=401,K38&lt;=500),6,IF(AND(L38="PIJAR",K38&gt;=510,K38&lt;=600),7,IF(AND(L38="PIJAR",K38&gt;=601,K38&lt;=700),8,IF(AND(L38="PIJAR",K38&gt;=701,K38&lt;=800),9,IF(AND(L38="PIJAR",K38&gt;=801,K38&lt;=900),10,IF(AND(L38="PIJAR",K38&gt;=901,K38&lt;=1000),11,IF(AND(L38="PELEPAS GAS",K38&gt;=10,K38&lt;=50),12,IF(AND(L38="PELEPAS GAS",K38&gt;=51,K38&lt;=100),13,IF(AND(L38="PELEPAS GAS",K38&gt;=101,K38&lt;=250),14,IF(AND(L38="PELEPAS GAS",K38&gt;=251,K38&lt;1000),15,IF(AND(L38="PELEPAS GAS",K38&gt;=501,K38&lt;2000),16,"SALAH"))))))))))))))))</f>
        <v>14</v>
      </c>
      <c r="N38" s="21" t="s">
        <v>19</v>
      </c>
    </row>
    <row r="39" spans="1:14" x14ac:dyDescent="0.25">
      <c r="A39" s="21">
        <f t="shared" si="3"/>
        <v>38</v>
      </c>
      <c r="B39" s="21" t="s">
        <v>1143</v>
      </c>
      <c r="C39" s="21" t="str">
        <f>VLOOKUP(B39,[1]DESA!$B$2:$D$601,3,FALSE)</f>
        <v>MUJUR</v>
      </c>
      <c r="D39" s="21" t="str">
        <f>VLOOKUP(B39,[1]DESA!$B$2:$E$601,4,FALSE)</f>
        <v>PRAYA TIMUR</v>
      </c>
      <c r="E39" s="22" t="s">
        <v>29</v>
      </c>
      <c r="F39" s="21">
        <f>IF(ISERROR(VLOOKUP(M39,KELAS,2,FALSE)),0,VLOOKUP(M39,KELAS,2,FALSE))</f>
        <v>0</v>
      </c>
      <c r="G39" s="21">
        <f>IF(F39&gt;50,100,F39)</f>
        <v>0</v>
      </c>
      <c r="H39" s="24" t="s">
        <v>1154</v>
      </c>
      <c r="I39" s="24" t="s">
        <v>1155</v>
      </c>
      <c r="J39" s="21" t="s">
        <v>18</v>
      </c>
      <c r="K39" s="21">
        <v>125</v>
      </c>
      <c r="L39" s="21" t="str">
        <f>VLOOKUP(E39,[1]KLASIFIKASI!$I$4:$J$18,2,FALSE)</f>
        <v>PELEPAS GAS</v>
      </c>
      <c r="M39" s="21">
        <f>IF(AND(L39="PIJAR",K39&gt;=25,K39&lt;=50),1,IF(AND(L39="PIJAR",K39&gt;=51,K39&lt;=100),2,IF(AND(L39="PIJAR",K39&gt;=101,K39&lt;=200),3,IF(AND(L39="PIJAR",K39&gt;=201,K39&lt;=300),4,IF(AND(L39="PIJAR",K39&gt;=301,K39&lt;=400),5,IF(AND(L39="PIJAR",K39&gt;=401,K39&lt;=500),6,IF(AND(L39="PIJAR",K39&gt;=510,K39&lt;=600),7,IF(AND(L39="PIJAR",K39&gt;=601,K39&lt;=700),8,IF(AND(L39="PIJAR",K39&gt;=701,K39&lt;=800),9,IF(AND(L39="PIJAR",K39&gt;=801,K39&lt;=900),10,IF(AND(L39="PIJAR",K39&gt;=901,K39&lt;=1000),11,IF(AND(L39="PELEPAS GAS",K39&gt;=10,K39&lt;=50),12,IF(AND(L39="PELEPAS GAS",K39&gt;=51,K39&lt;=100),13,IF(AND(L39="PELEPAS GAS",K39&gt;=101,K39&lt;=250),14,IF(AND(L39="PELEPAS GAS",K39&gt;=251,K39&lt;1000),15,IF(AND(L39="PELEPAS GAS",K39&gt;=501,K39&lt;2000),16,"SALAH"))))))))))))))))</f>
        <v>14</v>
      </c>
      <c r="N39" s="21" t="s">
        <v>19</v>
      </c>
    </row>
    <row r="40" spans="1:14" x14ac:dyDescent="0.25">
      <c r="A40" s="21">
        <f t="shared" si="3"/>
        <v>39</v>
      </c>
      <c r="B40" s="21" t="s">
        <v>1143</v>
      </c>
      <c r="C40" s="21" t="str">
        <f>VLOOKUP(B40,[1]DESA!$B$2:$D$601,3,FALSE)</f>
        <v>MUJUR</v>
      </c>
      <c r="D40" s="21" t="str">
        <f>VLOOKUP(B40,[1]DESA!$B$2:$E$601,4,FALSE)</f>
        <v>PRAYA TIMUR</v>
      </c>
      <c r="E40" s="22" t="s">
        <v>15</v>
      </c>
      <c r="F40" s="21">
        <f>IF(ISERROR(VLOOKUP(M40,KELAS,2,FALSE)),0,VLOOKUP(M40,KELAS,2,FALSE))</f>
        <v>0</v>
      </c>
      <c r="G40" s="21">
        <f>IF(F40&gt;50,100,F40)</f>
        <v>0</v>
      </c>
      <c r="H40" s="24" t="s">
        <v>1144</v>
      </c>
      <c r="I40" s="24" t="s">
        <v>1145</v>
      </c>
      <c r="J40" s="21" t="s">
        <v>18</v>
      </c>
      <c r="K40" s="21">
        <v>21</v>
      </c>
      <c r="L40" s="21" t="str">
        <f>VLOOKUP(E40,[1]KLASIFIKASI!$I$4:$J$18,2,FALSE)</f>
        <v>PELEPAS GAS</v>
      </c>
      <c r="M40" s="21">
        <f>IF(AND(L40="PIJAR",K40&gt;=25,K40&lt;=50),1,IF(AND(L40="PIJAR",K40&gt;=51,K40&lt;=100),2,IF(AND(L40="PIJAR",K40&gt;=101,K40&lt;=200),3,IF(AND(L40="PIJAR",K40&gt;=201,K40&lt;=300),4,IF(AND(L40="PIJAR",K40&gt;=301,K40&lt;=400),5,IF(AND(L40="PIJAR",K40&gt;=401,K40&lt;=500),6,IF(AND(L40="PIJAR",K40&gt;=510,K40&lt;=600),7,IF(AND(L40="PIJAR",K40&gt;=601,K40&lt;=700),8,IF(AND(L40="PIJAR",K40&gt;=701,K40&lt;=800),9,IF(AND(L40="PIJAR",K40&gt;=801,K40&lt;=900),10,IF(AND(L40="PIJAR",K40&gt;=901,K40&lt;=1000),11,IF(AND(L40="PELEPAS GAS",K40&gt;=10,K40&lt;=50),12,IF(AND(L40="PELEPAS GAS",K40&gt;=51,K40&lt;=100),13,IF(AND(L40="PELEPAS GAS",K40&gt;=101,K40&lt;=250),14,IF(AND(L40="PELEPAS GAS",K40&gt;=251,K40&lt;1000),15,IF(AND(L40="PELEPAS GAS",K40&gt;=501,K40&lt;2000),16,"SALAH"))))))))))))))))</f>
        <v>12</v>
      </c>
      <c r="N40" s="21" t="s">
        <v>19</v>
      </c>
    </row>
    <row r="41" spans="1:14" x14ac:dyDescent="0.25">
      <c r="A41" s="21">
        <f t="shared" si="3"/>
        <v>40</v>
      </c>
      <c r="B41" s="21" t="s">
        <v>1112</v>
      </c>
      <c r="C41" s="21" t="str">
        <f>VLOOKUP(B41,[1]DESA!$B$2:$D$601,3,FALSE)</f>
        <v>SUKARAJA</v>
      </c>
      <c r="D41" s="21" t="str">
        <f>VLOOKUP(B41,[1]DESA!$B$2:$E$601,4,FALSE)</f>
        <v>PRAYA TIMUR</v>
      </c>
      <c r="E41" s="22" t="s">
        <v>49</v>
      </c>
      <c r="F41" s="21">
        <f>IF(ISERROR(VLOOKUP(M41,KELAS,2,FALSE)),0,VLOOKUP(M41,KELAS,2,FALSE))</f>
        <v>0</v>
      </c>
      <c r="G41" s="21">
        <f>IF(F41&gt;50,100,F41)</f>
        <v>0</v>
      </c>
      <c r="H41" s="24" t="s">
        <v>1132</v>
      </c>
      <c r="I41" s="24" t="s">
        <v>1133</v>
      </c>
      <c r="J41" s="21" t="s">
        <v>18</v>
      </c>
      <c r="K41" s="21"/>
      <c r="L41" s="21" t="e">
        <f>VLOOKUP(E41,[1]KLASIFIKASI!$I$4:$J$18,2,FALSE)</f>
        <v>#N/A</v>
      </c>
      <c r="M41" s="21" t="e">
        <f>IF(AND(L41="PIJAR",K41&gt;=25,K41&lt;=50),1,IF(AND(L41="PIJAR",K41&gt;=51,K41&lt;=100),2,IF(AND(L41="PIJAR",K41&gt;=101,K41&lt;=200),3,IF(AND(L41="PIJAR",K41&gt;=201,K41&lt;=300),4,IF(AND(L41="PIJAR",K41&gt;=301,K41&lt;=400),5,IF(AND(L41="PIJAR",K41&gt;=401,K41&lt;=500),6,IF(AND(L41="PIJAR",K41&gt;=510,K41&lt;=600),7,IF(AND(L41="PIJAR",K41&gt;=601,K41&lt;=700),8,IF(AND(L41="PIJAR",K41&gt;=701,K41&lt;=800),9,IF(AND(L41="PIJAR",K41&gt;=801,K41&lt;=900),10,IF(AND(L41="PIJAR",K41&gt;=901,K41&lt;=1000),11,IF(AND(L41="PELEPAS GAS",K41&gt;=10,K41&lt;=50),12,IF(AND(L41="PELEPAS GAS",K41&gt;=51,K41&lt;=100),13,IF(AND(L41="PELEPAS GAS",K41&gt;=101,K41&lt;=250),14,IF(AND(L41="PELEPAS GAS",K41&gt;=251,K41&lt;1000),15,IF(AND(L41="PELEPAS GAS",K41&gt;=501,K41&lt;2000),16,"SALAH"))))))))))))))))</f>
        <v>#N/A</v>
      </c>
      <c r="N41" s="21" t="s">
        <v>52</v>
      </c>
    </row>
    <row r="42" spans="1:14" x14ac:dyDescent="0.25">
      <c r="A42" s="21">
        <f t="shared" si="3"/>
        <v>41</v>
      </c>
      <c r="B42" s="21" t="s">
        <v>1112</v>
      </c>
      <c r="C42" s="21" t="str">
        <f>VLOOKUP(B42,[1]DESA!$B$2:$D$601,3,FALSE)</f>
        <v>SUKARAJA</v>
      </c>
      <c r="D42" s="21" t="str">
        <f>VLOOKUP(B42,[1]DESA!$B$2:$E$601,4,FALSE)</f>
        <v>PRAYA TIMUR</v>
      </c>
      <c r="E42" s="22" t="s">
        <v>29</v>
      </c>
      <c r="F42" s="21">
        <f>IF(ISERROR(VLOOKUP(M42,KELAS,2,FALSE)),0,VLOOKUP(M42,KELAS,2,FALSE))</f>
        <v>0</v>
      </c>
      <c r="G42" s="21">
        <f>IF(F42&gt;50,100,F42)</f>
        <v>0</v>
      </c>
      <c r="H42" s="24" t="s">
        <v>1126</v>
      </c>
      <c r="I42" s="24" t="s">
        <v>1127</v>
      </c>
      <c r="J42" s="21" t="s">
        <v>18</v>
      </c>
      <c r="K42" s="21">
        <v>250</v>
      </c>
      <c r="L42" s="21" t="str">
        <f>VLOOKUP(E42,[1]KLASIFIKASI!$I$4:$J$18,2,FALSE)</f>
        <v>PELEPAS GAS</v>
      </c>
      <c r="M42" s="21">
        <f>IF(AND(L42="PIJAR",K42&gt;=25,K42&lt;=50),1,IF(AND(L42="PIJAR",K42&gt;=51,K42&lt;=100),2,IF(AND(L42="PIJAR",K42&gt;=101,K42&lt;=200),3,IF(AND(L42="PIJAR",K42&gt;=201,K42&lt;=300),4,IF(AND(L42="PIJAR",K42&gt;=301,K42&lt;=400),5,IF(AND(L42="PIJAR",K42&gt;=401,K42&lt;=500),6,IF(AND(L42="PIJAR",K42&gt;=510,K42&lt;=600),7,IF(AND(L42="PIJAR",K42&gt;=601,K42&lt;=700),8,IF(AND(L42="PIJAR",K42&gt;=701,K42&lt;=800),9,IF(AND(L42="PIJAR",K42&gt;=801,K42&lt;=900),10,IF(AND(L42="PIJAR",K42&gt;=901,K42&lt;=1000),11,IF(AND(L42="PELEPAS GAS",K42&gt;=10,K42&lt;=50),12,IF(AND(L42="PELEPAS GAS",K42&gt;=51,K42&lt;=100),13,IF(AND(L42="PELEPAS GAS",K42&gt;=101,K42&lt;=250),14,IF(AND(L42="PELEPAS GAS",K42&gt;=251,K42&lt;1000),15,IF(AND(L42="PELEPAS GAS",K42&gt;=501,K42&lt;2000),16,"SALAH"))))))))))))))))</f>
        <v>14</v>
      </c>
      <c r="N42" s="21" t="s">
        <v>19</v>
      </c>
    </row>
    <row r="43" spans="1:14" x14ac:dyDescent="0.25">
      <c r="A43" s="21">
        <f t="shared" si="3"/>
        <v>42</v>
      </c>
      <c r="B43" s="21" t="s">
        <v>1112</v>
      </c>
      <c r="C43" s="21" t="str">
        <f>VLOOKUP(B43,[1]DESA!$B$2:$D$601,3,FALSE)</f>
        <v>SUKARAJA</v>
      </c>
      <c r="D43" s="21" t="str">
        <f>VLOOKUP(B43,[1]DESA!$B$2:$E$601,4,FALSE)</f>
        <v>PRAYA TIMUR</v>
      </c>
      <c r="E43" s="22" t="s">
        <v>29</v>
      </c>
      <c r="F43" s="21">
        <f>IF(ISERROR(VLOOKUP(M43,KELAS,2,FALSE)),0,VLOOKUP(M43,KELAS,2,FALSE))</f>
        <v>0</v>
      </c>
      <c r="G43" s="21">
        <f>IF(F43&gt;50,100,F43)</f>
        <v>0</v>
      </c>
      <c r="H43" s="24" t="s">
        <v>1113</v>
      </c>
      <c r="I43" s="24" t="s">
        <v>1114</v>
      </c>
      <c r="J43" s="21" t="s">
        <v>18</v>
      </c>
      <c r="K43" s="21">
        <v>125</v>
      </c>
      <c r="L43" s="21" t="str">
        <f>VLOOKUP(E43,[1]KLASIFIKASI!$I$4:$J$18,2,FALSE)</f>
        <v>PELEPAS GAS</v>
      </c>
      <c r="M43" s="21">
        <f>IF(AND(L43="PIJAR",K43&gt;=25,K43&lt;=50),1,IF(AND(L43="PIJAR",K43&gt;=51,K43&lt;=100),2,IF(AND(L43="PIJAR",K43&gt;=101,K43&lt;=200),3,IF(AND(L43="PIJAR",K43&gt;=201,K43&lt;=300),4,IF(AND(L43="PIJAR",K43&gt;=301,K43&lt;=400),5,IF(AND(L43="PIJAR",K43&gt;=401,K43&lt;=500),6,IF(AND(L43="PIJAR",K43&gt;=510,K43&lt;=600),7,IF(AND(L43="PIJAR",K43&gt;=601,K43&lt;=700),8,IF(AND(L43="PIJAR",K43&gt;=701,K43&lt;=800),9,IF(AND(L43="PIJAR",K43&gt;=801,K43&lt;=900),10,IF(AND(L43="PIJAR",K43&gt;=901,K43&lt;=1000),11,IF(AND(L43="PELEPAS GAS",K43&gt;=10,K43&lt;=50),12,IF(AND(L43="PELEPAS GAS",K43&gt;=51,K43&lt;=100),13,IF(AND(L43="PELEPAS GAS",K43&gt;=101,K43&lt;=250),14,IF(AND(L43="PELEPAS GAS",K43&gt;=251,K43&lt;1000),15,IF(AND(L43="PELEPAS GAS",K43&gt;=501,K43&lt;2000),16,"SALAH"))))))))))))))))</f>
        <v>14</v>
      </c>
      <c r="N43" s="21" t="s">
        <v>19</v>
      </c>
    </row>
    <row r="44" spans="1:14" x14ac:dyDescent="0.25">
      <c r="A44" s="21">
        <f t="shared" si="3"/>
        <v>43</v>
      </c>
      <c r="B44" s="21" t="s">
        <v>1112</v>
      </c>
      <c r="C44" s="21" t="str">
        <f>VLOOKUP(B44,[1]DESA!$B$2:$D$601,3,FALSE)</f>
        <v>SUKARAJA</v>
      </c>
      <c r="D44" s="21" t="str">
        <f>VLOOKUP(B44,[1]DESA!$B$2:$E$601,4,FALSE)</f>
        <v>PRAYA TIMUR</v>
      </c>
      <c r="E44" s="22" t="s">
        <v>29</v>
      </c>
      <c r="F44" s="21">
        <f>IF(ISERROR(VLOOKUP(M44,KELAS,2,FALSE)),0,VLOOKUP(M44,KELAS,2,FALSE))</f>
        <v>0</v>
      </c>
      <c r="G44" s="21">
        <f>IF(F44&gt;50,100,F44)</f>
        <v>0</v>
      </c>
      <c r="H44" s="24" t="s">
        <v>1115</v>
      </c>
      <c r="I44" s="24" t="s">
        <v>1116</v>
      </c>
      <c r="J44" s="21" t="s">
        <v>18</v>
      </c>
      <c r="K44" s="21">
        <v>125</v>
      </c>
      <c r="L44" s="21" t="str">
        <f>VLOOKUP(E44,[1]KLASIFIKASI!$I$4:$J$18,2,FALSE)</f>
        <v>PELEPAS GAS</v>
      </c>
      <c r="M44" s="21">
        <f>IF(AND(L44="PIJAR",K44&gt;=25,K44&lt;=50),1,IF(AND(L44="PIJAR",K44&gt;=51,K44&lt;=100),2,IF(AND(L44="PIJAR",K44&gt;=101,K44&lt;=200),3,IF(AND(L44="PIJAR",K44&gt;=201,K44&lt;=300),4,IF(AND(L44="PIJAR",K44&gt;=301,K44&lt;=400),5,IF(AND(L44="PIJAR",K44&gt;=401,K44&lt;=500),6,IF(AND(L44="PIJAR",K44&gt;=510,K44&lt;=600),7,IF(AND(L44="PIJAR",K44&gt;=601,K44&lt;=700),8,IF(AND(L44="PIJAR",K44&gt;=701,K44&lt;=800),9,IF(AND(L44="PIJAR",K44&gt;=801,K44&lt;=900),10,IF(AND(L44="PIJAR",K44&gt;=901,K44&lt;=1000),11,IF(AND(L44="PELEPAS GAS",K44&gt;=10,K44&lt;=50),12,IF(AND(L44="PELEPAS GAS",K44&gt;=51,K44&lt;=100),13,IF(AND(L44="PELEPAS GAS",K44&gt;=101,K44&lt;=250),14,IF(AND(L44="PELEPAS GAS",K44&gt;=251,K44&lt;1000),15,IF(AND(L44="PELEPAS GAS",K44&gt;=501,K44&lt;2000),16,"SALAH"))))))))))))))))</f>
        <v>14</v>
      </c>
      <c r="N44" s="21" t="s">
        <v>19</v>
      </c>
    </row>
    <row r="45" spans="1:14" x14ac:dyDescent="0.25">
      <c r="A45" s="21">
        <f t="shared" si="3"/>
        <v>44</v>
      </c>
      <c r="B45" s="21" t="s">
        <v>765</v>
      </c>
      <c r="C45" s="21" t="str">
        <f>VLOOKUP(B45,[1]DESA!$B$2:$D$601,3,FALSE)</f>
        <v>GANTI</v>
      </c>
      <c r="D45" s="21" t="str">
        <f>VLOOKUP(B45,[1]DESA!$B$2:$E$601,4,FALSE)</f>
        <v>PRAYA TIMUR</v>
      </c>
      <c r="E45" s="22" t="s">
        <v>15</v>
      </c>
      <c r="F45" s="21">
        <f>IF(ISERROR(VLOOKUP(M45,KELAS,2,FALSE)),0,VLOOKUP(M45,KELAS,2,FALSE))</f>
        <v>0</v>
      </c>
      <c r="G45" s="21">
        <f>IF(F45&gt;50,100,F45)</f>
        <v>0</v>
      </c>
      <c r="H45" s="24" t="s">
        <v>766</v>
      </c>
      <c r="I45" s="24" t="s">
        <v>767</v>
      </c>
      <c r="J45" s="21" t="s">
        <v>18</v>
      </c>
      <c r="K45" s="21"/>
      <c r="L45" s="21" t="str">
        <f>VLOOKUP(E45,[1]KLASIFIKASI!$I$4:$J$18,2,FALSE)</f>
        <v>PELEPAS GAS</v>
      </c>
      <c r="M45" s="21" t="str">
        <f>IF(AND(L45="PIJAR",K45&gt;=25,K45&lt;=50),1,IF(AND(L45="PIJAR",K45&gt;=51,K45&lt;=100),2,IF(AND(L45="PIJAR",K45&gt;=101,K45&lt;=200),3,IF(AND(L45="PIJAR",K45&gt;=201,K45&lt;=300),4,IF(AND(L45="PIJAR",K45&gt;=301,K45&lt;=400),5,IF(AND(L45="PIJAR",K45&gt;=401,K45&lt;=500),6,IF(AND(L45="PIJAR",K45&gt;=510,K45&lt;=600),7,IF(AND(L45="PIJAR",K45&gt;=601,K45&lt;=700),8,IF(AND(L45="PIJAR",K45&gt;=701,K45&lt;=800),9,IF(AND(L45="PIJAR",K45&gt;=801,K45&lt;=900),10,IF(AND(L45="PIJAR",K45&gt;=901,K45&lt;=1000),11,IF(AND(L45="PELEPAS GAS",K45&gt;=10,K45&lt;=50),12,IF(AND(L45="PELEPAS GAS",K45&gt;=51,K45&lt;=100),13,IF(AND(L45="PELEPAS GAS",K45&gt;=101,K45&lt;=250),14,IF(AND(L45="PELEPAS GAS",K45&gt;=251,K45&lt;1000),15,IF(AND(L45="PELEPAS GAS",K45&gt;=501,K45&lt;2000),16,"SALAH"))))))))))))))))</f>
        <v>SALAH</v>
      </c>
      <c r="N45" s="21" t="s">
        <v>52</v>
      </c>
    </row>
    <row r="46" spans="1:14" x14ac:dyDescent="0.25">
      <c r="A46" s="21">
        <f t="shared" si="3"/>
        <v>45</v>
      </c>
      <c r="B46" s="21" t="s">
        <v>691</v>
      </c>
      <c r="C46" s="21" t="str">
        <f>VLOOKUP(B46,[1]DESA!$B$2:$D$601,3,FALSE)</f>
        <v>GANTI</v>
      </c>
      <c r="D46" s="21" t="str">
        <f>VLOOKUP(B46,[1]DESA!$B$2:$E$601,4,FALSE)</f>
        <v>PRAYA TIMUR</v>
      </c>
      <c r="E46" s="22" t="s">
        <v>49</v>
      </c>
      <c r="F46" s="21">
        <f>IF(ISERROR(VLOOKUP(M46,KELAS,2,FALSE)),0,VLOOKUP(M46,KELAS,2,FALSE))</f>
        <v>0</v>
      </c>
      <c r="G46" s="21">
        <f>IF(F46&gt;50,100,F46)</f>
        <v>0</v>
      </c>
      <c r="H46" s="24" t="s">
        <v>740</v>
      </c>
      <c r="I46" s="24" t="s">
        <v>741</v>
      </c>
      <c r="J46" s="21" t="s">
        <v>18</v>
      </c>
      <c r="K46" s="21"/>
      <c r="L46" s="21" t="e">
        <f>VLOOKUP(E46,[1]KLASIFIKASI!$I$4:$J$18,2,FALSE)</f>
        <v>#N/A</v>
      </c>
      <c r="M46" s="21" t="e">
        <f>IF(AND(L46="PIJAR",K46&gt;=25,K46&lt;=50),1,IF(AND(L46="PIJAR",K46&gt;=51,K46&lt;=100),2,IF(AND(L46="PIJAR",K46&gt;=101,K46&lt;=200),3,IF(AND(L46="PIJAR",K46&gt;=201,K46&lt;=300),4,IF(AND(L46="PIJAR",K46&gt;=301,K46&lt;=400),5,IF(AND(L46="PIJAR",K46&gt;=401,K46&lt;=500),6,IF(AND(L46="PIJAR",K46&gt;=510,K46&lt;=600),7,IF(AND(L46="PIJAR",K46&gt;=601,K46&lt;=700),8,IF(AND(L46="PIJAR",K46&gt;=701,K46&lt;=800),9,IF(AND(L46="PIJAR",K46&gt;=801,K46&lt;=900),10,IF(AND(L46="PIJAR",K46&gt;=901,K46&lt;=1000),11,IF(AND(L46="PELEPAS GAS",K46&gt;=10,K46&lt;=50),12,IF(AND(L46="PELEPAS GAS",K46&gt;=51,K46&lt;=100),13,IF(AND(L46="PELEPAS GAS",K46&gt;=101,K46&lt;=250),14,IF(AND(L46="PELEPAS GAS",K46&gt;=251,K46&lt;1000),15,IF(AND(L46="PELEPAS GAS",K46&gt;=501,K46&lt;2000),16,"SALAH"))))))))))))))))</f>
        <v>#N/A</v>
      </c>
      <c r="N46" s="21" t="s">
        <v>52</v>
      </c>
    </row>
    <row r="47" spans="1:14" x14ac:dyDescent="0.25">
      <c r="A47" s="21">
        <f t="shared" si="3"/>
        <v>46</v>
      </c>
      <c r="B47" s="21" t="s">
        <v>691</v>
      </c>
      <c r="C47" s="21" t="str">
        <f>VLOOKUP(B47,[1]DESA!$B$2:$D$601,3,FALSE)</f>
        <v>GANTI</v>
      </c>
      <c r="D47" s="21" t="str">
        <f>VLOOKUP(B47,[1]DESA!$B$2:$E$601,4,FALSE)</f>
        <v>PRAYA TIMUR</v>
      </c>
      <c r="E47" s="22" t="s">
        <v>408</v>
      </c>
      <c r="F47" s="21">
        <f>IF(ISERROR(VLOOKUP(M47,KELAS,2,FALSE)),0,VLOOKUP(M47,KELAS,2,FALSE))</f>
        <v>0</v>
      </c>
      <c r="G47" s="21">
        <f>IF(F47&gt;50,100,F47)</f>
        <v>0</v>
      </c>
      <c r="H47" s="24" t="s">
        <v>742</v>
      </c>
      <c r="I47" s="24" t="s">
        <v>743</v>
      </c>
      <c r="J47" s="21" t="s">
        <v>18</v>
      </c>
      <c r="K47" s="21">
        <v>100</v>
      </c>
      <c r="L47" s="21" t="str">
        <f>VLOOKUP(E47,[1]KLASIFIKASI!$I$4:$J$18,2,FALSE)</f>
        <v>PIJAR</v>
      </c>
      <c r="M47" s="21">
        <f>IF(AND(L47="PIJAR",K47&gt;=25,K47&lt;=50),1,IF(AND(L47="PIJAR",K47&gt;=51,K47&lt;=100),2,IF(AND(L47="PIJAR",K47&gt;=101,K47&lt;=200),3,IF(AND(L47="PIJAR",K47&gt;=201,K47&lt;=300),4,IF(AND(L47="PIJAR",K47&gt;=301,K47&lt;=400),5,IF(AND(L47="PIJAR",K47&gt;=401,K47&lt;=500),6,IF(AND(L47="PIJAR",K47&gt;=510,K47&lt;=600),7,IF(AND(L47="PIJAR",K47&gt;=601,K47&lt;=700),8,IF(AND(L47="PIJAR",K47&gt;=701,K47&lt;=800),9,IF(AND(L47="PIJAR",K47&gt;=801,K47&lt;=900),10,IF(AND(L47="PIJAR",K47&gt;=901,K47&lt;=1000),11,IF(AND(L47="PELEPAS GAS",K47&gt;=10,K47&lt;=50),12,IF(AND(L47="PELEPAS GAS",K47&gt;=51,K47&lt;=100),13,IF(AND(L47="PELEPAS GAS",K47&gt;=101,K47&lt;=250),14,IF(AND(L47="PELEPAS GAS",K47&gt;=251,K47&lt;1000),15,IF(AND(L47="PELEPAS GAS",K47&gt;=501,K47&lt;2000),16,"SALAH"))))))))))))))))</f>
        <v>2</v>
      </c>
      <c r="N47" s="21" t="s">
        <v>19</v>
      </c>
    </row>
    <row r="48" spans="1:14" x14ac:dyDescent="0.25">
      <c r="A48" s="21">
        <f t="shared" si="3"/>
        <v>47</v>
      </c>
      <c r="B48" s="21" t="s">
        <v>691</v>
      </c>
      <c r="C48" s="21" t="str">
        <f>VLOOKUP(B48,[1]DESA!$B$2:$D$601,3,FALSE)</f>
        <v>GANTI</v>
      </c>
      <c r="D48" s="21" t="str">
        <f>VLOOKUP(B48,[1]DESA!$B$2:$E$601,4,FALSE)</f>
        <v>PRAYA TIMUR</v>
      </c>
      <c r="E48" s="22" t="s">
        <v>29</v>
      </c>
      <c r="F48" s="21">
        <f>IF(ISERROR(VLOOKUP(M48,KELAS,2,FALSE)),0,VLOOKUP(M48,KELAS,2,FALSE))</f>
        <v>0</v>
      </c>
      <c r="G48" s="21">
        <f>IF(F48&gt;50,100,F48)</f>
        <v>0</v>
      </c>
      <c r="H48" s="24" t="s">
        <v>722</v>
      </c>
      <c r="I48" s="24" t="s">
        <v>723</v>
      </c>
      <c r="J48" s="21" t="s">
        <v>18</v>
      </c>
      <c r="K48" s="21">
        <v>250</v>
      </c>
      <c r="L48" s="21" t="str">
        <f>VLOOKUP(E48,[1]KLASIFIKASI!$I$4:$J$18,2,FALSE)</f>
        <v>PELEPAS GAS</v>
      </c>
      <c r="M48" s="21">
        <f>IF(AND(L48="PIJAR",K48&gt;=25,K48&lt;=50),1,IF(AND(L48="PIJAR",K48&gt;=51,K48&lt;=100),2,IF(AND(L48="PIJAR",K48&gt;=101,K48&lt;=200),3,IF(AND(L48="PIJAR",K48&gt;=201,K48&lt;=300),4,IF(AND(L48="PIJAR",K48&gt;=301,K48&lt;=400),5,IF(AND(L48="PIJAR",K48&gt;=401,K48&lt;=500),6,IF(AND(L48="PIJAR",K48&gt;=510,K48&lt;=600),7,IF(AND(L48="PIJAR",K48&gt;=601,K48&lt;=700),8,IF(AND(L48="PIJAR",K48&gt;=701,K48&lt;=800),9,IF(AND(L48="PIJAR",K48&gt;=801,K48&lt;=900),10,IF(AND(L48="PIJAR",K48&gt;=901,K48&lt;=1000),11,IF(AND(L48="PELEPAS GAS",K48&gt;=10,K48&lt;=50),12,IF(AND(L48="PELEPAS GAS",K48&gt;=51,K48&lt;=100),13,IF(AND(L48="PELEPAS GAS",K48&gt;=101,K48&lt;=250),14,IF(AND(L48="PELEPAS GAS",K48&gt;=251,K48&lt;1000),15,IF(AND(L48="PELEPAS GAS",K48&gt;=501,K48&lt;2000),16,"SALAH"))))))))))))))))</f>
        <v>14</v>
      </c>
      <c r="N48" s="21" t="s">
        <v>19</v>
      </c>
    </row>
    <row r="49" spans="1:14" x14ac:dyDescent="0.25">
      <c r="A49" s="21">
        <f t="shared" si="3"/>
        <v>48</v>
      </c>
      <c r="B49" s="21" t="s">
        <v>691</v>
      </c>
      <c r="C49" s="21" t="str">
        <f>VLOOKUP(B49,[1]DESA!$B$2:$D$601,3,FALSE)</f>
        <v>GANTI</v>
      </c>
      <c r="D49" s="21" t="str">
        <f>VLOOKUP(B49,[1]DESA!$B$2:$E$601,4,FALSE)</f>
        <v>PRAYA TIMUR</v>
      </c>
      <c r="E49" s="22" t="s">
        <v>15</v>
      </c>
      <c r="F49" s="21">
        <f>IF(ISERROR(VLOOKUP(M49,KELAS,2,FALSE)),0,VLOOKUP(M49,KELAS,2,FALSE))</f>
        <v>0</v>
      </c>
      <c r="G49" s="21">
        <f>IF(F49&gt;50,100,F49)</f>
        <v>0</v>
      </c>
      <c r="H49" s="24" t="s">
        <v>722</v>
      </c>
      <c r="I49" s="24" t="s">
        <v>723</v>
      </c>
      <c r="J49" s="21" t="s">
        <v>18</v>
      </c>
      <c r="K49" s="21">
        <v>42</v>
      </c>
      <c r="L49" s="21" t="str">
        <f>VLOOKUP(E49,[1]KLASIFIKASI!$I$4:$J$18,2,FALSE)</f>
        <v>PELEPAS GAS</v>
      </c>
      <c r="M49" s="21">
        <f>IF(AND(L49="PIJAR",K49&gt;=25,K49&lt;=50),1,IF(AND(L49="PIJAR",K49&gt;=51,K49&lt;=100),2,IF(AND(L49="PIJAR",K49&gt;=101,K49&lt;=200),3,IF(AND(L49="PIJAR",K49&gt;=201,K49&lt;=300),4,IF(AND(L49="PIJAR",K49&gt;=301,K49&lt;=400),5,IF(AND(L49="PIJAR",K49&gt;=401,K49&lt;=500),6,IF(AND(L49="PIJAR",K49&gt;=510,K49&lt;=600),7,IF(AND(L49="PIJAR",K49&gt;=601,K49&lt;=700),8,IF(AND(L49="PIJAR",K49&gt;=701,K49&lt;=800),9,IF(AND(L49="PIJAR",K49&gt;=801,K49&lt;=900),10,IF(AND(L49="PIJAR",K49&gt;=901,K49&lt;=1000),11,IF(AND(L49="PELEPAS GAS",K49&gt;=10,K49&lt;=50),12,IF(AND(L49="PELEPAS GAS",K49&gt;=51,K49&lt;=100),13,IF(AND(L49="PELEPAS GAS",K49&gt;=101,K49&lt;=250),14,IF(AND(L49="PELEPAS GAS",K49&gt;=251,K49&lt;1000),15,IF(AND(L49="PELEPAS GAS",K49&gt;=501,K49&lt;2000),16,"SALAH"))))))))))))))))</f>
        <v>12</v>
      </c>
      <c r="N49" s="21" t="s">
        <v>19</v>
      </c>
    </row>
    <row r="50" spans="1:14" x14ac:dyDescent="0.25">
      <c r="A50" s="21">
        <f t="shared" si="3"/>
        <v>49</v>
      </c>
      <c r="B50" s="21" t="s">
        <v>691</v>
      </c>
      <c r="C50" s="21" t="str">
        <f>VLOOKUP(B50,[1]DESA!$B$2:$D$601,3,FALSE)</f>
        <v>GANTI</v>
      </c>
      <c r="D50" s="21" t="str">
        <f>VLOOKUP(B50,[1]DESA!$B$2:$E$601,4,FALSE)</f>
        <v>PRAYA TIMUR</v>
      </c>
      <c r="E50" s="22" t="s">
        <v>29</v>
      </c>
      <c r="F50" s="21">
        <f>IF(ISERROR(VLOOKUP(M50,KELAS,2,FALSE)),0,VLOOKUP(M50,KELAS,2,FALSE))</f>
        <v>0</v>
      </c>
      <c r="G50" s="21">
        <f>IF(F50&gt;50,100,F50)</f>
        <v>0</v>
      </c>
      <c r="H50" s="24" t="s">
        <v>718</v>
      </c>
      <c r="I50" s="24" t="s">
        <v>719</v>
      </c>
      <c r="J50" s="21" t="s">
        <v>18</v>
      </c>
      <c r="K50" s="21">
        <v>500</v>
      </c>
      <c r="L50" s="21" t="str">
        <f>VLOOKUP(E50,[1]KLASIFIKASI!$I$4:$J$18,2,FALSE)</f>
        <v>PELEPAS GAS</v>
      </c>
      <c r="M50" s="21">
        <f>IF(AND(L50="PIJAR",K50&gt;=25,K50&lt;=50),1,IF(AND(L50="PIJAR",K50&gt;=51,K50&lt;=100),2,IF(AND(L50="PIJAR",K50&gt;=101,K50&lt;=200),3,IF(AND(L50="PIJAR",K50&gt;=201,K50&lt;=300),4,IF(AND(L50="PIJAR",K50&gt;=301,K50&lt;=400),5,IF(AND(L50="PIJAR",K50&gt;=401,K50&lt;=500),6,IF(AND(L50="PIJAR",K50&gt;=510,K50&lt;=600),7,IF(AND(L50="PIJAR",K50&gt;=601,K50&lt;=700),8,IF(AND(L50="PIJAR",K50&gt;=701,K50&lt;=800),9,IF(AND(L50="PIJAR",K50&gt;=801,K50&lt;=900),10,IF(AND(L50="PIJAR",K50&gt;=901,K50&lt;=1000),11,IF(AND(L50="PELEPAS GAS",K50&gt;=10,K50&lt;=50),12,IF(AND(L50="PELEPAS GAS",K50&gt;=51,K50&lt;=100),13,IF(AND(L50="PELEPAS GAS",K50&gt;=101,K50&lt;=250),14,IF(AND(L50="PELEPAS GAS",K50&gt;=251,K50&lt;1000),15,IF(AND(L50="PELEPAS GAS",K50&gt;=501,K50&lt;2000),16,"SALAH"))))))))))))))))</f>
        <v>15</v>
      </c>
      <c r="N50" s="21" t="s">
        <v>19</v>
      </c>
    </row>
    <row r="51" spans="1:14" x14ac:dyDescent="0.25">
      <c r="A51" s="21">
        <f t="shared" si="3"/>
        <v>50</v>
      </c>
      <c r="B51" s="21" t="s">
        <v>691</v>
      </c>
      <c r="C51" s="21" t="str">
        <f>VLOOKUP(B51,[1]DESA!$B$2:$D$601,3,FALSE)</f>
        <v>GANTI</v>
      </c>
      <c r="D51" s="21" t="str">
        <f>VLOOKUP(B51,[1]DESA!$B$2:$E$601,4,FALSE)</f>
        <v>PRAYA TIMUR</v>
      </c>
      <c r="E51" s="22"/>
      <c r="F51" s="21">
        <f>IF(ISERROR(VLOOKUP(M51,KELAS,2,FALSE)),0,VLOOKUP(M51,KELAS,2,FALSE))</f>
        <v>0</v>
      </c>
      <c r="G51" s="21">
        <f>IF(F51&gt;50,100,F51)</f>
        <v>0</v>
      </c>
      <c r="H51" s="24" t="s">
        <v>700</v>
      </c>
      <c r="I51" s="24" t="s">
        <v>701</v>
      </c>
      <c r="J51" s="21" t="s">
        <v>18</v>
      </c>
      <c r="K51" s="21"/>
      <c r="L51" s="21" t="e">
        <f>VLOOKUP(E51,[1]KLASIFIKASI!$I$4:$J$18,2,FALSE)</f>
        <v>#N/A</v>
      </c>
      <c r="M51" s="21" t="e">
        <f>IF(AND(L51="PIJAR",K51&gt;=25,K51&lt;=50),1,IF(AND(L51="PIJAR",K51&gt;=51,K51&lt;=100),2,IF(AND(L51="PIJAR",K51&gt;=101,K51&lt;=200),3,IF(AND(L51="PIJAR",K51&gt;=201,K51&lt;=300),4,IF(AND(L51="PIJAR",K51&gt;=301,K51&lt;=400),5,IF(AND(L51="PIJAR",K51&gt;=401,K51&lt;=500),6,IF(AND(L51="PIJAR",K51&gt;=510,K51&lt;=600),7,IF(AND(L51="PIJAR",K51&gt;=601,K51&lt;=700),8,IF(AND(L51="PIJAR",K51&gt;=701,K51&lt;=800),9,IF(AND(L51="PIJAR",K51&gt;=801,K51&lt;=900),10,IF(AND(L51="PIJAR",K51&gt;=901,K51&lt;=1000),11,IF(AND(L51="PELEPAS GAS",K51&gt;=10,K51&lt;=50),12,IF(AND(L51="PELEPAS GAS",K51&gt;=51,K51&lt;=100),13,IF(AND(L51="PELEPAS GAS",K51&gt;=101,K51&lt;=250),14,IF(AND(L51="PELEPAS GAS",K51&gt;=251,K51&lt;1000),15,IF(AND(L51="PELEPAS GAS",K51&gt;=501,K51&lt;2000),16,"SALAH"))))))))))))))))</f>
        <v>#N/A</v>
      </c>
      <c r="N51" s="21" t="s">
        <v>52</v>
      </c>
    </row>
    <row r="52" spans="1:14" x14ac:dyDescent="0.25">
      <c r="A52" s="21">
        <f t="shared" si="3"/>
        <v>51</v>
      </c>
      <c r="B52" s="21" t="s">
        <v>691</v>
      </c>
      <c r="C52" s="21" t="str">
        <f>VLOOKUP(B52,[1]DESA!$B$2:$D$601,3,FALSE)</f>
        <v>GANTI</v>
      </c>
      <c r="D52" s="21" t="str">
        <f>VLOOKUP(B52,[1]DESA!$B$2:$E$601,4,FALSE)</f>
        <v>PRAYA TIMUR</v>
      </c>
      <c r="E52" s="22" t="s">
        <v>29</v>
      </c>
      <c r="F52" s="21">
        <f>IF(ISERROR(VLOOKUP(M52,KELAS,2,FALSE)),0,VLOOKUP(M52,KELAS,2,FALSE))</f>
        <v>0</v>
      </c>
      <c r="G52" s="21">
        <f>IF(F52&gt;50,100,F52)</f>
        <v>0</v>
      </c>
      <c r="H52" s="24" t="s">
        <v>692</v>
      </c>
      <c r="I52" s="24" t="s">
        <v>693</v>
      </c>
      <c r="J52" s="21" t="s">
        <v>18</v>
      </c>
      <c r="K52" s="21">
        <v>500</v>
      </c>
      <c r="L52" s="21" t="str">
        <f>VLOOKUP(E52,[1]KLASIFIKASI!$I$4:$J$18,2,FALSE)</f>
        <v>PELEPAS GAS</v>
      </c>
      <c r="M52" s="21">
        <f>IF(AND(L52="PIJAR",K52&gt;=25,K52&lt;=50),1,IF(AND(L52="PIJAR",K52&gt;=51,K52&lt;=100),2,IF(AND(L52="PIJAR",K52&gt;=101,K52&lt;=200),3,IF(AND(L52="PIJAR",K52&gt;=201,K52&lt;=300),4,IF(AND(L52="PIJAR",K52&gt;=301,K52&lt;=400),5,IF(AND(L52="PIJAR",K52&gt;=401,K52&lt;=500),6,IF(AND(L52="PIJAR",K52&gt;=510,K52&lt;=600),7,IF(AND(L52="PIJAR",K52&gt;=601,K52&lt;=700),8,IF(AND(L52="PIJAR",K52&gt;=701,K52&lt;=800),9,IF(AND(L52="PIJAR",K52&gt;=801,K52&lt;=900),10,IF(AND(L52="PIJAR",K52&gt;=901,K52&lt;=1000),11,IF(AND(L52="PELEPAS GAS",K52&gt;=10,K52&lt;=50),12,IF(AND(L52="PELEPAS GAS",K52&gt;=51,K52&lt;=100),13,IF(AND(L52="PELEPAS GAS",K52&gt;=101,K52&lt;=250),14,IF(AND(L52="PELEPAS GAS",K52&gt;=251,K52&lt;1000),15,IF(AND(L52="PELEPAS GAS",K52&gt;=501,K52&lt;2000),16,"SALAH"))))))))))))))))</f>
        <v>15</v>
      </c>
      <c r="N52" s="21" t="s">
        <v>19</v>
      </c>
    </row>
    <row r="53" spans="1:14" x14ac:dyDescent="0.25">
      <c r="A53" s="21">
        <f t="shared" si="3"/>
        <v>52</v>
      </c>
      <c r="B53" s="21" t="s">
        <v>765</v>
      </c>
      <c r="C53" s="21" t="str">
        <f>VLOOKUP(B53,[1]DESA!$B$2:$D$601,3,FALSE)</f>
        <v>GANTI</v>
      </c>
      <c r="D53" s="21" t="str">
        <f>VLOOKUP(B53,[1]DESA!$B$2:$E$601,4,FALSE)</f>
        <v>PRAYA TIMUR</v>
      </c>
      <c r="E53" s="22" t="s">
        <v>15</v>
      </c>
      <c r="F53" s="21">
        <f>IF(ISERROR(VLOOKUP(M53,KELAS,2,FALSE)),0,VLOOKUP(M53,KELAS,2,FALSE))</f>
        <v>0</v>
      </c>
      <c r="G53" s="21">
        <f>IF(F53&gt;50,100,F53)</f>
        <v>0</v>
      </c>
      <c r="H53" s="24" t="s">
        <v>766</v>
      </c>
      <c r="I53" s="24" t="s">
        <v>767</v>
      </c>
      <c r="J53" s="21" t="s">
        <v>18</v>
      </c>
      <c r="K53" s="21"/>
      <c r="L53" s="21" t="str">
        <f>VLOOKUP(E53,[1]KLASIFIKASI!$I$4:$J$18,2,FALSE)</f>
        <v>PELEPAS GAS</v>
      </c>
      <c r="M53" s="21" t="str">
        <f>IF(AND(L53="PIJAR",K53&gt;=25,K53&lt;=50),1,IF(AND(L53="PIJAR",K53&gt;=51,K53&lt;=100),2,IF(AND(L53="PIJAR",K53&gt;=101,K53&lt;=200),3,IF(AND(L53="PIJAR",K53&gt;=201,K53&lt;=300),4,IF(AND(L53="PIJAR",K53&gt;=301,K53&lt;=400),5,IF(AND(L53="PIJAR",K53&gt;=401,K53&lt;=500),6,IF(AND(L53="PIJAR",K53&gt;=510,K53&lt;=600),7,IF(AND(L53="PIJAR",K53&gt;=601,K53&lt;=700),8,IF(AND(L53="PIJAR",K53&gt;=701,K53&lt;=800),9,IF(AND(L53="PIJAR",K53&gt;=801,K53&lt;=900),10,IF(AND(L53="PIJAR",K53&gt;=901,K53&lt;=1000),11,IF(AND(L53="PELEPAS GAS",K53&gt;=10,K53&lt;=50),12,IF(AND(L53="PELEPAS GAS",K53&gt;=51,K53&lt;=100),13,IF(AND(L53="PELEPAS GAS",K53&gt;=101,K53&lt;=250),14,IF(AND(L53="PELEPAS GAS",K53&gt;=251,K53&lt;1000),15,IF(AND(L53="PELEPAS GAS",K53&gt;=501,K53&lt;2000),16,"SALAH"))))))))))))))))</f>
        <v>SALAH</v>
      </c>
      <c r="N53" s="21" t="s">
        <v>52</v>
      </c>
    </row>
    <row r="54" spans="1:14" x14ac:dyDescent="0.25">
      <c r="A54" s="21">
        <f t="shared" si="3"/>
        <v>53</v>
      </c>
      <c r="B54" s="21" t="s">
        <v>691</v>
      </c>
      <c r="C54" s="21" t="str">
        <f>VLOOKUP(B54,[1]DESA!$B$2:$D$601,3,FALSE)</f>
        <v>GANTI</v>
      </c>
      <c r="D54" s="21" t="str">
        <f>VLOOKUP(B54,[1]DESA!$B$2:$E$601,4,FALSE)</f>
        <v>PRAYA TIMUR</v>
      </c>
      <c r="E54" s="22" t="s">
        <v>49</v>
      </c>
      <c r="F54" s="21">
        <f>IF(ISERROR(VLOOKUP(M54,KELAS,2,FALSE)),0,VLOOKUP(M54,KELAS,2,FALSE))</f>
        <v>0</v>
      </c>
      <c r="G54" s="21">
        <f>IF(F54&gt;50,100,F54)</f>
        <v>0</v>
      </c>
      <c r="H54" s="24" t="s">
        <v>740</v>
      </c>
      <c r="I54" s="24" t="s">
        <v>741</v>
      </c>
      <c r="J54" s="21" t="s">
        <v>18</v>
      </c>
      <c r="K54" s="21"/>
      <c r="L54" s="21" t="e">
        <f>VLOOKUP(E54,[1]KLASIFIKASI!$I$4:$J$18,2,FALSE)</f>
        <v>#N/A</v>
      </c>
      <c r="M54" s="21" t="e">
        <f>IF(AND(L54="PIJAR",K54&gt;=25,K54&lt;=50),1,IF(AND(L54="PIJAR",K54&gt;=51,K54&lt;=100),2,IF(AND(L54="PIJAR",K54&gt;=101,K54&lt;=200),3,IF(AND(L54="PIJAR",K54&gt;=201,K54&lt;=300),4,IF(AND(L54="PIJAR",K54&gt;=301,K54&lt;=400),5,IF(AND(L54="PIJAR",K54&gt;=401,K54&lt;=500),6,IF(AND(L54="PIJAR",K54&gt;=510,K54&lt;=600),7,IF(AND(L54="PIJAR",K54&gt;=601,K54&lt;=700),8,IF(AND(L54="PIJAR",K54&gt;=701,K54&lt;=800),9,IF(AND(L54="PIJAR",K54&gt;=801,K54&lt;=900),10,IF(AND(L54="PIJAR",K54&gt;=901,K54&lt;=1000),11,IF(AND(L54="PELEPAS GAS",K54&gt;=10,K54&lt;=50),12,IF(AND(L54="PELEPAS GAS",K54&gt;=51,K54&lt;=100),13,IF(AND(L54="PELEPAS GAS",K54&gt;=101,K54&lt;=250),14,IF(AND(L54="PELEPAS GAS",K54&gt;=251,K54&lt;1000),15,IF(AND(L54="PELEPAS GAS",K54&gt;=501,K54&lt;2000),16,"SALAH"))))))))))))))))</f>
        <v>#N/A</v>
      </c>
      <c r="N54" s="21" t="s">
        <v>52</v>
      </c>
    </row>
    <row r="55" spans="1:14" x14ac:dyDescent="0.25">
      <c r="A55" s="21">
        <f t="shared" si="3"/>
        <v>54</v>
      </c>
      <c r="B55" s="21" t="s">
        <v>691</v>
      </c>
      <c r="C55" s="21" t="str">
        <f>VLOOKUP(B55,[1]DESA!$B$2:$D$601,3,FALSE)</f>
        <v>GANTI</v>
      </c>
      <c r="D55" s="21" t="str">
        <f>VLOOKUP(B55,[1]DESA!$B$2:$E$601,4,FALSE)</f>
        <v>PRAYA TIMUR</v>
      </c>
      <c r="E55" s="22" t="s">
        <v>408</v>
      </c>
      <c r="F55" s="21">
        <f>IF(ISERROR(VLOOKUP(M55,KELAS,2,FALSE)),0,VLOOKUP(M55,KELAS,2,FALSE))</f>
        <v>0</v>
      </c>
      <c r="G55" s="21">
        <f>IF(F55&gt;50,100,F55)</f>
        <v>0</v>
      </c>
      <c r="H55" s="24" t="s">
        <v>742</v>
      </c>
      <c r="I55" s="24" t="s">
        <v>743</v>
      </c>
      <c r="J55" s="21" t="s">
        <v>18</v>
      </c>
      <c r="K55" s="21">
        <v>100</v>
      </c>
      <c r="L55" s="21" t="str">
        <f>VLOOKUP(E55,[1]KLASIFIKASI!$I$4:$J$18,2,FALSE)</f>
        <v>PIJAR</v>
      </c>
      <c r="M55" s="21">
        <f>IF(AND(L55="PIJAR",K55&gt;=25,K55&lt;=50),1,IF(AND(L55="PIJAR",K55&gt;=51,K55&lt;=100),2,IF(AND(L55="PIJAR",K55&gt;=101,K55&lt;=200),3,IF(AND(L55="PIJAR",K55&gt;=201,K55&lt;=300),4,IF(AND(L55="PIJAR",K55&gt;=301,K55&lt;=400),5,IF(AND(L55="PIJAR",K55&gt;=401,K55&lt;=500),6,IF(AND(L55="PIJAR",K55&gt;=510,K55&lt;=600),7,IF(AND(L55="PIJAR",K55&gt;=601,K55&lt;=700),8,IF(AND(L55="PIJAR",K55&gt;=701,K55&lt;=800),9,IF(AND(L55="PIJAR",K55&gt;=801,K55&lt;=900),10,IF(AND(L55="PIJAR",K55&gt;=901,K55&lt;=1000),11,IF(AND(L55="PELEPAS GAS",K55&gt;=10,K55&lt;=50),12,IF(AND(L55="PELEPAS GAS",K55&gt;=51,K55&lt;=100),13,IF(AND(L55="PELEPAS GAS",K55&gt;=101,K55&lt;=250),14,IF(AND(L55="PELEPAS GAS",K55&gt;=251,K55&lt;1000),15,IF(AND(L55="PELEPAS GAS",K55&gt;=501,K55&lt;2000),16,"SALAH"))))))))))))))))</f>
        <v>2</v>
      </c>
      <c r="N55" s="21" t="s">
        <v>19</v>
      </c>
    </row>
    <row r="56" spans="1:14" x14ac:dyDescent="0.25">
      <c r="A56" s="21">
        <f t="shared" si="3"/>
        <v>55</v>
      </c>
      <c r="B56" s="21" t="s">
        <v>691</v>
      </c>
      <c r="C56" s="21" t="str">
        <f>VLOOKUP(B56,[1]DESA!$B$2:$D$601,3,FALSE)</f>
        <v>GANTI</v>
      </c>
      <c r="D56" s="21" t="str">
        <f>VLOOKUP(B56,[1]DESA!$B$2:$E$601,4,FALSE)</f>
        <v>PRAYA TIMUR</v>
      </c>
      <c r="E56" s="22" t="s">
        <v>29</v>
      </c>
      <c r="F56" s="21">
        <f>IF(ISERROR(VLOOKUP(M56,KELAS,2,FALSE)),0,VLOOKUP(M56,KELAS,2,FALSE))</f>
        <v>0</v>
      </c>
      <c r="G56" s="21">
        <f>IF(F56&gt;50,100,F56)</f>
        <v>0</v>
      </c>
      <c r="H56" s="24" t="s">
        <v>722</v>
      </c>
      <c r="I56" s="24" t="s">
        <v>723</v>
      </c>
      <c r="J56" s="21" t="s">
        <v>18</v>
      </c>
      <c r="K56" s="21">
        <v>250</v>
      </c>
      <c r="L56" s="21" t="str">
        <f>VLOOKUP(E56,[1]KLASIFIKASI!$I$4:$J$18,2,FALSE)</f>
        <v>PELEPAS GAS</v>
      </c>
      <c r="M56" s="21">
        <f>IF(AND(L56="PIJAR",K56&gt;=25,K56&lt;=50),1,IF(AND(L56="PIJAR",K56&gt;=51,K56&lt;=100),2,IF(AND(L56="PIJAR",K56&gt;=101,K56&lt;=200),3,IF(AND(L56="PIJAR",K56&gt;=201,K56&lt;=300),4,IF(AND(L56="PIJAR",K56&gt;=301,K56&lt;=400),5,IF(AND(L56="PIJAR",K56&gt;=401,K56&lt;=500),6,IF(AND(L56="PIJAR",K56&gt;=510,K56&lt;=600),7,IF(AND(L56="PIJAR",K56&gt;=601,K56&lt;=700),8,IF(AND(L56="PIJAR",K56&gt;=701,K56&lt;=800),9,IF(AND(L56="PIJAR",K56&gt;=801,K56&lt;=900),10,IF(AND(L56="PIJAR",K56&gt;=901,K56&lt;=1000),11,IF(AND(L56="PELEPAS GAS",K56&gt;=10,K56&lt;=50),12,IF(AND(L56="PELEPAS GAS",K56&gt;=51,K56&lt;=100),13,IF(AND(L56="PELEPAS GAS",K56&gt;=101,K56&lt;=250),14,IF(AND(L56="PELEPAS GAS",K56&gt;=251,K56&lt;1000),15,IF(AND(L56="PELEPAS GAS",K56&gt;=501,K56&lt;2000),16,"SALAH"))))))))))))))))</f>
        <v>14</v>
      </c>
      <c r="N56" s="21" t="s">
        <v>19</v>
      </c>
    </row>
    <row r="57" spans="1:14" x14ac:dyDescent="0.25">
      <c r="A57" s="21">
        <f t="shared" si="3"/>
        <v>56</v>
      </c>
      <c r="B57" s="21" t="s">
        <v>691</v>
      </c>
      <c r="C57" s="21" t="str">
        <f>VLOOKUP(B57,[1]DESA!$B$2:$D$601,3,FALSE)</f>
        <v>GANTI</v>
      </c>
      <c r="D57" s="21" t="str">
        <f>VLOOKUP(B57,[1]DESA!$B$2:$E$601,4,FALSE)</f>
        <v>PRAYA TIMUR</v>
      </c>
      <c r="E57" s="22" t="s">
        <v>15</v>
      </c>
      <c r="F57" s="21">
        <f>IF(ISERROR(VLOOKUP(M57,KELAS,2,FALSE)),0,VLOOKUP(M57,KELAS,2,FALSE))</f>
        <v>0</v>
      </c>
      <c r="G57" s="21">
        <f>IF(F57&gt;50,100,F57)</f>
        <v>0</v>
      </c>
      <c r="H57" s="24" t="s">
        <v>718</v>
      </c>
      <c r="I57" s="24" t="s">
        <v>719</v>
      </c>
      <c r="J57" s="21" t="s">
        <v>18</v>
      </c>
      <c r="K57" s="21">
        <v>42</v>
      </c>
      <c r="L57" s="21" t="str">
        <f>VLOOKUP(E57,[1]KLASIFIKASI!$I$4:$J$18,2,FALSE)</f>
        <v>PELEPAS GAS</v>
      </c>
      <c r="M57" s="21">
        <f>IF(AND(L57="PIJAR",K57&gt;=25,K57&lt;=50),1,IF(AND(L57="PIJAR",K57&gt;=51,K57&lt;=100),2,IF(AND(L57="PIJAR",K57&gt;=101,K57&lt;=200),3,IF(AND(L57="PIJAR",K57&gt;=201,K57&lt;=300),4,IF(AND(L57="PIJAR",K57&gt;=301,K57&lt;=400),5,IF(AND(L57="PIJAR",K57&gt;=401,K57&lt;=500),6,IF(AND(L57="PIJAR",K57&gt;=510,K57&lt;=600),7,IF(AND(L57="PIJAR",K57&gt;=601,K57&lt;=700),8,IF(AND(L57="PIJAR",K57&gt;=701,K57&lt;=800),9,IF(AND(L57="PIJAR",K57&gt;=801,K57&lt;=900),10,IF(AND(L57="PIJAR",K57&gt;=901,K57&lt;=1000),11,IF(AND(L57="PELEPAS GAS",K57&gt;=10,K57&lt;=50),12,IF(AND(L57="PELEPAS GAS",K57&gt;=51,K57&lt;=100),13,IF(AND(L57="PELEPAS GAS",K57&gt;=101,K57&lt;=250),14,IF(AND(L57="PELEPAS GAS",K57&gt;=251,K57&lt;1000),15,IF(AND(L57="PELEPAS GAS",K57&gt;=501,K57&lt;2000),16,"SALAH"))))))))))))))))</f>
        <v>12</v>
      </c>
      <c r="N57" s="21" t="s">
        <v>19</v>
      </c>
    </row>
    <row r="58" spans="1:14" x14ac:dyDescent="0.25">
      <c r="A58" s="21">
        <f t="shared" si="3"/>
        <v>57</v>
      </c>
      <c r="B58" s="21" t="s">
        <v>691</v>
      </c>
      <c r="C58" s="21" t="str">
        <f>VLOOKUP(B58,[1]DESA!$B$2:$D$601,3,FALSE)</f>
        <v>GANTI</v>
      </c>
      <c r="D58" s="21" t="str">
        <f>VLOOKUP(B58,[1]DESA!$B$2:$E$601,4,FALSE)</f>
        <v>PRAYA TIMUR</v>
      </c>
      <c r="E58" s="22" t="s">
        <v>29</v>
      </c>
      <c r="F58" s="21">
        <f>IF(ISERROR(VLOOKUP(M58,KELAS,2,FALSE)),0,VLOOKUP(M58,KELAS,2,FALSE))</f>
        <v>0</v>
      </c>
      <c r="G58" s="21">
        <f>IF(F58&gt;50,100,F58)</f>
        <v>0</v>
      </c>
      <c r="H58" s="24" t="s">
        <v>700</v>
      </c>
      <c r="I58" s="24" t="s">
        <v>701</v>
      </c>
      <c r="J58" s="21" t="s">
        <v>18</v>
      </c>
      <c r="K58" s="21">
        <v>500</v>
      </c>
      <c r="L58" s="21" t="str">
        <f>VLOOKUP(E58,[1]KLASIFIKASI!$I$4:$J$18,2,FALSE)</f>
        <v>PELEPAS GAS</v>
      </c>
      <c r="M58" s="21">
        <f>IF(AND(L58="PIJAR",K58&gt;=25,K58&lt;=50),1,IF(AND(L58="PIJAR",K58&gt;=51,K58&lt;=100),2,IF(AND(L58="PIJAR",K58&gt;=101,K58&lt;=200),3,IF(AND(L58="PIJAR",K58&gt;=201,K58&lt;=300),4,IF(AND(L58="PIJAR",K58&gt;=301,K58&lt;=400),5,IF(AND(L58="PIJAR",K58&gt;=401,K58&lt;=500),6,IF(AND(L58="PIJAR",K58&gt;=510,K58&lt;=600),7,IF(AND(L58="PIJAR",K58&gt;=601,K58&lt;=700),8,IF(AND(L58="PIJAR",K58&gt;=701,K58&lt;=800),9,IF(AND(L58="PIJAR",K58&gt;=801,K58&lt;=900),10,IF(AND(L58="PIJAR",K58&gt;=901,K58&lt;=1000),11,IF(AND(L58="PELEPAS GAS",K58&gt;=10,K58&lt;=50),12,IF(AND(L58="PELEPAS GAS",K58&gt;=51,K58&lt;=100),13,IF(AND(L58="PELEPAS GAS",K58&gt;=101,K58&lt;=250),14,IF(AND(L58="PELEPAS GAS",K58&gt;=251,K58&lt;1000),15,IF(AND(L58="PELEPAS GAS",K58&gt;=501,K58&lt;2000),16,"SALAH"))))))))))))))))</f>
        <v>15</v>
      </c>
      <c r="N58" s="21" t="s">
        <v>19</v>
      </c>
    </row>
    <row r="59" spans="1:14" x14ac:dyDescent="0.25">
      <c r="A59" s="21">
        <f t="shared" si="3"/>
        <v>58</v>
      </c>
      <c r="B59" s="21" t="s">
        <v>691</v>
      </c>
      <c r="C59" s="21" t="str">
        <f>VLOOKUP(B59,[1]DESA!$B$2:$D$601,3,FALSE)</f>
        <v>GANTI</v>
      </c>
      <c r="D59" s="21" t="str">
        <f>VLOOKUP(B59,[1]DESA!$B$2:$E$601,4,FALSE)</f>
        <v>PRAYA TIMUR</v>
      </c>
      <c r="E59" s="22" t="s">
        <v>29</v>
      </c>
      <c r="F59" s="21">
        <f>IF(ISERROR(VLOOKUP(M59,KELAS,2,FALSE)),0,VLOOKUP(M59,KELAS,2,FALSE))</f>
        <v>0</v>
      </c>
      <c r="G59" s="21">
        <f>IF(F59&gt;50,100,F59)</f>
        <v>0</v>
      </c>
      <c r="H59" s="24" t="s">
        <v>692</v>
      </c>
      <c r="I59" s="24" t="s">
        <v>693</v>
      </c>
      <c r="J59" s="21" t="s">
        <v>18</v>
      </c>
      <c r="K59" s="21">
        <v>500</v>
      </c>
      <c r="L59" s="21" t="str">
        <f>VLOOKUP(E59,[1]KLASIFIKASI!$I$4:$J$18,2,FALSE)</f>
        <v>PELEPAS GAS</v>
      </c>
      <c r="M59" s="21">
        <f>IF(AND(L59="PIJAR",K59&gt;=25,K59&lt;=50),1,IF(AND(L59="PIJAR",K59&gt;=51,K59&lt;=100),2,IF(AND(L59="PIJAR",K59&gt;=101,K59&lt;=200),3,IF(AND(L59="PIJAR",K59&gt;=201,K59&lt;=300),4,IF(AND(L59="PIJAR",K59&gt;=301,K59&lt;=400),5,IF(AND(L59="PIJAR",K59&gt;=401,K59&lt;=500),6,IF(AND(L59="PIJAR",K59&gt;=510,K59&lt;=600),7,IF(AND(L59="PIJAR",K59&gt;=601,K59&lt;=700),8,IF(AND(L59="PIJAR",K59&gt;=701,K59&lt;=800),9,IF(AND(L59="PIJAR",K59&gt;=801,K59&lt;=900),10,IF(AND(L59="PIJAR",K59&gt;=901,K59&lt;=1000),11,IF(AND(L59="PELEPAS GAS",K59&gt;=10,K59&lt;=50),12,IF(AND(L59="PELEPAS GAS",K59&gt;=51,K59&lt;=100),13,IF(AND(L59="PELEPAS GAS",K59&gt;=101,K59&lt;=250),14,IF(AND(L59="PELEPAS GAS",K59&gt;=251,K59&lt;1000),15,IF(AND(L59="PELEPAS GAS",K59&gt;=501,K59&lt;2000),16,"SALAH"))))))))))))))))</f>
        <v>15</v>
      </c>
      <c r="N59" s="21" t="s">
        <v>19</v>
      </c>
    </row>
    <row r="60" spans="1:14" x14ac:dyDescent="0.25">
      <c r="A60" s="21">
        <f t="shared" si="3"/>
        <v>59</v>
      </c>
      <c r="B60" s="21" t="s">
        <v>574</v>
      </c>
      <c r="C60" s="21" t="str">
        <f>VLOOKUP(B60,[1]DESA!$B$2:$D$601,3,FALSE)</f>
        <v>MARONG</v>
      </c>
      <c r="D60" s="21" t="str">
        <f>VLOOKUP(B60,[1]DESA!$B$2:$E$601,4,FALSE)</f>
        <v>PRAYA TIMUR</v>
      </c>
      <c r="E60" s="22" t="s">
        <v>15</v>
      </c>
      <c r="F60" s="21">
        <f>IF(ISERROR(VLOOKUP(M60,KELAS,2,FALSE)),0,VLOOKUP(M60,KELAS,2,FALSE))</f>
        <v>0</v>
      </c>
      <c r="G60" s="21">
        <f>IF(F60&gt;50,100,F60)</f>
        <v>0</v>
      </c>
      <c r="H60" s="23" t="s">
        <v>575</v>
      </c>
      <c r="I60" s="23" t="s">
        <v>576</v>
      </c>
      <c r="J60" s="21" t="s">
        <v>18</v>
      </c>
      <c r="K60" s="21">
        <v>21</v>
      </c>
      <c r="L60" s="21" t="str">
        <f>VLOOKUP(E60,[1]KLASIFIKASI!$I$4:$J$18,2,FALSE)</f>
        <v>PELEPAS GAS</v>
      </c>
      <c r="M60" s="21">
        <f>IF(AND(L60="PIJAR",K60&gt;=25,K60&lt;=50),1,IF(AND(L60="PIJAR",K60&gt;=51,K60&lt;=100),2,IF(AND(L60="PIJAR",K60&gt;=101,K60&lt;=200),3,IF(AND(L60="PIJAR",K60&gt;=201,K60&lt;=300),4,IF(AND(L60="PIJAR",K60&gt;=301,K60&lt;=400),5,IF(AND(L60="PIJAR",K60&gt;=401,K60&lt;=500),6,IF(AND(L60="PIJAR",K60&gt;=510,K60&lt;=600),7,IF(AND(L60="PIJAR",K60&gt;=601,K60&lt;=700),8,IF(AND(L60="PIJAR",K60&gt;=701,K60&lt;=800),9,IF(AND(L60="PIJAR",K60&gt;=801,K60&lt;=900),10,IF(AND(L60="PIJAR",K60&gt;=901,K60&lt;=1000),11,IF(AND(L60="PELEPAS GAS",K60&gt;=10,K60&lt;=50),12,IF(AND(L60="PELEPAS GAS",K60&gt;=51,K60&lt;=100),13,IF(AND(L60="PELEPAS GAS",K60&gt;=101,K60&lt;=250),14,IF(AND(L60="PELEPAS GAS",K60&gt;=251,K60&lt;1000),15,IF(AND(L60="PELEPAS GAS",K60&gt;=501,K60&lt;2000),16,"SALAH"))))))))))))))))</f>
        <v>12</v>
      </c>
      <c r="N60" s="21" t="s">
        <v>19</v>
      </c>
    </row>
    <row r="61" spans="1:14" x14ac:dyDescent="0.25">
      <c r="A61" s="21">
        <f t="shared" si="3"/>
        <v>60</v>
      </c>
      <c r="B61" s="21" t="s">
        <v>574</v>
      </c>
      <c r="C61" s="21" t="str">
        <f>VLOOKUP(B61,[1]DESA!$B$2:$D$601,3,FALSE)</f>
        <v>MARONG</v>
      </c>
      <c r="D61" s="21" t="str">
        <f>VLOOKUP(B61,[1]DESA!$B$2:$E$601,4,FALSE)</f>
        <v>PRAYA TIMUR</v>
      </c>
      <c r="E61" s="22" t="s">
        <v>15</v>
      </c>
      <c r="F61" s="21">
        <f>IF(ISERROR(VLOOKUP(M61,KELAS,2,FALSE)),0,VLOOKUP(M61,KELAS,2,FALSE))</f>
        <v>0</v>
      </c>
      <c r="G61" s="21">
        <f>IF(F61&gt;50,100,F61)</f>
        <v>0</v>
      </c>
      <c r="H61" s="23" t="s">
        <v>577</v>
      </c>
      <c r="I61" s="23" t="s">
        <v>578</v>
      </c>
      <c r="J61" s="21" t="s">
        <v>18</v>
      </c>
      <c r="K61" s="21">
        <v>21</v>
      </c>
      <c r="L61" s="21" t="str">
        <f>VLOOKUP(E61,[1]KLASIFIKASI!$I$4:$J$18,2,FALSE)</f>
        <v>PELEPAS GAS</v>
      </c>
      <c r="M61" s="21">
        <f>IF(AND(L61="PIJAR",K61&gt;=25,K61&lt;=50),1,IF(AND(L61="PIJAR",K61&gt;=51,K61&lt;=100),2,IF(AND(L61="PIJAR",K61&gt;=101,K61&lt;=200),3,IF(AND(L61="PIJAR",K61&gt;=201,K61&lt;=300),4,IF(AND(L61="PIJAR",K61&gt;=301,K61&lt;=400),5,IF(AND(L61="PIJAR",K61&gt;=401,K61&lt;=500),6,IF(AND(L61="PIJAR",K61&gt;=510,K61&lt;=600),7,IF(AND(L61="PIJAR",K61&gt;=601,K61&lt;=700),8,IF(AND(L61="PIJAR",K61&gt;=701,K61&lt;=800),9,IF(AND(L61="PIJAR",K61&gt;=801,K61&lt;=900),10,IF(AND(L61="PIJAR",K61&gt;=901,K61&lt;=1000),11,IF(AND(L61="PELEPAS GAS",K61&gt;=10,K61&lt;=50),12,IF(AND(L61="PELEPAS GAS",K61&gt;=51,K61&lt;=100),13,IF(AND(L61="PELEPAS GAS",K61&gt;=101,K61&lt;=250),14,IF(AND(L61="PELEPAS GAS",K61&gt;=251,K61&lt;1000),15,IF(AND(L61="PELEPAS GAS",K61&gt;=501,K61&lt;2000),16,"SALAH"))))))))))))))))</f>
        <v>12</v>
      </c>
      <c r="N61" s="21" t="s">
        <v>19</v>
      </c>
    </row>
    <row r="62" spans="1:14" x14ac:dyDescent="0.25">
      <c r="A62" s="21">
        <f t="shared" si="3"/>
        <v>61</v>
      </c>
      <c r="B62" s="21" t="s">
        <v>574</v>
      </c>
      <c r="C62" s="21" t="str">
        <f>VLOOKUP(B62,[1]DESA!$B$2:$D$601,3,FALSE)</f>
        <v>MARONG</v>
      </c>
      <c r="D62" s="21" t="str">
        <f>VLOOKUP(B62,[1]DESA!$B$2:$E$601,4,FALSE)</f>
        <v>PRAYA TIMUR</v>
      </c>
      <c r="E62" s="22" t="s">
        <v>29</v>
      </c>
      <c r="F62" s="21">
        <f>IF(ISERROR(VLOOKUP(M62,KELAS,2,FALSE)),0,VLOOKUP(M62,KELAS,2,FALSE))</f>
        <v>0</v>
      </c>
      <c r="G62" s="21">
        <f>IF(F62&gt;50,100,F62)</f>
        <v>0</v>
      </c>
      <c r="H62" s="23" t="s">
        <v>579</v>
      </c>
      <c r="I62" s="23" t="s">
        <v>580</v>
      </c>
      <c r="J62" s="21" t="s">
        <v>18</v>
      </c>
      <c r="K62" s="21">
        <v>250</v>
      </c>
      <c r="L62" s="21" t="str">
        <f>VLOOKUP(E62,[1]KLASIFIKASI!$I$4:$J$18,2,FALSE)</f>
        <v>PELEPAS GAS</v>
      </c>
      <c r="M62" s="21">
        <f>IF(AND(L62="PIJAR",K62&gt;=25,K62&lt;=50),1,IF(AND(L62="PIJAR",K62&gt;=51,K62&lt;=100),2,IF(AND(L62="PIJAR",K62&gt;=101,K62&lt;=200),3,IF(AND(L62="PIJAR",K62&gt;=201,K62&lt;=300),4,IF(AND(L62="PIJAR",K62&gt;=301,K62&lt;=400),5,IF(AND(L62="PIJAR",K62&gt;=401,K62&lt;=500),6,IF(AND(L62="PIJAR",K62&gt;=510,K62&lt;=600),7,IF(AND(L62="PIJAR",K62&gt;=601,K62&lt;=700),8,IF(AND(L62="PIJAR",K62&gt;=701,K62&lt;=800),9,IF(AND(L62="PIJAR",K62&gt;=801,K62&lt;=900),10,IF(AND(L62="PIJAR",K62&gt;=901,K62&lt;=1000),11,IF(AND(L62="PELEPAS GAS",K62&gt;=10,K62&lt;=50),12,IF(AND(L62="PELEPAS GAS",K62&gt;=51,K62&lt;=100),13,IF(AND(L62="PELEPAS GAS",K62&gt;=101,K62&lt;=250),14,IF(AND(L62="PELEPAS GAS",K62&gt;=251,K62&lt;1000),15,IF(AND(L62="PELEPAS GAS",K62&gt;=501,K62&lt;2000),16,"SALAH"))))))))))))))))</f>
        <v>14</v>
      </c>
      <c r="N62" s="21" t="s">
        <v>19</v>
      </c>
    </row>
    <row r="63" spans="1:14" x14ac:dyDescent="0.25">
      <c r="A63" s="21">
        <f t="shared" si="3"/>
        <v>62</v>
      </c>
      <c r="B63" s="21" t="s">
        <v>591</v>
      </c>
      <c r="C63" s="21" t="str">
        <f>VLOOKUP(B63,[1]DESA!$B$2:$D$601,3,FALSE)</f>
        <v>SENGKERANG</v>
      </c>
      <c r="D63" s="21" t="str">
        <f>VLOOKUP(B63,[1]DESA!$B$2:$E$601,4,FALSE)</f>
        <v>PRAYA TIMUR</v>
      </c>
      <c r="E63" s="22" t="s">
        <v>49</v>
      </c>
      <c r="F63" s="21">
        <f>IF(ISERROR(VLOOKUP(M63,KELAS,2,FALSE)),0,VLOOKUP(M63,KELAS,2,FALSE))</f>
        <v>0</v>
      </c>
      <c r="G63" s="21">
        <f>IF(F63&gt;50,100,F63)</f>
        <v>0</v>
      </c>
      <c r="H63" s="23" t="s">
        <v>612</v>
      </c>
      <c r="I63" s="23" t="s">
        <v>613</v>
      </c>
      <c r="J63" s="21" t="s">
        <v>18</v>
      </c>
      <c r="K63" s="21"/>
      <c r="L63" s="21" t="e">
        <f>VLOOKUP(E63,[1]KLASIFIKASI!$I$4:$J$18,2,FALSE)</f>
        <v>#N/A</v>
      </c>
      <c r="M63" s="21" t="e">
        <f>IF(AND(L63="PIJAR",K63&gt;=25,K63&lt;=50),1,IF(AND(L63="PIJAR",K63&gt;=51,K63&lt;=100),2,IF(AND(L63="PIJAR",K63&gt;=101,K63&lt;=200),3,IF(AND(L63="PIJAR",K63&gt;=201,K63&lt;=300),4,IF(AND(L63="PIJAR",K63&gt;=301,K63&lt;=400),5,IF(AND(L63="PIJAR",K63&gt;=401,K63&lt;=500),6,IF(AND(L63="PIJAR",K63&gt;=510,K63&lt;=600),7,IF(AND(L63="PIJAR",K63&gt;=601,K63&lt;=700),8,IF(AND(L63="PIJAR",K63&gt;=701,K63&lt;=800),9,IF(AND(L63="PIJAR",K63&gt;=801,K63&lt;=900),10,IF(AND(L63="PIJAR",K63&gt;=901,K63&lt;=1000),11,IF(AND(L63="PELEPAS GAS",K63&gt;=10,K63&lt;=50),12,IF(AND(L63="PELEPAS GAS",K63&gt;=51,K63&lt;=100),13,IF(AND(L63="PELEPAS GAS",K63&gt;=101,K63&lt;=250),14,IF(AND(L63="PELEPAS GAS",K63&gt;=251,K63&lt;1000),15,IF(AND(L63="PELEPAS GAS",K63&gt;=501,K63&lt;2000),16,"SALAH"))))))))))))))))</f>
        <v>#N/A</v>
      </c>
      <c r="N63" s="21" t="s">
        <v>52</v>
      </c>
    </row>
    <row r="64" spans="1:14" x14ac:dyDescent="0.25">
      <c r="A64" s="21">
        <f t="shared" si="3"/>
        <v>63</v>
      </c>
      <c r="B64" s="21" t="s">
        <v>591</v>
      </c>
      <c r="C64" s="21" t="str">
        <f>VLOOKUP(B64,[1]DESA!$B$2:$D$601,3,FALSE)</f>
        <v>SENGKERANG</v>
      </c>
      <c r="D64" s="21" t="str">
        <f>VLOOKUP(B64,[1]DESA!$B$2:$E$601,4,FALSE)</f>
        <v>PRAYA TIMUR</v>
      </c>
      <c r="E64" s="22" t="s">
        <v>408</v>
      </c>
      <c r="F64" s="21">
        <f>IF(ISERROR(VLOOKUP(M64,KELAS,2,FALSE)),0,VLOOKUP(M64,KELAS,2,FALSE))</f>
        <v>0</v>
      </c>
      <c r="G64" s="21">
        <f>IF(F64&gt;50,100,F64)</f>
        <v>0</v>
      </c>
      <c r="H64" s="23" t="s">
        <v>605</v>
      </c>
      <c r="I64" s="23" t="s">
        <v>606</v>
      </c>
      <c r="J64" s="21" t="s">
        <v>18</v>
      </c>
      <c r="K64" s="21">
        <v>100</v>
      </c>
      <c r="L64" s="21" t="str">
        <f>VLOOKUP(E64,[1]KLASIFIKASI!$I$4:$J$18,2,FALSE)</f>
        <v>PIJAR</v>
      </c>
      <c r="M64" s="21">
        <f>IF(AND(L64="PIJAR",K64&gt;=25,K64&lt;=50),1,IF(AND(L64="PIJAR",K64&gt;=51,K64&lt;=100),2,IF(AND(L64="PIJAR",K64&gt;=101,K64&lt;=200),3,IF(AND(L64="PIJAR",K64&gt;=201,K64&lt;=300),4,IF(AND(L64="PIJAR",K64&gt;=301,K64&lt;=400),5,IF(AND(L64="PIJAR",K64&gt;=401,K64&lt;=500),6,IF(AND(L64="PIJAR",K64&gt;=510,K64&lt;=600),7,IF(AND(L64="PIJAR",K64&gt;=601,K64&lt;=700),8,IF(AND(L64="PIJAR",K64&gt;=701,K64&lt;=800),9,IF(AND(L64="PIJAR",K64&gt;=801,K64&lt;=900),10,IF(AND(L64="PIJAR",K64&gt;=901,K64&lt;=1000),11,IF(AND(L64="PELEPAS GAS",K64&gt;=10,K64&lt;=50),12,IF(AND(L64="PELEPAS GAS",K64&gt;=51,K64&lt;=100),13,IF(AND(L64="PELEPAS GAS",K64&gt;=101,K64&lt;=250),14,IF(AND(L64="PELEPAS GAS",K64&gt;=251,K64&lt;1000),15,IF(AND(L64="PELEPAS GAS",K64&gt;=501,K64&lt;2000),16,"SALAH"))))))))))))))))</f>
        <v>2</v>
      </c>
      <c r="N64" s="21" t="s">
        <v>19</v>
      </c>
    </row>
    <row r="65" spans="1:14" x14ac:dyDescent="0.25">
      <c r="A65" s="21">
        <f t="shared" si="3"/>
        <v>64</v>
      </c>
      <c r="B65" s="21" t="s">
        <v>591</v>
      </c>
      <c r="C65" s="21" t="str">
        <f>VLOOKUP(B65,[1]DESA!$B$2:$D$601,3,FALSE)</f>
        <v>SENGKERANG</v>
      </c>
      <c r="D65" s="21" t="str">
        <f>VLOOKUP(B65,[1]DESA!$B$2:$E$601,4,FALSE)</f>
        <v>PRAYA TIMUR</v>
      </c>
      <c r="E65" s="22" t="s">
        <v>15</v>
      </c>
      <c r="F65" s="21">
        <f>IF(ISERROR(VLOOKUP(M65,KELAS,2,FALSE)),0,VLOOKUP(M65,KELAS,2,FALSE))</f>
        <v>0</v>
      </c>
      <c r="G65" s="21">
        <f>IF(F65&gt;50,100,F65)</f>
        <v>0</v>
      </c>
      <c r="H65" s="23" t="s">
        <v>592</v>
      </c>
      <c r="I65" s="23" t="s">
        <v>593</v>
      </c>
      <c r="J65" s="21" t="s">
        <v>18</v>
      </c>
      <c r="K65" s="21">
        <v>42</v>
      </c>
      <c r="L65" s="21" t="str">
        <f>VLOOKUP(E65,[1]KLASIFIKASI!$I$4:$J$18,2,FALSE)</f>
        <v>PELEPAS GAS</v>
      </c>
      <c r="M65" s="21">
        <f>IF(AND(L65="PIJAR",K65&gt;=25,K65&lt;=50),1,IF(AND(L65="PIJAR",K65&gt;=51,K65&lt;=100),2,IF(AND(L65="PIJAR",K65&gt;=101,K65&lt;=200),3,IF(AND(L65="PIJAR",K65&gt;=201,K65&lt;=300),4,IF(AND(L65="PIJAR",K65&gt;=301,K65&lt;=400),5,IF(AND(L65="PIJAR",K65&gt;=401,K65&lt;=500),6,IF(AND(L65="PIJAR",K65&gt;=510,K65&lt;=600),7,IF(AND(L65="PIJAR",K65&gt;=601,K65&lt;=700),8,IF(AND(L65="PIJAR",K65&gt;=701,K65&lt;=800),9,IF(AND(L65="PIJAR",K65&gt;=801,K65&lt;=900),10,IF(AND(L65="PIJAR",K65&gt;=901,K65&lt;=1000),11,IF(AND(L65="PELEPAS GAS",K65&gt;=10,K65&lt;=50),12,IF(AND(L65="PELEPAS GAS",K65&gt;=51,K65&lt;=100),13,IF(AND(L65="PELEPAS GAS",K65&gt;=101,K65&lt;=250),14,IF(AND(L65="PELEPAS GAS",K65&gt;=251,K65&lt;1000),15,IF(AND(L65="PELEPAS GAS",K65&gt;=501,K65&lt;2000),16,"SALAH"))))))))))))))))</f>
        <v>12</v>
      </c>
      <c r="N65" s="21" t="s">
        <v>19</v>
      </c>
    </row>
    <row r="66" spans="1:14" x14ac:dyDescent="0.25">
      <c r="A66" s="21">
        <f t="shared" si="3"/>
        <v>65</v>
      </c>
      <c r="B66" s="21" t="s">
        <v>591</v>
      </c>
      <c r="C66" s="21" t="str">
        <f>VLOOKUP(B66,[1]DESA!$B$2:$D$601,3,FALSE)</f>
        <v>SENGKERANG</v>
      </c>
      <c r="D66" s="21" t="str">
        <f>VLOOKUP(B66,[1]DESA!$B$2:$E$601,4,FALSE)</f>
        <v>PRAYA TIMUR</v>
      </c>
      <c r="E66" s="22" t="s">
        <v>49</v>
      </c>
      <c r="F66" s="21">
        <f>IF(ISERROR(VLOOKUP(M66,KELAS,2,FALSE)),0,VLOOKUP(M66,KELAS,2,FALSE))</f>
        <v>0</v>
      </c>
      <c r="G66" s="21">
        <f>IF(F66&gt;50,100,F66)</f>
        <v>0</v>
      </c>
      <c r="H66" s="23" t="s">
        <v>594</v>
      </c>
      <c r="I66" s="23" t="s">
        <v>595</v>
      </c>
      <c r="J66" s="21" t="s">
        <v>18</v>
      </c>
      <c r="K66" s="21"/>
      <c r="L66" s="21" t="e">
        <f>VLOOKUP(E66,[1]KLASIFIKASI!$I$4:$J$18,2,FALSE)</f>
        <v>#N/A</v>
      </c>
      <c r="M66" s="21" t="e">
        <f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#N/A</v>
      </c>
      <c r="N66" s="21" t="s">
        <v>52</v>
      </c>
    </row>
    <row r="67" spans="1:14" x14ac:dyDescent="0.25">
      <c r="A67" s="21">
        <f t="shared" si="3"/>
        <v>66</v>
      </c>
      <c r="B67" s="21" t="s">
        <v>407</v>
      </c>
      <c r="C67" s="21" t="str">
        <f>VLOOKUP(B67,[1]DESA!$B$2:$D$601,3,FALSE)</f>
        <v>MUJUR</v>
      </c>
      <c r="D67" s="21" t="str">
        <f>VLOOKUP(B67,[1]DESA!$B$2:$E$601,4,FALSE)</f>
        <v>PRAYA TIMUR</v>
      </c>
      <c r="E67" s="22" t="s">
        <v>29</v>
      </c>
      <c r="F67" s="21">
        <f>IF(ISERROR(VLOOKUP(M67,KELAS,2,FALSE)),0,VLOOKUP(M67,KELAS,2,FALSE))</f>
        <v>0</v>
      </c>
      <c r="G67" s="21">
        <f>IF(F67&gt;50,100,F67)</f>
        <v>0</v>
      </c>
      <c r="H67" s="23" t="s">
        <v>464</v>
      </c>
      <c r="I67" s="23" t="s">
        <v>465</v>
      </c>
      <c r="J67" s="21" t="s">
        <v>18</v>
      </c>
      <c r="K67" s="21">
        <v>250</v>
      </c>
      <c r="L67" s="21" t="str">
        <f>VLOOKUP(E67,[1]KLASIFIKASI!$I$4:$J$18,2,FALSE)</f>
        <v>PELEPAS GAS</v>
      </c>
      <c r="M67" s="21">
        <f>IF(AND(L67="PIJAR",K67&gt;=25,K67&lt;=50),1,IF(AND(L67="PIJAR",K67&gt;=51,K67&lt;=100),2,IF(AND(L67="PIJAR",K67&gt;=101,K67&lt;=200),3,IF(AND(L67="PIJAR",K67&gt;=201,K67&lt;=300),4,IF(AND(L67="PIJAR",K67&gt;=301,K67&lt;=400),5,IF(AND(L67="PIJAR",K67&gt;=401,K67&lt;=500),6,IF(AND(L67="PIJAR",K67&gt;=510,K67&lt;=600),7,IF(AND(L67="PIJAR",K67&gt;=601,K67&lt;=700),8,IF(AND(L67="PIJAR",K67&gt;=701,K67&lt;=800),9,IF(AND(L67="PIJAR",K67&gt;=801,K67&lt;=900),10,IF(AND(L67="PIJAR",K67&gt;=901,K67&lt;=1000),11,IF(AND(L67="PELEPAS GAS",K67&gt;=10,K67&lt;=50),12,IF(AND(L67="PELEPAS GAS",K67&gt;=51,K67&lt;=100),13,IF(AND(L67="PELEPAS GAS",K67&gt;=101,K67&lt;=250),14,IF(AND(L67="PELEPAS GAS",K67&gt;=251,K67&lt;1000),15,IF(AND(L67="PELEPAS GAS",K67&gt;=501,K67&lt;2000),16,"SALAH"))))))))))))))))</f>
        <v>14</v>
      </c>
      <c r="N67" s="21" t="s">
        <v>19</v>
      </c>
    </row>
    <row r="68" spans="1:14" x14ac:dyDescent="0.25">
      <c r="A68" s="21">
        <f t="shared" ref="A68:A102" si="4" xml:space="preserve"> A67+1</f>
        <v>67</v>
      </c>
      <c r="B68" s="21" t="s">
        <v>407</v>
      </c>
      <c r="C68" s="21" t="str">
        <f>VLOOKUP(B68,[1]DESA!$B$2:$D$601,3,FALSE)</f>
        <v>MUJUR</v>
      </c>
      <c r="D68" s="21" t="str">
        <f>VLOOKUP(B68,[1]DESA!$B$2:$E$601,4,FALSE)</f>
        <v>PRAYA TIMUR</v>
      </c>
      <c r="E68" s="22" t="s">
        <v>29</v>
      </c>
      <c r="F68" s="21">
        <f>IF(ISERROR(VLOOKUP(M68,KELAS,2,FALSE)),0,VLOOKUP(M68,KELAS,2,FALSE))</f>
        <v>0</v>
      </c>
      <c r="G68" s="21">
        <f>IF(F68&gt;50,100,F68)</f>
        <v>0</v>
      </c>
      <c r="H68" s="23" t="s">
        <v>462</v>
      </c>
      <c r="I68" s="23" t="s">
        <v>463</v>
      </c>
      <c r="J68" s="21" t="s">
        <v>18</v>
      </c>
      <c r="K68" s="21">
        <v>250</v>
      </c>
      <c r="L68" s="21" t="str">
        <f>VLOOKUP(E68,[1]KLASIFIKASI!$I$4:$J$18,2,FALSE)</f>
        <v>PELEPAS GAS</v>
      </c>
      <c r="M68" s="21">
        <f>IF(AND(L68="PIJAR",K68&gt;=25,K68&lt;=50),1,IF(AND(L68="PIJAR",K68&gt;=51,K68&lt;=100),2,IF(AND(L68="PIJAR",K68&gt;=101,K68&lt;=200),3,IF(AND(L68="PIJAR",K68&gt;=201,K68&lt;=300),4,IF(AND(L68="PIJAR",K68&gt;=301,K68&lt;=400),5,IF(AND(L68="PIJAR",K68&gt;=401,K68&lt;=500),6,IF(AND(L68="PIJAR",K68&gt;=510,K68&lt;=600),7,IF(AND(L68="PIJAR",K68&gt;=601,K68&lt;=700),8,IF(AND(L68="PIJAR",K68&gt;=701,K68&lt;=800),9,IF(AND(L68="PIJAR",K68&gt;=801,K68&lt;=900),10,IF(AND(L68="PIJAR",K68&gt;=901,K68&lt;=1000),11,IF(AND(L68="PELEPAS GAS",K68&gt;=10,K68&lt;=50),12,IF(AND(L68="PELEPAS GAS",K68&gt;=51,K68&lt;=100),13,IF(AND(L68="PELEPAS GAS",K68&gt;=101,K68&lt;=250),14,IF(AND(L68="PELEPAS GAS",K68&gt;=251,K68&lt;1000),15,IF(AND(L68="PELEPAS GAS",K68&gt;=501,K68&lt;2000),16,"SALAH"))))))))))))))))</f>
        <v>14</v>
      </c>
      <c r="N68" s="21" t="s">
        <v>19</v>
      </c>
    </row>
    <row r="69" spans="1:14" x14ac:dyDescent="0.25">
      <c r="A69" s="21">
        <f t="shared" si="4"/>
        <v>68</v>
      </c>
      <c r="B69" s="21" t="s">
        <v>407</v>
      </c>
      <c r="C69" s="21" t="str">
        <f>VLOOKUP(B69,[1]DESA!$B$2:$D$601,3,FALSE)</f>
        <v>MUJUR</v>
      </c>
      <c r="D69" s="21" t="str">
        <f>VLOOKUP(B69,[1]DESA!$B$2:$E$601,4,FALSE)</f>
        <v>PRAYA TIMUR</v>
      </c>
      <c r="E69" s="22"/>
      <c r="F69" s="21">
        <f>IF(ISERROR(VLOOKUP(M69,KELAS,2,FALSE)),0,VLOOKUP(M69,KELAS,2,FALSE))</f>
        <v>0</v>
      </c>
      <c r="G69" s="21">
        <f>IF(F69&gt;50,100,F69)</f>
        <v>0</v>
      </c>
      <c r="H69" s="23" t="s">
        <v>451</v>
      </c>
      <c r="I69" s="23" t="s">
        <v>452</v>
      </c>
      <c r="J69" s="21" t="s">
        <v>18</v>
      </c>
      <c r="K69" s="21"/>
      <c r="L69" s="21" t="e">
        <f>VLOOKUP(E69,[1]KLASIFIKASI!$I$4:$J$18,2,FALSE)</f>
        <v>#N/A</v>
      </c>
      <c r="M69" s="21" t="e">
        <f>IF(AND(L69="PIJAR",K69&gt;=25,K69&lt;=50),1,IF(AND(L69="PIJAR",K69&gt;=51,K69&lt;=100),2,IF(AND(L69="PIJAR",K69&gt;=101,K69&lt;=200),3,IF(AND(L69="PIJAR",K69&gt;=201,K69&lt;=300),4,IF(AND(L69="PIJAR",K69&gt;=301,K69&lt;=400),5,IF(AND(L69="PIJAR",K69&gt;=401,K69&lt;=500),6,IF(AND(L69="PIJAR",K69&gt;=510,K69&lt;=600),7,IF(AND(L69="PIJAR",K69&gt;=601,K69&lt;=700),8,IF(AND(L69="PIJAR",K69&gt;=701,K69&lt;=800),9,IF(AND(L69="PIJAR",K69&gt;=801,K69&lt;=900),10,IF(AND(L69="PIJAR",K69&gt;=901,K69&lt;=1000),11,IF(AND(L69="PELEPAS GAS",K69&gt;=10,K69&lt;=50),12,IF(AND(L69="PELEPAS GAS",K69&gt;=51,K69&lt;=100),13,IF(AND(L69="PELEPAS GAS",K69&gt;=101,K69&lt;=250),14,IF(AND(L69="PELEPAS GAS",K69&gt;=251,K69&lt;1000),15,IF(AND(L69="PELEPAS GAS",K69&gt;=501,K69&lt;2000),16,"SALAH"))))))))))))))))</f>
        <v>#N/A</v>
      </c>
      <c r="N69" s="21" t="s">
        <v>52</v>
      </c>
    </row>
    <row r="70" spans="1:14" x14ac:dyDescent="0.25">
      <c r="A70" s="21">
        <f t="shared" si="4"/>
        <v>69</v>
      </c>
      <c r="B70" s="21" t="s">
        <v>407</v>
      </c>
      <c r="C70" s="21" t="str">
        <f>VLOOKUP(B70,[1]DESA!$B$2:$D$601,3,FALSE)</f>
        <v>MUJUR</v>
      </c>
      <c r="D70" s="21" t="str">
        <f>VLOOKUP(B70,[1]DESA!$B$2:$E$601,4,FALSE)</f>
        <v>PRAYA TIMUR</v>
      </c>
      <c r="E70" s="22" t="s">
        <v>24</v>
      </c>
      <c r="F70" s="21">
        <f>IF(ISERROR(VLOOKUP(M70,KELAS,2,FALSE)),0,VLOOKUP(M70,KELAS,2,FALSE))</f>
        <v>0</v>
      </c>
      <c r="G70" s="21">
        <f>IF(F70&gt;50,100,F70)</f>
        <v>0</v>
      </c>
      <c r="H70" s="23" t="s">
        <v>415</v>
      </c>
      <c r="I70" s="23" t="s">
        <v>416</v>
      </c>
      <c r="J70" s="21" t="s">
        <v>18</v>
      </c>
      <c r="K70" s="21">
        <v>250</v>
      </c>
      <c r="L70" s="21" t="str">
        <f>VLOOKUP(E70,[1]KLASIFIKASI!$I$4:$J$18,2,FALSE)</f>
        <v>PELEPAS GAS</v>
      </c>
      <c r="M70" s="21">
        <f>IF(AND(L70="PIJAR",K70&gt;=25,K70&lt;=50),1,IF(AND(L70="PIJAR",K70&gt;=51,K70&lt;=100),2,IF(AND(L70="PIJAR",K70&gt;=101,K70&lt;=200),3,IF(AND(L70="PIJAR",K70&gt;=201,K70&lt;=300),4,IF(AND(L70="PIJAR",K70&gt;=301,K70&lt;=400),5,IF(AND(L70="PIJAR",K70&gt;=401,K70&lt;=500),6,IF(AND(L70="PIJAR",K70&gt;=510,K70&lt;=600),7,IF(AND(L70="PIJAR",K70&gt;=601,K70&lt;=700),8,IF(AND(L70="PIJAR",K70&gt;=701,K70&lt;=800),9,IF(AND(L70="PIJAR",K70&gt;=801,K70&lt;=900),10,IF(AND(L70="PIJAR",K70&gt;=901,K70&lt;=1000),11,IF(AND(L70="PELEPAS GAS",K70&gt;=10,K70&lt;=50),12,IF(AND(L70="PELEPAS GAS",K70&gt;=51,K70&lt;=100),13,IF(AND(L70="PELEPAS GAS",K70&gt;=101,K70&lt;=250),14,IF(AND(L70="PELEPAS GAS",K70&gt;=251,K70&lt;1000),15,IF(AND(L70="PELEPAS GAS",K70&gt;=501,K70&lt;2000),16,"SALAH"))))))))))))))))</f>
        <v>14</v>
      </c>
      <c r="N70" s="21" t="s">
        <v>19</v>
      </c>
    </row>
    <row r="71" spans="1:14" x14ac:dyDescent="0.25">
      <c r="A71" s="21">
        <f t="shared" si="4"/>
        <v>70</v>
      </c>
      <c r="B71" s="21" t="s">
        <v>407</v>
      </c>
      <c r="C71" s="21" t="str">
        <f>VLOOKUP(B71,[1]DESA!$B$2:$D$601,3,FALSE)</f>
        <v>MUJUR</v>
      </c>
      <c r="D71" s="21" t="str">
        <f>VLOOKUP(B71,[1]DESA!$B$2:$E$601,4,FALSE)</f>
        <v>PRAYA TIMUR</v>
      </c>
      <c r="E71" s="22" t="s">
        <v>408</v>
      </c>
      <c r="F71" s="21">
        <f>IF(ISERROR(VLOOKUP(M71,KELAS,2,FALSE)),0,VLOOKUP(M71,KELAS,2,FALSE))</f>
        <v>0</v>
      </c>
      <c r="G71" s="21">
        <f>IF(F71&gt;50,100,F71)</f>
        <v>0</v>
      </c>
      <c r="H71" s="23" t="s">
        <v>409</v>
      </c>
      <c r="I71" s="23" t="s">
        <v>410</v>
      </c>
      <c r="J71" s="21" t="s">
        <v>18</v>
      </c>
      <c r="K71" s="21">
        <v>100</v>
      </c>
      <c r="L71" s="21" t="str">
        <f>VLOOKUP(E71,[1]KLASIFIKASI!$I$4:$J$18,2,FALSE)</f>
        <v>PIJAR</v>
      </c>
      <c r="M71" s="21">
        <f>IF(AND(L71="PIJAR",K71&gt;=25,K71&lt;=50),1,IF(AND(L71="PIJAR",K71&gt;=51,K71&lt;=100),2,IF(AND(L71="PIJAR",K71&gt;=101,K71&lt;=200),3,IF(AND(L71="PIJAR",K71&gt;=201,K71&lt;=300),4,IF(AND(L71="PIJAR",K71&gt;=301,K71&lt;=400),5,IF(AND(L71="PIJAR",K71&gt;=401,K71&lt;=500),6,IF(AND(L71="PIJAR",K71&gt;=510,K71&lt;=600),7,IF(AND(L71="PIJAR",K71&gt;=601,K71&lt;=700),8,IF(AND(L71="PIJAR",K71&gt;=701,K71&lt;=800),9,IF(AND(L71="PIJAR",K71&gt;=801,K71&lt;=900),10,IF(AND(L71="PIJAR",K71&gt;=901,K71&lt;=1000),11,IF(AND(L71="PELEPAS GAS",K71&gt;=10,K71&lt;=50),12,IF(AND(L71="PELEPAS GAS",K71&gt;=51,K71&lt;=100),13,IF(AND(L71="PELEPAS GAS",K71&gt;=101,K71&lt;=250),14,IF(AND(L71="PELEPAS GAS",K71&gt;=251,K71&lt;1000),15,IF(AND(L71="PELEPAS GAS",K71&gt;=501,K71&lt;2000),16,"SALAH"))))))))))))))))</f>
        <v>2</v>
      </c>
      <c r="N71" s="21" t="s">
        <v>19</v>
      </c>
    </row>
    <row r="72" spans="1:14" x14ac:dyDescent="0.25">
      <c r="A72" s="21">
        <f t="shared" si="4"/>
        <v>71</v>
      </c>
      <c r="B72" s="21" t="s">
        <v>391</v>
      </c>
      <c r="C72" s="21" t="str">
        <f>VLOOKUP(B72,[1]DESA!$B$2:$D$601,3,FALSE)</f>
        <v>MUJUR</v>
      </c>
      <c r="D72" s="21" t="str">
        <f>VLOOKUP(B72,[1]DESA!$B$2:$E$601,4,FALSE)</f>
        <v>PRAYA TIMUR</v>
      </c>
      <c r="E72" s="22" t="s">
        <v>29</v>
      </c>
      <c r="F72" s="21">
        <f>IF(ISERROR(VLOOKUP(M72,KELAS,2,FALSE)),0,VLOOKUP(M72,KELAS,2,FALSE))</f>
        <v>0</v>
      </c>
      <c r="G72" s="21">
        <f>IF(F72&gt;50,100,F72)</f>
        <v>0</v>
      </c>
      <c r="H72" s="23" t="s">
        <v>401</v>
      </c>
      <c r="I72" s="23" t="s">
        <v>402</v>
      </c>
      <c r="J72" s="21" t="s">
        <v>18</v>
      </c>
      <c r="K72" s="21">
        <v>250</v>
      </c>
      <c r="L72" s="21" t="str">
        <f>VLOOKUP(E72,[1]KLASIFIKASI!$I$4:$J$18,2,FALSE)</f>
        <v>PELEPAS GAS</v>
      </c>
      <c r="M72" s="21">
        <f>IF(AND(L72="PIJAR",K72&gt;=25,K72&lt;=50),1,IF(AND(L72="PIJAR",K72&gt;=51,K72&lt;=100),2,IF(AND(L72="PIJAR",K72&gt;=101,K72&lt;=200),3,IF(AND(L72="PIJAR",K72&gt;=201,K72&lt;=300),4,IF(AND(L72="PIJAR",K72&gt;=301,K72&lt;=400),5,IF(AND(L72="PIJAR",K72&gt;=401,K72&lt;=500),6,IF(AND(L72="PIJAR",K72&gt;=510,K72&lt;=600),7,IF(AND(L72="PIJAR",K72&gt;=601,K72&lt;=700),8,IF(AND(L72="PIJAR",K72&gt;=701,K72&lt;=800),9,IF(AND(L72="PIJAR",K72&gt;=801,K72&lt;=900),10,IF(AND(L72="PIJAR",K72&gt;=901,K72&lt;=1000),11,IF(AND(L72="PELEPAS GAS",K72&gt;=10,K72&lt;=50),12,IF(AND(L72="PELEPAS GAS",K72&gt;=51,K72&lt;=100),13,IF(AND(L72="PELEPAS GAS",K72&gt;=101,K72&lt;=250),14,IF(AND(L72="PELEPAS GAS",K72&gt;=251,K72&lt;1000),15,IF(AND(L72="PELEPAS GAS",K72&gt;=501,K72&lt;2000),16,"SALAH"))))))))))))))))</f>
        <v>14</v>
      </c>
      <c r="N72" s="21" t="s">
        <v>19</v>
      </c>
    </row>
    <row r="73" spans="1:14" x14ac:dyDescent="0.25">
      <c r="A73" s="21">
        <f t="shared" si="4"/>
        <v>72</v>
      </c>
      <c r="B73" s="21" t="s">
        <v>391</v>
      </c>
      <c r="C73" s="21" t="str">
        <f>VLOOKUP(B73,[1]DESA!$B$2:$D$601,3,FALSE)</f>
        <v>MUJUR</v>
      </c>
      <c r="D73" s="21" t="str">
        <f>VLOOKUP(B73,[1]DESA!$B$2:$E$601,4,FALSE)</f>
        <v>PRAYA TIMUR</v>
      </c>
      <c r="E73" s="22" t="s">
        <v>29</v>
      </c>
      <c r="F73" s="21">
        <f>IF(ISERROR(VLOOKUP(M73,KELAS,2,FALSE)),0,VLOOKUP(M73,KELAS,2,FALSE))</f>
        <v>0</v>
      </c>
      <c r="G73" s="21">
        <f>IF(F73&gt;50,100,F73)</f>
        <v>0</v>
      </c>
      <c r="H73" s="23" t="s">
        <v>392</v>
      </c>
      <c r="I73" s="23" t="s">
        <v>393</v>
      </c>
      <c r="J73" s="21" t="s">
        <v>18</v>
      </c>
      <c r="K73" s="21">
        <v>125</v>
      </c>
      <c r="L73" s="21" t="str">
        <f>VLOOKUP(E73,[1]KLASIFIKASI!$I$4:$J$18,2,FALSE)</f>
        <v>PELEPAS GAS</v>
      </c>
      <c r="M73" s="21">
        <f>IF(AND(L73="PIJAR",K73&gt;=25,K73&lt;=50),1,IF(AND(L73="PIJAR",K73&gt;=51,K73&lt;=100),2,IF(AND(L73="PIJAR",K73&gt;=101,K73&lt;=200),3,IF(AND(L73="PIJAR",K73&gt;=201,K73&lt;=300),4,IF(AND(L73="PIJAR",K73&gt;=301,K73&lt;=400),5,IF(AND(L73="PIJAR",K73&gt;=401,K73&lt;=500),6,IF(AND(L73="PIJAR",K73&gt;=510,K73&lt;=600),7,IF(AND(L73="PIJAR",K73&gt;=601,K73&lt;=700),8,IF(AND(L73="PIJAR",K73&gt;=701,K73&lt;=800),9,IF(AND(L73="PIJAR",K73&gt;=801,K73&lt;=900),10,IF(AND(L73="PIJAR",K73&gt;=901,K73&lt;=1000),11,IF(AND(L73="PELEPAS GAS",K73&gt;=10,K73&lt;=50),12,IF(AND(L73="PELEPAS GAS",K73&gt;=51,K73&lt;=100),13,IF(AND(L73="PELEPAS GAS",K73&gt;=101,K73&lt;=250),14,IF(AND(L73="PELEPAS GAS",K73&gt;=251,K73&lt;1000),15,IF(AND(L73="PELEPAS GAS",K73&gt;=501,K73&lt;2000),16,"SALAH"))))))))))))))))</f>
        <v>14</v>
      </c>
      <c r="N73" s="21" t="s">
        <v>19</v>
      </c>
    </row>
    <row r="74" spans="1:14" x14ac:dyDescent="0.25">
      <c r="A74" s="21">
        <f t="shared" si="4"/>
        <v>73</v>
      </c>
      <c r="B74" s="21" t="s">
        <v>274</v>
      </c>
      <c r="C74" s="21" t="str">
        <f>VLOOKUP(B74,[1]DESA!$B$2:$D$601,3,FALSE)</f>
        <v>MUJUR</v>
      </c>
      <c r="D74" s="21" t="str">
        <f>VLOOKUP(B74,[1]DESA!$B$2:$E$601,4,FALSE)</f>
        <v>PRAYA TIMUR</v>
      </c>
      <c r="E74" s="22" t="s">
        <v>15</v>
      </c>
      <c r="F74" s="21">
        <f>IF(ISERROR(VLOOKUP(M74,KELAS,2,FALSE)),0,VLOOKUP(M74,KELAS,2,FALSE))</f>
        <v>0</v>
      </c>
      <c r="G74" s="21">
        <f>IF(F74&gt;50,100,F74)</f>
        <v>0</v>
      </c>
      <c r="H74" s="23" t="s">
        <v>377</v>
      </c>
      <c r="I74" s="23" t="s">
        <v>378</v>
      </c>
      <c r="J74" s="21" t="s">
        <v>18</v>
      </c>
      <c r="K74" s="21">
        <v>21</v>
      </c>
      <c r="L74" s="21" t="str">
        <f>VLOOKUP(E74,[1]KLASIFIKASI!$I$4:$J$18,2,FALSE)</f>
        <v>PELEPAS GAS</v>
      </c>
      <c r="M74" s="21">
        <f>IF(AND(L74="PIJAR",K74&gt;=25,K74&lt;=50),1,IF(AND(L74="PIJAR",K74&gt;=51,K74&lt;=100),2,IF(AND(L74="PIJAR",K74&gt;=101,K74&lt;=200),3,IF(AND(L74="PIJAR",K74&gt;=201,K74&lt;=300),4,IF(AND(L74="PIJAR",K74&gt;=301,K74&lt;=400),5,IF(AND(L74="PIJAR",K74&gt;=401,K74&lt;=500),6,IF(AND(L74="PIJAR",K74&gt;=510,K74&lt;=600),7,IF(AND(L74="PIJAR",K74&gt;=601,K74&lt;=700),8,IF(AND(L74="PIJAR",K74&gt;=701,K74&lt;=800),9,IF(AND(L74="PIJAR",K74&gt;=801,K74&lt;=900),10,IF(AND(L74="PIJAR",K74&gt;=901,K74&lt;=1000),11,IF(AND(L74="PELEPAS GAS",K74&gt;=10,K74&lt;=50),12,IF(AND(L74="PELEPAS GAS",K74&gt;=51,K74&lt;=100),13,IF(AND(L74="PELEPAS GAS",K74&gt;=101,K74&lt;=250),14,IF(AND(L74="PELEPAS GAS",K74&gt;=251,K74&lt;1000),15,IF(AND(L74="PELEPAS GAS",K74&gt;=501,K74&lt;2000),16,"SALAH"))))))))))))))))</f>
        <v>12</v>
      </c>
      <c r="N74" s="21" t="s">
        <v>19</v>
      </c>
    </row>
    <row r="75" spans="1:14" x14ac:dyDescent="0.25">
      <c r="A75" s="21">
        <f t="shared" si="4"/>
        <v>74</v>
      </c>
      <c r="B75" s="21" t="s">
        <v>274</v>
      </c>
      <c r="C75" s="21" t="str">
        <f>VLOOKUP(B75,[1]DESA!$B$2:$D$601,3,FALSE)</f>
        <v>MUJUR</v>
      </c>
      <c r="D75" s="21" t="str">
        <f>VLOOKUP(B75,[1]DESA!$B$2:$E$601,4,FALSE)</f>
        <v>PRAYA TIMUR</v>
      </c>
      <c r="E75" s="22" t="s">
        <v>15</v>
      </c>
      <c r="F75" s="21">
        <f>IF(ISERROR(VLOOKUP(M75,KELAS,2,FALSE)),0,VLOOKUP(M75,KELAS,2,FALSE))</f>
        <v>0</v>
      </c>
      <c r="G75" s="21">
        <f>IF(F75&gt;50,100,F75)</f>
        <v>0</v>
      </c>
      <c r="H75" s="23" t="s">
        <v>375</v>
      </c>
      <c r="I75" s="23" t="s">
        <v>376</v>
      </c>
      <c r="J75" s="21" t="s">
        <v>18</v>
      </c>
      <c r="K75" s="21">
        <v>18</v>
      </c>
      <c r="L75" s="21" t="str">
        <f>VLOOKUP(E75,[1]KLASIFIKASI!$I$4:$J$18,2,FALSE)</f>
        <v>PELEPAS GAS</v>
      </c>
      <c r="M75" s="21">
        <f>IF(AND(L75="PIJAR",K75&gt;=25,K75&lt;=50),1,IF(AND(L75="PIJAR",K75&gt;=51,K75&lt;=100),2,IF(AND(L75="PIJAR",K75&gt;=101,K75&lt;=200),3,IF(AND(L75="PIJAR",K75&gt;=201,K75&lt;=300),4,IF(AND(L75="PIJAR",K75&gt;=301,K75&lt;=400),5,IF(AND(L75="PIJAR",K75&gt;=401,K75&lt;=500),6,IF(AND(L75="PIJAR",K75&gt;=510,K75&lt;=600),7,IF(AND(L75="PIJAR",K75&gt;=601,K75&lt;=700),8,IF(AND(L75="PIJAR",K75&gt;=701,K75&lt;=800),9,IF(AND(L75="PIJAR",K75&gt;=801,K75&lt;=900),10,IF(AND(L75="PIJAR",K75&gt;=901,K75&lt;=1000),11,IF(AND(L75="PELEPAS GAS",K75&gt;=10,K75&lt;=50),12,IF(AND(L75="PELEPAS GAS",K75&gt;=51,K75&lt;=100),13,IF(AND(L75="PELEPAS GAS",K75&gt;=101,K75&lt;=250),14,IF(AND(L75="PELEPAS GAS",K75&gt;=251,K75&lt;1000),15,IF(AND(L75="PELEPAS GAS",K75&gt;=501,K75&lt;2000),16,"SALAH"))))))))))))))))</f>
        <v>12</v>
      </c>
      <c r="N75" s="21" t="s">
        <v>19</v>
      </c>
    </row>
    <row r="76" spans="1:14" x14ac:dyDescent="0.25">
      <c r="A76" s="21">
        <f t="shared" si="4"/>
        <v>75</v>
      </c>
      <c r="B76" s="21" t="s">
        <v>274</v>
      </c>
      <c r="C76" s="21" t="str">
        <f>VLOOKUP(B76,[1]DESA!$B$2:$D$601,3,FALSE)</f>
        <v>MUJUR</v>
      </c>
      <c r="D76" s="21" t="str">
        <f>VLOOKUP(B76,[1]DESA!$B$2:$E$601,4,FALSE)</f>
        <v>PRAYA TIMUR</v>
      </c>
      <c r="E76" s="22" t="s">
        <v>49</v>
      </c>
      <c r="F76" s="21">
        <f>IF(ISERROR(VLOOKUP(M76,KELAS,2,FALSE)),0,VLOOKUP(M76,KELAS,2,FALSE))</f>
        <v>0</v>
      </c>
      <c r="G76" s="21">
        <f>IF(F76&gt;50,100,F76)</f>
        <v>0</v>
      </c>
      <c r="H76" s="23"/>
      <c r="I76" s="23"/>
      <c r="J76" s="21" t="s">
        <v>18</v>
      </c>
      <c r="K76" s="21"/>
      <c r="L76" s="21" t="e">
        <f>VLOOKUP(E76,[1]KLASIFIKASI!$I$4:$J$18,2,FALSE)</f>
        <v>#N/A</v>
      </c>
      <c r="M76" s="21" t="e">
        <f>IF(AND(L76="PIJAR",K76&gt;=25,K76&lt;=50),1,IF(AND(L76="PIJAR",K76&gt;=51,K76&lt;=100),2,IF(AND(L76="PIJAR",K76&gt;=101,K76&lt;=200),3,IF(AND(L76="PIJAR",K76&gt;=201,K76&lt;=300),4,IF(AND(L76="PIJAR",K76&gt;=301,K76&lt;=400),5,IF(AND(L76="PIJAR",K76&gt;=401,K76&lt;=500),6,IF(AND(L76="PIJAR",K76&gt;=510,K76&lt;=600),7,IF(AND(L76="PIJAR",K76&gt;=601,K76&lt;=700),8,IF(AND(L76="PIJAR",K76&gt;=701,K76&lt;=800),9,IF(AND(L76="PIJAR",K76&gt;=801,K76&lt;=900),10,IF(AND(L76="PIJAR",K76&gt;=901,K76&lt;=1000),11,IF(AND(L76="PELEPAS GAS",K76&gt;=10,K76&lt;=50),12,IF(AND(L76="PELEPAS GAS",K76&gt;=51,K76&lt;=100),13,IF(AND(L76="PELEPAS GAS",K76&gt;=101,K76&lt;=250),14,IF(AND(L76="PELEPAS GAS",K76&gt;=251,K76&lt;1000),15,IF(AND(L76="PELEPAS GAS",K76&gt;=501,K76&lt;2000),16,"SALAH"))))))))))))))))</f>
        <v>#N/A</v>
      </c>
      <c r="N76" s="21" t="s">
        <v>52</v>
      </c>
    </row>
    <row r="77" spans="1:14" x14ac:dyDescent="0.25">
      <c r="A77" s="21">
        <f t="shared" si="4"/>
        <v>76</v>
      </c>
      <c r="B77" s="21" t="s">
        <v>274</v>
      </c>
      <c r="C77" s="21" t="str">
        <f>VLOOKUP(B77,[1]DESA!$B$2:$D$601,3,FALSE)</f>
        <v>MUJUR</v>
      </c>
      <c r="D77" s="21" t="str">
        <f>VLOOKUP(B77,[1]DESA!$B$2:$E$601,4,FALSE)</f>
        <v>PRAYA TIMUR</v>
      </c>
      <c r="E77" s="22"/>
      <c r="F77" s="21">
        <f>IF(ISERROR(VLOOKUP(M77,KELAS,2,FALSE)),0,VLOOKUP(M77,KELAS,2,FALSE))</f>
        <v>0</v>
      </c>
      <c r="G77" s="21">
        <f>IF(F77&gt;50,100,F77)</f>
        <v>0</v>
      </c>
      <c r="H77" s="23" t="s">
        <v>373</v>
      </c>
      <c r="I77" s="23" t="s">
        <v>374</v>
      </c>
      <c r="J77" s="21" t="s">
        <v>18</v>
      </c>
      <c r="K77" s="21"/>
      <c r="L77" s="21" t="e">
        <f>VLOOKUP(E77,[1]KLASIFIKASI!$I$4:$J$18,2,FALSE)</f>
        <v>#N/A</v>
      </c>
      <c r="M77" s="21" t="e">
        <f>IF(AND(L77="PIJAR",K77&gt;=25,K77&lt;=50),1,IF(AND(L77="PIJAR",K77&gt;=51,K77&lt;=100),2,IF(AND(L77="PIJAR",K77&gt;=101,K77&lt;=200),3,IF(AND(L77="PIJAR",K77&gt;=201,K77&lt;=300),4,IF(AND(L77="PIJAR",K77&gt;=301,K77&lt;=400),5,IF(AND(L77="PIJAR",K77&gt;=401,K77&lt;=500),6,IF(AND(L77="PIJAR",K77&gt;=510,K77&lt;=600),7,IF(AND(L77="PIJAR",K77&gt;=601,K77&lt;=700),8,IF(AND(L77="PIJAR",K77&gt;=701,K77&lt;=800),9,IF(AND(L77="PIJAR",K77&gt;=801,K77&lt;=900),10,IF(AND(L77="PIJAR",K77&gt;=901,K77&lt;=1000),11,IF(AND(L77="PELEPAS GAS",K77&gt;=10,K77&lt;=50),12,IF(AND(L77="PELEPAS GAS",K77&gt;=51,K77&lt;=100),13,IF(AND(L77="PELEPAS GAS",K77&gt;=101,K77&lt;=250),14,IF(AND(L77="PELEPAS GAS",K77&gt;=251,K77&lt;1000),15,IF(AND(L77="PELEPAS GAS",K77&gt;=501,K77&lt;2000),16,"SALAH"))))))))))))))))</f>
        <v>#N/A</v>
      </c>
      <c r="N77" s="21" t="s">
        <v>52</v>
      </c>
    </row>
    <row r="78" spans="1:14" x14ac:dyDescent="0.25">
      <c r="A78" s="21">
        <f t="shared" si="4"/>
        <v>77</v>
      </c>
      <c r="B78" s="21" t="s">
        <v>274</v>
      </c>
      <c r="C78" s="21" t="str">
        <f>VLOOKUP(B78,[1]DESA!$B$2:$D$601,3,FALSE)</f>
        <v>MUJUR</v>
      </c>
      <c r="D78" s="21" t="str">
        <f>VLOOKUP(B78,[1]DESA!$B$2:$E$601,4,FALSE)</f>
        <v>PRAYA TIMUR</v>
      </c>
      <c r="E78" s="22" t="s">
        <v>15</v>
      </c>
      <c r="F78" s="21">
        <f>IF(ISERROR(VLOOKUP(M78,KELAS,2,FALSE)),0,VLOOKUP(M78,KELAS,2,FALSE))</f>
        <v>0</v>
      </c>
      <c r="G78" s="21">
        <f>IF(F78&gt;50,100,F78)</f>
        <v>0</v>
      </c>
      <c r="H78" s="23"/>
      <c r="I78" s="23"/>
      <c r="J78" s="21" t="s">
        <v>18</v>
      </c>
      <c r="K78" s="21">
        <v>21</v>
      </c>
      <c r="L78" s="21" t="str">
        <f>VLOOKUP(E78,[1]KLASIFIKASI!$I$4:$J$18,2,FALSE)</f>
        <v>PELEPAS GAS</v>
      </c>
      <c r="M78" s="21">
        <f>IF(AND(L78="PIJAR",K78&gt;=25,K78&lt;=50),1,IF(AND(L78="PIJAR",K78&gt;=51,K78&lt;=100),2,IF(AND(L78="PIJAR",K78&gt;=101,K78&lt;=200),3,IF(AND(L78="PIJAR",K78&gt;=201,K78&lt;=300),4,IF(AND(L78="PIJAR",K78&gt;=301,K78&lt;=400),5,IF(AND(L78="PIJAR",K78&gt;=401,K78&lt;=500),6,IF(AND(L78="PIJAR",K78&gt;=510,K78&lt;=600),7,IF(AND(L78="PIJAR",K78&gt;=601,K78&lt;=700),8,IF(AND(L78="PIJAR",K78&gt;=701,K78&lt;=800),9,IF(AND(L78="PIJAR",K78&gt;=801,K78&lt;=900),10,IF(AND(L78="PIJAR",K78&gt;=901,K78&lt;=1000),11,IF(AND(L78="PELEPAS GAS",K78&gt;=10,K78&lt;=50),12,IF(AND(L78="PELEPAS GAS",K78&gt;=51,K78&lt;=100),13,IF(AND(L78="PELEPAS GAS",K78&gt;=101,K78&lt;=250),14,IF(AND(L78="PELEPAS GAS",K78&gt;=251,K78&lt;1000),15,IF(AND(L78="PELEPAS GAS",K78&gt;=501,K78&lt;2000),16,"SALAH"))))))))))))))))</f>
        <v>12</v>
      </c>
      <c r="N78" s="21" t="s">
        <v>19</v>
      </c>
    </row>
    <row r="79" spans="1:14" x14ac:dyDescent="0.25">
      <c r="A79" s="21">
        <f t="shared" si="4"/>
        <v>78</v>
      </c>
      <c r="B79" s="21" t="s">
        <v>274</v>
      </c>
      <c r="C79" s="21" t="str">
        <f>VLOOKUP(B79,[1]DESA!$B$2:$D$601,3,FALSE)</f>
        <v>MUJUR</v>
      </c>
      <c r="D79" s="21" t="str">
        <f>VLOOKUP(B79,[1]DESA!$B$2:$E$601,4,FALSE)</f>
        <v>PRAYA TIMUR</v>
      </c>
      <c r="E79" s="22" t="s">
        <v>15</v>
      </c>
      <c r="F79" s="21">
        <f>IF(ISERROR(VLOOKUP(M79,KELAS,2,FALSE)),0,VLOOKUP(M79,KELAS,2,FALSE))</f>
        <v>0</v>
      </c>
      <c r="G79" s="21">
        <f>IF(F79&gt;50,100,F79)</f>
        <v>0</v>
      </c>
      <c r="H79" s="23" t="s">
        <v>369</v>
      </c>
      <c r="I79" s="23" t="s">
        <v>370</v>
      </c>
      <c r="J79" s="21" t="s">
        <v>18</v>
      </c>
      <c r="K79" s="21">
        <v>21</v>
      </c>
      <c r="L79" s="21" t="str">
        <f>VLOOKUP(E79,[1]KLASIFIKASI!$I$4:$J$18,2,FALSE)</f>
        <v>PELEPAS GAS</v>
      </c>
      <c r="M79" s="21">
        <f>IF(AND(L79="PIJAR",K79&gt;=25,K79&lt;=50),1,IF(AND(L79="PIJAR",K79&gt;=51,K79&lt;=100),2,IF(AND(L79="PIJAR",K79&gt;=101,K79&lt;=200),3,IF(AND(L79="PIJAR",K79&gt;=201,K79&lt;=300),4,IF(AND(L79="PIJAR",K79&gt;=301,K79&lt;=400),5,IF(AND(L79="PIJAR",K79&gt;=401,K79&lt;=500),6,IF(AND(L79="PIJAR",K79&gt;=510,K79&lt;=600),7,IF(AND(L79="PIJAR",K79&gt;=601,K79&lt;=700),8,IF(AND(L79="PIJAR",K79&gt;=701,K79&lt;=800),9,IF(AND(L79="PIJAR",K79&gt;=801,K79&lt;=900),10,IF(AND(L79="PIJAR",K79&gt;=901,K79&lt;=1000),11,IF(AND(L79="PELEPAS GAS",K79&gt;=10,K79&lt;=50),12,IF(AND(L79="PELEPAS GAS",K79&gt;=51,K79&lt;=100),13,IF(AND(L79="PELEPAS GAS",K79&gt;=101,K79&lt;=250),14,IF(AND(L79="PELEPAS GAS",K79&gt;=251,K79&lt;1000),15,IF(AND(L79="PELEPAS GAS",K79&gt;=501,K79&lt;2000),16,"SALAH"))))))))))))))))</f>
        <v>12</v>
      </c>
      <c r="N79" s="21" t="s">
        <v>19</v>
      </c>
    </row>
    <row r="80" spans="1:14" x14ac:dyDescent="0.25">
      <c r="A80" s="21">
        <f t="shared" si="4"/>
        <v>79</v>
      </c>
      <c r="B80" s="21" t="s">
        <v>274</v>
      </c>
      <c r="C80" s="21" t="str">
        <f>VLOOKUP(B80,[1]DESA!$B$2:$D$601,3,FALSE)</f>
        <v>MUJUR</v>
      </c>
      <c r="D80" s="21" t="str">
        <f>VLOOKUP(B80,[1]DESA!$B$2:$E$601,4,FALSE)</f>
        <v>PRAYA TIMUR</v>
      </c>
      <c r="E80" s="22" t="s">
        <v>24</v>
      </c>
      <c r="F80" s="21">
        <f>IF(ISERROR(VLOOKUP(M80,KELAS,2,FALSE)),0,VLOOKUP(M80,KELAS,2,FALSE))</f>
        <v>0</v>
      </c>
      <c r="G80" s="21">
        <f>IF(F80&gt;50,100,F80)</f>
        <v>0</v>
      </c>
      <c r="H80" s="23" t="s">
        <v>371</v>
      </c>
      <c r="I80" s="23" t="s">
        <v>372</v>
      </c>
      <c r="J80" s="21" t="s">
        <v>18</v>
      </c>
      <c r="K80" s="21">
        <v>250</v>
      </c>
      <c r="L80" s="21" t="str">
        <f>VLOOKUP(E80,[1]KLASIFIKASI!$I$4:$J$18,2,FALSE)</f>
        <v>PELEPAS GAS</v>
      </c>
      <c r="M80" s="21">
        <f>IF(AND(L80="PIJAR",K80&gt;=25,K80&lt;=50),1,IF(AND(L80="PIJAR",K80&gt;=51,K80&lt;=100),2,IF(AND(L80="PIJAR",K80&gt;=101,K80&lt;=200),3,IF(AND(L80="PIJAR",K80&gt;=201,K80&lt;=300),4,IF(AND(L80="PIJAR",K80&gt;=301,K80&lt;=400),5,IF(AND(L80="PIJAR",K80&gt;=401,K80&lt;=500),6,IF(AND(L80="PIJAR",K80&gt;=510,K80&lt;=600),7,IF(AND(L80="PIJAR",K80&gt;=601,K80&lt;=700),8,IF(AND(L80="PIJAR",K80&gt;=701,K80&lt;=800),9,IF(AND(L80="PIJAR",K80&gt;=801,K80&lt;=900),10,IF(AND(L80="PIJAR",K80&gt;=901,K80&lt;=1000),11,IF(AND(L80="PELEPAS GAS",K80&gt;=10,K80&lt;=50),12,IF(AND(L80="PELEPAS GAS",K80&gt;=51,K80&lt;=100),13,IF(AND(L80="PELEPAS GAS",K80&gt;=101,K80&lt;=250),14,IF(AND(L80="PELEPAS GAS",K80&gt;=251,K80&lt;1000),15,IF(AND(L80="PELEPAS GAS",K80&gt;=501,K80&lt;2000),16,"SALAH"))))))))))))))))</f>
        <v>14</v>
      </c>
      <c r="N80" s="21" t="s">
        <v>19</v>
      </c>
    </row>
    <row r="81" spans="1:14" x14ac:dyDescent="0.25">
      <c r="A81" s="21">
        <f t="shared" si="4"/>
        <v>80</v>
      </c>
      <c r="B81" s="21" t="s">
        <v>274</v>
      </c>
      <c r="C81" s="21" t="str">
        <f>VLOOKUP(B81,[1]DESA!$B$2:$D$601,3,FALSE)</f>
        <v>MUJUR</v>
      </c>
      <c r="D81" s="21" t="str">
        <f>VLOOKUP(B81,[1]DESA!$B$2:$E$601,4,FALSE)</f>
        <v>PRAYA TIMUR</v>
      </c>
      <c r="E81" s="22"/>
      <c r="F81" s="21">
        <f>IF(ISERROR(VLOOKUP(M81,KELAS,2,FALSE)),0,VLOOKUP(M81,KELAS,2,FALSE))</f>
        <v>0</v>
      </c>
      <c r="G81" s="21">
        <f>IF(F81&gt;50,100,F81)</f>
        <v>0</v>
      </c>
      <c r="H81" s="23" t="s">
        <v>364</v>
      </c>
      <c r="I81" s="23" t="s">
        <v>365</v>
      </c>
      <c r="J81" s="21" t="s">
        <v>18</v>
      </c>
      <c r="K81" s="21"/>
      <c r="L81" s="21" t="e">
        <f>VLOOKUP(E81,[1]KLASIFIKASI!$I$4:$J$18,2,FALSE)</f>
        <v>#N/A</v>
      </c>
      <c r="M81" s="21" t="e">
        <f>IF(AND(L81="PIJAR",K81&gt;=25,K81&lt;=50),1,IF(AND(L81="PIJAR",K81&gt;=51,K81&lt;=100),2,IF(AND(L81="PIJAR",K81&gt;=101,K81&lt;=200),3,IF(AND(L81="PIJAR",K81&gt;=201,K81&lt;=300),4,IF(AND(L81="PIJAR",K81&gt;=301,K81&lt;=400),5,IF(AND(L81="PIJAR",K81&gt;=401,K81&lt;=500),6,IF(AND(L81="PIJAR",K81&gt;=510,K81&lt;=600),7,IF(AND(L81="PIJAR",K81&gt;=601,K81&lt;=700),8,IF(AND(L81="PIJAR",K81&gt;=701,K81&lt;=800),9,IF(AND(L81="PIJAR",K81&gt;=801,K81&lt;=900),10,IF(AND(L81="PIJAR",K81&gt;=901,K81&lt;=1000),11,IF(AND(L81="PELEPAS GAS",K81&gt;=10,K81&lt;=50),12,IF(AND(L81="PELEPAS GAS",K81&gt;=51,K81&lt;=100),13,IF(AND(L81="PELEPAS GAS",K81&gt;=101,K81&lt;=250),14,IF(AND(L81="PELEPAS GAS",K81&gt;=251,K81&lt;1000),15,IF(AND(L81="PELEPAS GAS",K81&gt;=501,K81&lt;2000),16,"SALAH"))))))))))))))))</f>
        <v>#N/A</v>
      </c>
      <c r="N81" s="21" t="s">
        <v>52</v>
      </c>
    </row>
    <row r="82" spans="1:14" x14ac:dyDescent="0.25">
      <c r="A82" s="21">
        <f t="shared" si="4"/>
        <v>81</v>
      </c>
      <c r="B82" s="21" t="s">
        <v>274</v>
      </c>
      <c r="C82" s="21" t="str">
        <f>VLOOKUP(B82,[1]DESA!$B$2:$D$601,3,FALSE)</f>
        <v>MUJUR</v>
      </c>
      <c r="D82" s="21" t="str">
        <f>VLOOKUP(B82,[1]DESA!$B$2:$E$601,4,FALSE)</f>
        <v>PRAYA TIMUR</v>
      </c>
      <c r="E82" s="22" t="s">
        <v>15</v>
      </c>
      <c r="F82" s="21">
        <f>IF(ISERROR(VLOOKUP(M82,KELAS,2,FALSE)),0,VLOOKUP(M82,KELAS,2,FALSE))</f>
        <v>0</v>
      </c>
      <c r="G82" s="21">
        <f>IF(F82&gt;50,100,F82)</f>
        <v>0</v>
      </c>
      <c r="H82" s="23" t="s">
        <v>358</v>
      </c>
      <c r="I82" s="23" t="s">
        <v>359</v>
      </c>
      <c r="J82" s="21" t="s">
        <v>18</v>
      </c>
      <c r="K82" s="21">
        <v>21</v>
      </c>
      <c r="L82" s="21" t="str">
        <f>VLOOKUP(E82,[1]KLASIFIKASI!$I$4:$J$18,2,FALSE)</f>
        <v>PELEPAS GAS</v>
      </c>
      <c r="M82" s="21">
        <f>IF(AND(L82="PIJAR",K82&gt;=25,K82&lt;=50),1,IF(AND(L82="PIJAR",K82&gt;=51,K82&lt;=100),2,IF(AND(L82="PIJAR",K82&gt;=101,K82&lt;=200),3,IF(AND(L82="PIJAR",K82&gt;=201,K82&lt;=300),4,IF(AND(L82="PIJAR",K82&gt;=301,K82&lt;=400),5,IF(AND(L82="PIJAR",K82&gt;=401,K82&lt;=500),6,IF(AND(L82="PIJAR",K82&gt;=510,K82&lt;=600),7,IF(AND(L82="PIJAR",K82&gt;=601,K82&lt;=700),8,IF(AND(L82="PIJAR",K82&gt;=701,K82&lt;=800),9,IF(AND(L82="PIJAR",K82&gt;=801,K82&lt;=900),10,IF(AND(L82="PIJAR",K82&gt;=901,K82&lt;=1000),11,IF(AND(L82="PELEPAS GAS",K82&gt;=10,K82&lt;=50),12,IF(AND(L82="PELEPAS GAS",K82&gt;=51,K82&lt;=100),13,IF(AND(L82="PELEPAS GAS",K82&gt;=101,K82&lt;=250),14,IF(AND(L82="PELEPAS GAS",K82&gt;=251,K82&lt;1000),15,IF(AND(L82="PELEPAS GAS",K82&gt;=501,K82&lt;2000),16,"SALAH"))))))))))))))))</f>
        <v>12</v>
      </c>
      <c r="N82" s="21" t="s">
        <v>19</v>
      </c>
    </row>
    <row r="83" spans="1:14" x14ac:dyDescent="0.25">
      <c r="A83" s="21">
        <f t="shared" si="4"/>
        <v>82</v>
      </c>
      <c r="B83" s="21" t="s">
        <v>274</v>
      </c>
      <c r="C83" s="21" t="str">
        <f>VLOOKUP(B83,[1]DESA!$B$2:$D$601,3,FALSE)</f>
        <v>MUJUR</v>
      </c>
      <c r="D83" s="21" t="str">
        <f>VLOOKUP(B83,[1]DESA!$B$2:$E$601,4,FALSE)</f>
        <v>PRAYA TIMUR</v>
      </c>
      <c r="E83" s="22" t="s">
        <v>49</v>
      </c>
      <c r="F83" s="21">
        <f>IF(ISERROR(VLOOKUP(M83,KELAS,2,FALSE)),0,VLOOKUP(M83,KELAS,2,FALSE))</f>
        <v>0</v>
      </c>
      <c r="G83" s="21">
        <f>IF(F83&gt;50,100,F83)</f>
        <v>0</v>
      </c>
      <c r="H83" s="23" t="s">
        <v>312</v>
      </c>
      <c r="I83" s="23" t="s">
        <v>313</v>
      </c>
      <c r="J83" s="21" t="s">
        <v>18</v>
      </c>
      <c r="K83" s="21"/>
      <c r="L83" s="21" t="e">
        <f>VLOOKUP(E83,[1]KLASIFIKASI!$I$4:$J$18,2,FALSE)</f>
        <v>#N/A</v>
      </c>
      <c r="M83" s="21" t="e">
        <f>IF(AND(L83="PIJAR",K83&gt;=25,K83&lt;=50),1,IF(AND(L83="PIJAR",K83&gt;=51,K83&lt;=100),2,IF(AND(L83="PIJAR",K83&gt;=101,K83&lt;=200),3,IF(AND(L83="PIJAR",K83&gt;=201,K83&lt;=300),4,IF(AND(L83="PIJAR",K83&gt;=301,K83&lt;=400),5,IF(AND(L83="PIJAR",K83&gt;=401,K83&lt;=500),6,IF(AND(L83="PIJAR",K83&gt;=510,K83&lt;=600),7,IF(AND(L83="PIJAR",K83&gt;=601,K83&lt;=700),8,IF(AND(L83="PIJAR",K83&gt;=701,K83&lt;=800),9,IF(AND(L83="PIJAR",K83&gt;=801,K83&lt;=900),10,IF(AND(L83="PIJAR",K83&gt;=901,K83&lt;=1000),11,IF(AND(L83="PELEPAS GAS",K83&gt;=10,K83&lt;=50),12,IF(AND(L83="PELEPAS GAS",K83&gt;=51,K83&lt;=100),13,IF(AND(L83="PELEPAS GAS",K83&gt;=101,K83&lt;=250),14,IF(AND(L83="PELEPAS GAS",K83&gt;=251,K83&lt;1000),15,IF(AND(L83="PELEPAS GAS",K83&gt;=501,K83&lt;2000),16,"SALAH"))))))))))))))))</f>
        <v>#N/A</v>
      </c>
      <c r="N83" s="21" t="s">
        <v>52</v>
      </c>
    </row>
    <row r="84" spans="1:14" x14ac:dyDescent="0.25">
      <c r="A84" s="21">
        <f t="shared" si="4"/>
        <v>83</v>
      </c>
      <c r="B84" s="21" t="s">
        <v>274</v>
      </c>
      <c r="C84" s="21" t="str">
        <f>VLOOKUP(B84,[1]DESA!$B$2:$D$601,3,FALSE)</f>
        <v>MUJUR</v>
      </c>
      <c r="D84" s="21" t="str">
        <f>VLOOKUP(B84,[1]DESA!$B$2:$E$601,4,FALSE)</f>
        <v>PRAYA TIMUR</v>
      </c>
      <c r="E84" s="22" t="s">
        <v>49</v>
      </c>
      <c r="F84" s="21">
        <f>IF(ISERROR(VLOOKUP(M84,KELAS,2,FALSE)),0,VLOOKUP(M84,KELAS,2,FALSE))</f>
        <v>0</v>
      </c>
      <c r="G84" s="21">
        <f>IF(F84&gt;50,100,F84)</f>
        <v>0</v>
      </c>
      <c r="H84" s="23" t="s">
        <v>314</v>
      </c>
      <c r="I84" s="23" t="s">
        <v>315</v>
      </c>
      <c r="J84" s="21" t="s">
        <v>18</v>
      </c>
      <c r="K84" s="21"/>
      <c r="L84" s="21" t="e">
        <f>VLOOKUP(E84,[1]KLASIFIKASI!$I$4:$J$18,2,FALSE)</f>
        <v>#N/A</v>
      </c>
      <c r="M84" s="21" t="e">
        <f>IF(AND(L84="PIJAR",K84&gt;=25,K84&lt;=50),1,IF(AND(L84="PIJAR",K84&gt;=51,K84&lt;=100),2,IF(AND(L84="PIJAR",K84&gt;=101,K84&lt;=200),3,IF(AND(L84="PIJAR",K84&gt;=201,K84&lt;=300),4,IF(AND(L84="PIJAR",K84&gt;=301,K84&lt;=400),5,IF(AND(L84="PIJAR",K84&gt;=401,K84&lt;=500),6,IF(AND(L84="PIJAR",K84&gt;=510,K84&lt;=600),7,IF(AND(L84="PIJAR",K84&gt;=601,K84&lt;=700),8,IF(AND(L84="PIJAR",K84&gt;=701,K84&lt;=800),9,IF(AND(L84="PIJAR",K84&gt;=801,K84&lt;=900),10,IF(AND(L84="PIJAR",K84&gt;=901,K84&lt;=1000),11,IF(AND(L84="PELEPAS GAS",K84&gt;=10,K84&lt;=50),12,IF(AND(L84="PELEPAS GAS",K84&gt;=51,K84&lt;=100),13,IF(AND(L84="PELEPAS GAS",K84&gt;=101,K84&lt;=250),14,IF(AND(L84="PELEPAS GAS",K84&gt;=251,K84&lt;1000),15,IF(AND(L84="PELEPAS GAS",K84&gt;=501,K84&lt;2000),16,"SALAH"))))))))))))))))</f>
        <v>#N/A</v>
      </c>
      <c r="N84" s="21" t="s">
        <v>52</v>
      </c>
    </row>
    <row r="85" spans="1:14" x14ac:dyDescent="0.25">
      <c r="A85" s="21">
        <f t="shared" si="4"/>
        <v>84</v>
      </c>
      <c r="B85" s="21" t="s">
        <v>274</v>
      </c>
      <c r="C85" s="21" t="str">
        <f>VLOOKUP(B85,[1]DESA!$B$2:$D$601,3,FALSE)</f>
        <v>MUJUR</v>
      </c>
      <c r="D85" s="21" t="str">
        <f>VLOOKUP(B85,[1]DESA!$B$2:$E$601,4,FALSE)</f>
        <v>PRAYA TIMUR</v>
      </c>
      <c r="E85" s="22" t="s">
        <v>15</v>
      </c>
      <c r="F85" s="21">
        <f>IF(ISERROR(VLOOKUP(M85,KELAS,2,FALSE)),0,VLOOKUP(M85,KELAS,2,FALSE))</f>
        <v>0</v>
      </c>
      <c r="G85" s="21">
        <f>IF(F85&gt;50,100,F85)</f>
        <v>0</v>
      </c>
      <c r="H85" s="23"/>
      <c r="I85" s="23"/>
      <c r="J85" s="21" t="s">
        <v>18</v>
      </c>
      <c r="K85" s="21">
        <v>21</v>
      </c>
      <c r="L85" s="21" t="str">
        <f>VLOOKUP(E85,[1]KLASIFIKASI!$I$4:$J$18,2,FALSE)</f>
        <v>PELEPAS GAS</v>
      </c>
      <c r="M85" s="21">
        <f>IF(AND(L85="PIJAR",K85&gt;=25,K85&lt;=50),1,IF(AND(L85="PIJAR",K85&gt;=51,K85&lt;=100),2,IF(AND(L85="PIJAR",K85&gt;=101,K85&lt;=200),3,IF(AND(L85="PIJAR",K85&gt;=201,K85&lt;=300),4,IF(AND(L85="PIJAR",K85&gt;=301,K85&lt;=400),5,IF(AND(L85="PIJAR",K85&gt;=401,K85&lt;=500),6,IF(AND(L85="PIJAR",K85&gt;=510,K85&lt;=600),7,IF(AND(L85="PIJAR",K85&gt;=601,K85&lt;=700),8,IF(AND(L85="PIJAR",K85&gt;=701,K85&lt;=800),9,IF(AND(L85="PIJAR",K85&gt;=801,K85&lt;=900),10,IF(AND(L85="PIJAR",K85&gt;=901,K85&lt;=1000),11,IF(AND(L85="PELEPAS GAS",K85&gt;=10,K85&lt;=50),12,IF(AND(L85="PELEPAS GAS",K85&gt;=51,K85&lt;=100),13,IF(AND(L85="PELEPAS GAS",K85&gt;=101,K85&lt;=250),14,IF(AND(L85="PELEPAS GAS",K85&gt;=251,K85&lt;1000),15,IF(AND(L85="PELEPAS GAS",K85&gt;=501,K85&lt;2000),16,"SALAH"))))))))))))))))</f>
        <v>12</v>
      </c>
      <c r="N85" s="21" t="s">
        <v>19</v>
      </c>
    </row>
    <row r="86" spans="1:14" x14ac:dyDescent="0.25">
      <c r="A86" s="21">
        <f t="shared" si="4"/>
        <v>85</v>
      </c>
      <c r="B86" s="21" t="s">
        <v>274</v>
      </c>
      <c r="C86" s="21" t="str">
        <f>VLOOKUP(B86,[1]DESA!$B$2:$D$601,3,FALSE)</f>
        <v>MUJUR</v>
      </c>
      <c r="D86" s="21" t="str">
        <f>VLOOKUP(B86,[1]DESA!$B$2:$E$601,4,FALSE)</f>
        <v>PRAYA TIMUR</v>
      </c>
      <c r="E86" s="22" t="s">
        <v>15</v>
      </c>
      <c r="F86" s="21">
        <f>IF(ISERROR(VLOOKUP(M86,KELAS,2,FALSE)),0,VLOOKUP(M86,KELAS,2,FALSE))</f>
        <v>0</v>
      </c>
      <c r="G86" s="21">
        <f>IF(F86&gt;50,100,F86)</f>
        <v>0</v>
      </c>
      <c r="H86" s="23" t="s">
        <v>304</v>
      </c>
      <c r="I86" s="23" t="s">
        <v>305</v>
      </c>
      <c r="J86" s="21" t="s">
        <v>18</v>
      </c>
      <c r="K86" s="21">
        <v>21</v>
      </c>
      <c r="L86" s="21" t="str">
        <f>VLOOKUP(E86,[1]KLASIFIKASI!$I$4:$J$18,2,FALSE)</f>
        <v>PELEPAS GAS</v>
      </c>
      <c r="M86" s="21">
        <f>IF(AND(L86="PIJAR",K86&gt;=25,K86&lt;=50),1,IF(AND(L86="PIJAR",K86&gt;=51,K86&lt;=100),2,IF(AND(L86="PIJAR",K86&gt;=101,K86&lt;=200),3,IF(AND(L86="PIJAR",K86&gt;=201,K86&lt;=300),4,IF(AND(L86="PIJAR",K86&gt;=301,K86&lt;=400),5,IF(AND(L86="PIJAR",K86&gt;=401,K86&lt;=500),6,IF(AND(L86="PIJAR",K86&gt;=510,K86&lt;=600),7,IF(AND(L86="PIJAR",K86&gt;=601,K86&lt;=700),8,IF(AND(L86="PIJAR",K86&gt;=701,K86&lt;=800),9,IF(AND(L86="PIJAR",K86&gt;=801,K86&lt;=900),10,IF(AND(L86="PIJAR",K86&gt;=901,K86&lt;=1000),11,IF(AND(L86="PELEPAS GAS",K86&gt;=10,K86&lt;=50),12,IF(AND(L86="PELEPAS GAS",K86&gt;=51,K86&lt;=100),13,IF(AND(L86="PELEPAS GAS",K86&gt;=101,K86&lt;=250),14,IF(AND(L86="PELEPAS GAS",K86&gt;=251,K86&lt;1000),15,IF(AND(L86="PELEPAS GAS",K86&gt;=501,K86&lt;2000),16,"SALAH"))))))))))))))))</f>
        <v>12</v>
      </c>
      <c r="N86" s="21" t="s">
        <v>19</v>
      </c>
    </row>
    <row r="87" spans="1:14" x14ac:dyDescent="0.25">
      <c r="A87" s="21">
        <f t="shared" si="4"/>
        <v>86</v>
      </c>
      <c r="B87" s="21" t="s">
        <v>274</v>
      </c>
      <c r="C87" s="21" t="str">
        <f>VLOOKUP(B87,[1]DESA!$B$2:$D$601,3,FALSE)</f>
        <v>MUJUR</v>
      </c>
      <c r="D87" s="21" t="str">
        <f>VLOOKUP(B87,[1]DESA!$B$2:$E$601,4,FALSE)</f>
        <v>PRAYA TIMUR</v>
      </c>
      <c r="E87" s="22" t="s">
        <v>49</v>
      </c>
      <c r="F87" s="21">
        <f>IF(ISERROR(VLOOKUP(M87,KELAS,2,FALSE)),0,VLOOKUP(M87,KELAS,2,FALSE))</f>
        <v>0</v>
      </c>
      <c r="G87" s="21">
        <f>IF(F87&gt;50,100,F87)</f>
        <v>0</v>
      </c>
      <c r="H87" s="23" t="s">
        <v>298</v>
      </c>
      <c r="I87" s="23" t="s">
        <v>299</v>
      </c>
      <c r="J87" s="21" t="s">
        <v>18</v>
      </c>
      <c r="K87" s="21"/>
      <c r="L87" s="21" t="e">
        <f>VLOOKUP(E87,[1]KLASIFIKASI!$I$4:$J$18,2,FALSE)</f>
        <v>#N/A</v>
      </c>
      <c r="M87" s="21" t="e">
        <f>IF(AND(L87="PIJAR",K87&gt;=25,K87&lt;=50),1,IF(AND(L87="PIJAR",K87&gt;=51,K87&lt;=100),2,IF(AND(L87="PIJAR",K87&gt;=101,K87&lt;=200),3,IF(AND(L87="PIJAR",K87&gt;=201,K87&lt;=300),4,IF(AND(L87="PIJAR",K87&gt;=301,K87&lt;=400),5,IF(AND(L87="PIJAR",K87&gt;=401,K87&lt;=500),6,IF(AND(L87="PIJAR",K87&gt;=510,K87&lt;=600),7,IF(AND(L87="PIJAR",K87&gt;=601,K87&lt;=700),8,IF(AND(L87="PIJAR",K87&gt;=701,K87&lt;=800),9,IF(AND(L87="PIJAR",K87&gt;=801,K87&lt;=900),10,IF(AND(L87="PIJAR",K87&gt;=901,K87&lt;=1000),11,IF(AND(L87="PELEPAS GAS",K87&gt;=10,K87&lt;=50),12,IF(AND(L87="PELEPAS GAS",K87&gt;=51,K87&lt;=100),13,IF(AND(L87="PELEPAS GAS",K87&gt;=101,K87&lt;=250),14,IF(AND(L87="PELEPAS GAS",K87&gt;=251,K87&lt;1000),15,IF(AND(L87="PELEPAS GAS",K87&gt;=501,K87&lt;2000),16,"SALAH"))))))))))))))))</f>
        <v>#N/A</v>
      </c>
      <c r="N87" s="21" t="s">
        <v>52</v>
      </c>
    </row>
    <row r="88" spans="1:14" x14ac:dyDescent="0.25">
      <c r="A88" s="21">
        <f t="shared" si="4"/>
        <v>87</v>
      </c>
      <c r="B88" s="21" t="s">
        <v>274</v>
      </c>
      <c r="C88" s="21" t="str">
        <f>VLOOKUP(B88,[1]DESA!$B$2:$D$601,3,FALSE)</f>
        <v>MUJUR</v>
      </c>
      <c r="D88" s="21" t="str">
        <f>VLOOKUP(B88,[1]DESA!$B$2:$E$601,4,FALSE)</f>
        <v>PRAYA TIMUR</v>
      </c>
      <c r="E88" s="22" t="s">
        <v>49</v>
      </c>
      <c r="F88" s="21">
        <f>IF(ISERROR(VLOOKUP(M88,KELAS,2,FALSE)),0,VLOOKUP(M88,KELAS,2,FALSE))</f>
        <v>0</v>
      </c>
      <c r="G88" s="21">
        <f>IF(F88&gt;50,100,F88)</f>
        <v>0</v>
      </c>
      <c r="H88" s="23" t="s">
        <v>300</v>
      </c>
      <c r="I88" s="23" t="s">
        <v>301</v>
      </c>
      <c r="J88" s="21" t="s">
        <v>18</v>
      </c>
      <c r="K88" s="21"/>
      <c r="L88" s="21" t="e">
        <f>VLOOKUP(E88,[1]KLASIFIKASI!$I$4:$J$18,2,FALSE)</f>
        <v>#N/A</v>
      </c>
      <c r="M88" s="21" t="e">
        <f>IF(AND(L88="PIJAR",K88&gt;=25,K88&lt;=50),1,IF(AND(L88="PIJAR",K88&gt;=51,K88&lt;=100),2,IF(AND(L88="PIJAR",K88&gt;=101,K88&lt;=200),3,IF(AND(L88="PIJAR",K88&gt;=201,K88&lt;=300),4,IF(AND(L88="PIJAR",K88&gt;=301,K88&lt;=400),5,IF(AND(L88="PIJAR",K88&gt;=401,K88&lt;=500),6,IF(AND(L88="PIJAR",K88&gt;=510,K88&lt;=600),7,IF(AND(L88="PIJAR",K88&gt;=601,K88&lt;=700),8,IF(AND(L88="PIJAR",K88&gt;=701,K88&lt;=800),9,IF(AND(L88="PIJAR",K88&gt;=801,K88&lt;=900),10,IF(AND(L88="PIJAR",K88&gt;=901,K88&lt;=1000),11,IF(AND(L88="PELEPAS GAS",K88&gt;=10,K88&lt;=50),12,IF(AND(L88="PELEPAS GAS",K88&gt;=51,K88&lt;=100),13,IF(AND(L88="PELEPAS GAS",K88&gt;=101,K88&lt;=250),14,IF(AND(L88="PELEPAS GAS",K88&gt;=251,K88&lt;1000),15,IF(AND(L88="PELEPAS GAS",K88&gt;=501,K88&lt;2000),16,"SALAH"))))))))))))))))</f>
        <v>#N/A</v>
      </c>
      <c r="N88" s="21" t="s">
        <v>52</v>
      </c>
    </row>
    <row r="89" spans="1:14" x14ac:dyDescent="0.25">
      <c r="A89" s="21">
        <f t="shared" si="4"/>
        <v>88</v>
      </c>
      <c r="B89" s="21" t="s">
        <v>274</v>
      </c>
      <c r="C89" s="21" t="str">
        <f>VLOOKUP(B89,[1]DESA!$B$2:$D$601,3,FALSE)</f>
        <v>MUJUR</v>
      </c>
      <c r="D89" s="21" t="str">
        <f>VLOOKUP(B89,[1]DESA!$B$2:$E$601,4,FALSE)</f>
        <v>PRAYA TIMUR</v>
      </c>
      <c r="E89" s="22" t="s">
        <v>24</v>
      </c>
      <c r="F89" s="21">
        <f>IF(ISERROR(VLOOKUP(M89,KELAS,2,FALSE)),0,VLOOKUP(M89,KELAS,2,FALSE))</f>
        <v>0</v>
      </c>
      <c r="G89" s="21">
        <f>IF(F89&gt;50,100,F89)</f>
        <v>0</v>
      </c>
      <c r="H89" s="23"/>
      <c r="I89" s="23"/>
      <c r="J89" s="21" t="s">
        <v>18</v>
      </c>
      <c r="K89" s="21">
        <v>250</v>
      </c>
      <c r="L89" s="21" t="str">
        <f>VLOOKUP(E89,[1]KLASIFIKASI!$I$4:$J$18,2,FALSE)</f>
        <v>PELEPAS GAS</v>
      </c>
      <c r="M89" s="21">
        <f>IF(AND(L89="PIJAR",K89&gt;=25,K89&lt;=50),1,IF(AND(L89="PIJAR",K89&gt;=51,K89&lt;=100),2,IF(AND(L89="PIJAR",K89&gt;=101,K89&lt;=200),3,IF(AND(L89="PIJAR",K89&gt;=201,K89&lt;=300),4,IF(AND(L89="PIJAR",K89&gt;=301,K89&lt;=400),5,IF(AND(L89="PIJAR",K89&gt;=401,K89&lt;=500),6,IF(AND(L89="PIJAR",K89&gt;=510,K89&lt;=600),7,IF(AND(L89="PIJAR",K89&gt;=601,K89&lt;=700),8,IF(AND(L89="PIJAR",K89&gt;=701,K89&lt;=800),9,IF(AND(L89="PIJAR",K89&gt;=801,K89&lt;=900),10,IF(AND(L89="PIJAR",K89&gt;=901,K89&lt;=1000),11,IF(AND(L89="PELEPAS GAS",K89&gt;=10,K89&lt;=50),12,IF(AND(L89="PELEPAS GAS",K89&gt;=51,K89&lt;=100),13,IF(AND(L89="PELEPAS GAS",K89&gt;=101,K89&lt;=250),14,IF(AND(L89="PELEPAS GAS",K89&gt;=251,K89&lt;1000),15,IF(AND(L89="PELEPAS GAS",K89&gt;=501,K89&lt;2000),16,"SALAH"))))))))))))))))</f>
        <v>14</v>
      </c>
      <c r="N89" s="21" t="s">
        <v>19</v>
      </c>
    </row>
    <row r="90" spans="1:14" x14ac:dyDescent="0.25">
      <c r="A90" s="21">
        <f t="shared" si="4"/>
        <v>89</v>
      </c>
      <c r="B90" s="21" t="s">
        <v>274</v>
      </c>
      <c r="C90" s="21" t="str">
        <f>VLOOKUP(B90,[1]DESA!$B$2:$D$601,3,FALSE)</f>
        <v>MUJUR</v>
      </c>
      <c r="D90" s="21" t="str">
        <f>VLOOKUP(B90,[1]DESA!$B$2:$E$601,4,FALSE)</f>
        <v>PRAYA TIMUR</v>
      </c>
      <c r="E90" s="22" t="s">
        <v>15</v>
      </c>
      <c r="F90" s="21">
        <f>IF(ISERROR(VLOOKUP(M90,KELAS,2,FALSE)),0,VLOOKUP(M90,KELAS,2,FALSE))</f>
        <v>0</v>
      </c>
      <c r="G90" s="21">
        <f>IF(F90&gt;50,100,F90)</f>
        <v>0</v>
      </c>
      <c r="H90" s="23" t="s">
        <v>288</v>
      </c>
      <c r="I90" s="23" t="s">
        <v>289</v>
      </c>
      <c r="J90" s="21" t="s">
        <v>18</v>
      </c>
      <c r="K90" s="21">
        <v>18</v>
      </c>
      <c r="L90" s="21" t="str">
        <f>VLOOKUP(E90,[1]KLASIFIKASI!$I$4:$J$18,2,FALSE)</f>
        <v>PELEPAS GAS</v>
      </c>
      <c r="M90" s="21">
        <f>IF(AND(L90="PIJAR",K90&gt;=25,K90&lt;=50),1,IF(AND(L90="PIJAR",K90&gt;=51,K90&lt;=100),2,IF(AND(L90="PIJAR",K90&gt;=101,K90&lt;=200),3,IF(AND(L90="PIJAR",K90&gt;=201,K90&lt;=300),4,IF(AND(L90="PIJAR",K90&gt;=301,K90&lt;=400),5,IF(AND(L90="PIJAR",K90&gt;=401,K90&lt;=500),6,IF(AND(L90="PIJAR",K90&gt;=510,K90&lt;=600),7,IF(AND(L90="PIJAR",K90&gt;=601,K90&lt;=700),8,IF(AND(L90="PIJAR",K90&gt;=701,K90&lt;=800),9,IF(AND(L90="PIJAR",K90&gt;=801,K90&lt;=900),10,IF(AND(L90="PIJAR",K90&gt;=901,K90&lt;=1000),11,IF(AND(L90="PELEPAS GAS",K90&gt;=10,K90&lt;=50),12,IF(AND(L90="PELEPAS GAS",K90&gt;=51,K90&lt;=100),13,IF(AND(L90="PELEPAS GAS",K90&gt;=101,K90&lt;=250),14,IF(AND(L90="PELEPAS GAS",K90&gt;=251,K90&lt;1000),15,IF(AND(L90="PELEPAS GAS",K90&gt;=501,K90&lt;2000),16,"SALAH"))))))))))))))))</f>
        <v>12</v>
      </c>
      <c r="N90" s="21" t="s">
        <v>19</v>
      </c>
    </row>
    <row r="91" spans="1:14" x14ac:dyDescent="0.25">
      <c r="A91" s="21">
        <f t="shared" si="4"/>
        <v>90</v>
      </c>
      <c r="B91" s="21" t="s">
        <v>274</v>
      </c>
      <c r="C91" s="21" t="str">
        <f>VLOOKUP(B91,[1]DESA!$B$2:$D$601,3,FALSE)</f>
        <v>MUJUR</v>
      </c>
      <c r="D91" s="21" t="str">
        <f>VLOOKUP(B91,[1]DESA!$B$2:$E$601,4,FALSE)</f>
        <v>PRAYA TIMUR</v>
      </c>
      <c r="E91" s="22" t="s">
        <v>15</v>
      </c>
      <c r="F91" s="21">
        <f>IF(ISERROR(VLOOKUP(M91,KELAS,2,FALSE)),0,VLOOKUP(M91,KELAS,2,FALSE))</f>
        <v>0</v>
      </c>
      <c r="G91" s="21">
        <f>IF(F91&gt;50,100,F91)</f>
        <v>0</v>
      </c>
      <c r="H91" s="23" t="s">
        <v>290</v>
      </c>
      <c r="I91" s="23" t="s">
        <v>291</v>
      </c>
      <c r="J91" s="21" t="s">
        <v>18</v>
      </c>
      <c r="K91" s="21">
        <v>18</v>
      </c>
      <c r="L91" s="21" t="str">
        <f>VLOOKUP(E91,[1]KLASIFIKASI!$I$4:$J$18,2,FALSE)</f>
        <v>PELEPAS GAS</v>
      </c>
      <c r="M91" s="21">
        <f>IF(AND(L91="PIJAR",K91&gt;=25,K91&lt;=50),1,IF(AND(L91="PIJAR",K91&gt;=51,K91&lt;=100),2,IF(AND(L91="PIJAR",K91&gt;=101,K91&lt;=200),3,IF(AND(L91="PIJAR",K91&gt;=201,K91&lt;=300),4,IF(AND(L91="PIJAR",K91&gt;=301,K91&lt;=400),5,IF(AND(L91="PIJAR",K91&gt;=401,K91&lt;=500),6,IF(AND(L91="PIJAR",K91&gt;=510,K91&lt;=600),7,IF(AND(L91="PIJAR",K91&gt;=601,K91&lt;=700),8,IF(AND(L91="PIJAR",K91&gt;=701,K91&lt;=800),9,IF(AND(L91="PIJAR",K91&gt;=801,K91&lt;=900),10,IF(AND(L91="PIJAR",K91&gt;=901,K91&lt;=1000),11,IF(AND(L91="PELEPAS GAS",K91&gt;=10,K91&lt;=50),12,IF(AND(L91="PELEPAS GAS",K91&gt;=51,K91&lt;=100),13,IF(AND(L91="PELEPAS GAS",K91&gt;=101,K91&lt;=250),14,IF(AND(L91="PELEPAS GAS",K91&gt;=251,K91&lt;1000),15,IF(AND(L91="PELEPAS GAS",K91&gt;=501,K91&lt;2000),16,"SALAH"))))))))))))))))</f>
        <v>12</v>
      </c>
      <c r="N91" s="21" t="s">
        <v>19</v>
      </c>
    </row>
    <row r="92" spans="1:14" x14ac:dyDescent="0.25">
      <c r="A92" s="21">
        <f t="shared" si="4"/>
        <v>91</v>
      </c>
      <c r="B92" s="21" t="s">
        <v>274</v>
      </c>
      <c r="C92" s="21" t="str">
        <f>VLOOKUP(B92,[1]DESA!$B$2:$D$601,3,FALSE)</f>
        <v>MUJUR</v>
      </c>
      <c r="D92" s="21" t="str">
        <f>VLOOKUP(B92,[1]DESA!$B$2:$E$601,4,FALSE)</f>
        <v>PRAYA TIMUR</v>
      </c>
      <c r="E92" s="22"/>
      <c r="F92" s="21">
        <f>IF(ISERROR(VLOOKUP(M92,KELAS,2,FALSE)),0,VLOOKUP(M92,KELAS,2,FALSE))</f>
        <v>0</v>
      </c>
      <c r="G92" s="21">
        <f>IF(F92&gt;50,100,F92)</f>
        <v>0</v>
      </c>
      <c r="H92" s="23" t="s">
        <v>282</v>
      </c>
      <c r="I92" s="23" t="s">
        <v>283</v>
      </c>
      <c r="J92" s="21" t="s">
        <v>18</v>
      </c>
      <c r="K92" s="21"/>
      <c r="L92" s="21" t="e">
        <f>VLOOKUP(E92,[1]KLASIFIKASI!$I$4:$J$18,2,FALSE)</f>
        <v>#N/A</v>
      </c>
      <c r="M92" s="21" t="e">
        <f>IF(AND(L92="PIJAR",K92&gt;=25,K92&lt;=50),1,IF(AND(L92="PIJAR",K92&gt;=51,K92&lt;=100),2,IF(AND(L92="PIJAR",K92&gt;=101,K92&lt;=200),3,IF(AND(L92="PIJAR",K92&gt;=201,K92&lt;=300),4,IF(AND(L92="PIJAR",K92&gt;=301,K92&lt;=400),5,IF(AND(L92="PIJAR",K92&gt;=401,K92&lt;=500),6,IF(AND(L92="PIJAR",K92&gt;=510,K92&lt;=600),7,IF(AND(L92="PIJAR",K92&gt;=601,K92&lt;=700),8,IF(AND(L92="PIJAR",K92&gt;=701,K92&lt;=800),9,IF(AND(L92="PIJAR",K92&gt;=801,K92&lt;=900),10,IF(AND(L92="PIJAR",K92&gt;=901,K92&lt;=1000),11,IF(AND(L92="PELEPAS GAS",K92&gt;=10,K92&lt;=50),12,IF(AND(L92="PELEPAS GAS",K92&gt;=51,K92&lt;=100),13,IF(AND(L92="PELEPAS GAS",K92&gt;=101,K92&lt;=250),14,IF(AND(L92="PELEPAS GAS",K92&gt;=251,K92&lt;1000),15,IF(AND(L92="PELEPAS GAS",K92&gt;=501,K92&lt;2000),16,"SALAH"))))))))))))))))</f>
        <v>#N/A</v>
      </c>
      <c r="N92" s="21" t="s">
        <v>52</v>
      </c>
    </row>
    <row r="93" spans="1:14" x14ac:dyDescent="0.25">
      <c r="A93" s="21">
        <f t="shared" si="4"/>
        <v>92</v>
      </c>
      <c r="B93" s="21" t="s">
        <v>274</v>
      </c>
      <c r="C93" s="21" t="str">
        <f>VLOOKUP(B93,[1]DESA!$B$2:$D$601,3,FALSE)</f>
        <v>MUJUR</v>
      </c>
      <c r="D93" s="21" t="str">
        <f>VLOOKUP(B93,[1]DESA!$B$2:$E$601,4,FALSE)</f>
        <v>PRAYA TIMUR</v>
      </c>
      <c r="E93" s="22" t="s">
        <v>15</v>
      </c>
      <c r="F93" s="21">
        <f>IF(ISERROR(VLOOKUP(M93,KELAS,2,FALSE)),0,VLOOKUP(M93,KELAS,2,FALSE))</f>
        <v>0</v>
      </c>
      <c r="G93" s="21">
        <f>IF(F93&gt;50,100,F93)</f>
        <v>0</v>
      </c>
      <c r="H93" s="23" t="s">
        <v>279</v>
      </c>
      <c r="I93" s="23" t="s">
        <v>280</v>
      </c>
      <c r="J93" s="21" t="s">
        <v>18</v>
      </c>
      <c r="K93" s="21">
        <v>42</v>
      </c>
      <c r="L93" s="21" t="str">
        <f>VLOOKUP(E93,[1]KLASIFIKASI!$I$4:$J$18,2,FALSE)</f>
        <v>PELEPAS GAS</v>
      </c>
      <c r="M93" s="21">
        <f>IF(AND(L93="PIJAR",K93&gt;=25,K93&lt;=50),1,IF(AND(L93="PIJAR",K93&gt;=51,K93&lt;=100),2,IF(AND(L93="PIJAR",K93&gt;=101,K93&lt;=200),3,IF(AND(L93="PIJAR",K93&gt;=201,K93&lt;=300),4,IF(AND(L93="PIJAR",K93&gt;=301,K93&lt;=400),5,IF(AND(L93="PIJAR",K93&gt;=401,K93&lt;=500),6,IF(AND(L93="PIJAR",K93&gt;=510,K93&lt;=600),7,IF(AND(L93="PIJAR",K93&gt;=601,K93&lt;=700),8,IF(AND(L93="PIJAR",K93&gt;=701,K93&lt;=800),9,IF(AND(L93="PIJAR",K93&gt;=801,K93&lt;=900),10,IF(AND(L93="PIJAR",K93&gt;=901,K93&lt;=1000),11,IF(AND(L93="PELEPAS GAS",K93&gt;=10,K93&lt;=50),12,IF(AND(L93="PELEPAS GAS",K93&gt;=51,K93&lt;=100),13,IF(AND(L93="PELEPAS GAS",K93&gt;=101,K93&lt;=250),14,IF(AND(L93="PELEPAS GAS",K93&gt;=251,K93&lt;1000),15,IF(AND(L93="PELEPAS GAS",K93&gt;=501,K93&lt;2000),16,"SALAH"))))))))))))))))</f>
        <v>12</v>
      </c>
      <c r="N93" s="21" t="s">
        <v>19</v>
      </c>
    </row>
    <row r="94" spans="1:14" x14ac:dyDescent="0.25">
      <c r="A94" s="21">
        <f t="shared" si="4"/>
        <v>93</v>
      </c>
      <c r="B94" s="21" t="s">
        <v>274</v>
      </c>
      <c r="C94" s="21" t="str">
        <f>VLOOKUP(B94,[1]DESA!$B$2:$D$601,3,FALSE)</f>
        <v>MUJUR</v>
      </c>
      <c r="D94" s="21" t="str">
        <f>VLOOKUP(B94,[1]DESA!$B$2:$E$601,4,FALSE)</f>
        <v>PRAYA TIMUR</v>
      </c>
      <c r="E94" s="22" t="s">
        <v>15</v>
      </c>
      <c r="F94" s="21">
        <f>IF(ISERROR(VLOOKUP(M94,KELAS,2,FALSE)),0,VLOOKUP(M94,KELAS,2,FALSE))</f>
        <v>0</v>
      </c>
      <c r="G94" s="21">
        <f>IF(F94&gt;50,100,F94)</f>
        <v>0</v>
      </c>
      <c r="H94" s="23" t="s">
        <v>275</v>
      </c>
      <c r="I94" s="23" t="s">
        <v>276</v>
      </c>
      <c r="J94" s="21" t="s">
        <v>18</v>
      </c>
      <c r="K94" s="21">
        <v>42</v>
      </c>
      <c r="L94" s="21" t="str">
        <f>VLOOKUP(E94,[1]KLASIFIKASI!$I$4:$J$18,2,FALSE)</f>
        <v>PELEPAS GAS</v>
      </c>
      <c r="M94" s="21">
        <f>IF(AND(L94="PIJAR",K94&gt;=25,K94&lt;=50),1,IF(AND(L94="PIJAR",K94&gt;=51,K94&lt;=100),2,IF(AND(L94="PIJAR",K94&gt;=101,K94&lt;=200),3,IF(AND(L94="PIJAR",K94&gt;=201,K94&lt;=300),4,IF(AND(L94="PIJAR",K94&gt;=301,K94&lt;=400),5,IF(AND(L94="PIJAR",K94&gt;=401,K94&lt;=500),6,IF(AND(L94="PIJAR",K94&gt;=510,K94&lt;=600),7,IF(AND(L94="PIJAR",K94&gt;=601,K94&lt;=700),8,IF(AND(L94="PIJAR",K94&gt;=701,K94&lt;=800),9,IF(AND(L94="PIJAR",K94&gt;=801,K94&lt;=900),10,IF(AND(L94="PIJAR",K94&gt;=901,K94&lt;=1000),11,IF(AND(L94="PELEPAS GAS",K94&gt;=10,K94&lt;=50),12,IF(AND(L94="PELEPAS GAS",K94&gt;=51,K94&lt;=100),13,IF(AND(L94="PELEPAS GAS",K94&gt;=101,K94&lt;=250),14,IF(AND(L94="PELEPAS GAS",K94&gt;=251,K94&lt;1000),15,IF(AND(L94="PELEPAS GAS",K94&gt;=501,K94&lt;2000),16,"SALAH"))))))))))))))))</f>
        <v>12</v>
      </c>
      <c r="N94" s="21" t="s">
        <v>19</v>
      </c>
    </row>
    <row r="95" spans="1:14" x14ac:dyDescent="0.25">
      <c r="A95" s="21">
        <f t="shared" si="4"/>
        <v>94</v>
      </c>
      <c r="B95" s="21" t="s">
        <v>130</v>
      </c>
      <c r="C95" s="21" t="str">
        <f>VLOOKUP(B95,[1]DESA!$B$2:$D$601,3,FALSE)</f>
        <v>SUKARAJA</v>
      </c>
      <c r="D95" s="21" t="str">
        <f>VLOOKUP(B95,[1]DESA!$B$2:$E$601,4,FALSE)</f>
        <v>PRAYA TIMUR</v>
      </c>
      <c r="E95" s="22" t="s">
        <v>29</v>
      </c>
      <c r="F95" s="21">
        <f>IF(ISERROR(VLOOKUP(M95,KELAS,2,FALSE)),0,VLOOKUP(M95,KELAS,2,FALSE))</f>
        <v>0</v>
      </c>
      <c r="G95" s="21">
        <f>IF(F95&gt;50,100,F95)</f>
        <v>0</v>
      </c>
      <c r="H95" s="23" t="s">
        <v>219</v>
      </c>
      <c r="I95" s="23" t="s">
        <v>220</v>
      </c>
      <c r="J95" s="21" t="s">
        <v>18</v>
      </c>
      <c r="K95" s="21">
        <v>125</v>
      </c>
      <c r="L95" s="21" t="str">
        <f>VLOOKUP(E95,[1]KLASIFIKASI!$I$4:$J$18,2,FALSE)</f>
        <v>PELEPAS GAS</v>
      </c>
      <c r="M95" s="21">
        <f>IF(AND(L95="PIJAR",K95&gt;=25,K95&lt;=50),1,IF(AND(L95="PIJAR",K95&gt;=51,K95&lt;=100),2,IF(AND(L95="PIJAR",K95&gt;=101,K95&lt;=200),3,IF(AND(L95="PIJAR",K95&gt;=201,K95&lt;=300),4,IF(AND(L95="PIJAR",K95&gt;=301,K95&lt;=400),5,IF(AND(L95="PIJAR",K95&gt;=401,K95&lt;=500),6,IF(AND(L95="PIJAR",K95&gt;=510,K95&lt;=600),7,IF(AND(L95="PIJAR",K95&gt;=601,K95&lt;=700),8,IF(AND(L95="PIJAR",K95&gt;=701,K95&lt;=800),9,IF(AND(L95="PIJAR",K95&gt;=801,K95&lt;=900),10,IF(AND(L95="PIJAR",K95&gt;=901,K95&lt;=1000),11,IF(AND(L95="PELEPAS GAS",K95&gt;=10,K95&lt;=50),12,IF(AND(L95="PELEPAS GAS",K95&gt;=51,K95&lt;=100),13,IF(AND(L95="PELEPAS GAS",K95&gt;=101,K95&lt;=250),14,IF(AND(L95="PELEPAS GAS",K95&gt;=251,K95&lt;1000),15,IF(AND(L95="PELEPAS GAS",K95&gt;=501,K95&lt;2000),16,"SALAH"))))))))))))))))</f>
        <v>14</v>
      </c>
      <c r="N95" s="21" t="s">
        <v>19</v>
      </c>
    </row>
    <row r="96" spans="1:14" x14ac:dyDescent="0.25">
      <c r="A96" s="21">
        <f t="shared" si="4"/>
        <v>95</v>
      </c>
      <c r="B96" s="21" t="s">
        <v>145</v>
      </c>
      <c r="C96" s="21" t="str">
        <f>VLOOKUP(B96,[1]DESA!$B$2:$D$601,3,FALSE)</f>
        <v>SUKARAJA</v>
      </c>
      <c r="D96" s="21" t="str">
        <f>VLOOKUP(B96,[1]DESA!$B$2:$E$601,4,FALSE)</f>
        <v>PRAYA TIMUR</v>
      </c>
      <c r="E96" s="22" t="s">
        <v>29</v>
      </c>
      <c r="F96" s="21">
        <f>IF(ISERROR(VLOOKUP(M96,KELAS,2,FALSE)),0,VLOOKUP(M96,KELAS,2,FALSE))</f>
        <v>0</v>
      </c>
      <c r="G96" s="21">
        <f>IF(F96&gt;50,100,F96)</f>
        <v>0</v>
      </c>
      <c r="H96" s="23" t="s">
        <v>194</v>
      </c>
      <c r="I96" s="23" t="s">
        <v>195</v>
      </c>
      <c r="J96" s="21" t="s">
        <v>18</v>
      </c>
      <c r="K96" s="21">
        <v>250</v>
      </c>
      <c r="L96" s="21" t="str">
        <f>VLOOKUP(E96,[1]KLASIFIKASI!$I$4:$J$18,2,FALSE)</f>
        <v>PELEPAS GAS</v>
      </c>
      <c r="M96" s="21">
        <f>IF(AND(L96="PIJAR",K96&gt;=25,K96&lt;=50),1,IF(AND(L96="PIJAR",K96&gt;=51,K96&lt;=100),2,IF(AND(L96="PIJAR",K96&gt;=101,K96&lt;=200),3,IF(AND(L96="PIJAR",K96&gt;=201,K96&lt;=300),4,IF(AND(L96="PIJAR",K96&gt;=301,K96&lt;=400),5,IF(AND(L96="PIJAR",K96&gt;=401,K96&lt;=500),6,IF(AND(L96="PIJAR",K96&gt;=510,K96&lt;=600),7,IF(AND(L96="PIJAR",K96&gt;=601,K96&lt;=700),8,IF(AND(L96="PIJAR",K96&gt;=701,K96&lt;=800),9,IF(AND(L96="PIJAR",K96&gt;=801,K96&lt;=900),10,IF(AND(L96="PIJAR",K96&gt;=901,K96&lt;=1000),11,IF(AND(L96="PELEPAS GAS",K96&gt;=10,K96&lt;=50),12,IF(AND(L96="PELEPAS GAS",K96&gt;=51,K96&lt;=100),13,IF(AND(L96="PELEPAS GAS",K96&gt;=101,K96&lt;=250),14,IF(AND(L96="PELEPAS GAS",K96&gt;=251,K96&lt;1000),15,IF(AND(L96="PELEPAS GAS",K96&gt;=501,K96&lt;2000),16,"SALAH"))))))))))))))))</f>
        <v>14</v>
      </c>
      <c r="N96" s="21" t="s">
        <v>19</v>
      </c>
    </row>
    <row r="97" spans="1:14" x14ac:dyDescent="0.25">
      <c r="A97" s="21">
        <f t="shared" si="4"/>
        <v>96</v>
      </c>
      <c r="B97" s="21" t="s">
        <v>145</v>
      </c>
      <c r="C97" s="21" t="str">
        <f>VLOOKUP(B97,[1]DESA!$B$2:$D$601,3,FALSE)</f>
        <v>SUKARAJA</v>
      </c>
      <c r="D97" s="21" t="str">
        <f>VLOOKUP(B97,[1]DESA!$B$2:$E$601,4,FALSE)</f>
        <v>PRAYA TIMUR</v>
      </c>
      <c r="E97" s="22" t="s">
        <v>29</v>
      </c>
      <c r="F97" s="21">
        <f>IF(ISERROR(VLOOKUP(M97,KELAS,2,FALSE)),0,VLOOKUP(M97,KELAS,2,FALSE))</f>
        <v>0</v>
      </c>
      <c r="G97" s="21">
        <f>IF(F97&gt;50,100,F97)</f>
        <v>0</v>
      </c>
      <c r="H97" s="23" t="s">
        <v>196</v>
      </c>
      <c r="I97" s="23" t="s">
        <v>197</v>
      </c>
      <c r="J97" s="21" t="s">
        <v>18</v>
      </c>
      <c r="K97" s="21">
        <v>250</v>
      </c>
      <c r="L97" s="21" t="str">
        <f>VLOOKUP(E97,[1]KLASIFIKASI!$I$4:$J$18,2,FALSE)</f>
        <v>PELEPAS GAS</v>
      </c>
      <c r="M97" s="21">
        <f>IF(AND(L97="PIJAR",K97&gt;=25,K97&lt;=50),1,IF(AND(L97="PIJAR",K97&gt;=51,K97&lt;=100),2,IF(AND(L97="PIJAR",K97&gt;=101,K97&lt;=200),3,IF(AND(L97="PIJAR",K97&gt;=201,K97&lt;=300),4,IF(AND(L97="PIJAR",K97&gt;=301,K97&lt;=400),5,IF(AND(L97="PIJAR",K97&gt;=401,K97&lt;=500),6,IF(AND(L97="PIJAR",K97&gt;=510,K97&lt;=600),7,IF(AND(L97="PIJAR",K97&gt;=601,K97&lt;=700),8,IF(AND(L97="PIJAR",K97&gt;=701,K97&lt;=800),9,IF(AND(L97="PIJAR",K97&gt;=801,K97&lt;=900),10,IF(AND(L97="PIJAR",K97&gt;=901,K97&lt;=1000),11,IF(AND(L97="PELEPAS GAS",K97&gt;=10,K97&lt;=50),12,IF(AND(L97="PELEPAS GAS",K97&gt;=51,K97&lt;=100),13,IF(AND(L97="PELEPAS GAS",K97&gt;=101,K97&lt;=250),14,IF(AND(L97="PELEPAS GAS",K97&gt;=251,K97&lt;1000),15,IF(AND(L97="PELEPAS GAS",K97&gt;=501,K97&lt;2000),16,"SALAH"))))))))))))))))</f>
        <v>14</v>
      </c>
      <c r="N97" s="21" t="s">
        <v>19</v>
      </c>
    </row>
    <row r="98" spans="1:14" x14ac:dyDescent="0.25">
      <c r="A98" s="21">
        <f t="shared" si="4"/>
        <v>97</v>
      </c>
      <c r="B98" s="21" t="s">
        <v>145</v>
      </c>
      <c r="C98" s="21" t="str">
        <f>VLOOKUP(B98,[1]DESA!$B$2:$D$601,3,FALSE)</f>
        <v>SUKARAJA</v>
      </c>
      <c r="D98" s="21" t="str">
        <f>VLOOKUP(B98,[1]DESA!$B$2:$E$601,4,FALSE)</f>
        <v>PRAYA TIMUR</v>
      </c>
      <c r="E98" s="22" t="s">
        <v>29</v>
      </c>
      <c r="F98" s="21">
        <f>IF(ISERROR(VLOOKUP(M98,KELAS,2,FALSE)),0,VLOOKUP(M98,KELAS,2,FALSE))</f>
        <v>0</v>
      </c>
      <c r="G98" s="21">
        <f>IF(F98&gt;50,100,F98)</f>
        <v>0</v>
      </c>
      <c r="H98" s="23" t="s">
        <v>180</v>
      </c>
      <c r="I98" s="23" t="s">
        <v>181</v>
      </c>
      <c r="J98" s="21" t="s">
        <v>18</v>
      </c>
      <c r="K98" s="21">
        <v>250</v>
      </c>
      <c r="L98" s="21" t="str">
        <f>VLOOKUP(E98,[1]KLASIFIKASI!$I$4:$J$18,2,FALSE)</f>
        <v>PELEPAS GAS</v>
      </c>
      <c r="M98" s="21">
        <f>IF(AND(L98="PIJAR",K98&gt;=25,K98&lt;=50),1,IF(AND(L98="PIJAR",K98&gt;=51,K98&lt;=100),2,IF(AND(L98="PIJAR",K98&gt;=101,K98&lt;=200),3,IF(AND(L98="PIJAR",K98&gt;=201,K98&lt;=300),4,IF(AND(L98="PIJAR",K98&gt;=301,K98&lt;=400),5,IF(AND(L98="PIJAR",K98&gt;=401,K98&lt;=500),6,IF(AND(L98="PIJAR",K98&gt;=510,K98&lt;=600),7,IF(AND(L98="PIJAR",K98&gt;=601,K98&lt;=700),8,IF(AND(L98="PIJAR",K98&gt;=701,K98&lt;=800),9,IF(AND(L98="PIJAR",K98&gt;=801,K98&lt;=900),10,IF(AND(L98="PIJAR",K98&gt;=901,K98&lt;=1000),11,IF(AND(L98="PELEPAS GAS",K98&gt;=10,K98&lt;=50),12,IF(AND(L98="PELEPAS GAS",K98&gt;=51,K98&lt;=100),13,IF(AND(L98="PELEPAS GAS",K98&gt;=101,K98&lt;=250),14,IF(AND(L98="PELEPAS GAS",K98&gt;=251,K98&lt;1000),15,IF(AND(L98="PELEPAS GAS",K98&gt;=501,K98&lt;2000),16,"SALAH"))))))))))))))))</f>
        <v>14</v>
      </c>
      <c r="N98" s="21" t="s">
        <v>19</v>
      </c>
    </row>
    <row r="99" spans="1:14" x14ac:dyDescent="0.25">
      <c r="A99" s="21">
        <f t="shared" si="4"/>
        <v>98</v>
      </c>
      <c r="B99" s="21" t="s">
        <v>145</v>
      </c>
      <c r="C99" s="21" t="str">
        <f>VLOOKUP(B99,[1]DESA!$B$2:$D$601,3,FALSE)</f>
        <v>SUKARAJA</v>
      </c>
      <c r="D99" s="21" t="str">
        <f>VLOOKUP(B99,[1]DESA!$B$2:$E$601,4,FALSE)</f>
        <v>PRAYA TIMUR</v>
      </c>
      <c r="E99" s="22" t="s">
        <v>29</v>
      </c>
      <c r="F99" s="21">
        <f>IF(ISERROR(VLOOKUP(M99,KELAS,2,FALSE)),0,VLOOKUP(M99,KELAS,2,FALSE))</f>
        <v>0</v>
      </c>
      <c r="G99" s="21">
        <f>IF(F99&gt;50,100,F99)</f>
        <v>0</v>
      </c>
      <c r="H99" s="23" t="s">
        <v>176</v>
      </c>
      <c r="I99" s="23" t="s">
        <v>177</v>
      </c>
      <c r="J99" s="21" t="s">
        <v>18</v>
      </c>
      <c r="K99" s="21">
        <v>250</v>
      </c>
      <c r="L99" s="21" t="str">
        <f>VLOOKUP(E99,[1]KLASIFIKASI!$I$4:$J$18,2,FALSE)</f>
        <v>PELEPAS GAS</v>
      </c>
      <c r="M99" s="21">
        <f>IF(AND(L99="PIJAR",K99&gt;=25,K99&lt;=50),1,IF(AND(L99="PIJAR",K99&gt;=51,K99&lt;=100),2,IF(AND(L99="PIJAR",K99&gt;=101,K99&lt;=200),3,IF(AND(L99="PIJAR",K99&gt;=201,K99&lt;=300),4,IF(AND(L99="PIJAR",K99&gt;=301,K99&lt;=400),5,IF(AND(L99="PIJAR",K99&gt;=401,K99&lt;=500),6,IF(AND(L99="PIJAR",K99&gt;=510,K99&lt;=600),7,IF(AND(L99="PIJAR",K99&gt;=601,K99&lt;=700),8,IF(AND(L99="PIJAR",K99&gt;=701,K99&lt;=800),9,IF(AND(L99="PIJAR",K99&gt;=801,K99&lt;=900),10,IF(AND(L99="PIJAR",K99&gt;=901,K99&lt;=1000),11,IF(AND(L99="PELEPAS GAS",K99&gt;=10,K99&lt;=50),12,IF(AND(L99="PELEPAS GAS",K99&gt;=51,K99&lt;=100),13,IF(AND(L99="PELEPAS GAS",K99&gt;=101,K99&lt;=250),14,IF(AND(L99="PELEPAS GAS",K99&gt;=251,K99&lt;1000),15,IF(AND(L99="PELEPAS GAS",K99&gt;=501,K99&lt;2000),16,"SALAH"))))))))))))))))</f>
        <v>14</v>
      </c>
      <c r="N99" s="21" t="s">
        <v>19</v>
      </c>
    </row>
    <row r="100" spans="1:14" x14ac:dyDescent="0.25">
      <c r="A100" s="21">
        <f t="shared" si="4"/>
        <v>99</v>
      </c>
      <c r="B100" s="21" t="s">
        <v>145</v>
      </c>
      <c r="C100" s="21" t="str">
        <f>VLOOKUP(B100,[1]DESA!$B$2:$D$601,3,FALSE)</f>
        <v>SUKARAJA</v>
      </c>
      <c r="D100" s="21" t="str">
        <f>VLOOKUP(B100,[1]DESA!$B$2:$E$601,4,FALSE)</f>
        <v>PRAYA TIMUR</v>
      </c>
      <c r="E100" s="22" t="s">
        <v>29</v>
      </c>
      <c r="F100" s="21">
        <f>IF(ISERROR(VLOOKUP(M100,KELAS,2,FALSE)),0,VLOOKUP(M100,KELAS,2,FALSE))</f>
        <v>0</v>
      </c>
      <c r="G100" s="21">
        <f>IF(F100&gt;50,100,F100)</f>
        <v>0</v>
      </c>
      <c r="H100" s="23" t="s">
        <v>158</v>
      </c>
      <c r="I100" s="23" t="s">
        <v>159</v>
      </c>
      <c r="J100" s="21" t="s">
        <v>18</v>
      </c>
      <c r="K100" s="21">
        <v>125</v>
      </c>
      <c r="L100" s="21" t="str">
        <f>VLOOKUP(E100,[1]KLASIFIKASI!$I$4:$J$18,2,FALSE)</f>
        <v>PELEPAS GAS</v>
      </c>
      <c r="M100" s="21">
        <f>IF(AND(L100="PIJAR",K100&gt;=25,K100&lt;=50),1,IF(AND(L100="PIJAR",K100&gt;=51,K100&lt;=100),2,IF(AND(L100="PIJAR",K100&gt;=101,K100&lt;=200),3,IF(AND(L100="PIJAR",K100&gt;=201,K100&lt;=300),4,IF(AND(L100="PIJAR",K100&gt;=301,K100&lt;=400),5,IF(AND(L100="PIJAR",K100&gt;=401,K100&lt;=500),6,IF(AND(L100="PIJAR",K100&gt;=510,K100&lt;=600),7,IF(AND(L100="PIJAR",K100&gt;=601,K100&lt;=700),8,IF(AND(L100="PIJAR",K100&gt;=701,K100&lt;=800),9,IF(AND(L100="PIJAR",K100&gt;=801,K100&lt;=900),10,IF(AND(L100="PIJAR",K100&gt;=901,K100&lt;=1000),11,IF(AND(L100="PELEPAS GAS",K100&gt;=10,K100&lt;=50),12,IF(AND(L100="PELEPAS GAS",K100&gt;=51,K100&lt;=100),13,IF(AND(L100="PELEPAS GAS",K100&gt;=101,K100&lt;=250),14,IF(AND(L100="PELEPAS GAS",K100&gt;=251,K100&lt;1000),15,IF(AND(L100="PELEPAS GAS",K100&gt;=501,K100&lt;2000),16,"SALAH"))))))))))))))))</f>
        <v>14</v>
      </c>
      <c r="N100" s="21" t="s">
        <v>19</v>
      </c>
    </row>
    <row r="101" spans="1:14" x14ac:dyDescent="0.25">
      <c r="A101" s="21">
        <f t="shared" si="4"/>
        <v>100</v>
      </c>
      <c r="B101" s="21" t="s">
        <v>145</v>
      </c>
      <c r="C101" s="21" t="str">
        <f>VLOOKUP(B101,[1]DESA!$B$2:$D$601,3,FALSE)</f>
        <v>SUKARAJA</v>
      </c>
      <c r="D101" s="21" t="str">
        <f>VLOOKUP(B101,[1]DESA!$B$2:$E$601,4,FALSE)</f>
        <v>PRAYA TIMUR</v>
      </c>
      <c r="E101" s="22" t="s">
        <v>29</v>
      </c>
      <c r="F101" s="21">
        <f>IF(ISERROR(VLOOKUP(M101,KELAS,2,FALSE)),0,VLOOKUP(M101,KELAS,2,FALSE))</f>
        <v>0</v>
      </c>
      <c r="G101" s="21">
        <f>IF(F101&gt;50,100,F101)</f>
        <v>0</v>
      </c>
      <c r="H101" s="23" t="s">
        <v>146</v>
      </c>
      <c r="I101" s="23" t="s">
        <v>147</v>
      </c>
      <c r="J101" s="21" t="s">
        <v>18</v>
      </c>
      <c r="K101" s="21">
        <v>250</v>
      </c>
      <c r="L101" s="21" t="str">
        <f>VLOOKUP(E101,[1]KLASIFIKASI!$I$4:$J$18,2,FALSE)</f>
        <v>PELEPAS GAS</v>
      </c>
      <c r="M101" s="21">
        <f>IF(AND(L101="PIJAR",K101&gt;=25,K101&lt;=50),1,IF(AND(L101="PIJAR",K101&gt;=51,K101&lt;=100),2,IF(AND(L101="PIJAR",K101&gt;=101,K101&lt;=200),3,IF(AND(L101="PIJAR",K101&gt;=201,K101&lt;=300),4,IF(AND(L101="PIJAR",K101&gt;=301,K101&lt;=400),5,IF(AND(L101="PIJAR",K101&gt;=401,K101&lt;=500),6,IF(AND(L101="PIJAR",K101&gt;=510,K101&lt;=600),7,IF(AND(L101="PIJAR",K101&gt;=601,K101&lt;=700),8,IF(AND(L101="PIJAR",K101&gt;=701,K101&lt;=800),9,IF(AND(L101="PIJAR",K101&gt;=801,K101&lt;=900),10,IF(AND(L101="PIJAR",K101&gt;=901,K101&lt;=1000),11,IF(AND(L101="PELEPAS GAS",K101&gt;=10,K101&lt;=50),12,IF(AND(L101="PELEPAS GAS",K101&gt;=51,K101&lt;=100),13,IF(AND(L101="PELEPAS GAS",K101&gt;=101,K101&lt;=250),14,IF(AND(L101="PELEPAS GAS",K101&gt;=251,K101&lt;1000),15,IF(AND(L101="PELEPAS GAS",K101&gt;=501,K101&lt;2000),16,"SALAH"))))))))))))))))</f>
        <v>14</v>
      </c>
      <c r="N101" s="21" t="s">
        <v>19</v>
      </c>
    </row>
    <row r="102" spans="1:14" x14ac:dyDescent="0.25">
      <c r="A102" s="21">
        <f t="shared" si="4"/>
        <v>101</v>
      </c>
      <c r="B102" s="21" t="s">
        <v>130</v>
      </c>
      <c r="C102" s="21" t="str">
        <f>VLOOKUP(B102,[1]DESA!$B$2:$D$601,3,FALSE)</f>
        <v>SUKARAJA</v>
      </c>
      <c r="D102" s="21" t="str">
        <f>VLOOKUP(B102,[1]DESA!$B$2:$E$601,4,FALSE)</f>
        <v>PRAYA TIMUR</v>
      </c>
      <c r="E102" s="22" t="s">
        <v>49</v>
      </c>
      <c r="F102" s="21">
        <f>IF(ISERROR(VLOOKUP(M102,KELAS,2,FALSE)),0,VLOOKUP(M102,KELAS,2,FALSE))</f>
        <v>0</v>
      </c>
      <c r="G102" s="21">
        <f>IF(F102&gt;50,100,F102)</f>
        <v>0</v>
      </c>
      <c r="H102" s="23" t="s">
        <v>131</v>
      </c>
      <c r="I102" s="23" t="s">
        <v>132</v>
      </c>
      <c r="J102" s="21" t="s">
        <v>18</v>
      </c>
      <c r="K102" s="21"/>
      <c r="L102" s="21" t="e">
        <f>VLOOKUP(E102,[1]KLASIFIKASI!$I$4:$J$18,2,FALSE)</f>
        <v>#N/A</v>
      </c>
      <c r="M102" s="21" t="e">
        <f>IF(AND(L102="PIJAR",K102&gt;=25,K102&lt;=50),1,IF(AND(L102="PIJAR",K102&gt;=51,K102&lt;=100),2,IF(AND(L102="PIJAR",K102&gt;=101,K102&lt;=200),3,IF(AND(L102="PIJAR",K102&gt;=201,K102&lt;=300),4,IF(AND(L102="PIJAR",K102&gt;=301,K102&lt;=400),5,IF(AND(L102="PIJAR",K102&gt;=401,K102&lt;=500),6,IF(AND(L102="PIJAR",K102&gt;=510,K102&lt;=600),7,IF(AND(L102="PIJAR",K102&gt;=601,K102&lt;=700),8,IF(AND(L102="PIJAR",K102&gt;=701,K102&lt;=800),9,IF(AND(L102="PIJAR",K102&gt;=801,K102&lt;=900),10,IF(AND(L102="PIJAR",K102&gt;=901,K102&lt;=1000),11,IF(AND(L102="PELEPAS GAS",K102&gt;=10,K102&lt;=50),12,IF(AND(L102="PELEPAS GAS",K102&gt;=51,K102&lt;=100),13,IF(AND(L102="PELEPAS GAS",K102&gt;=101,K102&lt;=250),14,IF(AND(L102="PELEPAS GAS",K102&gt;=251,K102&lt;1000),15,IF(AND(L102="PELEPAS GAS",K102&gt;=501,K102&lt;2000),16,"SALAH"))))))))))))))))</f>
        <v>#N/A</v>
      </c>
      <c r="N102" s="2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2" sqref="A1:N43"/>
    </sheetView>
  </sheetViews>
  <sheetFormatPr defaultRowHeight="15" x14ac:dyDescent="0.25"/>
  <cols>
    <col min="4" max="4" width="17.5703125" customWidth="1"/>
    <col min="9" max="9" width="14.28515625" customWidth="1"/>
    <col min="10" max="10" width="20.42578125" customWidth="1"/>
    <col min="11" max="11" width="21.5703125" customWidth="1"/>
    <col min="12" max="12" width="17.28515625" customWidth="1"/>
    <col min="14" max="14" width="21.8554687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s="7" customFormat="1" x14ac:dyDescent="0.25">
      <c r="A2" s="21">
        <v>1</v>
      </c>
      <c r="B2" s="21" t="s">
        <v>86</v>
      </c>
      <c r="C2" s="21" t="str">
        <f>VLOOKUP(B2,[1]DESA!$B$2:$D$601,3,FALSE)</f>
        <v>BAKAN</v>
      </c>
      <c r="D2" s="21" t="str">
        <f>VLOOKUP(B2,[1]DESA!$B$2:$E$601,4,FALSE)</f>
        <v>JANAPRIA</v>
      </c>
      <c r="E2" s="22" t="s">
        <v>15</v>
      </c>
      <c r="F2" s="21">
        <f t="shared" ref="F2:F11" si="0">IF(ISERROR(VLOOKUP(M2,KELAS,2,FALSE)),0,VLOOKUP(M2,KELAS,2,FALSE))</f>
        <v>0</v>
      </c>
      <c r="G2" s="21">
        <f t="shared" ref="G2:G11" si="1">IF(F2&gt;50,100,F2)</f>
        <v>0</v>
      </c>
      <c r="H2" s="23" t="s">
        <v>87</v>
      </c>
      <c r="I2" s="23" t="s">
        <v>88</v>
      </c>
      <c r="J2" s="21" t="s">
        <v>18</v>
      </c>
      <c r="K2" s="21">
        <v>65</v>
      </c>
      <c r="L2" s="21" t="str">
        <f>VLOOKUP(E2,[1]KLASIFIKASI!$I$4:$J$18,2,FALSE)</f>
        <v>PELEPAS GAS</v>
      </c>
      <c r="M2" s="21">
        <f t="shared" ref="M2:M11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13</v>
      </c>
      <c r="N2" s="21" t="s">
        <v>52</v>
      </c>
    </row>
    <row r="3" spans="1:14" s="7" customFormat="1" x14ac:dyDescent="0.25">
      <c r="A3" s="21">
        <f>A2+1</f>
        <v>2</v>
      </c>
      <c r="B3" s="21" t="s">
        <v>86</v>
      </c>
      <c r="C3" s="21" t="str">
        <f>VLOOKUP(B3,[1]DESA!$B$2:$D$601,3,FALSE)</f>
        <v>BAKAN</v>
      </c>
      <c r="D3" s="21" t="str">
        <f>VLOOKUP(B3,[1]DESA!$B$2:$E$601,4,FALSE)</f>
        <v>JANAPRIA</v>
      </c>
      <c r="E3" s="22" t="s">
        <v>15</v>
      </c>
      <c r="F3" s="21">
        <f t="shared" si="0"/>
        <v>0</v>
      </c>
      <c r="G3" s="21">
        <f t="shared" si="1"/>
        <v>0</v>
      </c>
      <c r="H3" s="23" t="s">
        <v>89</v>
      </c>
      <c r="I3" s="23" t="s">
        <v>90</v>
      </c>
      <c r="J3" s="21" t="s">
        <v>18</v>
      </c>
      <c r="K3" s="21">
        <v>135</v>
      </c>
      <c r="L3" s="21" t="str">
        <f>VLOOKUP(E3,[1]KLASIFIKASI!$I$4:$J$18,2,FALSE)</f>
        <v>PELEPAS GAS</v>
      </c>
      <c r="M3" s="21">
        <f t="shared" si="2"/>
        <v>14</v>
      </c>
      <c r="N3" s="21" t="s">
        <v>19</v>
      </c>
    </row>
    <row r="4" spans="1:14" s="7" customFormat="1" x14ac:dyDescent="0.25">
      <c r="A4" s="21">
        <f t="shared" ref="A4:A43" si="3">A3+1</f>
        <v>3</v>
      </c>
      <c r="B4" s="21" t="s">
        <v>86</v>
      </c>
      <c r="C4" s="21" t="str">
        <f>VLOOKUP(B4,[1]DESA!$B$2:$D$601,3,FALSE)</f>
        <v>BAKAN</v>
      </c>
      <c r="D4" s="21" t="str">
        <f>VLOOKUP(B4,[1]DESA!$B$2:$E$601,4,FALSE)</f>
        <v>JANAPRIA</v>
      </c>
      <c r="E4" s="22" t="s">
        <v>15</v>
      </c>
      <c r="F4" s="21">
        <f t="shared" si="0"/>
        <v>0</v>
      </c>
      <c r="G4" s="21">
        <f t="shared" si="1"/>
        <v>0</v>
      </c>
      <c r="H4" s="23" t="s">
        <v>91</v>
      </c>
      <c r="I4" s="23" t="s">
        <v>92</v>
      </c>
      <c r="J4" s="21" t="s">
        <v>18</v>
      </c>
      <c r="K4" s="21">
        <v>65</v>
      </c>
      <c r="L4" s="21" t="str">
        <f>VLOOKUP(E4,[1]KLASIFIKASI!$I$4:$J$18,2,FALSE)</f>
        <v>PELEPAS GAS</v>
      </c>
      <c r="M4" s="21">
        <f t="shared" si="2"/>
        <v>13</v>
      </c>
      <c r="N4" s="21" t="s">
        <v>52</v>
      </c>
    </row>
    <row r="5" spans="1:14" s="7" customFormat="1" x14ac:dyDescent="0.25">
      <c r="A5" s="21">
        <f t="shared" si="3"/>
        <v>4</v>
      </c>
      <c r="B5" s="21" t="s">
        <v>86</v>
      </c>
      <c r="C5" s="21" t="str">
        <f>VLOOKUP(B5,[1]DESA!$B$2:$D$601,3,FALSE)</f>
        <v>BAKAN</v>
      </c>
      <c r="D5" s="21" t="str">
        <f>VLOOKUP(B5,[1]DESA!$B$2:$E$601,4,FALSE)</f>
        <v>JANAPRIA</v>
      </c>
      <c r="E5" s="22" t="s">
        <v>49</v>
      </c>
      <c r="F5" s="21">
        <f t="shared" si="0"/>
        <v>0</v>
      </c>
      <c r="G5" s="21">
        <f t="shared" si="1"/>
        <v>0</v>
      </c>
      <c r="H5" s="23" t="s">
        <v>93</v>
      </c>
      <c r="I5" s="23" t="s">
        <v>94</v>
      </c>
      <c r="J5" s="21" t="s">
        <v>18</v>
      </c>
      <c r="K5" s="21"/>
      <c r="L5" s="21" t="e">
        <f>VLOOKUP(E5,[1]KLASIFIKASI!$I$4:$J$18,2,FALSE)</f>
        <v>#N/A</v>
      </c>
      <c r="M5" s="21" t="e">
        <f t="shared" si="2"/>
        <v>#N/A</v>
      </c>
      <c r="N5" s="21" t="s">
        <v>52</v>
      </c>
    </row>
    <row r="6" spans="1:14" s="7" customFormat="1" x14ac:dyDescent="0.25">
      <c r="A6" s="21">
        <f t="shared" si="3"/>
        <v>5</v>
      </c>
      <c r="B6" s="21" t="s">
        <v>86</v>
      </c>
      <c r="C6" s="21" t="str">
        <f>VLOOKUP(B6,[1]DESA!$B$2:$D$601,3,FALSE)</f>
        <v>BAKAN</v>
      </c>
      <c r="D6" s="21" t="str">
        <f>VLOOKUP(B6,[1]DESA!$B$2:$E$601,4,FALSE)</f>
        <v>JANAPRIA</v>
      </c>
      <c r="E6" s="22" t="s">
        <v>49</v>
      </c>
      <c r="F6" s="21">
        <f t="shared" si="0"/>
        <v>0</v>
      </c>
      <c r="G6" s="21">
        <f t="shared" si="1"/>
        <v>0</v>
      </c>
      <c r="H6" s="23" t="s">
        <v>95</v>
      </c>
      <c r="I6" s="23" t="s">
        <v>96</v>
      </c>
      <c r="J6" s="21" t="s">
        <v>18</v>
      </c>
      <c r="K6" s="21"/>
      <c r="L6" s="21" t="e">
        <f>VLOOKUP(E6,[1]KLASIFIKASI!$I$4:$J$18,2,FALSE)</f>
        <v>#N/A</v>
      </c>
      <c r="M6" s="21" t="e">
        <f t="shared" si="2"/>
        <v>#N/A</v>
      </c>
      <c r="N6" s="21" t="s">
        <v>52</v>
      </c>
    </row>
    <row r="7" spans="1:14" s="7" customFormat="1" x14ac:dyDescent="0.25">
      <c r="A7" s="21">
        <f t="shared" si="3"/>
        <v>6</v>
      </c>
      <c r="B7" s="21" t="s">
        <v>97</v>
      </c>
      <c r="C7" s="21" t="str">
        <f>VLOOKUP(B7,[1]DESA!$B$2:$D$601,3,FALSE)</f>
        <v>BAKAN</v>
      </c>
      <c r="D7" s="21" t="str">
        <f>VLOOKUP(B7,[1]DESA!$B$2:$E$601,4,FALSE)</f>
        <v>JANAPRIA</v>
      </c>
      <c r="E7" s="22" t="s">
        <v>29</v>
      </c>
      <c r="F7" s="21">
        <f t="shared" si="0"/>
        <v>0</v>
      </c>
      <c r="G7" s="21">
        <f t="shared" si="1"/>
        <v>0</v>
      </c>
      <c r="H7" s="23" t="s">
        <v>98</v>
      </c>
      <c r="I7" s="23" t="s">
        <v>99</v>
      </c>
      <c r="J7" s="21" t="s">
        <v>18</v>
      </c>
      <c r="K7" s="21">
        <v>125</v>
      </c>
      <c r="L7" s="21" t="str">
        <f>VLOOKUP(E7,[1]KLASIFIKASI!$I$4:$J$18,2,FALSE)</f>
        <v>PELEPAS GAS</v>
      </c>
      <c r="M7" s="21">
        <f t="shared" si="2"/>
        <v>14</v>
      </c>
      <c r="N7" s="21" t="s">
        <v>19</v>
      </c>
    </row>
    <row r="8" spans="1:14" s="7" customFormat="1" x14ac:dyDescent="0.25">
      <c r="A8" s="21">
        <f t="shared" si="3"/>
        <v>7</v>
      </c>
      <c r="B8" s="21" t="s">
        <v>97</v>
      </c>
      <c r="C8" s="21" t="str">
        <f>VLOOKUP(B8,[1]DESA!$B$2:$D$601,3,FALSE)</f>
        <v>BAKAN</v>
      </c>
      <c r="D8" s="21" t="str">
        <f>VLOOKUP(B8,[1]DESA!$B$2:$E$601,4,FALSE)</f>
        <v>JANAPRIA</v>
      </c>
      <c r="E8" s="22" t="s">
        <v>29</v>
      </c>
      <c r="F8" s="21">
        <f t="shared" si="0"/>
        <v>0</v>
      </c>
      <c r="G8" s="21">
        <f t="shared" si="1"/>
        <v>0</v>
      </c>
      <c r="H8" s="23" t="s">
        <v>100</v>
      </c>
      <c r="I8" s="23" t="s">
        <v>101</v>
      </c>
      <c r="J8" s="21" t="s">
        <v>18</v>
      </c>
      <c r="K8" s="21">
        <v>125</v>
      </c>
      <c r="L8" s="21" t="str">
        <f>VLOOKUP(E8,[1]KLASIFIKASI!$I$4:$J$18,2,FALSE)</f>
        <v>PELEPAS GAS</v>
      </c>
      <c r="M8" s="21">
        <f t="shared" si="2"/>
        <v>14</v>
      </c>
      <c r="N8" s="21" t="s">
        <v>19</v>
      </c>
    </row>
    <row r="9" spans="1:14" s="7" customFormat="1" x14ac:dyDescent="0.25">
      <c r="A9" s="21">
        <f t="shared" si="3"/>
        <v>8</v>
      </c>
      <c r="B9" s="21" t="s">
        <v>97</v>
      </c>
      <c r="C9" s="21" t="str">
        <f>VLOOKUP(B9,[1]DESA!$B$2:$D$601,3,FALSE)</f>
        <v>BAKAN</v>
      </c>
      <c r="D9" s="21" t="str">
        <f>VLOOKUP(B9,[1]DESA!$B$2:$E$601,4,FALSE)</f>
        <v>JANAPRIA</v>
      </c>
      <c r="E9" s="22" t="s">
        <v>15</v>
      </c>
      <c r="F9" s="21">
        <f t="shared" si="0"/>
        <v>0</v>
      </c>
      <c r="G9" s="21">
        <f t="shared" si="1"/>
        <v>0</v>
      </c>
      <c r="H9" s="23" t="s">
        <v>102</v>
      </c>
      <c r="I9" s="23" t="s">
        <v>103</v>
      </c>
      <c r="J9" s="21" t="s">
        <v>18</v>
      </c>
      <c r="K9" s="21">
        <v>18</v>
      </c>
      <c r="L9" s="21" t="str">
        <f>VLOOKUP(E9,[1]KLASIFIKASI!$I$4:$J$18,2,FALSE)</f>
        <v>PELEPAS GAS</v>
      </c>
      <c r="M9" s="21">
        <f t="shared" si="2"/>
        <v>12</v>
      </c>
      <c r="N9" s="21" t="s">
        <v>19</v>
      </c>
    </row>
    <row r="10" spans="1:14" s="7" customFormat="1" x14ac:dyDescent="0.25">
      <c r="A10" s="21">
        <f t="shared" si="3"/>
        <v>9</v>
      </c>
      <c r="B10" s="21" t="s">
        <v>97</v>
      </c>
      <c r="C10" s="21" t="str">
        <f>VLOOKUP(B10,[1]DESA!$B$2:$D$601,3,FALSE)</f>
        <v>BAKAN</v>
      </c>
      <c r="D10" s="21" t="str">
        <f>VLOOKUP(B10,[1]DESA!$B$2:$E$601,4,FALSE)</f>
        <v>JANAPRIA</v>
      </c>
      <c r="E10" s="22" t="s">
        <v>15</v>
      </c>
      <c r="F10" s="21">
        <f t="shared" si="0"/>
        <v>0</v>
      </c>
      <c r="G10" s="21">
        <f t="shared" si="1"/>
        <v>0</v>
      </c>
      <c r="H10" s="23" t="s">
        <v>104</v>
      </c>
      <c r="I10" s="23" t="s">
        <v>105</v>
      </c>
      <c r="J10" s="21" t="s">
        <v>18</v>
      </c>
      <c r="K10" s="21">
        <v>42</v>
      </c>
      <c r="L10" s="21" t="str">
        <f>VLOOKUP(E10,[1]KLASIFIKASI!$I$4:$J$18,2,FALSE)</f>
        <v>PELEPAS GAS</v>
      </c>
      <c r="M10" s="21">
        <f t="shared" si="2"/>
        <v>12</v>
      </c>
      <c r="N10" s="21" t="s">
        <v>19</v>
      </c>
    </row>
    <row r="11" spans="1:14" s="7" customFormat="1" x14ac:dyDescent="0.25">
      <c r="A11" s="21">
        <f t="shared" si="3"/>
        <v>10</v>
      </c>
      <c r="B11" s="21" t="s">
        <v>97</v>
      </c>
      <c r="C11" s="21" t="str">
        <f>VLOOKUP(B11,[1]DESA!$B$2:$D$601,3,FALSE)</f>
        <v>BAKAN</v>
      </c>
      <c r="D11" s="21" t="str">
        <f>VLOOKUP(B11,[1]DESA!$B$2:$E$601,4,FALSE)</f>
        <v>JANAPRIA</v>
      </c>
      <c r="E11" s="22" t="s">
        <v>29</v>
      </c>
      <c r="F11" s="21">
        <f t="shared" si="0"/>
        <v>0</v>
      </c>
      <c r="G11" s="21">
        <f t="shared" si="1"/>
        <v>0</v>
      </c>
      <c r="H11" s="23" t="s">
        <v>106</v>
      </c>
      <c r="I11" s="23" t="s">
        <v>107</v>
      </c>
      <c r="J11" s="21" t="s">
        <v>18</v>
      </c>
      <c r="K11" s="21">
        <v>500</v>
      </c>
      <c r="L11" s="21" t="str">
        <f>VLOOKUP(E11,[1]KLASIFIKASI!$I$4:$J$18,2,FALSE)</f>
        <v>PELEPAS GAS</v>
      </c>
      <c r="M11" s="21">
        <f t="shared" si="2"/>
        <v>15</v>
      </c>
      <c r="N11" s="21" t="s">
        <v>19</v>
      </c>
    </row>
    <row r="12" spans="1:14" x14ac:dyDescent="0.25">
      <c r="A12" s="21">
        <f t="shared" si="3"/>
        <v>11</v>
      </c>
      <c r="B12" s="21" t="s">
        <v>388</v>
      </c>
      <c r="C12" s="21" t="str">
        <f>VLOOKUP(B12,[1]DESA!$B$2:$D$601,3,FALSE)</f>
        <v>SABA</v>
      </c>
      <c r="D12" s="21" t="str">
        <f>VLOOKUP(B12,[1]DESA!$B$2:$E$601,4,FALSE)</f>
        <v>JANAPRIA</v>
      </c>
      <c r="E12" s="22" t="s">
        <v>29</v>
      </c>
      <c r="F12" s="21">
        <f>IF(ISERROR(VLOOKUP(M12,KELAS,2,FALSE)),0,VLOOKUP(M12,KELAS,2,FALSE))</f>
        <v>0</v>
      </c>
      <c r="G12" s="21">
        <f>IF(F12&gt;50,100,F12)</f>
        <v>0</v>
      </c>
      <c r="H12" s="23" t="s">
        <v>425</v>
      </c>
      <c r="I12" s="23" t="s">
        <v>426</v>
      </c>
      <c r="J12" s="21" t="s">
        <v>18</v>
      </c>
      <c r="K12" s="21">
        <v>500</v>
      </c>
      <c r="L12" s="21" t="str">
        <f>VLOOKUP(E12,[1]KLASIFIKASI!$I$4:$J$18,2,FALSE)</f>
        <v>PELEPAS GAS</v>
      </c>
      <c r="M12" s="21">
        <f>IF(AND(L12="PIJAR",K12&gt;=25,K12&lt;=50),1,IF(AND(L12="PIJAR",K12&gt;=51,K12&lt;=100),2,IF(AND(L12="PIJAR",K12&gt;=101,K12&lt;=200),3,IF(AND(L12="PIJAR",K12&gt;=201,K12&lt;=300),4,IF(AND(L12="PIJAR",K12&gt;=301,K12&lt;=400),5,IF(AND(L12="PIJAR",K12&gt;=401,K12&lt;=500),6,IF(AND(L12="PIJAR",K12&gt;=510,K12&lt;=600),7,IF(AND(L12="PIJAR",K12&gt;=601,K12&lt;=700),8,IF(AND(L12="PIJAR",K12&gt;=701,K12&lt;=800),9,IF(AND(L12="PIJAR",K12&gt;=801,K12&lt;=900),10,IF(AND(L12="PIJAR",K12&gt;=901,K12&lt;=1000),11,IF(AND(L12="PELEPAS GAS",K12&gt;=10,K12&lt;=50),12,IF(AND(L12="PELEPAS GAS",K12&gt;=51,K12&lt;=100),13,IF(AND(L12="PELEPAS GAS",K12&gt;=101,K12&lt;=250),14,IF(AND(L12="PELEPAS GAS",K12&gt;=251,K12&lt;1000),15,IF(AND(L12="PELEPAS GAS",K12&gt;=501,K12&lt;2000),16,"SALAH"))))))))))))))))</f>
        <v>15</v>
      </c>
      <c r="N12" s="21" t="s">
        <v>19</v>
      </c>
    </row>
    <row r="13" spans="1:14" x14ac:dyDescent="0.25">
      <c r="A13" s="21">
        <f t="shared" si="3"/>
        <v>12</v>
      </c>
      <c r="B13" s="21" t="s">
        <v>388</v>
      </c>
      <c r="C13" s="21" t="str">
        <f>VLOOKUP(B13,[1]DESA!$B$2:$D$601,3,FALSE)</f>
        <v>SABA</v>
      </c>
      <c r="D13" s="21" t="str">
        <f>VLOOKUP(B13,[1]DESA!$B$2:$E$601,4,FALSE)</f>
        <v>JANAPRIA</v>
      </c>
      <c r="E13" s="22" t="s">
        <v>29</v>
      </c>
      <c r="F13" s="21">
        <f>IF(ISERROR(VLOOKUP(M13,KELAS,2,FALSE)),0,VLOOKUP(M13,KELAS,2,FALSE))</f>
        <v>0</v>
      </c>
      <c r="G13" s="21">
        <f>IF(F13&gt;50,100,F13)</f>
        <v>0</v>
      </c>
      <c r="H13" s="23"/>
      <c r="I13" s="23"/>
      <c r="J13" s="21" t="s">
        <v>18</v>
      </c>
      <c r="K13" s="21">
        <v>250</v>
      </c>
      <c r="L13" s="21" t="str">
        <f>VLOOKUP(E13,[1]KLASIFIKASI!$I$4:$J$18,2,FALSE)</f>
        <v>PELEPAS GAS</v>
      </c>
      <c r="M13" s="21">
        <f>IF(AND(L13="PIJAR",K13&gt;=25,K13&lt;=50),1,IF(AND(L13="PIJAR",K13&gt;=51,K13&lt;=100),2,IF(AND(L13="PIJAR",K13&gt;=101,K13&lt;=200),3,IF(AND(L13="PIJAR",K13&gt;=201,K13&lt;=300),4,IF(AND(L13="PIJAR",K13&gt;=301,K13&lt;=400),5,IF(AND(L13="PIJAR",K13&gt;=401,K13&lt;=500),6,IF(AND(L13="PIJAR",K13&gt;=510,K13&lt;=600),7,IF(AND(L13="PIJAR",K13&gt;=601,K13&lt;=700),8,IF(AND(L13="PIJAR",K13&gt;=701,K13&lt;=800),9,IF(AND(L13="PIJAR",K13&gt;=801,K13&lt;=900),10,IF(AND(L13="PIJAR",K13&gt;=901,K13&lt;=1000),11,IF(AND(L13="PELEPAS GAS",K13&gt;=10,K13&lt;=50),12,IF(AND(L13="PELEPAS GAS",K13&gt;=51,K13&lt;=100),13,IF(AND(L13="PELEPAS GAS",K13&gt;=101,K13&lt;=250),14,IF(AND(L13="PELEPAS GAS",K13&gt;=251,K13&lt;1000),15,IF(AND(L13="PELEPAS GAS",K13&gt;=501,K13&lt;2000),16,"SALAH"))))))))))))))))</f>
        <v>14</v>
      </c>
      <c r="N13" s="21" t="s">
        <v>19</v>
      </c>
    </row>
    <row r="14" spans="1:14" x14ac:dyDescent="0.25">
      <c r="A14" s="21">
        <f t="shared" si="3"/>
        <v>13</v>
      </c>
      <c r="B14" s="21" t="s">
        <v>388</v>
      </c>
      <c r="C14" s="21" t="str">
        <f>VLOOKUP(B14,[1]DESA!$B$2:$D$601,3,FALSE)</f>
        <v>SABA</v>
      </c>
      <c r="D14" s="21" t="str">
        <f>VLOOKUP(B14,[1]DESA!$B$2:$E$601,4,FALSE)</f>
        <v>JANAPRIA</v>
      </c>
      <c r="E14" s="22" t="s">
        <v>29</v>
      </c>
      <c r="F14" s="21">
        <f>IF(ISERROR(VLOOKUP(M14,KELAS,2,FALSE)),0,VLOOKUP(M14,KELAS,2,FALSE))</f>
        <v>0</v>
      </c>
      <c r="G14" s="21">
        <f>IF(F14&gt;50,100,F14)</f>
        <v>0</v>
      </c>
      <c r="H14" s="23" t="s">
        <v>399</v>
      </c>
      <c r="I14" s="23" t="s">
        <v>400</v>
      </c>
      <c r="J14" s="21" t="s">
        <v>18</v>
      </c>
      <c r="K14" s="21">
        <v>500</v>
      </c>
      <c r="L14" s="21" t="str">
        <f>VLOOKUP(E14,[1]KLASIFIKASI!$I$4:$J$18,2,FALSE)</f>
        <v>PELEPAS GAS</v>
      </c>
      <c r="M14" s="21">
        <f>IF(AND(L14="PIJAR",K14&gt;=25,K14&lt;=50),1,IF(AND(L14="PIJAR",K14&gt;=51,K14&lt;=100),2,IF(AND(L14="PIJAR",K14&gt;=101,K14&lt;=200),3,IF(AND(L14="PIJAR",K14&gt;=201,K14&lt;=300),4,IF(AND(L14="PIJAR",K14&gt;=301,K14&lt;=400),5,IF(AND(L14="PIJAR",K14&gt;=401,K14&lt;=500),6,IF(AND(L14="PIJAR",K14&gt;=510,K14&lt;=600),7,IF(AND(L14="PIJAR",K14&gt;=601,K14&lt;=700),8,IF(AND(L14="PIJAR",K14&gt;=701,K14&lt;=800),9,IF(AND(L14="PIJAR",K14&gt;=801,K14&lt;=900),10,IF(AND(L14="PIJAR",K14&gt;=901,K14&lt;=1000),11,IF(AND(L14="PELEPAS GAS",K14&gt;=10,K14&lt;=50),12,IF(AND(L14="PELEPAS GAS",K14&gt;=51,K14&lt;=100),13,IF(AND(L14="PELEPAS GAS",K14&gt;=101,K14&lt;=250),14,IF(AND(L14="PELEPAS GAS",K14&gt;=251,K14&lt;1000),15,IF(AND(L14="PELEPAS GAS",K14&gt;=501,K14&lt;2000),16,"SALAH"))))))))))))))))</f>
        <v>15</v>
      </c>
      <c r="N14" s="21" t="s">
        <v>19</v>
      </c>
    </row>
    <row r="15" spans="1:14" x14ac:dyDescent="0.25">
      <c r="A15" s="21">
        <f t="shared" si="3"/>
        <v>14</v>
      </c>
      <c r="B15" s="21" t="s">
        <v>388</v>
      </c>
      <c r="C15" s="21" t="str">
        <f>VLOOKUP(B15,[1]DESA!$B$2:$D$601,3,FALSE)</f>
        <v>SABA</v>
      </c>
      <c r="D15" s="21" t="str">
        <f>VLOOKUP(B15,[1]DESA!$B$2:$E$601,4,FALSE)</f>
        <v>JANAPRIA</v>
      </c>
      <c r="E15" s="22" t="s">
        <v>29</v>
      </c>
      <c r="F15" s="21">
        <f>IF(ISERROR(VLOOKUP(M15,KELAS,2,FALSE)),0,VLOOKUP(M15,KELAS,2,FALSE))</f>
        <v>0</v>
      </c>
      <c r="G15" s="21">
        <f>IF(F15&gt;50,100,F15)</f>
        <v>0</v>
      </c>
      <c r="H15" s="23" t="s">
        <v>389</v>
      </c>
      <c r="I15" s="23" t="s">
        <v>390</v>
      </c>
      <c r="J15" s="21" t="s">
        <v>18</v>
      </c>
      <c r="K15" s="21">
        <v>500</v>
      </c>
      <c r="L15" s="21" t="str">
        <f>VLOOKUP(E15,[1]KLASIFIKASI!$I$4:$J$18,2,FALSE)</f>
        <v>PELEPAS GAS</v>
      </c>
      <c r="M15" s="21">
        <f>IF(AND(L15="PIJAR",K15&gt;=25,K15&lt;=50),1,IF(AND(L15="PIJAR",K15&gt;=51,K15&lt;=100),2,IF(AND(L15="PIJAR",K15&gt;=101,K15&lt;=200),3,IF(AND(L15="PIJAR",K15&gt;=201,K15&lt;=300),4,IF(AND(L15="PIJAR",K15&gt;=301,K15&lt;=400),5,IF(AND(L15="PIJAR",K15&gt;=401,K15&lt;=500),6,IF(AND(L15="PIJAR",K15&gt;=510,K15&lt;=600),7,IF(AND(L15="PIJAR",K15&gt;=601,K15&lt;=700),8,IF(AND(L15="PIJAR",K15&gt;=701,K15&lt;=800),9,IF(AND(L15="PIJAR",K15&gt;=801,K15&lt;=900),10,IF(AND(L15="PIJAR",K15&gt;=901,K15&lt;=1000),11,IF(AND(L15="PELEPAS GAS",K15&gt;=10,K15&lt;=50),12,IF(AND(L15="PELEPAS GAS",K15&gt;=51,K15&lt;=100),13,IF(AND(L15="PELEPAS GAS",K15&gt;=101,K15&lt;=250),14,IF(AND(L15="PELEPAS GAS",K15&gt;=251,K15&lt;1000),15,IF(AND(L15="PELEPAS GAS",K15&gt;=501,K15&lt;2000),16,"SALAH"))))))))))))))))</f>
        <v>15</v>
      </c>
      <c r="N15" s="21" t="s">
        <v>19</v>
      </c>
    </row>
    <row r="16" spans="1:14" x14ac:dyDescent="0.25">
      <c r="A16" s="21">
        <f t="shared" si="3"/>
        <v>15</v>
      </c>
      <c r="B16" s="21" t="s">
        <v>381</v>
      </c>
      <c r="C16" s="21" t="str">
        <f>VLOOKUP(B16,[1]DESA!$B$2:$D$601,3,FALSE)</f>
        <v>SABA</v>
      </c>
      <c r="D16" s="21" t="str">
        <f>VLOOKUP(B16,[1]DESA!$B$2:$E$601,4,FALSE)</f>
        <v>JANAPRIA</v>
      </c>
      <c r="E16" s="22" t="s">
        <v>29</v>
      </c>
      <c r="F16" s="21">
        <f>IF(ISERROR(VLOOKUP(M16,KELAS,2,FALSE)),0,VLOOKUP(M16,KELAS,2,FALSE))</f>
        <v>0</v>
      </c>
      <c r="G16" s="21">
        <f>IF(F16&gt;50,100,F16)</f>
        <v>0</v>
      </c>
      <c r="H16" s="23" t="s">
        <v>386</v>
      </c>
      <c r="I16" s="23" t="s">
        <v>387</v>
      </c>
      <c r="J16" s="21" t="s">
        <v>18</v>
      </c>
      <c r="K16" s="21">
        <v>500</v>
      </c>
      <c r="L16" s="21" t="str">
        <f>VLOOKUP(E16,[1]KLASIFIKASI!$I$4:$J$18,2,FALSE)</f>
        <v>PELEPAS GAS</v>
      </c>
      <c r="M16" s="21">
        <f>IF(AND(L16="PIJAR",K16&gt;=25,K16&lt;=50),1,IF(AND(L16="PIJAR",K16&gt;=51,K16&lt;=100),2,IF(AND(L16="PIJAR",K16&gt;=101,K16&lt;=200),3,IF(AND(L16="PIJAR",K16&gt;=201,K16&lt;=300),4,IF(AND(L16="PIJAR",K16&gt;=301,K16&lt;=400),5,IF(AND(L16="PIJAR",K16&gt;=401,K16&lt;=500),6,IF(AND(L16="PIJAR",K16&gt;=510,K16&lt;=600),7,IF(AND(L16="PIJAR",K16&gt;=601,K16&lt;=700),8,IF(AND(L16="PIJAR",K16&gt;=701,K16&lt;=800),9,IF(AND(L16="PIJAR",K16&gt;=801,K16&lt;=900),10,IF(AND(L16="PIJAR",K16&gt;=901,K16&lt;=1000),11,IF(AND(L16="PELEPAS GAS",K16&gt;=10,K16&lt;=50),12,IF(AND(L16="PELEPAS GAS",K16&gt;=51,K16&lt;=100),13,IF(AND(L16="PELEPAS GAS",K16&gt;=101,K16&lt;=250),14,IF(AND(L16="PELEPAS GAS",K16&gt;=251,K16&lt;1000),15,IF(AND(L16="PELEPAS GAS",K16&gt;=501,K16&lt;2000),16,"SALAH"))))))))))))))))</f>
        <v>15</v>
      </c>
      <c r="N16" s="21" t="s">
        <v>19</v>
      </c>
    </row>
    <row r="17" spans="1:14" x14ac:dyDescent="0.25">
      <c r="A17" s="21">
        <f t="shared" si="3"/>
        <v>16</v>
      </c>
      <c r="B17" s="21" t="s">
        <v>381</v>
      </c>
      <c r="C17" s="21" t="str">
        <f>VLOOKUP(B17,[1]DESA!$B$2:$D$601,3,FALSE)</f>
        <v>SABA</v>
      </c>
      <c r="D17" s="21" t="str">
        <f>VLOOKUP(B17,[1]DESA!$B$2:$E$601,4,FALSE)</f>
        <v>JANAPRIA</v>
      </c>
      <c r="E17" s="22" t="s">
        <v>29</v>
      </c>
      <c r="F17" s="21">
        <f>IF(ISERROR(VLOOKUP(M17,KELAS,2,FALSE)),0,VLOOKUP(M17,KELAS,2,FALSE))</f>
        <v>0</v>
      </c>
      <c r="G17" s="21">
        <f>IF(F17&gt;50,100,F17)</f>
        <v>0</v>
      </c>
      <c r="H17" s="23" t="s">
        <v>382</v>
      </c>
      <c r="I17" s="23" t="s">
        <v>383</v>
      </c>
      <c r="J17" s="21" t="s">
        <v>18</v>
      </c>
      <c r="K17" s="21">
        <v>250</v>
      </c>
      <c r="L17" s="21" t="str">
        <f>VLOOKUP(E17,[1]KLASIFIKASI!$I$4:$J$18,2,FALSE)</f>
        <v>PELEPAS GAS</v>
      </c>
      <c r="M17" s="21">
        <f>IF(AND(L17="PIJAR",K17&gt;=25,K17&lt;=50),1,IF(AND(L17="PIJAR",K17&gt;=51,K17&lt;=100),2,IF(AND(L17="PIJAR",K17&gt;=101,K17&lt;=200),3,IF(AND(L17="PIJAR",K17&gt;=201,K17&lt;=300),4,IF(AND(L17="PIJAR",K17&gt;=301,K17&lt;=400),5,IF(AND(L17="PIJAR",K17&gt;=401,K17&lt;=500),6,IF(AND(L17="PIJAR",K17&gt;=510,K17&lt;=600),7,IF(AND(L17="PIJAR",K17&gt;=601,K17&lt;=700),8,IF(AND(L17="PIJAR",K17&gt;=701,K17&lt;=800),9,IF(AND(L17="PIJAR",K17&gt;=801,K17&lt;=900),10,IF(AND(L17="PIJAR",K17&gt;=901,K17&lt;=1000),11,IF(AND(L17="PELEPAS GAS",K17&gt;=10,K17&lt;=50),12,IF(AND(L17="PELEPAS GAS",K17&gt;=51,K17&lt;=100),13,IF(AND(L17="PELEPAS GAS",K17&gt;=101,K17&lt;=250),14,IF(AND(L17="PELEPAS GAS",K17&gt;=251,K17&lt;1000),15,IF(AND(L17="PELEPAS GAS",K17&gt;=501,K17&lt;2000),16,"SALAH"))))))))))))))))</f>
        <v>14</v>
      </c>
      <c r="N17" s="21" t="s">
        <v>19</v>
      </c>
    </row>
    <row r="18" spans="1:14" x14ac:dyDescent="0.25">
      <c r="A18" s="21">
        <f t="shared" si="3"/>
        <v>17</v>
      </c>
      <c r="B18" s="21" t="s">
        <v>336</v>
      </c>
      <c r="C18" s="21" t="str">
        <f>VLOOKUP(B18,[1]DESA!$B$2:$D$601,3,FALSE)</f>
        <v>LOANGMAKA</v>
      </c>
      <c r="D18" s="21" t="str">
        <f>VLOOKUP(B18,[1]DESA!$B$2:$E$601,4,FALSE)</f>
        <v>JANAPRIA</v>
      </c>
      <c r="E18" s="22"/>
      <c r="F18" s="21">
        <f>IF(ISERROR(VLOOKUP(M18,KELAS,2,FALSE)),0,VLOOKUP(M18,KELAS,2,FALSE))</f>
        <v>0</v>
      </c>
      <c r="G18" s="21">
        <f>IF(F18&gt;50,100,F18)</f>
        <v>0</v>
      </c>
      <c r="H18" s="23" t="s">
        <v>353</v>
      </c>
      <c r="I18" s="23" t="s">
        <v>354</v>
      </c>
      <c r="J18" s="21" t="s">
        <v>18</v>
      </c>
      <c r="K18" s="21"/>
      <c r="L18" s="21" t="e">
        <f>VLOOKUP(E18,[1]KLASIFIKASI!$I$4:$J$18,2,FALSE)</f>
        <v>#N/A</v>
      </c>
      <c r="M18" s="21" t="e">
        <f>IF(AND(L18="PIJAR",K18&gt;=25,K18&lt;=50),1,IF(AND(L18="PIJAR",K18&gt;=51,K18&lt;=100),2,IF(AND(L18="PIJAR",K18&gt;=101,K18&lt;=200),3,IF(AND(L18="PIJAR",K18&gt;=201,K18&lt;=300),4,IF(AND(L18="PIJAR",K18&gt;=301,K18&lt;=400),5,IF(AND(L18="PIJAR",K18&gt;=401,K18&lt;=500),6,IF(AND(L18="PIJAR",K18&gt;=510,K18&lt;=600),7,IF(AND(L18="PIJAR",K18&gt;=601,K18&lt;=700),8,IF(AND(L18="PIJAR",K18&gt;=701,K18&lt;=800),9,IF(AND(L18="PIJAR",K18&gt;=801,K18&lt;=900),10,IF(AND(L18="PIJAR",K18&gt;=901,K18&lt;=1000),11,IF(AND(L18="PELEPAS GAS",K18&gt;=10,K18&lt;=50),12,IF(AND(L18="PELEPAS GAS",K18&gt;=51,K18&lt;=100),13,IF(AND(L18="PELEPAS GAS",K18&gt;=101,K18&lt;=250),14,IF(AND(L18="PELEPAS GAS",K18&gt;=251,K18&lt;1000),15,IF(AND(L18="PELEPAS GAS",K18&gt;=501,K18&lt;2000),16,"SALAH"))))))))))))))))</f>
        <v>#N/A</v>
      </c>
      <c r="N18" s="21" t="s">
        <v>52</v>
      </c>
    </row>
    <row r="19" spans="1:14" x14ac:dyDescent="0.25">
      <c r="A19" s="21">
        <f t="shared" si="3"/>
        <v>18</v>
      </c>
      <c r="B19" s="21" t="s">
        <v>336</v>
      </c>
      <c r="C19" s="21" t="str">
        <f>VLOOKUP(B19,[1]DESA!$B$2:$D$601,3,FALSE)</f>
        <v>LOANGMAKA</v>
      </c>
      <c r="D19" s="21" t="str">
        <f>VLOOKUP(B19,[1]DESA!$B$2:$E$601,4,FALSE)</f>
        <v>JANAPRIA</v>
      </c>
      <c r="E19" s="22" t="s">
        <v>29</v>
      </c>
      <c r="F19" s="21">
        <f>IF(ISERROR(VLOOKUP(M19,KELAS,2,FALSE)),0,VLOOKUP(M19,KELAS,2,FALSE))</f>
        <v>0</v>
      </c>
      <c r="G19" s="21">
        <f>IF(F19&gt;50,100,F19)</f>
        <v>0</v>
      </c>
      <c r="H19" s="23" t="s">
        <v>349</v>
      </c>
      <c r="I19" s="23" t="s">
        <v>350</v>
      </c>
      <c r="J19" s="21" t="s">
        <v>18</v>
      </c>
      <c r="K19" s="21">
        <v>500</v>
      </c>
      <c r="L19" s="21" t="str">
        <f>VLOOKUP(E19,[1]KLASIFIKASI!$I$4:$J$18,2,FALSE)</f>
        <v>PELEPAS GAS</v>
      </c>
      <c r="M19" s="21">
        <f>IF(AND(L19="PIJAR",K19&gt;=25,K19&lt;=50),1,IF(AND(L19="PIJAR",K19&gt;=51,K19&lt;=100),2,IF(AND(L19="PIJAR",K19&gt;=101,K19&lt;=200),3,IF(AND(L19="PIJAR",K19&gt;=201,K19&lt;=300),4,IF(AND(L19="PIJAR",K19&gt;=301,K19&lt;=400),5,IF(AND(L19="PIJAR",K19&gt;=401,K19&lt;=500),6,IF(AND(L19="PIJAR",K19&gt;=510,K19&lt;=600),7,IF(AND(L19="PIJAR",K19&gt;=601,K19&lt;=700),8,IF(AND(L19="PIJAR",K19&gt;=701,K19&lt;=800),9,IF(AND(L19="PIJAR",K19&gt;=801,K19&lt;=900),10,IF(AND(L19="PIJAR",K19&gt;=901,K19&lt;=1000),11,IF(AND(L19="PELEPAS GAS",K19&gt;=10,K19&lt;=50),12,IF(AND(L19="PELEPAS GAS",K19&gt;=51,K19&lt;=100),13,IF(AND(L19="PELEPAS GAS",K19&gt;=101,K19&lt;=250),14,IF(AND(L19="PELEPAS GAS",K19&gt;=251,K19&lt;1000),15,IF(AND(L19="PELEPAS GAS",K19&gt;=501,K19&lt;2000),16,"SALAH"))))))))))))))))</f>
        <v>15</v>
      </c>
      <c r="N19" s="21" t="s">
        <v>19</v>
      </c>
    </row>
    <row r="20" spans="1:14" x14ac:dyDescent="0.25">
      <c r="A20" s="21">
        <f t="shared" si="3"/>
        <v>19</v>
      </c>
      <c r="B20" s="21" t="s">
        <v>336</v>
      </c>
      <c r="C20" s="21" t="str">
        <f>VLOOKUP(B20,[1]DESA!$B$2:$D$601,3,FALSE)</f>
        <v>LOANGMAKA</v>
      </c>
      <c r="D20" s="21" t="str">
        <f>VLOOKUP(B20,[1]DESA!$B$2:$E$601,4,FALSE)</f>
        <v>JANAPRIA</v>
      </c>
      <c r="E20" s="22" t="s">
        <v>15</v>
      </c>
      <c r="F20" s="21">
        <f>IF(ISERROR(VLOOKUP(M20,KELAS,2,FALSE)),0,VLOOKUP(M20,KELAS,2,FALSE))</f>
        <v>0</v>
      </c>
      <c r="G20" s="21">
        <f>IF(F20&gt;50,100,F20)</f>
        <v>0</v>
      </c>
      <c r="H20" s="23" t="s">
        <v>341</v>
      </c>
      <c r="I20" s="23" t="s">
        <v>342</v>
      </c>
      <c r="J20" s="21" t="s">
        <v>18</v>
      </c>
      <c r="K20" s="21">
        <v>18</v>
      </c>
      <c r="L20" s="21" t="str">
        <f>VLOOKUP(E20,[1]KLASIFIKASI!$I$4:$J$18,2,FALSE)</f>
        <v>PELEPAS GAS</v>
      </c>
      <c r="M20" s="21">
        <f>IF(AND(L20="PIJAR",K20&gt;=25,K20&lt;=50),1,IF(AND(L20="PIJAR",K20&gt;=51,K20&lt;=100),2,IF(AND(L20="PIJAR",K20&gt;=101,K20&lt;=200),3,IF(AND(L20="PIJAR",K20&gt;=201,K20&lt;=300),4,IF(AND(L20="PIJAR",K20&gt;=301,K20&lt;=400),5,IF(AND(L20="PIJAR",K20&gt;=401,K20&lt;=500),6,IF(AND(L20="PIJAR",K20&gt;=510,K20&lt;=600),7,IF(AND(L20="PIJAR",K20&gt;=601,K20&lt;=700),8,IF(AND(L20="PIJAR",K20&gt;=701,K20&lt;=800),9,IF(AND(L20="PIJAR",K20&gt;=801,K20&lt;=900),10,IF(AND(L20="PIJAR",K20&gt;=901,K20&lt;=1000),11,IF(AND(L20="PELEPAS GAS",K20&gt;=10,K20&lt;=50),12,IF(AND(L20="PELEPAS GAS",K20&gt;=51,K20&lt;=100),13,IF(AND(L20="PELEPAS GAS",K20&gt;=101,K20&lt;=250),14,IF(AND(L20="PELEPAS GAS",K20&gt;=251,K20&lt;1000),15,IF(AND(L20="PELEPAS GAS",K20&gt;=501,K20&lt;2000),16,"SALAH"))))))))))))))))</f>
        <v>12</v>
      </c>
      <c r="N20" s="21" t="s">
        <v>19</v>
      </c>
    </row>
    <row r="21" spans="1:14" x14ac:dyDescent="0.25">
      <c r="A21" s="21">
        <f t="shared" si="3"/>
        <v>20</v>
      </c>
      <c r="B21" s="21" t="s">
        <v>336</v>
      </c>
      <c r="C21" s="21" t="str">
        <f>VLOOKUP(B21,[1]DESA!$B$2:$D$601,3,FALSE)</f>
        <v>LOANGMAKA</v>
      </c>
      <c r="D21" s="21" t="str">
        <f>VLOOKUP(B21,[1]DESA!$B$2:$E$601,4,FALSE)</f>
        <v>JANAPRIA</v>
      </c>
      <c r="E21" s="22" t="s">
        <v>29</v>
      </c>
      <c r="F21" s="21">
        <f>IF(ISERROR(VLOOKUP(M21,KELAS,2,FALSE)),0,VLOOKUP(M21,KELAS,2,FALSE))</f>
        <v>0</v>
      </c>
      <c r="G21" s="21">
        <f>IF(F21&gt;50,100,F21)</f>
        <v>0</v>
      </c>
      <c r="H21" s="23" t="s">
        <v>337</v>
      </c>
      <c r="I21" s="23" t="s">
        <v>338</v>
      </c>
      <c r="J21" s="21" t="s">
        <v>18</v>
      </c>
      <c r="K21" s="21">
        <v>250</v>
      </c>
      <c r="L21" s="21" t="str">
        <f>VLOOKUP(E21,[1]KLASIFIKASI!$I$4:$J$18,2,FALSE)</f>
        <v>PELEPAS GAS</v>
      </c>
      <c r="M21" s="21">
        <f>IF(AND(L21="PIJAR",K21&gt;=25,K21&lt;=50),1,IF(AND(L21="PIJAR",K21&gt;=51,K21&lt;=100),2,IF(AND(L21="PIJAR",K21&gt;=101,K21&lt;=200),3,IF(AND(L21="PIJAR",K21&gt;=201,K21&lt;=300),4,IF(AND(L21="PIJAR",K21&gt;=301,K21&lt;=400),5,IF(AND(L21="PIJAR",K21&gt;=401,K21&lt;=500),6,IF(AND(L21="PIJAR",K21&gt;=510,K21&lt;=600),7,IF(AND(L21="PIJAR",K21&gt;=601,K21&lt;=700),8,IF(AND(L21="PIJAR",K21&gt;=701,K21&lt;=800),9,IF(AND(L21="PIJAR",K21&gt;=801,K21&lt;=900),10,IF(AND(L21="PIJAR",K21&gt;=901,K21&lt;=1000),11,IF(AND(L21="PELEPAS GAS",K21&gt;=10,K21&lt;=50),12,IF(AND(L21="PELEPAS GAS",K21&gt;=51,K21&lt;=100),13,IF(AND(L21="PELEPAS GAS",K21&gt;=101,K21&lt;=250),14,IF(AND(L21="PELEPAS GAS",K21&gt;=251,K21&lt;1000),15,IF(AND(L21="PELEPAS GAS",K21&gt;=501,K21&lt;2000),16,"SALAH"))))))))))))))))</f>
        <v>14</v>
      </c>
      <c r="N21" s="21" t="s">
        <v>19</v>
      </c>
    </row>
    <row r="22" spans="1:14" x14ac:dyDescent="0.25">
      <c r="A22" s="21">
        <f t="shared" si="3"/>
        <v>21</v>
      </c>
      <c r="B22" s="21" t="s">
        <v>254</v>
      </c>
      <c r="C22" s="21" t="str">
        <f>VLOOKUP(B22,[1]DESA!$B$2:$D$601,3,FALSE)</f>
        <v>LOANGMAKA</v>
      </c>
      <c r="D22" s="21" t="str">
        <f>VLOOKUP(B22,[1]DESA!$B$2:$E$601,4,FALSE)</f>
        <v>JANAPRIA</v>
      </c>
      <c r="E22" s="22" t="s">
        <v>29</v>
      </c>
      <c r="F22" s="21">
        <f>IF(ISERROR(VLOOKUP(M22,KELAS,2,FALSE)),0,VLOOKUP(M22,KELAS,2,FALSE))</f>
        <v>0</v>
      </c>
      <c r="G22" s="21">
        <f>IF(F22&gt;50,100,F22)</f>
        <v>0</v>
      </c>
      <c r="H22" s="23" t="s">
        <v>270</v>
      </c>
      <c r="I22" s="23" t="s">
        <v>271</v>
      </c>
      <c r="J22" s="21" t="s">
        <v>18</v>
      </c>
      <c r="K22" s="21">
        <v>42</v>
      </c>
      <c r="L22" s="21" t="str">
        <f>VLOOKUP(E22,[1]KLASIFIKASI!$I$4:$J$18,2,FALSE)</f>
        <v>PELEPAS GAS</v>
      </c>
      <c r="M22" s="21">
        <f>IF(AND(L22="PIJAR",K22&gt;=25,K22&lt;=50),1,IF(AND(L22="PIJAR",K22&gt;=51,K22&lt;=100),2,IF(AND(L22="PIJAR",K22&gt;=101,K22&lt;=200),3,IF(AND(L22="PIJAR",K22&gt;=201,K22&lt;=300),4,IF(AND(L22="PIJAR",K22&gt;=301,K22&lt;=400),5,IF(AND(L22="PIJAR",K22&gt;=401,K22&lt;=500),6,IF(AND(L22="PIJAR",K22&gt;=510,K22&lt;=600),7,IF(AND(L22="PIJAR",K22&gt;=601,K22&lt;=700),8,IF(AND(L22="PIJAR",K22&gt;=701,K22&lt;=800),9,IF(AND(L22="PIJAR",K22&gt;=801,K22&lt;=900),10,IF(AND(L22="PIJAR",K22&gt;=901,K22&lt;=1000),11,IF(AND(L22="PELEPAS GAS",K22&gt;=10,K22&lt;=50),12,IF(AND(L22="PELEPAS GAS",K22&gt;=51,K22&lt;=100),13,IF(AND(L22="PELEPAS GAS",K22&gt;=101,K22&lt;=250),14,IF(AND(L22="PELEPAS GAS",K22&gt;=251,K22&lt;1000),15,IF(AND(L22="PELEPAS GAS",K22&gt;=501,K22&lt;2000),16,"SALAH"))))))))))))))))</f>
        <v>12</v>
      </c>
      <c r="N22" s="21" t="s">
        <v>19</v>
      </c>
    </row>
    <row r="23" spans="1:14" x14ac:dyDescent="0.25">
      <c r="A23" s="21">
        <f t="shared" si="3"/>
        <v>22</v>
      </c>
      <c r="B23" s="21" t="s">
        <v>254</v>
      </c>
      <c r="C23" s="21" t="str">
        <f>VLOOKUP(B23,[1]DESA!$B$2:$D$601,3,FALSE)</f>
        <v>LOANGMAKA</v>
      </c>
      <c r="D23" s="21" t="str">
        <f>VLOOKUP(B23,[1]DESA!$B$2:$E$601,4,FALSE)</f>
        <v>JANAPRIA</v>
      </c>
      <c r="E23" s="22" t="s">
        <v>29</v>
      </c>
      <c r="F23" s="21">
        <f>IF(ISERROR(VLOOKUP(M23,KELAS,2,FALSE)),0,VLOOKUP(M23,KELAS,2,FALSE))</f>
        <v>0</v>
      </c>
      <c r="G23" s="21">
        <f>IF(F23&gt;50,100,F23)</f>
        <v>0</v>
      </c>
      <c r="H23" s="23" t="s">
        <v>261</v>
      </c>
      <c r="I23" s="23" t="s">
        <v>262</v>
      </c>
      <c r="J23" s="21" t="s">
        <v>18</v>
      </c>
      <c r="K23" s="21">
        <v>500</v>
      </c>
      <c r="L23" s="21" t="str">
        <f>VLOOKUP(E23,[1]KLASIFIKASI!$I$4:$J$18,2,FALSE)</f>
        <v>PELEPAS GAS</v>
      </c>
      <c r="M23" s="21">
        <f>IF(AND(L23="PIJAR",K23&gt;=25,K23&lt;=50),1,IF(AND(L23="PIJAR",K23&gt;=51,K23&lt;=100),2,IF(AND(L23="PIJAR",K23&gt;=101,K23&lt;=200),3,IF(AND(L23="PIJAR",K23&gt;=201,K23&lt;=300),4,IF(AND(L23="PIJAR",K23&gt;=301,K23&lt;=400),5,IF(AND(L23="PIJAR",K23&gt;=401,K23&lt;=500),6,IF(AND(L23="PIJAR",K23&gt;=510,K23&lt;=600),7,IF(AND(L23="PIJAR",K23&gt;=601,K23&lt;=700),8,IF(AND(L23="PIJAR",K23&gt;=701,K23&lt;=800),9,IF(AND(L23="PIJAR",K23&gt;=801,K23&lt;=900),10,IF(AND(L23="PIJAR",K23&gt;=901,K23&lt;=1000),11,IF(AND(L23="PELEPAS GAS",K23&gt;=10,K23&lt;=50),12,IF(AND(L23="PELEPAS GAS",K23&gt;=51,K23&lt;=100),13,IF(AND(L23="PELEPAS GAS",K23&gt;=101,K23&lt;=250),14,IF(AND(L23="PELEPAS GAS",K23&gt;=251,K23&lt;1000),15,IF(AND(L23="PELEPAS GAS",K23&gt;=501,K23&lt;2000),16,"SALAH"))))))))))))))))</f>
        <v>15</v>
      </c>
      <c r="N23" s="21" t="s">
        <v>19</v>
      </c>
    </row>
    <row r="24" spans="1:14" x14ac:dyDescent="0.25">
      <c r="A24" s="21">
        <f t="shared" si="3"/>
        <v>23</v>
      </c>
      <c r="B24" s="21" t="s">
        <v>254</v>
      </c>
      <c r="C24" s="21" t="str">
        <f>VLOOKUP(B24,[1]DESA!$B$2:$D$601,3,FALSE)</f>
        <v>LOANGMAKA</v>
      </c>
      <c r="D24" s="21" t="str">
        <f>VLOOKUP(B24,[1]DESA!$B$2:$E$601,4,FALSE)</f>
        <v>JANAPRIA</v>
      </c>
      <c r="E24" s="22"/>
      <c r="F24" s="21">
        <f>IF(ISERROR(VLOOKUP(M24,KELAS,2,FALSE)),0,VLOOKUP(M24,KELAS,2,FALSE))</f>
        <v>0</v>
      </c>
      <c r="G24" s="21">
        <f>IF(F24&gt;50,100,F24)</f>
        <v>0</v>
      </c>
      <c r="H24" s="23" t="s">
        <v>257</v>
      </c>
      <c r="I24" s="23" t="s">
        <v>258</v>
      </c>
      <c r="J24" s="21" t="s">
        <v>18</v>
      </c>
      <c r="K24" s="21"/>
      <c r="L24" s="21" t="e">
        <f>VLOOKUP(E24,[1]KLASIFIKASI!$I$4:$J$18,2,FALSE)</f>
        <v>#N/A</v>
      </c>
      <c r="M24" s="21" t="e">
        <f>IF(AND(L24="PIJAR",K24&gt;=25,K24&lt;=50),1,IF(AND(L24="PIJAR",K24&gt;=51,K24&lt;=100),2,IF(AND(L24="PIJAR",K24&gt;=101,K24&lt;=200),3,IF(AND(L24="PIJAR",K24&gt;=201,K24&lt;=300),4,IF(AND(L24="PIJAR",K24&gt;=301,K24&lt;=400),5,IF(AND(L24="PIJAR",K24&gt;=401,K24&lt;=500),6,IF(AND(L24="PIJAR",K24&gt;=510,K24&lt;=600),7,IF(AND(L24="PIJAR",K24&gt;=601,K24&lt;=700),8,IF(AND(L24="PIJAR",K24&gt;=701,K24&lt;=800),9,IF(AND(L24="PIJAR",K24&gt;=801,K24&lt;=900),10,IF(AND(L24="PIJAR",K24&gt;=901,K24&lt;=1000),11,IF(AND(L24="PELEPAS GAS",K24&gt;=10,K24&lt;=50),12,IF(AND(L24="PELEPAS GAS",K24&gt;=51,K24&lt;=100),13,IF(AND(L24="PELEPAS GAS",K24&gt;=101,K24&lt;=250),14,IF(AND(L24="PELEPAS GAS",K24&gt;=251,K24&lt;1000),15,IF(AND(L24="PELEPAS GAS",K24&gt;=501,K24&lt;2000),16,"SALAH"))))))))))))))))</f>
        <v>#N/A</v>
      </c>
      <c r="N24" s="21" t="s">
        <v>52</v>
      </c>
    </row>
    <row r="25" spans="1:14" x14ac:dyDescent="0.25">
      <c r="A25" s="21">
        <f t="shared" si="3"/>
        <v>24</v>
      </c>
      <c r="B25" s="21" t="s">
        <v>254</v>
      </c>
      <c r="C25" s="21" t="str">
        <f>VLOOKUP(B25,[1]DESA!$B$2:$D$601,3,FALSE)</f>
        <v>LOANGMAKA</v>
      </c>
      <c r="D25" s="21" t="str">
        <f>VLOOKUP(B25,[1]DESA!$B$2:$E$601,4,FALSE)</f>
        <v>JANAPRIA</v>
      </c>
      <c r="E25" s="22"/>
      <c r="F25" s="21">
        <f>IF(ISERROR(VLOOKUP(M25,KELAS,2,FALSE)),0,VLOOKUP(M25,KELAS,2,FALSE))</f>
        <v>0</v>
      </c>
      <c r="G25" s="21">
        <f>IF(F25&gt;50,100,F25)</f>
        <v>0</v>
      </c>
      <c r="H25" s="23" t="s">
        <v>255</v>
      </c>
      <c r="I25" s="23" t="s">
        <v>256</v>
      </c>
      <c r="J25" s="21" t="s">
        <v>18</v>
      </c>
      <c r="K25" s="21"/>
      <c r="L25" s="21" t="e">
        <f>VLOOKUP(E25,[1]KLASIFIKASI!$I$4:$J$18,2,FALSE)</f>
        <v>#N/A</v>
      </c>
      <c r="M25" s="21" t="e">
        <f>IF(AND(L25="PIJAR",K25&gt;=25,K25&lt;=50),1,IF(AND(L25="PIJAR",K25&gt;=51,K25&lt;=100),2,IF(AND(L25="PIJAR",K25&gt;=101,K25&lt;=200),3,IF(AND(L25="PIJAR",K25&gt;=201,K25&lt;=300),4,IF(AND(L25="PIJAR",K25&gt;=301,K25&lt;=400),5,IF(AND(L25="PIJAR",K25&gt;=401,K25&lt;=500),6,IF(AND(L25="PIJAR",K25&gt;=510,K25&lt;=600),7,IF(AND(L25="PIJAR",K25&gt;=601,K25&lt;=700),8,IF(AND(L25="PIJAR",K25&gt;=701,K25&lt;=800),9,IF(AND(L25="PIJAR",K25&gt;=801,K25&lt;=900),10,IF(AND(L25="PIJAR",K25&gt;=901,K25&lt;=1000),11,IF(AND(L25="PELEPAS GAS",K25&gt;=10,K25&lt;=50),12,IF(AND(L25="PELEPAS GAS",K25&gt;=51,K25&lt;=100),13,IF(AND(L25="PELEPAS GAS",K25&gt;=101,K25&lt;=250),14,IF(AND(L25="PELEPAS GAS",K25&gt;=251,K25&lt;1000),15,IF(AND(L25="PELEPAS GAS",K25&gt;=501,K25&lt;2000),16,"SALAH"))))))))))))))))</f>
        <v>#N/A</v>
      </c>
      <c r="N25" s="21" t="s">
        <v>52</v>
      </c>
    </row>
    <row r="26" spans="1:14" x14ac:dyDescent="0.25">
      <c r="A26" s="21">
        <f t="shared" si="3"/>
        <v>25</v>
      </c>
      <c r="B26" s="21" t="s">
        <v>206</v>
      </c>
      <c r="C26" s="21" t="str">
        <f>VLOOKUP(B26,[1]DESA!$B$2:$D$601,3,FALSE)</f>
        <v>LANGKO</v>
      </c>
      <c r="D26" s="21" t="str">
        <f>VLOOKUP(B26,[1]DESA!$B$2:$E$601,4,FALSE)</f>
        <v>JANAPRIA</v>
      </c>
      <c r="E26" s="22" t="s">
        <v>29</v>
      </c>
      <c r="F26" s="21">
        <f>IF(ISERROR(VLOOKUP(M26,KELAS,2,FALSE)),0,VLOOKUP(M26,KELAS,2,FALSE))</f>
        <v>0</v>
      </c>
      <c r="G26" s="21">
        <f>IF(F26&gt;50,100,F26)</f>
        <v>0</v>
      </c>
      <c r="H26" s="23" t="s">
        <v>247</v>
      </c>
      <c r="I26" s="23" t="s">
        <v>248</v>
      </c>
      <c r="J26" s="21" t="s">
        <v>18</v>
      </c>
      <c r="K26" s="21">
        <v>250</v>
      </c>
      <c r="L26" s="21" t="str">
        <f>VLOOKUP(E26,[1]KLASIFIKASI!$I$4:$J$18,2,FALSE)</f>
        <v>PELEPAS GAS</v>
      </c>
      <c r="M26" s="21">
        <f>IF(AND(L26="PIJAR",K26&gt;=25,K26&lt;=50),1,IF(AND(L26="PIJAR",K26&gt;=51,K26&lt;=100),2,IF(AND(L26="PIJAR",K26&gt;=101,K26&lt;=200),3,IF(AND(L26="PIJAR",K26&gt;=201,K26&lt;=300),4,IF(AND(L26="PIJAR",K26&gt;=301,K26&lt;=400),5,IF(AND(L26="PIJAR",K26&gt;=401,K26&lt;=500),6,IF(AND(L26="PIJAR",K26&gt;=510,K26&lt;=600),7,IF(AND(L26="PIJAR",K26&gt;=601,K26&lt;=700),8,IF(AND(L26="PIJAR",K26&gt;=701,K26&lt;=800),9,IF(AND(L26="PIJAR",K26&gt;=801,K26&lt;=900),10,IF(AND(L26="PIJAR",K26&gt;=901,K26&lt;=1000),11,IF(AND(L26="PELEPAS GAS",K26&gt;=10,K26&lt;=50),12,IF(AND(L26="PELEPAS GAS",K26&gt;=51,K26&lt;=100),13,IF(AND(L26="PELEPAS GAS",K26&gt;=101,K26&lt;=250),14,IF(AND(L26="PELEPAS GAS",K26&gt;=251,K26&lt;1000),15,IF(AND(L26="PELEPAS GAS",K26&gt;=501,K26&lt;2000),16,"SALAH"))))))))))))))))</f>
        <v>14</v>
      </c>
      <c r="N26" s="21" t="s">
        <v>19</v>
      </c>
    </row>
    <row r="27" spans="1:14" x14ac:dyDescent="0.25">
      <c r="A27" s="21">
        <f t="shared" si="3"/>
        <v>26</v>
      </c>
      <c r="B27" s="21" t="s">
        <v>206</v>
      </c>
      <c r="C27" s="21" t="str">
        <f>VLOOKUP(B27,[1]DESA!$B$2:$D$601,3,FALSE)</f>
        <v>LANGKO</v>
      </c>
      <c r="D27" s="21" t="str">
        <f>VLOOKUP(B27,[1]DESA!$B$2:$E$601,4,FALSE)</f>
        <v>JANAPRIA</v>
      </c>
      <c r="E27" s="22" t="s">
        <v>29</v>
      </c>
      <c r="F27" s="21">
        <f>IF(ISERROR(VLOOKUP(M27,KELAS,2,FALSE)),0,VLOOKUP(M27,KELAS,2,FALSE))</f>
        <v>0</v>
      </c>
      <c r="G27" s="21">
        <f>IF(F27&gt;50,100,F27)</f>
        <v>0</v>
      </c>
      <c r="H27" s="23"/>
      <c r="I27" s="23"/>
      <c r="J27" s="21" t="s">
        <v>18</v>
      </c>
      <c r="K27" s="21">
        <v>125</v>
      </c>
      <c r="L27" s="21" t="str">
        <f>VLOOKUP(E27,[1]KLASIFIKASI!$I$4:$J$18,2,FALSE)</f>
        <v>PELEPAS GAS</v>
      </c>
      <c r="M27" s="21">
        <f>IF(AND(L27="PIJAR",K27&gt;=25,K27&lt;=50),1,IF(AND(L27="PIJAR",K27&gt;=51,K27&lt;=100),2,IF(AND(L27="PIJAR",K27&gt;=101,K27&lt;=200),3,IF(AND(L27="PIJAR",K27&gt;=201,K27&lt;=300),4,IF(AND(L27="PIJAR",K27&gt;=301,K27&lt;=400),5,IF(AND(L27="PIJAR",K27&gt;=401,K27&lt;=500),6,IF(AND(L27="PIJAR",K27&gt;=510,K27&lt;=600),7,IF(AND(L27="PIJAR",K27&gt;=601,K27&lt;=700),8,IF(AND(L27="PIJAR",K27&gt;=701,K27&lt;=800),9,IF(AND(L27="PIJAR",K27&gt;=801,K27&lt;=900),10,IF(AND(L27="PIJAR",K27&gt;=901,K27&lt;=1000),11,IF(AND(L27="PELEPAS GAS",K27&gt;=10,K27&lt;=50),12,IF(AND(L27="PELEPAS GAS",K27&gt;=51,K27&lt;=100),13,IF(AND(L27="PELEPAS GAS",K27&gt;=101,K27&lt;=250),14,IF(AND(L27="PELEPAS GAS",K27&gt;=251,K27&lt;1000),15,IF(AND(L27="PELEPAS GAS",K27&gt;=501,K27&lt;2000),16,"SALAH"))))))))))))))))</f>
        <v>14</v>
      </c>
      <c r="N27" s="21" t="s">
        <v>19</v>
      </c>
    </row>
    <row r="28" spans="1:14" x14ac:dyDescent="0.25">
      <c r="A28" s="21">
        <f t="shared" si="3"/>
        <v>27</v>
      </c>
      <c r="B28" s="21" t="s">
        <v>206</v>
      </c>
      <c r="C28" s="21" t="str">
        <f>VLOOKUP(B28,[1]DESA!$B$2:$D$601,3,FALSE)</f>
        <v>LANGKO</v>
      </c>
      <c r="D28" s="21" t="str">
        <f>VLOOKUP(B28,[1]DESA!$B$2:$E$601,4,FALSE)</f>
        <v>JANAPRIA</v>
      </c>
      <c r="E28" s="22" t="s">
        <v>29</v>
      </c>
      <c r="F28" s="21">
        <f>IF(ISERROR(VLOOKUP(M28,KELAS,2,FALSE)),0,VLOOKUP(M28,KELAS,2,FALSE))</f>
        <v>0</v>
      </c>
      <c r="G28" s="21">
        <f>IF(F28&gt;50,100,F28)</f>
        <v>0</v>
      </c>
      <c r="H28" s="23"/>
      <c r="I28" s="23"/>
      <c r="J28" s="21" t="s">
        <v>18</v>
      </c>
      <c r="K28" s="21">
        <v>125</v>
      </c>
      <c r="L28" s="21" t="str">
        <f>VLOOKUP(E28,[1]KLASIFIKASI!$I$4:$J$18,2,FALSE)</f>
        <v>PELEPAS GAS</v>
      </c>
      <c r="M28" s="21">
        <f>IF(AND(L28="PIJAR",K28&gt;=25,K28&lt;=50),1,IF(AND(L28="PIJAR",K28&gt;=51,K28&lt;=100),2,IF(AND(L28="PIJAR",K28&gt;=101,K28&lt;=200),3,IF(AND(L28="PIJAR",K28&gt;=201,K28&lt;=300),4,IF(AND(L28="PIJAR",K28&gt;=301,K28&lt;=400),5,IF(AND(L28="PIJAR",K28&gt;=401,K28&lt;=500),6,IF(AND(L28="PIJAR",K28&gt;=510,K28&lt;=600),7,IF(AND(L28="PIJAR",K28&gt;=601,K28&lt;=700),8,IF(AND(L28="PIJAR",K28&gt;=701,K28&lt;=800),9,IF(AND(L28="PIJAR",K28&gt;=801,K28&lt;=900),10,IF(AND(L28="PIJAR",K28&gt;=901,K28&lt;=1000),11,IF(AND(L28="PELEPAS GAS",K28&gt;=10,K28&lt;=50),12,IF(AND(L28="PELEPAS GAS",K28&gt;=51,K28&lt;=100),13,IF(AND(L28="PELEPAS GAS",K28&gt;=101,K28&lt;=250),14,IF(AND(L28="PELEPAS GAS",K28&gt;=251,K28&lt;1000),15,IF(AND(L28="PELEPAS GAS",K28&gt;=501,K28&lt;2000),16,"SALAH"))))))))))))))))</f>
        <v>14</v>
      </c>
      <c r="N28" s="21" t="s">
        <v>19</v>
      </c>
    </row>
    <row r="29" spans="1:14" x14ac:dyDescent="0.25">
      <c r="A29" s="21">
        <f t="shared" si="3"/>
        <v>28</v>
      </c>
      <c r="B29" s="21" t="s">
        <v>206</v>
      </c>
      <c r="C29" s="21" t="str">
        <f>VLOOKUP(B29,[1]DESA!$B$2:$D$601,3,FALSE)</f>
        <v>LANGKO</v>
      </c>
      <c r="D29" s="21" t="str">
        <f>VLOOKUP(B29,[1]DESA!$B$2:$E$601,4,FALSE)</f>
        <v>JANAPRIA</v>
      </c>
      <c r="E29" s="22"/>
      <c r="F29" s="21">
        <f>IF(ISERROR(VLOOKUP(M29,KELAS,2,FALSE)),0,VLOOKUP(M29,KELAS,2,FALSE))</f>
        <v>0</v>
      </c>
      <c r="G29" s="21">
        <f>IF(F29&gt;50,100,F29)</f>
        <v>0</v>
      </c>
      <c r="H29" s="23" t="s">
        <v>232</v>
      </c>
      <c r="I29" s="23" t="s">
        <v>233</v>
      </c>
      <c r="J29" s="21" t="s">
        <v>18</v>
      </c>
      <c r="K29" s="21"/>
      <c r="L29" s="21" t="e">
        <f>VLOOKUP(E29,[1]KLASIFIKASI!$I$4:$J$18,2,FALSE)</f>
        <v>#N/A</v>
      </c>
      <c r="M29" s="21" t="e">
        <f>IF(AND(L29="PIJAR",K29&gt;=25,K29&lt;=50),1,IF(AND(L29="PIJAR",K29&gt;=51,K29&lt;=100),2,IF(AND(L29="PIJAR",K29&gt;=101,K29&lt;=200),3,IF(AND(L29="PIJAR",K29&gt;=201,K29&lt;=300),4,IF(AND(L29="PIJAR",K29&gt;=301,K29&lt;=400),5,IF(AND(L29="PIJAR",K29&gt;=401,K29&lt;=500),6,IF(AND(L29="PIJAR",K29&gt;=510,K29&lt;=600),7,IF(AND(L29="PIJAR",K29&gt;=601,K29&lt;=700),8,IF(AND(L29="PIJAR",K29&gt;=701,K29&lt;=800),9,IF(AND(L29="PIJAR",K29&gt;=801,K29&lt;=900),10,IF(AND(L29="PIJAR",K29&gt;=901,K29&lt;=1000),11,IF(AND(L29="PELEPAS GAS",K29&gt;=10,K29&lt;=50),12,IF(AND(L29="PELEPAS GAS",K29&gt;=51,K29&lt;=100),13,IF(AND(L29="PELEPAS GAS",K29&gt;=101,K29&lt;=250),14,IF(AND(L29="PELEPAS GAS",K29&gt;=251,K29&lt;1000),15,IF(AND(L29="PELEPAS GAS",K29&gt;=501,K29&lt;2000),16,"SALAH"))))))))))))))))</f>
        <v>#N/A</v>
      </c>
      <c r="N29" s="21" t="s">
        <v>52</v>
      </c>
    </row>
    <row r="30" spans="1:14" x14ac:dyDescent="0.25">
      <c r="A30" s="21">
        <f t="shared" si="3"/>
        <v>29</v>
      </c>
      <c r="B30" s="21" t="s">
        <v>206</v>
      </c>
      <c r="C30" s="21" t="str">
        <f>VLOOKUP(B30,[1]DESA!$B$2:$D$601,3,FALSE)</f>
        <v>LANGKO</v>
      </c>
      <c r="D30" s="21" t="str">
        <f>VLOOKUP(B30,[1]DESA!$B$2:$E$601,4,FALSE)</f>
        <v>JANAPRIA</v>
      </c>
      <c r="E30" s="22" t="s">
        <v>15</v>
      </c>
      <c r="F30" s="21">
        <f>IF(ISERROR(VLOOKUP(M30,KELAS,2,FALSE)),0,VLOOKUP(M30,KELAS,2,FALSE))</f>
        <v>0</v>
      </c>
      <c r="G30" s="21">
        <f>IF(F30&gt;50,100,F30)</f>
        <v>0</v>
      </c>
      <c r="H30" s="23" t="s">
        <v>223</v>
      </c>
      <c r="I30" s="23" t="s">
        <v>224</v>
      </c>
      <c r="J30" s="21" t="s">
        <v>18</v>
      </c>
      <c r="K30" s="21"/>
      <c r="L30" s="21" t="str">
        <f>VLOOKUP(E30,[1]KLASIFIKASI!$I$4:$J$18,2,FALSE)</f>
        <v>PELEPAS GAS</v>
      </c>
      <c r="M30" s="21" t="str">
        <f>IF(AND(L30="PIJAR",K30&gt;=25,K30&lt;=50),1,IF(AND(L30="PIJAR",K30&gt;=51,K30&lt;=100),2,IF(AND(L30="PIJAR",K30&gt;=101,K30&lt;=200),3,IF(AND(L30="PIJAR",K30&gt;=201,K30&lt;=300),4,IF(AND(L30="PIJAR",K30&gt;=301,K30&lt;=400),5,IF(AND(L30="PIJAR",K30&gt;=401,K30&lt;=500),6,IF(AND(L30="PIJAR",K30&gt;=510,K30&lt;=600),7,IF(AND(L30="PIJAR",K30&gt;=601,K30&lt;=700),8,IF(AND(L30="PIJAR",K30&gt;=701,K30&lt;=800),9,IF(AND(L30="PIJAR",K30&gt;=801,K30&lt;=900),10,IF(AND(L30="PIJAR",K30&gt;=901,K30&lt;=1000),11,IF(AND(L30="PELEPAS GAS",K30&gt;=10,K30&lt;=50),12,IF(AND(L30="PELEPAS GAS",K30&gt;=51,K30&lt;=100),13,IF(AND(L30="PELEPAS GAS",K30&gt;=101,K30&lt;=250),14,IF(AND(L30="PELEPAS GAS",K30&gt;=251,K30&lt;1000),15,IF(AND(L30="PELEPAS GAS",K30&gt;=501,K30&lt;2000),16,"SALAH"))))))))))))))))</f>
        <v>SALAH</v>
      </c>
      <c r="N30" s="21" t="s">
        <v>52</v>
      </c>
    </row>
    <row r="31" spans="1:14" x14ac:dyDescent="0.25">
      <c r="A31" s="21">
        <f t="shared" si="3"/>
        <v>30</v>
      </c>
      <c r="B31" s="21" t="s">
        <v>206</v>
      </c>
      <c r="C31" s="21" t="str">
        <f>VLOOKUP(B31,[1]DESA!$B$2:$D$601,3,FALSE)</f>
        <v>LANGKO</v>
      </c>
      <c r="D31" s="21" t="str">
        <f>VLOOKUP(B31,[1]DESA!$B$2:$E$601,4,FALSE)</f>
        <v>JANAPRIA</v>
      </c>
      <c r="E31" s="22" t="s">
        <v>15</v>
      </c>
      <c r="F31" s="21">
        <f>IF(ISERROR(VLOOKUP(M31,KELAS,2,FALSE)),0,VLOOKUP(M31,KELAS,2,FALSE))</f>
        <v>0</v>
      </c>
      <c r="G31" s="21">
        <f>IF(F31&gt;50,100,F31)</f>
        <v>0</v>
      </c>
      <c r="H31" s="23" t="s">
        <v>217</v>
      </c>
      <c r="I31" s="23" t="s">
        <v>218</v>
      </c>
      <c r="J31" s="21" t="s">
        <v>18</v>
      </c>
      <c r="K31" s="21">
        <v>42</v>
      </c>
      <c r="L31" s="21" t="str">
        <f>VLOOKUP(E31,[1]KLASIFIKASI!$I$4:$J$18,2,FALSE)</f>
        <v>PELEPAS GAS</v>
      </c>
      <c r="M31" s="21">
        <f>IF(AND(L31="PIJAR",K31&gt;=25,K31&lt;=50),1,IF(AND(L31="PIJAR",K31&gt;=51,K31&lt;=100),2,IF(AND(L31="PIJAR",K31&gt;=101,K31&lt;=200),3,IF(AND(L31="PIJAR",K31&gt;=201,K31&lt;=300),4,IF(AND(L31="PIJAR",K31&gt;=301,K31&lt;=400),5,IF(AND(L31="PIJAR",K31&gt;=401,K31&lt;=500),6,IF(AND(L31="PIJAR",K31&gt;=510,K31&lt;=600),7,IF(AND(L31="PIJAR",K31&gt;=601,K31&lt;=700),8,IF(AND(L31="PIJAR",K31&gt;=701,K31&lt;=800),9,IF(AND(L31="PIJAR",K31&gt;=801,K31&lt;=900),10,IF(AND(L31="PIJAR",K31&gt;=901,K31&lt;=1000),11,IF(AND(L31="PELEPAS GAS",K31&gt;=10,K31&lt;=50),12,IF(AND(L31="PELEPAS GAS",K31&gt;=51,K31&lt;=100),13,IF(AND(L31="PELEPAS GAS",K31&gt;=101,K31&lt;=250),14,IF(AND(L31="PELEPAS GAS",K31&gt;=251,K31&lt;1000),15,IF(AND(L31="PELEPAS GAS",K31&gt;=501,K31&lt;2000),16,"SALAH"))))))))))))))))</f>
        <v>12</v>
      </c>
      <c r="N31" s="21" t="s">
        <v>19</v>
      </c>
    </row>
    <row r="32" spans="1:14" x14ac:dyDescent="0.25">
      <c r="A32" s="21">
        <f t="shared" si="3"/>
        <v>31</v>
      </c>
      <c r="B32" s="21" t="s">
        <v>206</v>
      </c>
      <c r="C32" s="21" t="str">
        <f>VLOOKUP(B32,[1]DESA!$B$2:$D$601,3,FALSE)</f>
        <v>LANGKO</v>
      </c>
      <c r="D32" s="21" t="str">
        <f>VLOOKUP(B32,[1]DESA!$B$2:$E$601,4,FALSE)</f>
        <v>JANAPRIA</v>
      </c>
      <c r="E32" s="22" t="s">
        <v>29</v>
      </c>
      <c r="F32" s="21">
        <f>IF(ISERROR(VLOOKUP(M32,KELAS,2,FALSE)),0,VLOOKUP(M32,KELAS,2,FALSE))</f>
        <v>0</v>
      </c>
      <c r="G32" s="21">
        <f>IF(F32&gt;50,100,F32)</f>
        <v>0</v>
      </c>
      <c r="H32" s="23" t="s">
        <v>215</v>
      </c>
      <c r="I32" s="23" t="s">
        <v>216</v>
      </c>
      <c r="J32" s="21" t="s">
        <v>18</v>
      </c>
      <c r="K32" s="21">
        <v>250</v>
      </c>
      <c r="L32" s="21" t="str">
        <f>VLOOKUP(E32,[1]KLASIFIKASI!$I$4:$J$18,2,FALSE)</f>
        <v>PELEPAS GAS</v>
      </c>
      <c r="M32" s="21">
        <f>IF(AND(L32="PIJAR",K32&gt;=25,K32&lt;=50),1,IF(AND(L32="PIJAR",K32&gt;=51,K32&lt;=100),2,IF(AND(L32="PIJAR",K32&gt;=101,K32&lt;=200),3,IF(AND(L32="PIJAR",K32&gt;=201,K32&lt;=300),4,IF(AND(L32="PIJAR",K32&gt;=301,K32&lt;=400),5,IF(AND(L32="PIJAR",K32&gt;=401,K32&lt;=500),6,IF(AND(L32="PIJAR",K32&gt;=510,K32&lt;=600),7,IF(AND(L32="PIJAR",K32&gt;=601,K32&lt;=700),8,IF(AND(L32="PIJAR",K32&gt;=701,K32&lt;=800),9,IF(AND(L32="PIJAR",K32&gt;=801,K32&lt;=900),10,IF(AND(L32="PIJAR",K32&gt;=901,K32&lt;=1000),11,IF(AND(L32="PELEPAS GAS",K32&gt;=10,K32&lt;=50),12,IF(AND(L32="PELEPAS GAS",K32&gt;=51,K32&lt;=100),13,IF(AND(L32="PELEPAS GAS",K32&gt;=101,K32&lt;=250),14,IF(AND(L32="PELEPAS GAS",K32&gt;=251,K32&lt;1000),15,IF(AND(L32="PELEPAS GAS",K32&gt;=501,K32&lt;2000),16,"SALAH"))))))))))))))))</f>
        <v>14</v>
      </c>
      <c r="N32" s="21" t="s">
        <v>19</v>
      </c>
    </row>
    <row r="33" spans="1:14" x14ac:dyDescent="0.25">
      <c r="A33" s="21">
        <f t="shared" si="3"/>
        <v>32</v>
      </c>
      <c r="B33" s="21" t="s">
        <v>206</v>
      </c>
      <c r="C33" s="21" t="str">
        <f>VLOOKUP(B33,[1]DESA!$B$2:$D$601,3,FALSE)</f>
        <v>LANGKO</v>
      </c>
      <c r="D33" s="21" t="str">
        <f>VLOOKUP(B33,[1]DESA!$B$2:$E$601,4,FALSE)</f>
        <v>JANAPRIA</v>
      </c>
      <c r="E33" s="22" t="s">
        <v>29</v>
      </c>
      <c r="F33" s="21">
        <f>IF(ISERROR(VLOOKUP(M33,KELAS,2,FALSE)),0,VLOOKUP(M33,KELAS,2,FALSE))</f>
        <v>0</v>
      </c>
      <c r="G33" s="21">
        <f>IF(F33&gt;50,100,F33)</f>
        <v>0</v>
      </c>
      <c r="H33" s="23" t="s">
        <v>207</v>
      </c>
      <c r="I33" s="23" t="s">
        <v>208</v>
      </c>
      <c r="J33" s="21" t="s">
        <v>18</v>
      </c>
      <c r="K33" s="21">
        <v>250</v>
      </c>
      <c r="L33" s="21" t="str">
        <f>VLOOKUP(E33,[1]KLASIFIKASI!$I$4:$J$18,2,FALSE)</f>
        <v>PELEPAS GAS</v>
      </c>
      <c r="M33" s="21">
        <f>IF(AND(L33="PIJAR",K33&gt;=25,K33&lt;=50),1,IF(AND(L33="PIJAR",K33&gt;=51,K33&lt;=100),2,IF(AND(L33="PIJAR",K33&gt;=101,K33&lt;=200),3,IF(AND(L33="PIJAR",K33&gt;=201,K33&lt;=300),4,IF(AND(L33="PIJAR",K33&gt;=301,K33&lt;=400),5,IF(AND(L33="PIJAR",K33&gt;=401,K33&lt;=500),6,IF(AND(L33="PIJAR",K33&gt;=510,K33&lt;=600),7,IF(AND(L33="PIJAR",K33&gt;=601,K33&lt;=700),8,IF(AND(L33="PIJAR",K33&gt;=701,K33&lt;=800),9,IF(AND(L33="PIJAR",K33&gt;=801,K33&lt;=900),10,IF(AND(L33="PIJAR",K33&gt;=901,K33&lt;=1000),11,IF(AND(L33="PELEPAS GAS",K33&gt;=10,K33&lt;=50),12,IF(AND(L33="PELEPAS GAS",K33&gt;=51,K33&lt;=100),13,IF(AND(L33="PELEPAS GAS",K33&gt;=101,K33&lt;=250),14,IF(AND(L33="PELEPAS GAS",K33&gt;=251,K33&lt;1000),15,IF(AND(L33="PELEPAS GAS",K33&gt;=501,K33&lt;2000),16,"SALAH"))))))))))))))))</f>
        <v>14</v>
      </c>
      <c r="N33" s="21" t="s">
        <v>19</v>
      </c>
    </row>
    <row r="34" spans="1:14" x14ac:dyDescent="0.25">
      <c r="A34" s="21">
        <f t="shared" si="3"/>
        <v>33</v>
      </c>
      <c r="B34" s="21" t="s">
        <v>206</v>
      </c>
      <c r="C34" s="21" t="str">
        <f>VLOOKUP(B34,[1]DESA!$B$2:$D$601,3,FALSE)</f>
        <v>LANGKO</v>
      </c>
      <c r="D34" s="21" t="str">
        <f>VLOOKUP(B34,[1]DESA!$B$2:$E$601,4,FALSE)</f>
        <v>JANAPRIA</v>
      </c>
      <c r="E34" s="22" t="s">
        <v>29</v>
      </c>
      <c r="F34" s="21">
        <f>IF(ISERROR(VLOOKUP(M34,KELAS,2,FALSE)),0,VLOOKUP(M34,KELAS,2,FALSE))</f>
        <v>0</v>
      </c>
      <c r="G34" s="21">
        <f>IF(F34&gt;50,100,F34)</f>
        <v>0</v>
      </c>
      <c r="H34" s="23" t="s">
        <v>209</v>
      </c>
      <c r="I34" s="23" t="s">
        <v>210</v>
      </c>
      <c r="J34" s="21" t="s">
        <v>18</v>
      </c>
      <c r="K34" s="21">
        <v>150</v>
      </c>
      <c r="L34" s="21" t="str">
        <f>VLOOKUP(E34,[1]KLASIFIKASI!$I$4:$J$18,2,FALSE)</f>
        <v>PELEPAS GAS</v>
      </c>
      <c r="M34" s="21">
        <f>IF(AND(L34="PIJAR",K34&gt;=25,K34&lt;=50),1,IF(AND(L34="PIJAR",K34&gt;=51,K34&lt;=100),2,IF(AND(L34="PIJAR",K34&gt;=101,K34&lt;=200),3,IF(AND(L34="PIJAR",K34&gt;=201,K34&lt;=300),4,IF(AND(L34="PIJAR",K34&gt;=301,K34&lt;=400),5,IF(AND(L34="PIJAR",K34&gt;=401,K34&lt;=500),6,IF(AND(L34="PIJAR",K34&gt;=510,K34&lt;=600),7,IF(AND(L34="PIJAR",K34&gt;=601,K34&lt;=700),8,IF(AND(L34="PIJAR",K34&gt;=701,K34&lt;=800),9,IF(AND(L34="PIJAR",K34&gt;=801,K34&lt;=900),10,IF(AND(L34="PIJAR",K34&gt;=901,K34&lt;=1000),11,IF(AND(L34="PELEPAS GAS",K34&gt;=10,K34&lt;=50),12,IF(AND(L34="PELEPAS GAS",K34&gt;=51,K34&lt;=100),13,IF(AND(L34="PELEPAS GAS",K34&gt;=101,K34&lt;=250),14,IF(AND(L34="PELEPAS GAS",K34&gt;=251,K34&lt;1000),15,IF(AND(L34="PELEPAS GAS",K34&gt;=501,K34&lt;2000),16,"SALAH"))))))))))))))))</f>
        <v>14</v>
      </c>
      <c r="N34" s="21" t="s">
        <v>19</v>
      </c>
    </row>
    <row r="35" spans="1:14" x14ac:dyDescent="0.25">
      <c r="A35" s="21">
        <f t="shared" si="3"/>
        <v>34</v>
      </c>
      <c r="B35" s="21" t="s">
        <v>206</v>
      </c>
      <c r="C35" s="21" t="str">
        <f>VLOOKUP(B35,[1]DESA!$B$2:$D$601,3,FALSE)</f>
        <v>LANGKO</v>
      </c>
      <c r="D35" s="21" t="str">
        <f>VLOOKUP(B35,[1]DESA!$B$2:$E$601,4,FALSE)</f>
        <v>JANAPRIA</v>
      </c>
      <c r="E35" s="22" t="s">
        <v>29</v>
      </c>
      <c r="F35" s="21">
        <f>IF(ISERROR(VLOOKUP(M35,KELAS,2,FALSE)),0,VLOOKUP(M35,KELAS,2,FALSE))</f>
        <v>0</v>
      </c>
      <c r="G35" s="21">
        <f>IF(F35&gt;50,100,F35)</f>
        <v>0</v>
      </c>
      <c r="H35" s="23" t="s">
        <v>211</v>
      </c>
      <c r="I35" s="23" t="s">
        <v>212</v>
      </c>
      <c r="J35" s="21" t="s">
        <v>18</v>
      </c>
      <c r="K35" s="21">
        <v>500</v>
      </c>
      <c r="L35" s="21" t="str">
        <f>VLOOKUP(E35,[1]KLASIFIKASI!$I$4:$J$18,2,FALSE)</f>
        <v>PELEPAS GAS</v>
      </c>
      <c r="M35" s="21">
        <f>IF(AND(L35="PIJAR",K35&gt;=25,K35&lt;=50),1,IF(AND(L35="PIJAR",K35&gt;=51,K35&lt;=100),2,IF(AND(L35="PIJAR",K35&gt;=101,K35&lt;=200),3,IF(AND(L35="PIJAR",K35&gt;=201,K35&lt;=300),4,IF(AND(L35="PIJAR",K35&gt;=301,K35&lt;=400),5,IF(AND(L35="PIJAR",K35&gt;=401,K35&lt;=500),6,IF(AND(L35="PIJAR",K35&gt;=510,K35&lt;=600),7,IF(AND(L35="PIJAR",K35&gt;=601,K35&lt;=700),8,IF(AND(L35="PIJAR",K35&gt;=701,K35&lt;=800),9,IF(AND(L35="PIJAR",K35&gt;=801,K35&lt;=900),10,IF(AND(L35="PIJAR",K35&gt;=901,K35&lt;=1000),11,IF(AND(L35="PELEPAS GAS",K35&gt;=10,K35&lt;=50),12,IF(AND(L35="PELEPAS GAS",K35&gt;=51,K35&lt;=100),13,IF(AND(L35="PELEPAS GAS",K35&gt;=101,K35&lt;=250),14,IF(AND(L35="PELEPAS GAS",K35&gt;=251,K35&lt;1000),15,IF(AND(L35="PELEPAS GAS",K35&gt;=501,K35&lt;2000),16,"SALAH"))))))))))))))))</f>
        <v>15</v>
      </c>
      <c r="N35" s="21" t="s">
        <v>19</v>
      </c>
    </row>
    <row r="36" spans="1:14" x14ac:dyDescent="0.25">
      <c r="A36" s="21">
        <f t="shared" si="3"/>
        <v>35</v>
      </c>
      <c r="B36" s="21" t="s">
        <v>151</v>
      </c>
      <c r="C36" s="21" t="str">
        <f>VLOOKUP(B36,[1]DESA!$B$2:$D$601,3,FALSE)</f>
        <v>LANGKO</v>
      </c>
      <c r="D36" s="21" t="str">
        <f>VLOOKUP(B36,[1]DESA!$B$2:$E$601,4,FALSE)</f>
        <v>JANAPRIA</v>
      </c>
      <c r="E36" s="22" t="s">
        <v>49</v>
      </c>
      <c r="F36" s="21">
        <f>IF(ISERROR(VLOOKUP(M36,KELAS,2,FALSE)),0,VLOOKUP(M36,KELAS,2,FALSE))</f>
        <v>0</v>
      </c>
      <c r="G36" s="21">
        <f>IF(F36&gt;50,100,F36)</f>
        <v>0</v>
      </c>
      <c r="H36" s="23" t="s">
        <v>188</v>
      </c>
      <c r="I36" s="23" t="s">
        <v>189</v>
      </c>
      <c r="J36" s="21" t="s">
        <v>18</v>
      </c>
      <c r="K36" s="21"/>
      <c r="L36" s="21" t="e">
        <f>VLOOKUP(E36,[1]KLASIFIKASI!$I$4:$J$18,2,FALSE)</f>
        <v>#N/A</v>
      </c>
      <c r="M36" s="21" t="e">
        <f>IF(AND(L36="PIJAR",K36&gt;=25,K36&lt;=50),1,IF(AND(L36="PIJAR",K36&gt;=51,K36&lt;=100),2,IF(AND(L36="PIJAR",K36&gt;=101,K36&lt;=200),3,IF(AND(L36="PIJAR",K36&gt;=201,K36&lt;=300),4,IF(AND(L36="PIJAR",K36&gt;=301,K36&lt;=400),5,IF(AND(L36="PIJAR",K36&gt;=401,K36&lt;=500),6,IF(AND(L36="PIJAR",K36&gt;=510,K36&lt;=600),7,IF(AND(L36="PIJAR",K36&gt;=601,K36&lt;=700),8,IF(AND(L36="PIJAR",K36&gt;=701,K36&lt;=800),9,IF(AND(L36="PIJAR",K36&gt;=801,K36&lt;=900),10,IF(AND(L36="PIJAR",K36&gt;=901,K36&lt;=1000),11,IF(AND(L36="PELEPAS GAS",K36&gt;=10,K36&lt;=50),12,IF(AND(L36="PELEPAS GAS",K36&gt;=51,K36&lt;=100),13,IF(AND(L36="PELEPAS GAS",K36&gt;=101,K36&lt;=250),14,IF(AND(L36="PELEPAS GAS",K36&gt;=251,K36&lt;1000),15,IF(AND(L36="PELEPAS GAS",K36&gt;=501,K36&lt;2000),16,"SALAH"))))))))))))))))</f>
        <v>#N/A</v>
      </c>
      <c r="N36" s="21" t="s">
        <v>52</v>
      </c>
    </row>
    <row r="37" spans="1:14" x14ac:dyDescent="0.25">
      <c r="A37" s="21">
        <f t="shared" si="3"/>
        <v>36</v>
      </c>
      <c r="B37" s="21" t="s">
        <v>151</v>
      </c>
      <c r="C37" s="21" t="str">
        <f>VLOOKUP(B37,[1]DESA!$B$2:$D$601,3,FALSE)</f>
        <v>LANGKO</v>
      </c>
      <c r="D37" s="21" t="str">
        <f>VLOOKUP(B37,[1]DESA!$B$2:$E$601,4,FALSE)</f>
        <v>JANAPRIA</v>
      </c>
      <c r="E37" s="22" t="s">
        <v>15</v>
      </c>
      <c r="F37" s="21">
        <f>IF(ISERROR(VLOOKUP(M37,KELAS,2,FALSE)),0,VLOOKUP(M37,KELAS,2,FALSE))</f>
        <v>0</v>
      </c>
      <c r="G37" s="21">
        <f>IF(F37&gt;50,100,F37)</f>
        <v>0</v>
      </c>
      <c r="H37" s="23" t="s">
        <v>182</v>
      </c>
      <c r="I37" s="23" t="s">
        <v>183</v>
      </c>
      <c r="J37" s="21" t="s">
        <v>18</v>
      </c>
      <c r="K37" s="21">
        <v>18</v>
      </c>
      <c r="L37" s="21" t="str">
        <f>VLOOKUP(E37,[1]KLASIFIKASI!$I$4:$J$18,2,FALSE)</f>
        <v>PELEPAS GAS</v>
      </c>
      <c r="M37" s="21">
        <f>IF(AND(L37="PIJAR",K37&gt;=25,K37&lt;=50),1,IF(AND(L37="PIJAR",K37&gt;=51,K37&lt;=100),2,IF(AND(L37="PIJAR",K37&gt;=101,K37&lt;=200),3,IF(AND(L37="PIJAR",K37&gt;=201,K37&lt;=300),4,IF(AND(L37="PIJAR",K37&gt;=301,K37&lt;=400),5,IF(AND(L37="PIJAR",K37&gt;=401,K37&lt;=500),6,IF(AND(L37="PIJAR",K37&gt;=510,K37&lt;=600),7,IF(AND(L37="PIJAR",K37&gt;=601,K37&lt;=700),8,IF(AND(L37="PIJAR",K37&gt;=701,K37&lt;=800),9,IF(AND(L37="PIJAR",K37&gt;=801,K37&lt;=900),10,IF(AND(L37="PIJAR",K37&gt;=901,K37&lt;=1000),11,IF(AND(L37="PELEPAS GAS",K37&gt;=10,K37&lt;=50),12,IF(AND(L37="PELEPAS GAS",K37&gt;=51,K37&lt;=100),13,IF(AND(L37="PELEPAS GAS",K37&gt;=101,K37&lt;=250),14,IF(AND(L37="PELEPAS GAS",K37&gt;=251,K37&lt;1000),15,IF(AND(L37="PELEPAS GAS",K37&gt;=501,K37&lt;2000),16,"SALAH"))))))))))))))))</f>
        <v>12</v>
      </c>
      <c r="N37" s="21" t="s">
        <v>19</v>
      </c>
    </row>
    <row r="38" spans="1:14" x14ac:dyDescent="0.25">
      <c r="A38" s="21">
        <f t="shared" si="3"/>
        <v>37</v>
      </c>
      <c r="B38" s="21" t="s">
        <v>151</v>
      </c>
      <c r="C38" s="21" t="str">
        <f>VLOOKUP(B38,[1]DESA!$B$2:$D$601,3,FALSE)</f>
        <v>LANGKO</v>
      </c>
      <c r="D38" s="21" t="str">
        <f>VLOOKUP(B38,[1]DESA!$B$2:$E$601,4,FALSE)</f>
        <v>JANAPRIA</v>
      </c>
      <c r="E38" s="22" t="s">
        <v>15</v>
      </c>
      <c r="F38" s="21">
        <f>IF(ISERROR(VLOOKUP(M38,KELAS,2,FALSE)),0,VLOOKUP(M38,KELAS,2,FALSE))</f>
        <v>0</v>
      </c>
      <c r="G38" s="21">
        <f>IF(F38&gt;50,100,F38)</f>
        <v>0</v>
      </c>
      <c r="H38" s="23" t="s">
        <v>170</v>
      </c>
      <c r="I38" s="23" t="s">
        <v>171</v>
      </c>
      <c r="J38" s="21" t="s">
        <v>18</v>
      </c>
      <c r="K38" s="21">
        <v>18</v>
      </c>
      <c r="L38" s="21" t="str">
        <f>VLOOKUP(E38,[1]KLASIFIKASI!$I$4:$J$18,2,FALSE)</f>
        <v>PELEPAS GAS</v>
      </c>
      <c r="M38" s="21">
        <f>IF(AND(L38="PIJAR",K38&gt;=25,K38&lt;=50),1,IF(AND(L38="PIJAR",K38&gt;=51,K38&lt;=100),2,IF(AND(L38="PIJAR",K38&gt;=101,K38&lt;=200),3,IF(AND(L38="PIJAR",K38&gt;=201,K38&lt;=300),4,IF(AND(L38="PIJAR",K38&gt;=301,K38&lt;=400),5,IF(AND(L38="PIJAR",K38&gt;=401,K38&lt;=500),6,IF(AND(L38="PIJAR",K38&gt;=510,K38&lt;=600),7,IF(AND(L38="PIJAR",K38&gt;=601,K38&lt;=700),8,IF(AND(L38="PIJAR",K38&gt;=701,K38&lt;=800),9,IF(AND(L38="PIJAR",K38&gt;=801,K38&lt;=900),10,IF(AND(L38="PIJAR",K38&gt;=901,K38&lt;=1000),11,IF(AND(L38="PELEPAS GAS",K38&gt;=10,K38&lt;=50),12,IF(AND(L38="PELEPAS GAS",K38&gt;=51,K38&lt;=100),13,IF(AND(L38="PELEPAS GAS",K38&gt;=101,K38&lt;=250),14,IF(AND(L38="PELEPAS GAS",K38&gt;=251,K38&lt;1000),15,IF(AND(L38="PELEPAS GAS",K38&gt;=501,K38&lt;2000),16,"SALAH"))))))))))))))))</f>
        <v>12</v>
      </c>
      <c r="N38" s="21" t="s">
        <v>19</v>
      </c>
    </row>
    <row r="39" spans="1:14" ht="13.5" customHeight="1" x14ac:dyDescent="0.25">
      <c r="A39" s="21">
        <f t="shared" si="3"/>
        <v>38</v>
      </c>
      <c r="B39" s="21" t="s">
        <v>151</v>
      </c>
      <c r="C39" s="21" t="str">
        <f>VLOOKUP(B39,[1]DESA!$B$2:$D$601,3,FALSE)</f>
        <v>LANGKO</v>
      </c>
      <c r="D39" s="21" t="str">
        <f>VLOOKUP(B39,[1]DESA!$B$2:$E$601,4,FALSE)</f>
        <v>JANAPRIA</v>
      </c>
      <c r="E39" s="22" t="s">
        <v>15</v>
      </c>
      <c r="F39" s="21">
        <f>IF(ISERROR(VLOOKUP(M39,KELAS,2,FALSE)),0,VLOOKUP(M39,KELAS,2,FALSE))</f>
        <v>0</v>
      </c>
      <c r="G39" s="21">
        <f>IF(F39&gt;50,100,F39)</f>
        <v>0</v>
      </c>
      <c r="H39" s="23" t="s">
        <v>172</v>
      </c>
      <c r="I39" s="23" t="s">
        <v>173</v>
      </c>
      <c r="J39" s="21" t="s">
        <v>18</v>
      </c>
      <c r="K39" s="21">
        <v>142</v>
      </c>
      <c r="L39" s="21" t="str">
        <f>VLOOKUP(E39,[1]KLASIFIKASI!$I$4:$J$18,2,FALSE)</f>
        <v>PELEPAS GAS</v>
      </c>
      <c r="M39" s="21">
        <f>IF(AND(L39="PIJAR",K39&gt;=25,K39&lt;=50),1,IF(AND(L39="PIJAR",K39&gt;=51,K39&lt;=100),2,IF(AND(L39="PIJAR",K39&gt;=101,K39&lt;=200),3,IF(AND(L39="PIJAR",K39&gt;=201,K39&lt;=300),4,IF(AND(L39="PIJAR",K39&gt;=301,K39&lt;=400),5,IF(AND(L39="PIJAR",K39&gt;=401,K39&lt;=500),6,IF(AND(L39="PIJAR",K39&gt;=510,K39&lt;=600),7,IF(AND(L39="PIJAR",K39&gt;=601,K39&lt;=700),8,IF(AND(L39="PIJAR",K39&gt;=701,K39&lt;=800),9,IF(AND(L39="PIJAR",K39&gt;=801,K39&lt;=900),10,IF(AND(L39="PIJAR",K39&gt;=901,K39&lt;=1000),11,IF(AND(L39="PELEPAS GAS",K39&gt;=10,K39&lt;=50),12,IF(AND(L39="PELEPAS GAS",K39&gt;=51,K39&lt;=100),13,IF(AND(L39="PELEPAS GAS",K39&gt;=101,K39&lt;=250),14,IF(AND(L39="PELEPAS GAS",K39&gt;=251,K39&lt;1000),15,IF(AND(L39="PELEPAS GAS",K39&gt;=501,K39&lt;2000),16,"SALAH"))))))))))))))))</f>
        <v>14</v>
      </c>
      <c r="N39" s="21" t="s">
        <v>19</v>
      </c>
    </row>
    <row r="40" spans="1:14" x14ac:dyDescent="0.25">
      <c r="A40" s="21">
        <f t="shared" si="3"/>
        <v>39</v>
      </c>
      <c r="B40" s="21" t="s">
        <v>151</v>
      </c>
      <c r="C40" s="21" t="str">
        <f>VLOOKUP(B40,[1]DESA!$B$2:$D$601,3,FALSE)</f>
        <v>LANGKO</v>
      </c>
      <c r="D40" s="21" t="str">
        <f>VLOOKUP(B40,[1]DESA!$B$2:$E$601,4,FALSE)</f>
        <v>JANAPRIA</v>
      </c>
      <c r="E40" s="22" t="s">
        <v>49</v>
      </c>
      <c r="F40" s="21">
        <f>IF(ISERROR(VLOOKUP(M40,KELAS,2,FALSE)),0,VLOOKUP(M40,KELAS,2,FALSE))</f>
        <v>0</v>
      </c>
      <c r="G40" s="21">
        <f>IF(F40&gt;50,100,F40)</f>
        <v>0</v>
      </c>
      <c r="H40" s="23" t="s">
        <v>168</v>
      </c>
      <c r="I40" s="23" t="s">
        <v>169</v>
      </c>
      <c r="J40" s="21" t="s">
        <v>18</v>
      </c>
      <c r="K40" s="21"/>
      <c r="L40" s="21" t="e">
        <f>VLOOKUP(E40,[1]KLASIFIKASI!$I$4:$J$18,2,FALSE)</f>
        <v>#N/A</v>
      </c>
      <c r="M40" s="21" t="e">
        <f>IF(AND(L40="PIJAR",K40&gt;=25,K40&lt;=50),1,IF(AND(L40="PIJAR",K40&gt;=51,K40&lt;=100),2,IF(AND(L40="PIJAR",K40&gt;=101,K40&lt;=200),3,IF(AND(L40="PIJAR",K40&gt;=201,K40&lt;=300),4,IF(AND(L40="PIJAR",K40&gt;=301,K40&lt;=400),5,IF(AND(L40="PIJAR",K40&gt;=401,K40&lt;=500),6,IF(AND(L40="PIJAR",K40&gt;=510,K40&lt;=600),7,IF(AND(L40="PIJAR",K40&gt;=601,K40&lt;=700),8,IF(AND(L40="PIJAR",K40&gt;=701,K40&lt;=800),9,IF(AND(L40="PIJAR",K40&gt;=801,K40&lt;=900),10,IF(AND(L40="PIJAR",K40&gt;=901,K40&lt;=1000),11,IF(AND(L40="PELEPAS GAS",K40&gt;=10,K40&lt;=50),12,IF(AND(L40="PELEPAS GAS",K40&gt;=51,K40&lt;=100),13,IF(AND(L40="PELEPAS GAS",K40&gt;=101,K40&lt;=250),14,IF(AND(L40="PELEPAS GAS",K40&gt;=251,K40&lt;1000),15,IF(AND(L40="PELEPAS GAS",K40&gt;=501,K40&lt;2000),16,"SALAH"))))))))))))))))</f>
        <v>#N/A</v>
      </c>
      <c r="N40" s="21" t="s">
        <v>52</v>
      </c>
    </row>
    <row r="41" spans="1:14" x14ac:dyDescent="0.25">
      <c r="A41" s="21">
        <f t="shared" si="3"/>
        <v>40</v>
      </c>
      <c r="B41" s="21" t="s">
        <v>151</v>
      </c>
      <c r="C41" s="21" t="str">
        <f>VLOOKUP(B41,[1]DESA!$B$2:$D$601,3,FALSE)</f>
        <v>LANGKO</v>
      </c>
      <c r="D41" s="21" t="str">
        <f>VLOOKUP(B41,[1]DESA!$B$2:$E$601,4,FALSE)</f>
        <v>JANAPRIA</v>
      </c>
      <c r="E41" s="22" t="s">
        <v>15</v>
      </c>
      <c r="F41" s="21">
        <f>IF(ISERROR(VLOOKUP(M41,KELAS,2,FALSE)),0,VLOOKUP(M41,KELAS,2,FALSE))</f>
        <v>0</v>
      </c>
      <c r="G41" s="21">
        <f>IF(F41&gt;50,100,F41)</f>
        <v>0</v>
      </c>
      <c r="H41" s="23" t="s">
        <v>156</v>
      </c>
      <c r="I41" s="23" t="s">
        <v>157</v>
      </c>
      <c r="J41" s="21" t="s">
        <v>18</v>
      </c>
      <c r="K41" s="21">
        <v>18</v>
      </c>
      <c r="L41" s="21" t="str">
        <f>VLOOKUP(E41,[1]KLASIFIKASI!$I$4:$J$18,2,FALSE)</f>
        <v>PELEPAS GAS</v>
      </c>
      <c r="M41" s="21">
        <f>IF(AND(L41="PIJAR",K41&gt;=25,K41&lt;=50),1,IF(AND(L41="PIJAR",K41&gt;=51,K41&lt;=100),2,IF(AND(L41="PIJAR",K41&gt;=101,K41&lt;=200),3,IF(AND(L41="PIJAR",K41&gt;=201,K41&lt;=300),4,IF(AND(L41="PIJAR",K41&gt;=301,K41&lt;=400),5,IF(AND(L41="PIJAR",K41&gt;=401,K41&lt;=500),6,IF(AND(L41="PIJAR",K41&gt;=510,K41&lt;=600),7,IF(AND(L41="PIJAR",K41&gt;=601,K41&lt;=700),8,IF(AND(L41="PIJAR",K41&gt;=701,K41&lt;=800),9,IF(AND(L41="PIJAR",K41&gt;=801,K41&lt;=900),10,IF(AND(L41="PIJAR",K41&gt;=901,K41&lt;=1000),11,IF(AND(L41="PELEPAS GAS",K41&gt;=10,K41&lt;=50),12,IF(AND(L41="PELEPAS GAS",K41&gt;=51,K41&lt;=100),13,IF(AND(L41="PELEPAS GAS",K41&gt;=101,K41&lt;=250),14,IF(AND(L41="PELEPAS GAS",K41&gt;=251,K41&lt;1000),15,IF(AND(L41="PELEPAS GAS",K41&gt;=501,K41&lt;2000),16,"SALAH"))))))))))))))))</f>
        <v>12</v>
      </c>
      <c r="N41" s="21" t="s">
        <v>19</v>
      </c>
    </row>
    <row r="42" spans="1:14" x14ac:dyDescent="0.25">
      <c r="A42" s="21">
        <f t="shared" si="3"/>
        <v>41</v>
      </c>
      <c r="B42" s="21" t="s">
        <v>151</v>
      </c>
      <c r="C42" s="21" t="str">
        <f>VLOOKUP(B42,[1]DESA!$B$2:$D$601,3,FALSE)</f>
        <v>LANGKO</v>
      </c>
      <c r="D42" s="21" t="str">
        <f>VLOOKUP(B42,[1]DESA!$B$2:$E$601,4,FALSE)</f>
        <v>JANAPRIA</v>
      </c>
      <c r="E42" s="22" t="s">
        <v>15</v>
      </c>
      <c r="F42" s="21">
        <f>IF(ISERROR(VLOOKUP(M42,KELAS,2,FALSE)),0,VLOOKUP(M42,KELAS,2,FALSE))</f>
        <v>0</v>
      </c>
      <c r="G42" s="21">
        <f>IF(F42&gt;50,100,F42)</f>
        <v>0</v>
      </c>
      <c r="H42" s="23" t="s">
        <v>152</v>
      </c>
      <c r="I42" s="23" t="s">
        <v>153</v>
      </c>
      <c r="J42" s="21" t="s">
        <v>18</v>
      </c>
      <c r="K42" s="21">
        <v>18</v>
      </c>
      <c r="L42" s="21" t="str">
        <f>VLOOKUP(E42,[1]KLASIFIKASI!$I$4:$J$18,2,FALSE)</f>
        <v>PELEPAS GAS</v>
      </c>
      <c r="M42" s="21">
        <f>IF(AND(L42="PIJAR",K42&gt;=25,K42&lt;=50),1,IF(AND(L42="PIJAR",K42&gt;=51,K42&lt;=100),2,IF(AND(L42="PIJAR",K42&gt;=101,K42&lt;=200),3,IF(AND(L42="PIJAR",K42&gt;=201,K42&lt;=300),4,IF(AND(L42="PIJAR",K42&gt;=301,K42&lt;=400),5,IF(AND(L42="PIJAR",K42&gt;=401,K42&lt;=500),6,IF(AND(L42="PIJAR",K42&gt;=510,K42&lt;=600),7,IF(AND(L42="PIJAR",K42&gt;=601,K42&lt;=700),8,IF(AND(L42="PIJAR",K42&gt;=701,K42&lt;=800),9,IF(AND(L42="PIJAR",K42&gt;=801,K42&lt;=900),10,IF(AND(L42="PIJAR",K42&gt;=901,K42&lt;=1000),11,IF(AND(L42="PELEPAS GAS",K42&gt;=10,K42&lt;=50),12,IF(AND(L42="PELEPAS GAS",K42&gt;=51,K42&lt;=100),13,IF(AND(L42="PELEPAS GAS",K42&gt;=101,K42&lt;=250),14,IF(AND(L42="PELEPAS GAS",K42&gt;=251,K42&lt;1000),15,IF(AND(L42="PELEPAS GAS",K42&gt;=501,K42&lt;2000),16,"SALAH"))))))))))))))))</f>
        <v>12</v>
      </c>
      <c r="N42" s="21" t="s">
        <v>19</v>
      </c>
    </row>
    <row r="43" spans="1:14" x14ac:dyDescent="0.25">
      <c r="A43" s="21">
        <f t="shared" si="3"/>
        <v>42</v>
      </c>
      <c r="B43" s="21" t="s">
        <v>97</v>
      </c>
      <c r="C43" s="21" t="str">
        <f>VLOOKUP(B43,[1]DESA!$B$2:$D$601,3,FALSE)</f>
        <v>BAKAN</v>
      </c>
      <c r="D43" s="21" t="str">
        <f>VLOOKUP(B43,[1]DESA!$B$2:$E$601,4,FALSE)</f>
        <v>JANAPRIA</v>
      </c>
      <c r="E43" s="22" t="s">
        <v>29</v>
      </c>
      <c r="F43" s="21">
        <f>IF(ISERROR(VLOOKUP(M43,KELAS,2,FALSE)),0,VLOOKUP(M43,KELAS,2,FALSE))</f>
        <v>0</v>
      </c>
      <c r="G43" s="21">
        <f>IF(F43&gt;50,100,F43)</f>
        <v>0</v>
      </c>
      <c r="H43" s="23" t="s">
        <v>111</v>
      </c>
      <c r="I43" s="23" t="s">
        <v>112</v>
      </c>
      <c r="J43" s="21" t="s">
        <v>18</v>
      </c>
      <c r="K43" s="21">
        <v>250</v>
      </c>
      <c r="L43" s="21" t="str">
        <f>VLOOKUP(E43,[1]KLASIFIKASI!$I$4:$J$18,2,FALSE)</f>
        <v>PELEPAS GAS</v>
      </c>
      <c r="M43" s="21">
        <f>IF(AND(L43="PIJAR",K43&gt;=25,K43&lt;=50),1,IF(AND(L43="PIJAR",K43&gt;=51,K43&lt;=100),2,IF(AND(L43="PIJAR",K43&gt;=101,K43&lt;=200),3,IF(AND(L43="PIJAR",K43&gt;=201,K43&lt;=300),4,IF(AND(L43="PIJAR",K43&gt;=301,K43&lt;=400),5,IF(AND(L43="PIJAR",K43&gt;=401,K43&lt;=500),6,IF(AND(L43="PIJAR",K43&gt;=510,K43&lt;=600),7,IF(AND(L43="PIJAR",K43&gt;=601,K43&lt;=700),8,IF(AND(L43="PIJAR",K43&gt;=701,K43&lt;=800),9,IF(AND(L43="PIJAR",K43&gt;=801,K43&lt;=900),10,IF(AND(L43="PIJAR",K43&gt;=901,K43&lt;=1000),11,IF(AND(L43="PELEPAS GAS",K43&gt;=10,K43&lt;=50),12,IF(AND(L43="PELEPAS GAS",K43&gt;=51,K43&lt;=100),13,IF(AND(L43="PELEPAS GAS",K43&gt;=101,K43&lt;=250),14,IF(AND(L43="PELEPAS GAS",K43&gt;=251,K43&lt;1000),15,IF(AND(L43="PELEPAS GAS",K43&gt;=501,K43&lt;2000),16,"SALAH"))))))))))))))))</f>
        <v>14</v>
      </c>
      <c r="N43" s="2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18" sqref="E18"/>
    </sheetView>
  </sheetViews>
  <sheetFormatPr defaultRowHeight="15" x14ac:dyDescent="0.25"/>
  <cols>
    <col min="1" max="2" width="9.140625" style="13"/>
    <col min="3" max="3" width="21.42578125" style="13" customWidth="1"/>
    <col min="4" max="4" width="9.140625" style="13"/>
    <col min="5" max="5" width="19.140625" style="13" customWidth="1"/>
    <col min="6" max="6" width="17.42578125" style="13" customWidth="1"/>
    <col min="7" max="7" width="17.5703125" style="13" customWidth="1"/>
    <col min="8" max="9" width="9.140625" style="13"/>
    <col min="10" max="10" width="20" style="13" customWidth="1"/>
    <col min="11" max="11" width="9.140625" style="13"/>
    <col min="12" max="12" width="15.28515625" style="13" customWidth="1"/>
    <col min="13" max="13" width="9.140625" style="13"/>
    <col min="14" max="14" width="21.42578125" style="13" customWidth="1"/>
    <col min="15" max="16384" width="9.140625" style="13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2577</v>
      </c>
      <c r="C2" s="21" t="str">
        <f>VLOOKUP(B2,[1]DESA!$B$2:$D$601,3,FALSE)</f>
        <v>GAPURA</v>
      </c>
      <c r="D2" s="21" t="str">
        <f>VLOOKUP(B2,[1]DESA!$B$2:$E$601,4,FALSE)</f>
        <v>PUJUT</v>
      </c>
      <c r="E2" s="22" t="s">
        <v>29</v>
      </c>
      <c r="F2" s="21">
        <f t="shared" ref="F2:F15" si="0">IF(ISERROR(VLOOKUP(M2,KELAS,2,FALSE)),0,VLOOKUP(M2,KELAS,2,FALSE))</f>
        <v>0</v>
      </c>
      <c r="G2" s="21">
        <f t="shared" ref="G2:G15" si="1">IF(F2&gt;50,100,F2)</f>
        <v>0</v>
      </c>
      <c r="H2" s="24" t="s">
        <v>2578</v>
      </c>
      <c r="I2" s="24" t="s">
        <v>2579</v>
      </c>
      <c r="J2" s="21" t="s">
        <v>18</v>
      </c>
      <c r="K2" s="21">
        <v>160</v>
      </c>
      <c r="L2" s="21" t="str">
        <f>VLOOKUP(E2,[1]KLASIFIKASI!$I$4:$J$18,2,FALSE)</f>
        <v>PELEPAS GAS</v>
      </c>
      <c r="M2" s="21">
        <f t="shared" ref="M2:M1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21" t="s">
        <v>19</v>
      </c>
    </row>
    <row r="3" spans="1:14" x14ac:dyDescent="0.25">
      <c r="A3" s="21">
        <v>2</v>
      </c>
      <c r="B3" s="21" t="s">
        <v>2580</v>
      </c>
      <c r="C3" s="21" t="str">
        <f>VLOOKUP(B3,[1]DESA!$B$2:$D$601,3,FALSE)</f>
        <v>GAPURA</v>
      </c>
      <c r="D3" s="21" t="str">
        <f>VLOOKUP(B3,[1]DESA!$B$2:$E$601,4,FALSE)</f>
        <v>PUJUT</v>
      </c>
      <c r="E3" s="22" t="s">
        <v>29</v>
      </c>
      <c r="F3" s="21">
        <f t="shared" si="0"/>
        <v>0</v>
      </c>
      <c r="G3" s="21">
        <f t="shared" si="1"/>
        <v>0</v>
      </c>
      <c r="H3" s="24" t="s">
        <v>2581</v>
      </c>
      <c r="I3" s="24" t="s">
        <v>2582</v>
      </c>
      <c r="J3" s="21" t="s">
        <v>18</v>
      </c>
      <c r="K3" s="21">
        <v>410</v>
      </c>
      <c r="L3" s="21" t="str">
        <f>VLOOKUP(E3,[1]KLASIFIKASI!$I$4:$J$18,2,FALSE)</f>
        <v>PELEPAS GAS</v>
      </c>
      <c r="M3" s="21">
        <f t="shared" si="2"/>
        <v>15</v>
      </c>
      <c r="N3" s="21" t="s">
        <v>19</v>
      </c>
    </row>
    <row r="4" spans="1:14" x14ac:dyDescent="0.25">
      <c r="A4" s="21">
        <v>3</v>
      </c>
      <c r="B4" s="21" t="s">
        <v>2580</v>
      </c>
      <c r="C4" s="21" t="str">
        <f>VLOOKUP(B4,[1]DESA!$B$2:$D$601,3,FALSE)</f>
        <v>GAPURA</v>
      </c>
      <c r="D4" s="21" t="str">
        <f>VLOOKUP(B4,[1]DESA!$B$2:$E$601,4,FALSE)</f>
        <v>PUJUT</v>
      </c>
      <c r="E4" s="22" t="s">
        <v>29</v>
      </c>
      <c r="F4" s="21">
        <f t="shared" si="0"/>
        <v>0</v>
      </c>
      <c r="G4" s="21">
        <f t="shared" si="1"/>
        <v>0</v>
      </c>
      <c r="H4" s="24" t="s">
        <v>2583</v>
      </c>
      <c r="I4" s="24" t="s">
        <v>2584</v>
      </c>
      <c r="J4" s="21" t="s">
        <v>18</v>
      </c>
      <c r="K4" s="21">
        <v>200</v>
      </c>
      <c r="L4" s="21" t="str">
        <f>VLOOKUP(E4,[1]KLASIFIKASI!$I$4:$J$18,2,FALSE)</f>
        <v>PELEPAS GAS</v>
      </c>
      <c r="M4" s="21">
        <f t="shared" si="2"/>
        <v>14</v>
      </c>
      <c r="N4" s="21" t="s">
        <v>19</v>
      </c>
    </row>
    <row r="5" spans="1:14" x14ac:dyDescent="0.25">
      <c r="A5" s="21">
        <v>4</v>
      </c>
      <c r="B5" s="21" t="s">
        <v>2372</v>
      </c>
      <c r="C5" s="21" t="str">
        <f>VLOOKUP(B5,[1]DESA!$B$2:$D$601,3,FALSE)</f>
        <v>PENGEMBUR</v>
      </c>
      <c r="D5" s="21" t="str">
        <f>VLOOKUP(B5,[1]DESA!$B$2:$E$601,4,FALSE)</f>
        <v>PUJUT</v>
      </c>
      <c r="E5" s="22" t="s">
        <v>29</v>
      </c>
      <c r="F5" s="21">
        <f t="shared" si="0"/>
        <v>0</v>
      </c>
      <c r="G5" s="21">
        <f t="shared" si="1"/>
        <v>0</v>
      </c>
      <c r="H5" s="24"/>
      <c r="I5" s="24"/>
      <c r="J5" s="21" t="s">
        <v>18</v>
      </c>
      <c r="K5" s="21">
        <v>160</v>
      </c>
      <c r="L5" s="21" t="str">
        <f>VLOOKUP(E5,[1]KLASIFIKASI!$I$4:$J$18,2,FALSE)</f>
        <v>PELEPAS GAS</v>
      </c>
      <c r="M5" s="21">
        <f t="shared" si="2"/>
        <v>14</v>
      </c>
      <c r="N5" s="21" t="s">
        <v>19</v>
      </c>
    </row>
    <row r="6" spans="1:14" x14ac:dyDescent="0.25">
      <c r="A6" s="21">
        <v>5</v>
      </c>
      <c r="B6" s="21" t="s">
        <v>2372</v>
      </c>
      <c r="C6" s="21" t="str">
        <f>VLOOKUP(B6,[1]DESA!$B$2:$D$601,3,FALSE)</f>
        <v>PENGEMBUR</v>
      </c>
      <c r="D6" s="21" t="str">
        <f>VLOOKUP(B6,[1]DESA!$B$2:$E$601,4,FALSE)</f>
        <v>PUJUT</v>
      </c>
      <c r="E6" s="22" t="s">
        <v>29</v>
      </c>
      <c r="F6" s="21">
        <f t="shared" si="0"/>
        <v>0</v>
      </c>
      <c r="G6" s="21">
        <f t="shared" si="1"/>
        <v>0</v>
      </c>
      <c r="H6" s="24"/>
      <c r="I6" s="24"/>
      <c r="J6" s="21" t="s">
        <v>18</v>
      </c>
      <c r="K6" s="21">
        <v>250</v>
      </c>
      <c r="L6" s="21" t="str">
        <f>VLOOKUP(E6,[1]KLASIFIKASI!$I$4:$J$18,2,FALSE)</f>
        <v>PELEPAS GAS</v>
      </c>
      <c r="M6" s="21">
        <f t="shared" si="2"/>
        <v>14</v>
      </c>
      <c r="N6" s="21" t="s">
        <v>19</v>
      </c>
    </row>
    <row r="7" spans="1:14" x14ac:dyDescent="0.25">
      <c r="A7" s="21">
        <v>6</v>
      </c>
      <c r="B7" s="21" t="s">
        <v>2372</v>
      </c>
      <c r="C7" s="21" t="str">
        <f>VLOOKUP(B7,[1]DESA!$B$2:$D$601,3,FALSE)</f>
        <v>PENGEMBUR</v>
      </c>
      <c r="D7" s="21" t="str">
        <f>VLOOKUP(B7,[1]DESA!$B$2:$E$601,4,FALSE)</f>
        <v>PUJUT</v>
      </c>
      <c r="E7" s="22" t="s">
        <v>29</v>
      </c>
      <c r="F7" s="21">
        <f t="shared" si="0"/>
        <v>0</v>
      </c>
      <c r="G7" s="21">
        <f t="shared" si="1"/>
        <v>0</v>
      </c>
      <c r="H7" s="24"/>
      <c r="I7" s="24"/>
      <c r="J7" s="21" t="s">
        <v>18</v>
      </c>
      <c r="K7" s="21">
        <v>250</v>
      </c>
      <c r="L7" s="21" t="str">
        <f>VLOOKUP(E7,[1]KLASIFIKASI!$I$4:$J$18,2,FALSE)</f>
        <v>PELEPAS GAS</v>
      </c>
      <c r="M7" s="21">
        <f t="shared" si="2"/>
        <v>14</v>
      </c>
      <c r="N7" s="21" t="s">
        <v>19</v>
      </c>
    </row>
    <row r="8" spans="1:14" x14ac:dyDescent="0.25">
      <c r="A8" s="21">
        <v>7</v>
      </c>
      <c r="B8" s="21" t="s">
        <v>2373</v>
      </c>
      <c r="C8" s="21" t="str">
        <f>VLOOKUP(B8,[1]DESA!$B$2:$D$601,3,FALSE)</f>
        <v>REMBITAN</v>
      </c>
      <c r="D8" s="21" t="str">
        <f>VLOOKUP(B8,[1]DESA!$B$2:$E$601,4,FALSE)</f>
        <v>PUJUT</v>
      </c>
      <c r="E8" s="22" t="s">
        <v>29</v>
      </c>
      <c r="F8" s="21">
        <f t="shared" si="0"/>
        <v>0</v>
      </c>
      <c r="G8" s="21">
        <f t="shared" si="1"/>
        <v>0</v>
      </c>
      <c r="H8" s="24"/>
      <c r="I8" s="24"/>
      <c r="J8" s="21" t="s">
        <v>18</v>
      </c>
      <c r="K8" s="21">
        <v>125</v>
      </c>
      <c r="L8" s="21" t="str">
        <f>VLOOKUP(E8,[1]KLASIFIKASI!$I$4:$J$18,2,FALSE)</f>
        <v>PELEPAS GAS</v>
      </c>
      <c r="M8" s="21">
        <f t="shared" si="2"/>
        <v>14</v>
      </c>
      <c r="N8" s="21" t="s">
        <v>19</v>
      </c>
    </row>
    <row r="9" spans="1:14" x14ac:dyDescent="0.25">
      <c r="A9" s="21">
        <v>8</v>
      </c>
      <c r="B9" s="21" t="s">
        <v>2373</v>
      </c>
      <c r="C9" s="21" t="str">
        <f>VLOOKUP(B9,[1]DESA!$B$2:$D$601,3,FALSE)</f>
        <v>REMBITAN</v>
      </c>
      <c r="D9" s="21" t="str">
        <f>VLOOKUP(B9,[1]DESA!$B$2:$E$601,4,FALSE)</f>
        <v>PUJUT</v>
      </c>
      <c r="E9" s="22" t="s">
        <v>29</v>
      </c>
      <c r="F9" s="21">
        <f t="shared" si="0"/>
        <v>0</v>
      </c>
      <c r="G9" s="21">
        <f t="shared" si="1"/>
        <v>0</v>
      </c>
      <c r="H9" s="24"/>
      <c r="I9" s="24"/>
      <c r="J9" s="21" t="s">
        <v>18</v>
      </c>
      <c r="K9" s="21">
        <v>125</v>
      </c>
      <c r="L9" s="21" t="str">
        <f>VLOOKUP(E9,[1]KLASIFIKASI!$I$4:$J$18,2,FALSE)</f>
        <v>PELEPAS GAS</v>
      </c>
      <c r="M9" s="21">
        <f t="shared" si="2"/>
        <v>14</v>
      </c>
      <c r="N9" s="21" t="s">
        <v>19</v>
      </c>
    </row>
    <row r="10" spans="1:14" x14ac:dyDescent="0.25">
      <c r="A10" s="21">
        <v>9</v>
      </c>
      <c r="B10" s="21" t="s">
        <v>2373</v>
      </c>
      <c r="C10" s="21" t="str">
        <f>VLOOKUP(B10,[1]DESA!$B$2:$D$601,3,FALSE)</f>
        <v>REMBITAN</v>
      </c>
      <c r="D10" s="21" t="str">
        <f>VLOOKUP(B10,[1]DESA!$B$2:$E$601,4,FALSE)</f>
        <v>PUJUT</v>
      </c>
      <c r="E10" s="22" t="s">
        <v>49</v>
      </c>
      <c r="F10" s="21">
        <f t="shared" si="0"/>
        <v>0</v>
      </c>
      <c r="G10" s="21">
        <f t="shared" si="1"/>
        <v>0</v>
      </c>
      <c r="H10" s="24"/>
      <c r="I10" s="24"/>
      <c r="J10" s="21" t="s">
        <v>18</v>
      </c>
      <c r="K10" s="21"/>
      <c r="L10" s="21" t="e">
        <f>VLOOKUP(E10,[1]KLASIFIKASI!$I$4:$J$18,2,FALSE)</f>
        <v>#N/A</v>
      </c>
      <c r="M10" s="21" t="e">
        <f t="shared" si="2"/>
        <v>#N/A</v>
      </c>
      <c r="N10" s="21" t="s">
        <v>52</v>
      </c>
    </row>
    <row r="11" spans="1:14" x14ac:dyDescent="0.25">
      <c r="A11" s="21">
        <v>10</v>
      </c>
      <c r="B11" s="21" t="s">
        <v>2374</v>
      </c>
      <c r="C11" s="21" t="str">
        <f>VLOOKUP(B11,[1]DESA!$B$2:$D$601,3,FALSE)</f>
        <v>PENGENGAT</v>
      </c>
      <c r="D11" s="21" t="str">
        <f>VLOOKUP(B11,[1]DESA!$B$2:$E$601,4,FALSE)</f>
        <v>PUJUT</v>
      </c>
      <c r="E11" s="22" t="s">
        <v>49</v>
      </c>
      <c r="F11" s="21">
        <f t="shared" si="0"/>
        <v>0</v>
      </c>
      <c r="G11" s="21">
        <f t="shared" si="1"/>
        <v>0</v>
      </c>
      <c r="H11" s="24"/>
      <c r="I11" s="24"/>
      <c r="J11" s="21" t="s">
        <v>18</v>
      </c>
      <c r="K11" s="21"/>
      <c r="L11" s="21" t="e">
        <f>VLOOKUP(E11,[1]KLASIFIKASI!$I$4:$J$18,2,FALSE)</f>
        <v>#N/A</v>
      </c>
      <c r="M11" s="21" t="e">
        <f t="shared" si="2"/>
        <v>#N/A</v>
      </c>
      <c r="N11" s="21" t="s">
        <v>52</v>
      </c>
    </row>
    <row r="12" spans="1:14" x14ac:dyDescent="0.25">
      <c r="A12" s="21">
        <v>11</v>
      </c>
      <c r="B12" s="21" t="s">
        <v>2375</v>
      </c>
      <c r="C12" s="21" t="str">
        <f>VLOOKUP(B12,[1]DESA!$B$2:$D$601,3,FALSE)</f>
        <v>REMBITAN</v>
      </c>
      <c r="D12" s="21" t="str">
        <f>VLOOKUP(B12,[1]DESA!$B$2:$E$601,4,FALSE)</f>
        <v>PUJUT</v>
      </c>
      <c r="E12" s="22" t="s">
        <v>24</v>
      </c>
      <c r="F12" s="21">
        <f t="shared" si="0"/>
        <v>0</v>
      </c>
      <c r="G12" s="21">
        <f t="shared" si="1"/>
        <v>0</v>
      </c>
      <c r="H12" s="24"/>
      <c r="I12" s="24"/>
      <c r="J12" s="21" t="s">
        <v>18</v>
      </c>
      <c r="K12" s="21">
        <v>500</v>
      </c>
      <c r="L12" s="21" t="str">
        <f>VLOOKUP(E12,[1]KLASIFIKASI!$I$4:$J$18,2,FALSE)</f>
        <v>PELEPAS GAS</v>
      </c>
      <c r="M12" s="21">
        <f t="shared" si="2"/>
        <v>15</v>
      </c>
      <c r="N12" s="21" t="s">
        <v>19</v>
      </c>
    </row>
    <row r="13" spans="1:14" x14ac:dyDescent="0.25">
      <c r="A13" s="21">
        <v>12</v>
      </c>
      <c r="B13" s="21" t="s">
        <v>2374</v>
      </c>
      <c r="C13" s="21" t="str">
        <f>VLOOKUP(B13,[1]DESA!$B$2:$D$601,3,FALSE)</f>
        <v>PENGENGAT</v>
      </c>
      <c r="D13" s="21" t="str">
        <f>VLOOKUP(B13,[1]DESA!$B$2:$E$601,4,FALSE)</f>
        <v>PUJUT</v>
      </c>
      <c r="E13" s="22" t="s">
        <v>24</v>
      </c>
      <c r="F13" s="21">
        <f t="shared" si="0"/>
        <v>0</v>
      </c>
      <c r="G13" s="21">
        <f t="shared" si="1"/>
        <v>0</v>
      </c>
      <c r="H13" s="24"/>
      <c r="I13" s="24"/>
      <c r="J13" s="21" t="s">
        <v>18</v>
      </c>
      <c r="K13" s="21">
        <v>500</v>
      </c>
      <c r="L13" s="21" t="str">
        <f>VLOOKUP(E13,[1]KLASIFIKASI!$I$4:$J$18,2,FALSE)</f>
        <v>PELEPAS GAS</v>
      </c>
      <c r="M13" s="21">
        <f t="shared" si="2"/>
        <v>15</v>
      </c>
      <c r="N13" s="21" t="s">
        <v>19</v>
      </c>
    </row>
    <row r="14" spans="1:14" x14ac:dyDescent="0.25">
      <c r="A14" s="21">
        <v>13</v>
      </c>
      <c r="B14" s="21" t="s">
        <v>2571</v>
      </c>
      <c r="C14" s="21" t="str">
        <f>VLOOKUP(B14,[1]DESA!$B$2:$D$601,3,FALSE)</f>
        <v>KUTA</v>
      </c>
      <c r="D14" s="21" t="str">
        <f>VLOOKUP(B14,[1]DESA!$B$2:$E$601,4,FALSE)</f>
        <v>PUJUT</v>
      </c>
      <c r="E14" s="22" t="s">
        <v>49</v>
      </c>
      <c r="F14" s="21">
        <f t="shared" si="0"/>
        <v>0</v>
      </c>
      <c r="G14" s="21">
        <f t="shared" si="1"/>
        <v>0</v>
      </c>
      <c r="H14" s="24" t="s">
        <v>2572</v>
      </c>
      <c r="I14" s="24" t="s">
        <v>2573</v>
      </c>
      <c r="J14" s="21" t="s">
        <v>18</v>
      </c>
      <c r="K14" s="21"/>
      <c r="L14" s="21" t="e">
        <f>VLOOKUP(E14,[1]KLASIFIKASI!$I$4:$J$18,2,FALSE)</f>
        <v>#N/A</v>
      </c>
      <c r="M14" s="21" t="e">
        <f t="shared" si="2"/>
        <v>#N/A</v>
      </c>
      <c r="N14" s="21" t="s">
        <v>52</v>
      </c>
    </row>
    <row r="15" spans="1:14" x14ac:dyDescent="0.25">
      <c r="A15" s="21">
        <v>14</v>
      </c>
      <c r="B15" s="21" t="s">
        <v>2574</v>
      </c>
      <c r="C15" s="21" t="str">
        <f>VLOOKUP(B15,[1]DESA!$B$2:$D$601,3,FALSE)</f>
        <v>KUTA</v>
      </c>
      <c r="D15" s="21" t="str">
        <f>VLOOKUP(B15,[1]DESA!$B$2:$E$601,4,FALSE)</f>
        <v>PUJUT</v>
      </c>
      <c r="E15" s="22" t="s">
        <v>29</v>
      </c>
      <c r="F15" s="21">
        <f t="shared" si="0"/>
        <v>0</v>
      </c>
      <c r="G15" s="21">
        <f t="shared" si="1"/>
        <v>0</v>
      </c>
      <c r="H15" s="24" t="s">
        <v>2575</v>
      </c>
      <c r="I15" s="24" t="s">
        <v>2576</v>
      </c>
      <c r="J15" s="21" t="s">
        <v>18</v>
      </c>
      <c r="K15" s="21">
        <v>200</v>
      </c>
      <c r="L15" s="21" t="str">
        <f>VLOOKUP(E15,[1]KLASIFIKASI!$I$4:$J$18,2,FALSE)</f>
        <v>PELEPAS GAS</v>
      </c>
      <c r="M15" s="21">
        <f t="shared" si="2"/>
        <v>14</v>
      </c>
      <c r="N15" s="21" t="s">
        <v>19</v>
      </c>
    </row>
    <row r="16" spans="1:14" x14ac:dyDescent="0.25">
      <c r="A16" s="21">
        <v>15</v>
      </c>
      <c r="B16" s="21" t="s">
        <v>1109</v>
      </c>
      <c r="C16" s="21" t="str">
        <f>VLOOKUP(B16,[1]DESA!$B$2:$D$601,3,FALSE)</f>
        <v>TUMPAK</v>
      </c>
      <c r="D16" s="21" t="str">
        <f>VLOOKUP(B16,[1]DESA!$B$2:$E$601,4,FALSE)</f>
        <v>PUJUT</v>
      </c>
      <c r="E16" s="22" t="s">
        <v>29</v>
      </c>
      <c r="F16" s="21">
        <f>IF(ISERROR(VLOOKUP(M16,KELAS,2,FALSE)),0,VLOOKUP(M16,KELAS,2,FALSE))</f>
        <v>0</v>
      </c>
      <c r="G16" s="21">
        <f>IF(F16&gt;50,100,F16)</f>
        <v>0</v>
      </c>
      <c r="H16" s="24" t="s">
        <v>1110</v>
      </c>
      <c r="I16" s="24" t="s">
        <v>1111</v>
      </c>
      <c r="J16" s="21" t="s">
        <v>18</v>
      </c>
      <c r="K16" s="21">
        <v>250</v>
      </c>
      <c r="L16" s="21" t="str">
        <f>VLOOKUP(E16,[1]KLASIFIKASI!$I$4:$J$18,2,FALSE)</f>
        <v>PELEPAS GAS</v>
      </c>
      <c r="M16" s="21">
        <f>IF(AND(L16="PIJAR",K16&gt;=25,K16&lt;=50),1,IF(AND(L16="PIJAR",K16&gt;=51,K16&lt;=100),2,IF(AND(L16="PIJAR",K16&gt;=101,K16&lt;=200),3,IF(AND(L16="PIJAR",K16&gt;=201,K16&lt;=300),4,IF(AND(L16="PIJAR",K16&gt;=301,K16&lt;=400),5,IF(AND(L16="PIJAR",K16&gt;=401,K16&lt;=500),6,IF(AND(L16="PIJAR",K16&gt;=510,K16&lt;=600),7,IF(AND(L16="PIJAR",K16&gt;=601,K16&lt;=700),8,IF(AND(L16="PIJAR",K16&gt;=701,K16&lt;=800),9,IF(AND(L16="PIJAR",K16&gt;=801,K16&lt;=900),10,IF(AND(L16="PIJAR",K16&gt;=901,K16&lt;=1000),11,IF(AND(L16="PELEPAS GAS",K16&gt;=10,K16&lt;=50),12,IF(AND(L16="PELEPAS GAS",K16&gt;=51,K16&lt;=100),13,IF(AND(L16="PELEPAS GAS",K16&gt;=101,K16&lt;=250),14,IF(AND(L16="PELEPAS GAS",K16&gt;=251,K16&lt;1000),15,IF(AND(L16="PELEPAS GAS",K16&gt;=501,K16&lt;2000),16,"SALAH"))))))))))))))))</f>
        <v>14</v>
      </c>
      <c r="N16" s="21" t="s">
        <v>19</v>
      </c>
    </row>
    <row r="17" spans="1:14" x14ac:dyDescent="0.25">
      <c r="A17" s="21">
        <v>16</v>
      </c>
      <c r="B17" s="21" t="s">
        <v>1106</v>
      </c>
      <c r="C17" s="21" t="str">
        <f>VLOOKUP(B17,[1]DESA!$B$2:$D$601,3,FALSE)</f>
        <v>SENGKOL</v>
      </c>
      <c r="D17" s="21" t="str">
        <f>VLOOKUP(B17,[1]DESA!$B$2:$E$601,4,FALSE)</f>
        <v>PUJUT</v>
      </c>
      <c r="E17" s="22" t="s">
        <v>49</v>
      </c>
      <c r="F17" s="21">
        <f>IF(ISERROR(VLOOKUP(M17,KELAS,2,FALSE)),0,VLOOKUP(M17,KELAS,2,FALSE))</f>
        <v>0</v>
      </c>
      <c r="G17" s="21">
        <f>IF(F17&gt;50,100,F17)</f>
        <v>0</v>
      </c>
      <c r="H17" s="24" t="s">
        <v>1107</v>
      </c>
      <c r="I17" s="24" t="s">
        <v>1108</v>
      </c>
      <c r="J17" s="21" t="s">
        <v>18</v>
      </c>
      <c r="K17" s="21"/>
      <c r="L17" s="21" t="e">
        <f>VLOOKUP(E17,[1]KLASIFIKASI!$I$4:$J$18,2,FALSE)</f>
        <v>#N/A</v>
      </c>
      <c r="M17" s="21" t="e">
        <f>IF(AND(L17="PIJAR",K17&gt;=25,K17&lt;=50),1,IF(AND(L17="PIJAR",K17&gt;=51,K17&lt;=100),2,IF(AND(L17="PIJAR",K17&gt;=101,K17&lt;=200),3,IF(AND(L17="PIJAR",K17&gt;=201,K17&lt;=300),4,IF(AND(L17="PIJAR",K17&gt;=301,K17&lt;=400),5,IF(AND(L17="PIJAR",K17&gt;=401,K17&lt;=500),6,IF(AND(L17="PIJAR",K17&gt;=510,K17&lt;=600),7,IF(AND(L17="PIJAR",K17&gt;=601,K17&lt;=700),8,IF(AND(L17="PIJAR",K17&gt;=701,K17&lt;=800),9,IF(AND(L17="PIJAR",K17&gt;=801,K17&lt;=900),10,IF(AND(L17="PIJAR",K17&gt;=901,K17&lt;=1000),11,IF(AND(L17="PELEPAS GAS",K17&gt;=10,K17&lt;=50),12,IF(AND(L17="PELEPAS GAS",K17&gt;=51,K17&lt;=100),13,IF(AND(L17="PELEPAS GAS",K17&gt;=101,K17&lt;=250),14,IF(AND(L17="PELEPAS GAS",K17&gt;=251,K17&lt;1000),15,IF(AND(L17="PELEPAS GAS",K17&gt;=501,K17&lt;2000),16,"SALAH"))))))))))))))))</f>
        <v>#N/A</v>
      </c>
      <c r="N17" s="21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2"/>
  <sheetViews>
    <sheetView topLeftCell="C364" workbookViewId="0">
      <selection activeCell="C365" sqref="A1:N442"/>
    </sheetView>
  </sheetViews>
  <sheetFormatPr defaultRowHeight="15" x14ac:dyDescent="0.25"/>
  <cols>
    <col min="3" max="3" width="24.140625" customWidth="1"/>
    <col min="4" max="4" width="22.5703125" customWidth="1"/>
    <col min="5" max="5" width="19" customWidth="1"/>
    <col min="6" max="6" width="14" customWidth="1"/>
    <col min="7" max="7" width="15.5703125" customWidth="1"/>
    <col min="10" max="10" width="18.140625" customWidth="1"/>
    <col min="11" max="11" width="17.140625" customWidth="1"/>
    <col min="12" max="12" width="17.7109375" customWidth="1"/>
    <col min="14" max="14" width="24.14062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1464</v>
      </c>
      <c r="C2" s="21" t="str">
        <f>VLOOKUP(B2,[1]DESA!$B$2:$D$601,3,FALSE)</f>
        <v>BAGU</v>
      </c>
      <c r="D2" s="21" t="str">
        <f>VLOOKUP(B2,[1]DESA!$B$2:$E$601,4,FALSE)</f>
        <v>PRINGGARATA</v>
      </c>
      <c r="E2" s="22" t="s">
        <v>24</v>
      </c>
      <c r="F2" s="21">
        <f t="shared" ref="F2:F65" si="0">IF(ISERROR(VLOOKUP(M2,KELAS,2,FALSE)),0,VLOOKUP(M2,KELAS,2,FALSE))</f>
        <v>0</v>
      </c>
      <c r="G2" s="21">
        <f t="shared" ref="G2:G65" si="1">IF(F2&gt;50,100,F2)</f>
        <v>0</v>
      </c>
      <c r="H2" s="24"/>
      <c r="I2" s="24"/>
      <c r="J2" s="21" t="s">
        <v>18</v>
      </c>
      <c r="K2" s="21">
        <v>125</v>
      </c>
      <c r="L2" s="21" t="str">
        <f>VLOOKUP(E2,[1]KLASIFIKASI!$I$4:$J$18,2,FALSE)</f>
        <v>PELEPAS GAS</v>
      </c>
      <c r="M2" s="21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21" t="s">
        <v>19</v>
      </c>
    </row>
    <row r="3" spans="1:14" x14ac:dyDescent="0.25">
      <c r="A3" s="21">
        <f>1+A2</f>
        <v>2</v>
      </c>
      <c r="B3" s="21" t="s">
        <v>1464</v>
      </c>
      <c r="C3" s="21" t="str">
        <f>VLOOKUP(B3,[1]DESA!$B$2:$D$601,3,FALSE)</f>
        <v>BAGU</v>
      </c>
      <c r="D3" s="21" t="str">
        <f>VLOOKUP(B3,[1]DESA!$B$2:$E$601,4,FALSE)</f>
        <v>PRINGGARATA</v>
      </c>
      <c r="E3" s="22" t="s">
        <v>24</v>
      </c>
      <c r="F3" s="21">
        <f t="shared" si="0"/>
        <v>0</v>
      </c>
      <c r="G3" s="21">
        <f t="shared" si="1"/>
        <v>0</v>
      </c>
      <c r="H3" s="24"/>
      <c r="I3" s="24"/>
      <c r="J3" s="21" t="s">
        <v>18</v>
      </c>
      <c r="K3" s="21">
        <v>500</v>
      </c>
      <c r="L3" s="21" t="str">
        <f>VLOOKUP(E3,[1]KLASIFIKASI!$I$4:$J$18,2,FALSE)</f>
        <v>PELEPAS GAS</v>
      </c>
      <c r="M3" s="21">
        <f t="shared" si="2"/>
        <v>15</v>
      </c>
      <c r="N3" s="21" t="s">
        <v>19</v>
      </c>
    </row>
    <row r="4" spans="1:14" x14ac:dyDescent="0.25">
      <c r="A4" s="21">
        <f t="shared" ref="A4:A67" si="3">1+A3</f>
        <v>3</v>
      </c>
      <c r="B4" s="21" t="s">
        <v>1464</v>
      </c>
      <c r="C4" s="21" t="str">
        <f>VLOOKUP(B4,[1]DESA!$B$2:$D$601,3,FALSE)</f>
        <v>BAGU</v>
      </c>
      <c r="D4" s="21" t="str">
        <f>VLOOKUP(B4,[1]DESA!$B$2:$E$601,4,FALSE)</f>
        <v>PRINGGARATA</v>
      </c>
      <c r="E4" s="22" t="s">
        <v>24</v>
      </c>
      <c r="F4" s="21">
        <f t="shared" si="0"/>
        <v>0</v>
      </c>
      <c r="G4" s="21">
        <f t="shared" si="1"/>
        <v>0</v>
      </c>
      <c r="H4" s="24"/>
      <c r="I4" s="24"/>
      <c r="J4" s="21" t="s">
        <v>18</v>
      </c>
      <c r="K4" s="21">
        <v>250</v>
      </c>
      <c r="L4" s="21" t="str">
        <f>VLOOKUP(E4,[1]KLASIFIKASI!$I$4:$J$18,2,FALSE)</f>
        <v>PELEPAS GAS</v>
      </c>
      <c r="M4" s="21">
        <f t="shared" si="2"/>
        <v>14</v>
      </c>
      <c r="N4" s="21" t="s">
        <v>19</v>
      </c>
    </row>
    <row r="5" spans="1:14" x14ac:dyDescent="0.25">
      <c r="A5" s="21">
        <f t="shared" si="3"/>
        <v>4</v>
      </c>
      <c r="B5" s="21" t="s">
        <v>1464</v>
      </c>
      <c r="C5" s="21" t="str">
        <f>VLOOKUP(B5,[1]DESA!$B$2:$D$601,3,FALSE)</f>
        <v>BAGU</v>
      </c>
      <c r="D5" s="21" t="str">
        <f>VLOOKUP(B5,[1]DESA!$B$2:$E$601,4,FALSE)</f>
        <v>PRINGGARATA</v>
      </c>
      <c r="E5" s="22" t="s">
        <v>24</v>
      </c>
      <c r="F5" s="21">
        <f t="shared" si="0"/>
        <v>0</v>
      </c>
      <c r="G5" s="21">
        <f t="shared" si="1"/>
        <v>0</v>
      </c>
      <c r="H5" s="24"/>
      <c r="I5" s="24"/>
      <c r="J5" s="21" t="s">
        <v>18</v>
      </c>
      <c r="K5" s="21">
        <v>125</v>
      </c>
      <c r="L5" s="21" t="str">
        <f>VLOOKUP(E5,[1]KLASIFIKASI!$I$4:$J$18,2,FALSE)</f>
        <v>PELEPAS GAS</v>
      </c>
      <c r="M5" s="21">
        <f t="shared" si="2"/>
        <v>14</v>
      </c>
      <c r="N5" s="21" t="s">
        <v>19</v>
      </c>
    </row>
    <row r="6" spans="1:14" x14ac:dyDescent="0.25">
      <c r="A6" s="21">
        <f t="shared" si="3"/>
        <v>5</v>
      </c>
      <c r="B6" s="21" t="s">
        <v>1464</v>
      </c>
      <c r="C6" s="21" t="str">
        <f>VLOOKUP(B6,[1]DESA!$B$2:$D$601,3,FALSE)</f>
        <v>BAGU</v>
      </c>
      <c r="D6" s="21" t="str">
        <f>VLOOKUP(B6,[1]DESA!$B$2:$E$601,4,FALSE)</f>
        <v>PRINGGARATA</v>
      </c>
      <c r="E6" s="22" t="s">
        <v>24</v>
      </c>
      <c r="F6" s="21">
        <f t="shared" si="0"/>
        <v>0</v>
      </c>
      <c r="G6" s="21">
        <f t="shared" si="1"/>
        <v>0</v>
      </c>
      <c r="H6" s="24"/>
      <c r="I6" s="24"/>
      <c r="J6" s="21" t="s">
        <v>18</v>
      </c>
      <c r="K6" s="21">
        <v>75</v>
      </c>
      <c r="L6" s="21" t="str">
        <f>VLOOKUP(E6,[1]KLASIFIKASI!$I$4:$J$18,2,FALSE)</f>
        <v>PELEPAS GAS</v>
      </c>
      <c r="M6" s="21">
        <f t="shared" si="2"/>
        <v>13</v>
      </c>
      <c r="N6" s="21" t="s">
        <v>52</v>
      </c>
    </row>
    <row r="7" spans="1:14" x14ac:dyDescent="0.25">
      <c r="A7" s="21">
        <f t="shared" si="3"/>
        <v>6</v>
      </c>
      <c r="B7" s="21" t="s">
        <v>1464</v>
      </c>
      <c r="C7" s="21" t="str">
        <f>VLOOKUP(B7,[1]DESA!$B$2:$D$601,3,FALSE)</f>
        <v>BAGU</v>
      </c>
      <c r="D7" s="21" t="str">
        <f>VLOOKUP(B7,[1]DESA!$B$2:$E$601,4,FALSE)</f>
        <v>PRINGGARATA</v>
      </c>
      <c r="E7" s="22" t="s">
        <v>24</v>
      </c>
      <c r="F7" s="21">
        <f t="shared" si="0"/>
        <v>0</v>
      </c>
      <c r="G7" s="21">
        <f t="shared" si="1"/>
        <v>0</v>
      </c>
      <c r="H7" s="24"/>
      <c r="I7" s="24"/>
      <c r="J7" s="21" t="s">
        <v>18</v>
      </c>
      <c r="K7" s="21">
        <v>125</v>
      </c>
      <c r="L7" s="21" t="str">
        <f>VLOOKUP(E7,[1]KLASIFIKASI!$I$4:$J$18,2,FALSE)</f>
        <v>PELEPAS GAS</v>
      </c>
      <c r="M7" s="21">
        <f t="shared" si="2"/>
        <v>14</v>
      </c>
      <c r="N7" s="21" t="s">
        <v>19</v>
      </c>
    </row>
    <row r="8" spans="1:14" x14ac:dyDescent="0.25">
      <c r="A8" s="21">
        <f t="shared" si="3"/>
        <v>7</v>
      </c>
      <c r="B8" s="21" t="s">
        <v>1464</v>
      </c>
      <c r="C8" s="21" t="str">
        <f>VLOOKUP(B8,[1]DESA!$B$2:$D$601,3,FALSE)</f>
        <v>BAGU</v>
      </c>
      <c r="D8" s="21" t="str">
        <f>VLOOKUP(B8,[1]DESA!$B$2:$E$601,4,FALSE)</f>
        <v>PRINGGARATA</v>
      </c>
      <c r="E8" s="22" t="s">
        <v>24</v>
      </c>
      <c r="F8" s="21">
        <f t="shared" si="0"/>
        <v>0</v>
      </c>
      <c r="G8" s="21">
        <f t="shared" si="1"/>
        <v>0</v>
      </c>
      <c r="H8" s="24"/>
      <c r="I8" s="24"/>
      <c r="J8" s="21" t="s">
        <v>18</v>
      </c>
      <c r="K8" s="21">
        <v>75</v>
      </c>
      <c r="L8" s="21" t="str">
        <f>VLOOKUP(E8,[1]KLASIFIKASI!$I$4:$J$18,2,FALSE)</f>
        <v>PELEPAS GAS</v>
      </c>
      <c r="M8" s="21">
        <f t="shared" si="2"/>
        <v>13</v>
      </c>
      <c r="N8" s="21" t="s">
        <v>52</v>
      </c>
    </row>
    <row r="9" spans="1:14" x14ac:dyDescent="0.25">
      <c r="A9" s="21">
        <f t="shared" si="3"/>
        <v>8</v>
      </c>
      <c r="B9" s="21" t="s">
        <v>1464</v>
      </c>
      <c r="C9" s="21" t="str">
        <f>VLOOKUP(B9,[1]DESA!$B$2:$D$601,3,FALSE)</f>
        <v>BAGU</v>
      </c>
      <c r="D9" s="21" t="str">
        <f>VLOOKUP(B9,[1]DESA!$B$2:$E$601,4,FALSE)</f>
        <v>PRINGGARATA</v>
      </c>
      <c r="E9" s="22" t="s">
        <v>24</v>
      </c>
      <c r="F9" s="21">
        <f t="shared" si="0"/>
        <v>0</v>
      </c>
      <c r="G9" s="21">
        <f t="shared" si="1"/>
        <v>0</v>
      </c>
      <c r="H9" s="24"/>
      <c r="I9" s="24"/>
      <c r="J9" s="21" t="s">
        <v>18</v>
      </c>
      <c r="K9" s="21">
        <v>75</v>
      </c>
      <c r="L9" s="21" t="str">
        <f>VLOOKUP(E9,[1]KLASIFIKASI!$I$4:$J$18,2,FALSE)</f>
        <v>PELEPAS GAS</v>
      </c>
      <c r="M9" s="21">
        <f t="shared" si="2"/>
        <v>13</v>
      </c>
      <c r="N9" s="21" t="s">
        <v>52</v>
      </c>
    </row>
    <row r="10" spans="1:14" x14ac:dyDescent="0.25">
      <c r="A10" s="21">
        <f t="shared" si="3"/>
        <v>9</v>
      </c>
      <c r="B10" s="21" t="s">
        <v>1464</v>
      </c>
      <c r="C10" s="21" t="str">
        <f>VLOOKUP(B10,[1]DESA!$B$2:$D$601,3,FALSE)</f>
        <v>BAGU</v>
      </c>
      <c r="D10" s="21" t="str">
        <f>VLOOKUP(B10,[1]DESA!$B$2:$E$601,4,FALSE)</f>
        <v>PRINGGARATA</v>
      </c>
      <c r="E10" s="22" t="s">
        <v>24</v>
      </c>
      <c r="F10" s="21">
        <f t="shared" si="0"/>
        <v>0</v>
      </c>
      <c r="G10" s="21">
        <f t="shared" si="1"/>
        <v>0</v>
      </c>
      <c r="H10" s="24"/>
      <c r="I10" s="24"/>
      <c r="J10" s="21" t="s">
        <v>18</v>
      </c>
      <c r="K10" s="21">
        <v>75</v>
      </c>
      <c r="L10" s="21" t="str">
        <f>VLOOKUP(E10,[1]KLASIFIKASI!$I$4:$J$18,2,FALSE)</f>
        <v>PELEPAS GAS</v>
      </c>
      <c r="M10" s="21">
        <f t="shared" si="2"/>
        <v>13</v>
      </c>
      <c r="N10" s="21" t="s">
        <v>52</v>
      </c>
    </row>
    <row r="11" spans="1:14" x14ac:dyDescent="0.25">
      <c r="A11" s="21">
        <f t="shared" si="3"/>
        <v>10</v>
      </c>
      <c r="B11" s="21" t="s">
        <v>1464</v>
      </c>
      <c r="C11" s="21" t="str">
        <f>VLOOKUP(B11,[1]DESA!$B$2:$D$601,3,FALSE)</f>
        <v>BAGU</v>
      </c>
      <c r="D11" s="21" t="str">
        <f>VLOOKUP(B11,[1]DESA!$B$2:$E$601,4,FALSE)</f>
        <v>PRINGGARATA</v>
      </c>
      <c r="E11" s="22" t="s">
        <v>15</v>
      </c>
      <c r="F11" s="21">
        <f t="shared" si="0"/>
        <v>0</v>
      </c>
      <c r="G11" s="21">
        <f t="shared" si="1"/>
        <v>0</v>
      </c>
      <c r="H11" s="24"/>
      <c r="I11" s="24"/>
      <c r="J11" s="21" t="s">
        <v>18</v>
      </c>
      <c r="K11" s="21">
        <v>45</v>
      </c>
      <c r="L11" s="21" t="str">
        <f>VLOOKUP(E11,[1]KLASIFIKASI!$I$4:$J$18,2,FALSE)</f>
        <v>PELEPAS GAS</v>
      </c>
      <c r="M11" s="21">
        <f t="shared" si="2"/>
        <v>12</v>
      </c>
      <c r="N11" s="21" t="s">
        <v>19</v>
      </c>
    </row>
    <row r="12" spans="1:14" x14ac:dyDescent="0.25">
      <c r="A12" s="21">
        <f t="shared" si="3"/>
        <v>11</v>
      </c>
      <c r="B12" s="21" t="s">
        <v>1464</v>
      </c>
      <c r="C12" s="21" t="str">
        <f>VLOOKUP(B12,[1]DESA!$B$2:$D$601,3,FALSE)</f>
        <v>BAGU</v>
      </c>
      <c r="D12" s="21" t="str">
        <f>VLOOKUP(B12,[1]DESA!$B$2:$E$601,4,FALSE)</f>
        <v>PRINGGARATA</v>
      </c>
      <c r="E12" s="22" t="s">
        <v>24</v>
      </c>
      <c r="F12" s="21">
        <f t="shared" si="0"/>
        <v>0</v>
      </c>
      <c r="G12" s="21">
        <f t="shared" si="1"/>
        <v>0</v>
      </c>
      <c r="H12" s="24"/>
      <c r="I12" s="24"/>
      <c r="J12" s="21" t="s">
        <v>18</v>
      </c>
      <c r="K12" s="21">
        <v>125</v>
      </c>
      <c r="L12" s="21" t="str">
        <f>VLOOKUP(E12,[1]KLASIFIKASI!$I$4:$J$18,2,FALSE)</f>
        <v>PELEPAS GAS</v>
      </c>
      <c r="M12" s="21">
        <f t="shared" si="2"/>
        <v>14</v>
      </c>
      <c r="N12" s="21" t="s">
        <v>19</v>
      </c>
    </row>
    <row r="13" spans="1:14" x14ac:dyDescent="0.25">
      <c r="A13" s="21">
        <f t="shared" si="3"/>
        <v>12</v>
      </c>
      <c r="B13" s="21" t="s">
        <v>1464</v>
      </c>
      <c r="C13" s="21" t="str">
        <f>VLOOKUP(B13,[1]DESA!$B$2:$D$601,3,FALSE)</f>
        <v>BAGU</v>
      </c>
      <c r="D13" s="21" t="str">
        <f>VLOOKUP(B13,[1]DESA!$B$2:$E$601,4,FALSE)</f>
        <v>PRINGGARATA</v>
      </c>
      <c r="E13" s="22" t="s">
        <v>24</v>
      </c>
      <c r="F13" s="21">
        <f t="shared" si="0"/>
        <v>0</v>
      </c>
      <c r="G13" s="21">
        <f t="shared" si="1"/>
        <v>0</v>
      </c>
      <c r="H13" s="24"/>
      <c r="I13" s="24"/>
      <c r="J13" s="21" t="s">
        <v>18</v>
      </c>
      <c r="K13" s="21">
        <v>500</v>
      </c>
      <c r="L13" s="21" t="str">
        <f>VLOOKUP(E13,[1]KLASIFIKASI!$I$4:$J$18,2,FALSE)</f>
        <v>PELEPAS GAS</v>
      </c>
      <c r="M13" s="21">
        <f t="shared" si="2"/>
        <v>15</v>
      </c>
      <c r="N13" s="21" t="s">
        <v>19</v>
      </c>
    </row>
    <row r="14" spans="1:14" s="13" customFormat="1" x14ac:dyDescent="0.25">
      <c r="A14" s="21">
        <f t="shared" si="3"/>
        <v>13</v>
      </c>
      <c r="B14" s="21" t="s">
        <v>2559</v>
      </c>
      <c r="C14" s="21" t="str">
        <f>VLOOKUP(B14,[1]DESA!$B$2:$D$601,3,FALSE)</f>
        <v>MENEMENG</v>
      </c>
      <c r="D14" s="21" t="str">
        <f>VLOOKUP(B14,[1]DESA!$B$2:$E$601,4,FALSE)</f>
        <v>PRINGGARATA</v>
      </c>
      <c r="E14" s="22" t="s">
        <v>24</v>
      </c>
      <c r="F14" s="21">
        <f t="shared" si="0"/>
        <v>0</v>
      </c>
      <c r="G14" s="21">
        <f t="shared" si="1"/>
        <v>0</v>
      </c>
      <c r="H14" s="24"/>
      <c r="I14" s="24"/>
      <c r="J14" s="21" t="s">
        <v>18</v>
      </c>
      <c r="K14" s="21">
        <v>500</v>
      </c>
      <c r="L14" s="21" t="str">
        <f>VLOOKUP(E14,[1]KLASIFIKASI!$I$4:$J$18,2,FALSE)</f>
        <v>PELEPAS GAS</v>
      </c>
      <c r="M14" s="21">
        <f t="shared" si="2"/>
        <v>15</v>
      </c>
      <c r="N14" s="21" t="s">
        <v>19</v>
      </c>
    </row>
    <row r="15" spans="1:14" s="13" customFormat="1" x14ac:dyDescent="0.25">
      <c r="A15" s="21">
        <f t="shared" si="3"/>
        <v>14</v>
      </c>
      <c r="B15" s="21" t="s">
        <v>2559</v>
      </c>
      <c r="C15" s="21" t="str">
        <f>VLOOKUP(B15,[1]DESA!$B$2:$D$601,3,FALSE)</f>
        <v>MENEMENG</v>
      </c>
      <c r="D15" s="21" t="str">
        <f>VLOOKUP(B15,[1]DESA!$B$2:$E$601,4,FALSE)</f>
        <v>PRINGGARATA</v>
      </c>
      <c r="E15" s="22" t="s">
        <v>24</v>
      </c>
      <c r="F15" s="21">
        <f t="shared" si="0"/>
        <v>0</v>
      </c>
      <c r="G15" s="21">
        <f t="shared" si="1"/>
        <v>0</v>
      </c>
      <c r="H15" s="24"/>
      <c r="I15" s="24"/>
      <c r="J15" s="21" t="s">
        <v>18</v>
      </c>
      <c r="K15" s="21">
        <v>500</v>
      </c>
      <c r="L15" s="21" t="str">
        <f>VLOOKUP(E15,[1]KLASIFIKASI!$I$4:$J$18,2,FALSE)</f>
        <v>PELEPAS GAS</v>
      </c>
      <c r="M15" s="21">
        <f t="shared" si="2"/>
        <v>15</v>
      </c>
      <c r="N15" s="21" t="s">
        <v>19</v>
      </c>
    </row>
    <row r="16" spans="1:14" s="13" customFormat="1" x14ac:dyDescent="0.25">
      <c r="A16" s="21">
        <f t="shared" si="3"/>
        <v>15</v>
      </c>
      <c r="B16" s="21" t="s">
        <v>2559</v>
      </c>
      <c r="C16" s="21" t="str">
        <f>VLOOKUP(B16,[1]DESA!$B$2:$D$601,3,FALSE)</f>
        <v>MENEMENG</v>
      </c>
      <c r="D16" s="21" t="str">
        <f>VLOOKUP(B16,[1]DESA!$B$2:$E$601,4,FALSE)</f>
        <v>PRINGGARATA</v>
      </c>
      <c r="E16" s="22" t="s">
        <v>24</v>
      </c>
      <c r="F16" s="21">
        <f t="shared" si="0"/>
        <v>0</v>
      </c>
      <c r="G16" s="21">
        <f t="shared" si="1"/>
        <v>0</v>
      </c>
      <c r="H16" s="24"/>
      <c r="I16" s="24"/>
      <c r="J16" s="21" t="s">
        <v>18</v>
      </c>
      <c r="K16" s="21">
        <v>500</v>
      </c>
      <c r="L16" s="21" t="str">
        <f>VLOOKUP(E16,[1]KLASIFIKASI!$I$4:$J$18,2,FALSE)</f>
        <v>PELEPAS GAS</v>
      </c>
      <c r="M16" s="21">
        <f t="shared" si="2"/>
        <v>15</v>
      </c>
      <c r="N16" s="21" t="s">
        <v>19</v>
      </c>
    </row>
    <row r="17" spans="1:14" s="13" customFormat="1" x14ac:dyDescent="0.25">
      <c r="A17" s="21">
        <f t="shared" si="3"/>
        <v>16</v>
      </c>
      <c r="B17" s="21" t="s">
        <v>2559</v>
      </c>
      <c r="C17" s="21" t="str">
        <f>VLOOKUP(B17,[1]DESA!$B$2:$D$601,3,FALSE)</f>
        <v>MENEMENG</v>
      </c>
      <c r="D17" s="21" t="str">
        <f>VLOOKUP(B17,[1]DESA!$B$2:$E$601,4,FALSE)</f>
        <v>PRINGGARATA</v>
      </c>
      <c r="E17" s="22" t="s">
        <v>24</v>
      </c>
      <c r="F17" s="21">
        <f t="shared" si="0"/>
        <v>0</v>
      </c>
      <c r="G17" s="21">
        <f t="shared" si="1"/>
        <v>0</v>
      </c>
      <c r="H17" s="24"/>
      <c r="I17" s="24"/>
      <c r="J17" s="21" t="s">
        <v>18</v>
      </c>
      <c r="K17" s="21">
        <v>250</v>
      </c>
      <c r="L17" s="21" t="str">
        <f>VLOOKUP(E17,[1]KLASIFIKASI!$I$4:$J$18,2,FALSE)</f>
        <v>PELEPAS GAS</v>
      </c>
      <c r="M17" s="21">
        <f t="shared" si="2"/>
        <v>14</v>
      </c>
      <c r="N17" s="21" t="s">
        <v>19</v>
      </c>
    </row>
    <row r="18" spans="1:14" s="13" customFormat="1" x14ac:dyDescent="0.25">
      <c r="A18" s="21">
        <f t="shared" si="3"/>
        <v>17</v>
      </c>
      <c r="B18" s="21" t="s">
        <v>2559</v>
      </c>
      <c r="C18" s="21" t="str">
        <f>VLOOKUP(B18,[1]DESA!$B$2:$D$601,3,FALSE)</f>
        <v>MENEMENG</v>
      </c>
      <c r="D18" s="21" t="str">
        <f>VLOOKUP(B18,[1]DESA!$B$2:$E$601,4,FALSE)</f>
        <v>PRINGGARATA</v>
      </c>
      <c r="E18" s="22" t="s">
        <v>24</v>
      </c>
      <c r="F18" s="21">
        <f t="shared" si="0"/>
        <v>0</v>
      </c>
      <c r="G18" s="21">
        <f t="shared" si="1"/>
        <v>0</v>
      </c>
      <c r="H18" s="24"/>
      <c r="I18" s="24"/>
      <c r="J18" s="21" t="s">
        <v>18</v>
      </c>
      <c r="K18" s="21">
        <v>125</v>
      </c>
      <c r="L18" s="21" t="str">
        <f>VLOOKUP(E18,[1]KLASIFIKASI!$I$4:$J$18,2,FALSE)</f>
        <v>PELEPAS GAS</v>
      </c>
      <c r="M18" s="21">
        <f t="shared" si="2"/>
        <v>14</v>
      </c>
      <c r="N18" s="21" t="s">
        <v>19</v>
      </c>
    </row>
    <row r="19" spans="1:14" s="13" customFormat="1" x14ac:dyDescent="0.25">
      <c r="A19" s="21">
        <f t="shared" si="3"/>
        <v>18</v>
      </c>
      <c r="B19" s="21" t="s">
        <v>2559</v>
      </c>
      <c r="C19" s="21" t="str">
        <f>VLOOKUP(B19,[1]DESA!$B$2:$D$601,3,FALSE)</f>
        <v>MENEMENG</v>
      </c>
      <c r="D19" s="21" t="str">
        <f>VLOOKUP(B19,[1]DESA!$B$2:$E$601,4,FALSE)</f>
        <v>PRINGGARATA</v>
      </c>
      <c r="E19" s="22" t="s">
        <v>24</v>
      </c>
      <c r="F19" s="21">
        <f t="shared" si="0"/>
        <v>0</v>
      </c>
      <c r="G19" s="21">
        <f t="shared" si="1"/>
        <v>0</v>
      </c>
      <c r="H19" s="24"/>
      <c r="I19" s="24"/>
      <c r="J19" s="21" t="s">
        <v>18</v>
      </c>
      <c r="K19" s="21">
        <v>500</v>
      </c>
      <c r="L19" s="21" t="str">
        <f>VLOOKUP(E19,[1]KLASIFIKASI!$I$4:$J$18,2,FALSE)</f>
        <v>PELEPAS GAS</v>
      </c>
      <c r="M19" s="21">
        <f t="shared" si="2"/>
        <v>15</v>
      </c>
      <c r="N19" s="21" t="s">
        <v>19</v>
      </c>
    </row>
    <row r="20" spans="1:14" s="13" customFormat="1" x14ac:dyDescent="0.25">
      <c r="A20" s="21">
        <f t="shared" si="3"/>
        <v>19</v>
      </c>
      <c r="B20" s="21" t="s">
        <v>2559</v>
      </c>
      <c r="C20" s="21" t="str">
        <f>VLOOKUP(B20,[1]DESA!$B$2:$D$601,3,FALSE)</f>
        <v>MENEMENG</v>
      </c>
      <c r="D20" s="21" t="str">
        <f>VLOOKUP(B20,[1]DESA!$B$2:$E$601,4,FALSE)</f>
        <v>PRINGGARATA</v>
      </c>
      <c r="E20" s="22" t="s">
        <v>24</v>
      </c>
      <c r="F20" s="21">
        <f t="shared" si="0"/>
        <v>0</v>
      </c>
      <c r="G20" s="21">
        <f t="shared" si="1"/>
        <v>0</v>
      </c>
      <c r="H20" s="24"/>
      <c r="I20" s="24"/>
      <c r="J20" s="21" t="s">
        <v>18</v>
      </c>
      <c r="K20" s="21">
        <v>500</v>
      </c>
      <c r="L20" s="21" t="str">
        <f>VLOOKUP(E20,[1]KLASIFIKASI!$I$4:$J$18,2,FALSE)</f>
        <v>PELEPAS GAS</v>
      </c>
      <c r="M20" s="21">
        <f t="shared" si="2"/>
        <v>15</v>
      </c>
      <c r="N20" s="21" t="s">
        <v>19</v>
      </c>
    </row>
    <row r="21" spans="1:14" s="13" customFormat="1" x14ac:dyDescent="0.25">
      <c r="A21" s="21">
        <f t="shared" si="3"/>
        <v>20</v>
      </c>
      <c r="B21" s="21" t="s">
        <v>2559</v>
      </c>
      <c r="C21" s="21" t="str">
        <f>VLOOKUP(B21,[1]DESA!$B$2:$D$601,3,FALSE)</f>
        <v>MENEMENG</v>
      </c>
      <c r="D21" s="21" t="str">
        <f>VLOOKUP(B21,[1]DESA!$B$2:$E$601,4,FALSE)</f>
        <v>PRINGGARATA</v>
      </c>
      <c r="E21" s="22" t="s">
        <v>24</v>
      </c>
      <c r="F21" s="21">
        <f t="shared" si="0"/>
        <v>0</v>
      </c>
      <c r="G21" s="21">
        <f t="shared" si="1"/>
        <v>0</v>
      </c>
      <c r="H21" s="24"/>
      <c r="I21" s="24"/>
      <c r="J21" s="21" t="s">
        <v>18</v>
      </c>
      <c r="K21" s="21">
        <v>500</v>
      </c>
      <c r="L21" s="21" t="str">
        <f>VLOOKUP(E21,[1]KLASIFIKASI!$I$4:$J$18,2,FALSE)</f>
        <v>PELEPAS GAS</v>
      </c>
      <c r="M21" s="21">
        <f t="shared" si="2"/>
        <v>15</v>
      </c>
      <c r="N21" s="21" t="s">
        <v>19</v>
      </c>
    </row>
    <row r="22" spans="1:14" s="13" customFormat="1" x14ac:dyDescent="0.25">
      <c r="A22" s="21">
        <f t="shared" si="3"/>
        <v>21</v>
      </c>
      <c r="B22" s="21" t="s">
        <v>2560</v>
      </c>
      <c r="C22" s="21" t="str">
        <f>VLOOKUP(B22,[1]DESA!$B$2:$D$601,3,FALSE)</f>
        <v>MENEMENG</v>
      </c>
      <c r="D22" s="21" t="str">
        <f>VLOOKUP(B22,[1]DESA!$B$2:$E$601,4,FALSE)</f>
        <v>PRINGGARATA</v>
      </c>
      <c r="E22" s="22" t="s">
        <v>24</v>
      </c>
      <c r="F22" s="21">
        <f t="shared" si="0"/>
        <v>0</v>
      </c>
      <c r="G22" s="21">
        <f t="shared" si="1"/>
        <v>0</v>
      </c>
      <c r="H22" s="24"/>
      <c r="I22" s="24"/>
      <c r="J22" s="21" t="s">
        <v>18</v>
      </c>
      <c r="K22" s="21">
        <v>500</v>
      </c>
      <c r="L22" s="21" t="str">
        <f>VLOOKUP(E22,[1]KLASIFIKASI!$I$4:$J$18,2,FALSE)</f>
        <v>PELEPAS GAS</v>
      </c>
      <c r="M22" s="21">
        <f t="shared" si="2"/>
        <v>15</v>
      </c>
      <c r="N22" s="21" t="s">
        <v>19</v>
      </c>
    </row>
    <row r="23" spans="1:14" s="13" customFormat="1" x14ac:dyDescent="0.25">
      <c r="A23" s="21">
        <f t="shared" si="3"/>
        <v>22</v>
      </c>
      <c r="B23" s="21" t="s">
        <v>2560</v>
      </c>
      <c r="C23" s="21" t="str">
        <f>VLOOKUP(B23,[1]DESA!$B$2:$D$601,3,FALSE)</f>
        <v>MENEMENG</v>
      </c>
      <c r="D23" s="21" t="str">
        <f>VLOOKUP(B23,[1]DESA!$B$2:$E$601,4,FALSE)</f>
        <v>PRINGGARATA</v>
      </c>
      <c r="E23" s="22" t="s">
        <v>24</v>
      </c>
      <c r="F23" s="21">
        <f t="shared" si="0"/>
        <v>0</v>
      </c>
      <c r="G23" s="21">
        <f t="shared" si="1"/>
        <v>0</v>
      </c>
      <c r="H23" s="24"/>
      <c r="I23" s="24"/>
      <c r="J23" s="21" t="s">
        <v>18</v>
      </c>
      <c r="K23" s="21">
        <v>500</v>
      </c>
      <c r="L23" s="21" t="str">
        <f>VLOOKUP(E23,[1]KLASIFIKASI!$I$4:$J$18,2,FALSE)</f>
        <v>PELEPAS GAS</v>
      </c>
      <c r="M23" s="21">
        <f t="shared" si="2"/>
        <v>15</v>
      </c>
      <c r="N23" s="21" t="s">
        <v>19</v>
      </c>
    </row>
    <row r="24" spans="1:14" s="13" customFormat="1" x14ac:dyDescent="0.25">
      <c r="A24" s="21">
        <f t="shared" si="3"/>
        <v>23</v>
      </c>
      <c r="B24" s="21" t="s">
        <v>2560</v>
      </c>
      <c r="C24" s="21" t="str">
        <f>VLOOKUP(B24,[1]DESA!$B$2:$D$601,3,FALSE)</f>
        <v>MENEMENG</v>
      </c>
      <c r="D24" s="21" t="str">
        <f>VLOOKUP(B24,[1]DESA!$B$2:$E$601,4,FALSE)</f>
        <v>PRINGGARATA</v>
      </c>
      <c r="E24" s="22" t="s">
        <v>24</v>
      </c>
      <c r="F24" s="21">
        <f t="shared" si="0"/>
        <v>0</v>
      </c>
      <c r="G24" s="21">
        <f t="shared" si="1"/>
        <v>0</v>
      </c>
      <c r="H24" s="24"/>
      <c r="I24" s="24"/>
      <c r="J24" s="21" t="s">
        <v>18</v>
      </c>
      <c r="K24" s="21">
        <v>500</v>
      </c>
      <c r="L24" s="21" t="str">
        <f>VLOOKUP(E24,[1]KLASIFIKASI!$I$4:$J$18,2,FALSE)</f>
        <v>PELEPAS GAS</v>
      </c>
      <c r="M24" s="21">
        <f t="shared" si="2"/>
        <v>15</v>
      </c>
      <c r="N24" s="21" t="s">
        <v>19</v>
      </c>
    </row>
    <row r="25" spans="1:14" s="13" customFormat="1" x14ac:dyDescent="0.25">
      <c r="A25" s="21">
        <f t="shared" si="3"/>
        <v>24</v>
      </c>
      <c r="B25" s="21" t="s">
        <v>2560</v>
      </c>
      <c r="C25" s="21" t="str">
        <f>VLOOKUP(B25,[1]DESA!$B$2:$D$601,3,FALSE)</f>
        <v>MENEMENG</v>
      </c>
      <c r="D25" s="21" t="str">
        <f>VLOOKUP(B25,[1]DESA!$B$2:$E$601,4,FALSE)</f>
        <v>PRINGGARATA</v>
      </c>
      <c r="E25" s="22" t="s">
        <v>24</v>
      </c>
      <c r="F25" s="21">
        <f t="shared" si="0"/>
        <v>0</v>
      </c>
      <c r="G25" s="21">
        <f t="shared" si="1"/>
        <v>0</v>
      </c>
      <c r="H25" s="24"/>
      <c r="I25" s="24"/>
      <c r="J25" s="21" t="s">
        <v>18</v>
      </c>
      <c r="K25" s="21">
        <v>50</v>
      </c>
      <c r="L25" s="21" t="str">
        <f>VLOOKUP(E25,[1]KLASIFIKASI!$I$4:$J$18,2,FALSE)</f>
        <v>PELEPAS GAS</v>
      </c>
      <c r="M25" s="21">
        <f t="shared" si="2"/>
        <v>12</v>
      </c>
      <c r="N25" s="21" t="s">
        <v>19</v>
      </c>
    </row>
    <row r="26" spans="1:14" s="13" customFormat="1" x14ac:dyDescent="0.25">
      <c r="A26" s="21">
        <f t="shared" si="3"/>
        <v>25</v>
      </c>
      <c r="B26" s="21" t="s">
        <v>2560</v>
      </c>
      <c r="C26" s="21" t="str">
        <f>VLOOKUP(B26,[1]DESA!$B$2:$D$601,3,FALSE)</f>
        <v>MENEMENG</v>
      </c>
      <c r="D26" s="21" t="str">
        <f>VLOOKUP(B26,[1]DESA!$B$2:$E$601,4,FALSE)</f>
        <v>PRINGGARATA</v>
      </c>
      <c r="E26" s="22" t="s">
        <v>24</v>
      </c>
      <c r="F26" s="21">
        <f t="shared" si="0"/>
        <v>0</v>
      </c>
      <c r="G26" s="21">
        <f t="shared" si="1"/>
        <v>0</v>
      </c>
      <c r="H26" s="24"/>
      <c r="I26" s="24"/>
      <c r="J26" s="21" t="s">
        <v>18</v>
      </c>
      <c r="K26" s="21">
        <v>125</v>
      </c>
      <c r="L26" s="21" t="str">
        <f>VLOOKUP(E26,[1]KLASIFIKASI!$I$4:$J$18,2,FALSE)</f>
        <v>PELEPAS GAS</v>
      </c>
      <c r="M26" s="21">
        <f t="shared" si="2"/>
        <v>14</v>
      </c>
      <c r="N26" s="21" t="s">
        <v>19</v>
      </c>
    </row>
    <row r="27" spans="1:14" s="13" customFormat="1" x14ac:dyDescent="0.25">
      <c r="A27" s="21">
        <f t="shared" si="3"/>
        <v>26</v>
      </c>
      <c r="B27" s="21" t="s">
        <v>2560</v>
      </c>
      <c r="C27" s="21" t="str">
        <f>VLOOKUP(B27,[1]DESA!$B$2:$D$601,3,FALSE)</f>
        <v>MENEMENG</v>
      </c>
      <c r="D27" s="21" t="str">
        <f>VLOOKUP(B27,[1]DESA!$B$2:$E$601,4,FALSE)</f>
        <v>PRINGGARATA</v>
      </c>
      <c r="E27" s="22" t="s">
        <v>24</v>
      </c>
      <c r="F27" s="21">
        <f t="shared" si="0"/>
        <v>0</v>
      </c>
      <c r="G27" s="21">
        <f t="shared" si="1"/>
        <v>0</v>
      </c>
      <c r="H27" s="24"/>
      <c r="I27" s="24"/>
      <c r="J27" s="21" t="s">
        <v>18</v>
      </c>
      <c r="K27" s="21">
        <v>250</v>
      </c>
      <c r="L27" s="21" t="str">
        <f>VLOOKUP(E27,[1]KLASIFIKASI!$I$4:$J$18,2,FALSE)</f>
        <v>PELEPAS GAS</v>
      </c>
      <c r="M27" s="21">
        <f t="shared" si="2"/>
        <v>14</v>
      </c>
      <c r="N27" s="21" t="s">
        <v>19</v>
      </c>
    </row>
    <row r="28" spans="1:14" s="13" customFormat="1" x14ac:dyDescent="0.25">
      <c r="A28" s="21">
        <f t="shared" si="3"/>
        <v>27</v>
      </c>
      <c r="B28" s="21" t="s">
        <v>2560</v>
      </c>
      <c r="C28" s="21" t="str">
        <f>VLOOKUP(B28,[1]DESA!$B$2:$D$601,3,FALSE)</f>
        <v>MENEMENG</v>
      </c>
      <c r="D28" s="21" t="str">
        <f>VLOOKUP(B28,[1]DESA!$B$2:$E$601,4,FALSE)</f>
        <v>PRINGGARATA</v>
      </c>
      <c r="E28" s="22" t="s">
        <v>24</v>
      </c>
      <c r="F28" s="21">
        <f t="shared" si="0"/>
        <v>0</v>
      </c>
      <c r="G28" s="21">
        <f t="shared" si="1"/>
        <v>0</v>
      </c>
      <c r="H28" s="24"/>
      <c r="I28" s="24"/>
      <c r="J28" s="21" t="s">
        <v>18</v>
      </c>
      <c r="K28" s="21">
        <v>75</v>
      </c>
      <c r="L28" s="21" t="str">
        <f>VLOOKUP(E28,[1]KLASIFIKASI!$I$4:$J$18,2,FALSE)</f>
        <v>PELEPAS GAS</v>
      </c>
      <c r="M28" s="21">
        <f t="shared" si="2"/>
        <v>13</v>
      </c>
      <c r="N28" s="21" t="s">
        <v>52</v>
      </c>
    </row>
    <row r="29" spans="1:14" s="13" customFormat="1" x14ac:dyDescent="0.25">
      <c r="A29" s="21">
        <f t="shared" si="3"/>
        <v>28</v>
      </c>
      <c r="B29" s="21" t="s">
        <v>2355</v>
      </c>
      <c r="C29" s="21" t="str">
        <f>VLOOKUP(B29,[1]DESA!$B$2:$D$601,3,FALSE)</f>
        <v>MENEMENG</v>
      </c>
      <c r="D29" s="21" t="str">
        <f>VLOOKUP(B29,[1]DESA!$B$2:$E$601,4,FALSE)</f>
        <v>PRINGGARATA</v>
      </c>
      <c r="E29" s="22" t="s">
        <v>29</v>
      </c>
      <c r="F29" s="21">
        <f t="shared" si="0"/>
        <v>0</v>
      </c>
      <c r="G29" s="21">
        <f t="shared" si="1"/>
        <v>0</v>
      </c>
      <c r="H29" s="24"/>
      <c r="I29" s="24"/>
      <c r="J29" s="21" t="s">
        <v>18</v>
      </c>
      <c r="K29" s="21">
        <v>250</v>
      </c>
      <c r="L29" s="21" t="str">
        <f>VLOOKUP(E29,[1]KLASIFIKASI!$I$4:$J$18,2,FALSE)</f>
        <v>PELEPAS GAS</v>
      </c>
      <c r="M29" s="21">
        <f t="shared" si="2"/>
        <v>14</v>
      </c>
      <c r="N29" s="21" t="s">
        <v>19</v>
      </c>
    </row>
    <row r="30" spans="1:14" s="13" customFormat="1" x14ac:dyDescent="0.25">
      <c r="A30" s="21">
        <f t="shared" si="3"/>
        <v>29</v>
      </c>
      <c r="B30" s="21" t="s">
        <v>2355</v>
      </c>
      <c r="C30" s="21" t="str">
        <f>VLOOKUP(B30,[1]DESA!$B$2:$D$601,3,FALSE)</f>
        <v>MENEMENG</v>
      </c>
      <c r="D30" s="21" t="str">
        <f>VLOOKUP(B30,[1]DESA!$B$2:$E$601,4,FALSE)</f>
        <v>PRINGGARATA</v>
      </c>
      <c r="E30" s="22" t="s">
        <v>29</v>
      </c>
      <c r="F30" s="21">
        <f t="shared" si="0"/>
        <v>0</v>
      </c>
      <c r="G30" s="21">
        <f t="shared" si="1"/>
        <v>0</v>
      </c>
      <c r="H30" s="24"/>
      <c r="I30" s="24"/>
      <c r="J30" s="21" t="s">
        <v>18</v>
      </c>
      <c r="K30" s="21">
        <v>500</v>
      </c>
      <c r="L30" s="21" t="str">
        <f>VLOOKUP(E30,[1]KLASIFIKASI!$I$4:$J$18,2,FALSE)</f>
        <v>PELEPAS GAS</v>
      </c>
      <c r="M30" s="21">
        <f t="shared" si="2"/>
        <v>15</v>
      </c>
      <c r="N30" s="21" t="s">
        <v>19</v>
      </c>
    </row>
    <row r="31" spans="1:14" s="13" customFormat="1" x14ac:dyDescent="0.25">
      <c r="A31" s="21">
        <f t="shared" si="3"/>
        <v>30</v>
      </c>
      <c r="B31" s="21" t="s">
        <v>2355</v>
      </c>
      <c r="C31" s="21" t="str">
        <f>VLOOKUP(B31,[1]DESA!$B$2:$D$601,3,FALSE)</f>
        <v>MENEMENG</v>
      </c>
      <c r="D31" s="21" t="str">
        <f>VLOOKUP(B31,[1]DESA!$B$2:$E$601,4,FALSE)</f>
        <v>PRINGGARATA</v>
      </c>
      <c r="E31" s="22" t="s">
        <v>29</v>
      </c>
      <c r="F31" s="21">
        <f t="shared" si="0"/>
        <v>0</v>
      </c>
      <c r="G31" s="21">
        <f t="shared" si="1"/>
        <v>0</v>
      </c>
      <c r="H31" s="24"/>
      <c r="I31" s="24"/>
      <c r="J31" s="21" t="s">
        <v>18</v>
      </c>
      <c r="K31" s="21">
        <v>500</v>
      </c>
      <c r="L31" s="21" t="str">
        <f>VLOOKUP(E31,[1]KLASIFIKASI!$I$4:$J$18,2,FALSE)</f>
        <v>PELEPAS GAS</v>
      </c>
      <c r="M31" s="21">
        <f t="shared" si="2"/>
        <v>15</v>
      </c>
      <c r="N31" s="21" t="s">
        <v>19</v>
      </c>
    </row>
    <row r="32" spans="1:14" s="13" customFormat="1" x14ac:dyDescent="0.25">
      <c r="A32" s="21">
        <f t="shared" si="3"/>
        <v>31</v>
      </c>
      <c r="B32" s="21" t="s">
        <v>2355</v>
      </c>
      <c r="C32" s="21" t="str">
        <f>VLOOKUP(B32,[1]DESA!$B$2:$D$601,3,FALSE)</f>
        <v>MENEMENG</v>
      </c>
      <c r="D32" s="21" t="str">
        <f>VLOOKUP(B32,[1]DESA!$B$2:$E$601,4,FALSE)</f>
        <v>PRINGGARATA</v>
      </c>
      <c r="E32" s="22" t="s">
        <v>29</v>
      </c>
      <c r="F32" s="21">
        <f t="shared" si="0"/>
        <v>0</v>
      </c>
      <c r="G32" s="21">
        <f t="shared" si="1"/>
        <v>0</v>
      </c>
      <c r="H32" s="24"/>
      <c r="I32" s="24"/>
      <c r="J32" s="21" t="s">
        <v>18</v>
      </c>
      <c r="K32" s="21">
        <v>250</v>
      </c>
      <c r="L32" s="21" t="str">
        <f>VLOOKUP(E32,[1]KLASIFIKASI!$I$4:$J$18,2,FALSE)</f>
        <v>PELEPAS GAS</v>
      </c>
      <c r="M32" s="21">
        <f t="shared" si="2"/>
        <v>14</v>
      </c>
      <c r="N32" s="21" t="s">
        <v>19</v>
      </c>
    </row>
    <row r="33" spans="1:14" s="13" customFormat="1" x14ac:dyDescent="0.25">
      <c r="A33" s="21">
        <f t="shared" si="3"/>
        <v>32</v>
      </c>
      <c r="B33" s="21" t="s">
        <v>2355</v>
      </c>
      <c r="C33" s="21" t="str">
        <f>VLOOKUP(B33,[1]DESA!$B$2:$D$601,3,FALSE)</f>
        <v>MENEMENG</v>
      </c>
      <c r="D33" s="21" t="str">
        <f>VLOOKUP(B33,[1]DESA!$B$2:$E$601,4,FALSE)</f>
        <v>PRINGGARATA</v>
      </c>
      <c r="E33" s="22" t="s">
        <v>29</v>
      </c>
      <c r="F33" s="21">
        <f t="shared" si="0"/>
        <v>0</v>
      </c>
      <c r="G33" s="21">
        <f t="shared" si="1"/>
        <v>0</v>
      </c>
      <c r="H33" s="24"/>
      <c r="I33" s="24"/>
      <c r="J33" s="21" t="s">
        <v>18</v>
      </c>
      <c r="K33" s="21">
        <v>500</v>
      </c>
      <c r="L33" s="21" t="str">
        <f>VLOOKUP(E33,[1]KLASIFIKASI!$I$4:$J$18,2,FALSE)</f>
        <v>PELEPAS GAS</v>
      </c>
      <c r="M33" s="21">
        <f t="shared" si="2"/>
        <v>15</v>
      </c>
      <c r="N33" s="21" t="s">
        <v>19</v>
      </c>
    </row>
    <row r="34" spans="1:14" s="13" customFormat="1" x14ac:dyDescent="0.25">
      <c r="A34" s="21">
        <f t="shared" si="3"/>
        <v>33</v>
      </c>
      <c r="B34" s="21" t="s">
        <v>2355</v>
      </c>
      <c r="C34" s="21" t="str">
        <f>VLOOKUP(B34,[1]DESA!$B$2:$D$601,3,FALSE)</f>
        <v>MENEMENG</v>
      </c>
      <c r="D34" s="21" t="str">
        <f>VLOOKUP(B34,[1]DESA!$B$2:$E$601,4,FALSE)</f>
        <v>PRINGGARATA</v>
      </c>
      <c r="E34" s="22" t="s">
        <v>29</v>
      </c>
      <c r="F34" s="21">
        <f t="shared" si="0"/>
        <v>0</v>
      </c>
      <c r="G34" s="21">
        <f t="shared" si="1"/>
        <v>0</v>
      </c>
      <c r="H34" s="24"/>
      <c r="I34" s="24"/>
      <c r="J34" s="21" t="s">
        <v>18</v>
      </c>
      <c r="K34" s="21">
        <v>500</v>
      </c>
      <c r="L34" s="21" t="str">
        <f>VLOOKUP(E34,[1]KLASIFIKASI!$I$4:$J$18,2,FALSE)</f>
        <v>PELEPAS GAS</v>
      </c>
      <c r="M34" s="21">
        <f t="shared" si="2"/>
        <v>15</v>
      </c>
      <c r="N34" s="21" t="s">
        <v>19</v>
      </c>
    </row>
    <row r="35" spans="1:14" s="13" customFormat="1" x14ac:dyDescent="0.25">
      <c r="A35" s="21">
        <f t="shared" si="3"/>
        <v>34</v>
      </c>
      <c r="B35" s="21" t="s">
        <v>2355</v>
      </c>
      <c r="C35" s="21" t="str">
        <f>VLOOKUP(B35,[1]DESA!$B$2:$D$601,3,FALSE)</f>
        <v>MENEMENG</v>
      </c>
      <c r="D35" s="21" t="str">
        <f>VLOOKUP(B35,[1]DESA!$B$2:$E$601,4,FALSE)</f>
        <v>PRINGGARATA</v>
      </c>
      <c r="E35" s="22" t="s">
        <v>29</v>
      </c>
      <c r="F35" s="21">
        <f t="shared" si="0"/>
        <v>0</v>
      </c>
      <c r="G35" s="21">
        <f t="shared" si="1"/>
        <v>0</v>
      </c>
      <c r="H35" s="24"/>
      <c r="I35" s="24"/>
      <c r="J35" s="21" t="s">
        <v>18</v>
      </c>
      <c r="K35" s="21">
        <v>500</v>
      </c>
      <c r="L35" s="21" t="str">
        <f>VLOOKUP(E35,[1]KLASIFIKASI!$I$4:$J$18,2,FALSE)</f>
        <v>PELEPAS GAS</v>
      </c>
      <c r="M35" s="21">
        <f t="shared" si="2"/>
        <v>15</v>
      </c>
      <c r="N35" s="21" t="s">
        <v>19</v>
      </c>
    </row>
    <row r="36" spans="1:14" s="13" customFormat="1" x14ac:dyDescent="0.25">
      <c r="A36" s="21">
        <f t="shared" si="3"/>
        <v>35</v>
      </c>
      <c r="B36" s="21" t="s">
        <v>2355</v>
      </c>
      <c r="C36" s="21" t="str">
        <f>VLOOKUP(B36,[1]DESA!$B$2:$D$601,3,FALSE)</f>
        <v>MENEMENG</v>
      </c>
      <c r="D36" s="21" t="str">
        <f>VLOOKUP(B36,[1]DESA!$B$2:$E$601,4,FALSE)</f>
        <v>PRINGGARATA</v>
      </c>
      <c r="E36" s="22" t="s">
        <v>29</v>
      </c>
      <c r="F36" s="21">
        <f t="shared" si="0"/>
        <v>0</v>
      </c>
      <c r="G36" s="21">
        <f t="shared" si="1"/>
        <v>0</v>
      </c>
      <c r="H36" s="24"/>
      <c r="I36" s="24"/>
      <c r="J36" s="21" t="s">
        <v>18</v>
      </c>
      <c r="K36" s="21">
        <v>125</v>
      </c>
      <c r="L36" s="21" t="str">
        <f>VLOOKUP(E36,[1]KLASIFIKASI!$I$4:$J$18,2,FALSE)</f>
        <v>PELEPAS GAS</v>
      </c>
      <c r="M36" s="21">
        <f t="shared" si="2"/>
        <v>14</v>
      </c>
      <c r="N36" s="21" t="s">
        <v>19</v>
      </c>
    </row>
    <row r="37" spans="1:14" s="13" customFormat="1" x14ac:dyDescent="0.25">
      <c r="A37" s="21">
        <f t="shared" si="3"/>
        <v>36</v>
      </c>
      <c r="B37" s="21" t="s">
        <v>2355</v>
      </c>
      <c r="C37" s="21" t="str">
        <f>VLOOKUP(B37,[1]DESA!$B$2:$D$601,3,FALSE)</f>
        <v>MENEMENG</v>
      </c>
      <c r="D37" s="21" t="str">
        <f>VLOOKUP(B37,[1]DESA!$B$2:$E$601,4,FALSE)</f>
        <v>PRINGGARATA</v>
      </c>
      <c r="E37" s="22" t="s">
        <v>29</v>
      </c>
      <c r="F37" s="21">
        <f t="shared" si="0"/>
        <v>0</v>
      </c>
      <c r="G37" s="21">
        <f t="shared" si="1"/>
        <v>0</v>
      </c>
      <c r="H37" s="24"/>
      <c r="I37" s="24"/>
      <c r="J37" s="21" t="s">
        <v>18</v>
      </c>
      <c r="K37" s="21">
        <v>500</v>
      </c>
      <c r="L37" s="21" t="str">
        <f>VLOOKUP(E37,[1]KLASIFIKASI!$I$4:$J$18,2,FALSE)</f>
        <v>PELEPAS GAS</v>
      </c>
      <c r="M37" s="21">
        <f t="shared" si="2"/>
        <v>15</v>
      </c>
      <c r="N37" s="21" t="s">
        <v>19</v>
      </c>
    </row>
    <row r="38" spans="1:14" s="13" customFormat="1" x14ac:dyDescent="0.25">
      <c r="A38" s="21">
        <f t="shared" si="3"/>
        <v>37</v>
      </c>
      <c r="B38" s="21" t="s">
        <v>2355</v>
      </c>
      <c r="C38" s="21" t="str">
        <f>VLOOKUP(B38,[1]DESA!$B$2:$D$601,3,FALSE)</f>
        <v>MENEMENG</v>
      </c>
      <c r="D38" s="21" t="str">
        <f>VLOOKUP(B38,[1]DESA!$B$2:$E$601,4,FALSE)</f>
        <v>PRINGGARATA</v>
      </c>
      <c r="E38" s="22" t="s">
        <v>15</v>
      </c>
      <c r="F38" s="21">
        <f t="shared" si="0"/>
        <v>0</v>
      </c>
      <c r="G38" s="21">
        <f t="shared" si="1"/>
        <v>0</v>
      </c>
      <c r="H38" s="24"/>
      <c r="I38" s="24"/>
      <c r="J38" s="21" t="s">
        <v>18</v>
      </c>
      <c r="K38" s="21">
        <v>42</v>
      </c>
      <c r="L38" s="21" t="str">
        <f>VLOOKUP(E38,[1]KLASIFIKASI!$I$4:$J$18,2,FALSE)</f>
        <v>PELEPAS GAS</v>
      </c>
      <c r="M38" s="21">
        <f t="shared" si="2"/>
        <v>12</v>
      </c>
      <c r="N38" s="21" t="s">
        <v>19</v>
      </c>
    </row>
    <row r="39" spans="1:14" s="13" customFormat="1" x14ac:dyDescent="0.25">
      <c r="A39" s="21">
        <f t="shared" si="3"/>
        <v>38</v>
      </c>
      <c r="B39" s="21" t="s">
        <v>2355</v>
      </c>
      <c r="C39" s="21" t="str">
        <f>VLOOKUP(B39,[1]DESA!$B$2:$D$601,3,FALSE)</f>
        <v>MENEMENG</v>
      </c>
      <c r="D39" s="21" t="str">
        <f>VLOOKUP(B39,[1]DESA!$B$2:$E$601,4,FALSE)</f>
        <v>PRINGGARATA</v>
      </c>
      <c r="E39" s="22" t="s">
        <v>29</v>
      </c>
      <c r="F39" s="21">
        <f t="shared" si="0"/>
        <v>0</v>
      </c>
      <c r="G39" s="21">
        <f t="shared" si="1"/>
        <v>0</v>
      </c>
      <c r="H39" s="24"/>
      <c r="I39" s="24"/>
      <c r="J39" s="21" t="s">
        <v>18</v>
      </c>
      <c r="K39" s="21">
        <v>125</v>
      </c>
      <c r="L39" s="21" t="str">
        <f>VLOOKUP(E39,[1]KLASIFIKASI!$I$4:$J$18,2,FALSE)</f>
        <v>PELEPAS GAS</v>
      </c>
      <c r="M39" s="21">
        <f t="shared" si="2"/>
        <v>14</v>
      </c>
      <c r="N39" s="21" t="s">
        <v>19</v>
      </c>
    </row>
    <row r="40" spans="1:14" s="13" customFormat="1" x14ac:dyDescent="0.25">
      <c r="A40" s="21">
        <f t="shared" si="3"/>
        <v>39</v>
      </c>
      <c r="B40" s="21" t="s">
        <v>2355</v>
      </c>
      <c r="C40" s="21" t="str">
        <f>VLOOKUP(B40,[1]DESA!$B$2:$D$601,3,FALSE)</f>
        <v>MENEMENG</v>
      </c>
      <c r="D40" s="21" t="str">
        <f>VLOOKUP(B40,[1]DESA!$B$2:$E$601,4,FALSE)</f>
        <v>PRINGGARATA</v>
      </c>
      <c r="E40" s="22" t="s">
        <v>29</v>
      </c>
      <c r="F40" s="21">
        <f t="shared" si="0"/>
        <v>0</v>
      </c>
      <c r="G40" s="21">
        <f t="shared" si="1"/>
        <v>0</v>
      </c>
      <c r="H40" s="24"/>
      <c r="I40" s="24"/>
      <c r="J40" s="21" t="s">
        <v>18</v>
      </c>
      <c r="K40" s="21">
        <v>500</v>
      </c>
      <c r="L40" s="21" t="str">
        <f>VLOOKUP(E40,[1]KLASIFIKASI!$I$4:$J$18,2,FALSE)</f>
        <v>PELEPAS GAS</v>
      </c>
      <c r="M40" s="21">
        <f t="shared" si="2"/>
        <v>15</v>
      </c>
      <c r="N40" s="21" t="s">
        <v>19</v>
      </c>
    </row>
    <row r="41" spans="1:14" s="13" customFormat="1" x14ac:dyDescent="0.25">
      <c r="A41" s="21">
        <f t="shared" si="3"/>
        <v>40</v>
      </c>
      <c r="B41" s="21" t="s">
        <v>2355</v>
      </c>
      <c r="C41" s="21" t="str">
        <f>VLOOKUP(B41,[1]DESA!$B$2:$D$601,3,FALSE)</f>
        <v>MENEMENG</v>
      </c>
      <c r="D41" s="21" t="str">
        <f>VLOOKUP(B41,[1]DESA!$B$2:$E$601,4,FALSE)</f>
        <v>PRINGGARATA</v>
      </c>
      <c r="E41" s="22" t="s">
        <v>29</v>
      </c>
      <c r="F41" s="21">
        <f t="shared" si="0"/>
        <v>0</v>
      </c>
      <c r="G41" s="21">
        <f t="shared" si="1"/>
        <v>0</v>
      </c>
      <c r="H41" s="24"/>
      <c r="I41" s="24"/>
      <c r="J41" s="21" t="s">
        <v>18</v>
      </c>
      <c r="K41" s="21">
        <v>250</v>
      </c>
      <c r="L41" s="21" t="str">
        <f>VLOOKUP(E41,[1]KLASIFIKASI!$I$4:$J$18,2,FALSE)</f>
        <v>PELEPAS GAS</v>
      </c>
      <c r="M41" s="21">
        <f t="shared" si="2"/>
        <v>14</v>
      </c>
      <c r="N41" s="21" t="s">
        <v>19</v>
      </c>
    </row>
    <row r="42" spans="1:14" s="13" customFormat="1" x14ac:dyDescent="0.25">
      <c r="A42" s="21">
        <f t="shared" si="3"/>
        <v>41</v>
      </c>
      <c r="B42" s="21" t="s">
        <v>2355</v>
      </c>
      <c r="C42" s="21" t="str">
        <f>VLOOKUP(B42,[1]DESA!$B$2:$D$601,3,FALSE)</f>
        <v>MENEMENG</v>
      </c>
      <c r="D42" s="21" t="str">
        <f>VLOOKUP(B42,[1]DESA!$B$2:$E$601,4,FALSE)</f>
        <v>PRINGGARATA</v>
      </c>
      <c r="E42" s="22" t="s">
        <v>29</v>
      </c>
      <c r="F42" s="21">
        <f t="shared" si="0"/>
        <v>0</v>
      </c>
      <c r="G42" s="21">
        <f t="shared" si="1"/>
        <v>0</v>
      </c>
      <c r="H42" s="24"/>
      <c r="I42" s="24"/>
      <c r="J42" s="21" t="s">
        <v>18</v>
      </c>
      <c r="K42" s="21">
        <v>250</v>
      </c>
      <c r="L42" s="21" t="str">
        <f>VLOOKUP(E42,[1]KLASIFIKASI!$I$4:$J$18,2,FALSE)</f>
        <v>PELEPAS GAS</v>
      </c>
      <c r="M42" s="21">
        <f t="shared" si="2"/>
        <v>14</v>
      </c>
      <c r="N42" s="21" t="s">
        <v>19</v>
      </c>
    </row>
    <row r="43" spans="1:14" s="13" customFormat="1" x14ac:dyDescent="0.25">
      <c r="A43" s="21">
        <f t="shared" si="3"/>
        <v>42</v>
      </c>
      <c r="B43" s="21" t="s">
        <v>2355</v>
      </c>
      <c r="C43" s="21" t="str">
        <f>VLOOKUP(B43,[1]DESA!$B$2:$D$601,3,FALSE)</f>
        <v>MENEMENG</v>
      </c>
      <c r="D43" s="21" t="str">
        <f>VLOOKUP(B43,[1]DESA!$B$2:$E$601,4,FALSE)</f>
        <v>PRINGGARATA</v>
      </c>
      <c r="E43" s="22" t="s">
        <v>29</v>
      </c>
      <c r="F43" s="21">
        <f t="shared" si="0"/>
        <v>0</v>
      </c>
      <c r="G43" s="21">
        <f t="shared" si="1"/>
        <v>0</v>
      </c>
      <c r="H43" s="24"/>
      <c r="I43" s="24"/>
      <c r="J43" s="21" t="s">
        <v>18</v>
      </c>
      <c r="K43" s="21">
        <v>250</v>
      </c>
      <c r="L43" s="21" t="str">
        <f>VLOOKUP(E43,[1]KLASIFIKASI!$I$4:$J$18,2,FALSE)</f>
        <v>PELEPAS GAS</v>
      </c>
      <c r="M43" s="21">
        <f t="shared" si="2"/>
        <v>14</v>
      </c>
      <c r="N43" s="21" t="s">
        <v>19</v>
      </c>
    </row>
    <row r="44" spans="1:14" s="13" customFormat="1" x14ac:dyDescent="0.25">
      <c r="A44" s="21">
        <f t="shared" si="3"/>
        <v>43</v>
      </c>
      <c r="B44" s="21" t="s">
        <v>2355</v>
      </c>
      <c r="C44" s="21" t="str">
        <f>VLOOKUP(B44,[1]DESA!$B$2:$D$601,3,FALSE)</f>
        <v>MENEMENG</v>
      </c>
      <c r="D44" s="21" t="str">
        <f>VLOOKUP(B44,[1]DESA!$B$2:$E$601,4,FALSE)</f>
        <v>PRINGGARATA</v>
      </c>
      <c r="E44" s="22" t="s">
        <v>29</v>
      </c>
      <c r="F44" s="21">
        <f t="shared" si="0"/>
        <v>0</v>
      </c>
      <c r="G44" s="21">
        <f t="shared" si="1"/>
        <v>0</v>
      </c>
      <c r="H44" s="24"/>
      <c r="I44" s="24"/>
      <c r="J44" s="21" t="s">
        <v>18</v>
      </c>
      <c r="K44" s="21">
        <v>125</v>
      </c>
      <c r="L44" s="21" t="str">
        <f>VLOOKUP(E44,[1]KLASIFIKASI!$I$4:$J$18,2,FALSE)</f>
        <v>PELEPAS GAS</v>
      </c>
      <c r="M44" s="21">
        <f t="shared" si="2"/>
        <v>14</v>
      </c>
      <c r="N44" s="21" t="s">
        <v>19</v>
      </c>
    </row>
    <row r="45" spans="1:14" s="2" customFormat="1" x14ac:dyDescent="0.25">
      <c r="A45" s="21">
        <f t="shared" si="3"/>
        <v>44</v>
      </c>
      <c r="B45" s="21" t="s">
        <v>2557</v>
      </c>
      <c r="C45" s="21" t="str">
        <f>VLOOKUP(B45,[1]DESA!$B$2:$D$601,3,FALSE)</f>
        <v>BILEBANTE</v>
      </c>
      <c r="D45" s="21" t="str">
        <f>VLOOKUP(B45,[1]DESA!$B$2:$E$601,4,FALSE)</f>
        <v>PRINGGARATA</v>
      </c>
      <c r="E45" s="22" t="s">
        <v>24</v>
      </c>
      <c r="F45" s="21">
        <f t="shared" si="0"/>
        <v>0</v>
      </c>
      <c r="G45" s="21">
        <f t="shared" si="1"/>
        <v>0</v>
      </c>
      <c r="H45" s="24"/>
      <c r="I45" s="24"/>
      <c r="J45" s="21" t="s">
        <v>18</v>
      </c>
      <c r="K45" s="21">
        <v>250</v>
      </c>
      <c r="L45" s="21" t="str">
        <f>VLOOKUP(E45,[1]KLASIFIKASI!$I$4:$J$18,2,FALSE)</f>
        <v>PELEPAS GAS</v>
      </c>
      <c r="M45" s="21">
        <f t="shared" si="2"/>
        <v>14</v>
      </c>
      <c r="N45" s="21" t="s">
        <v>19</v>
      </c>
    </row>
    <row r="46" spans="1:14" s="2" customFormat="1" x14ac:dyDescent="0.25">
      <c r="A46" s="21">
        <f t="shared" si="3"/>
        <v>45</v>
      </c>
      <c r="B46" s="21" t="s">
        <v>2557</v>
      </c>
      <c r="C46" s="21" t="str">
        <f>VLOOKUP(B46,[1]DESA!$B$2:$D$601,3,FALSE)</f>
        <v>BILEBANTE</v>
      </c>
      <c r="D46" s="21" t="str">
        <f>VLOOKUP(B46,[1]DESA!$B$2:$E$601,4,FALSE)</f>
        <v>PRINGGARATA</v>
      </c>
      <c r="E46" s="22" t="s">
        <v>15</v>
      </c>
      <c r="F46" s="21">
        <f t="shared" si="0"/>
        <v>0</v>
      </c>
      <c r="G46" s="21">
        <f t="shared" si="1"/>
        <v>0</v>
      </c>
      <c r="H46" s="24"/>
      <c r="I46" s="24"/>
      <c r="J46" s="21" t="s">
        <v>18</v>
      </c>
      <c r="K46" s="21">
        <v>25</v>
      </c>
      <c r="L46" s="21" t="str">
        <f>VLOOKUP(E46,[1]KLASIFIKASI!$I$4:$J$18,2,FALSE)</f>
        <v>PELEPAS GAS</v>
      </c>
      <c r="M46" s="21">
        <f t="shared" si="2"/>
        <v>12</v>
      </c>
      <c r="N46" s="21" t="s">
        <v>19</v>
      </c>
    </row>
    <row r="47" spans="1:14" s="2" customFormat="1" x14ac:dyDescent="0.25">
      <c r="A47" s="21">
        <f t="shared" si="3"/>
        <v>46</v>
      </c>
      <c r="B47" s="21" t="s">
        <v>2557</v>
      </c>
      <c r="C47" s="21" t="str">
        <f>VLOOKUP(B47,[1]DESA!$B$2:$D$601,3,FALSE)</f>
        <v>BILEBANTE</v>
      </c>
      <c r="D47" s="21" t="str">
        <f>VLOOKUP(B47,[1]DESA!$B$2:$E$601,4,FALSE)</f>
        <v>PRINGGARATA</v>
      </c>
      <c r="E47" s="22" t="s">
        <v>24</v>
      </c>
      <c r="F47" s="21">
        <f t="shared" si="0"/>
        <v>0</v>
      </c>
      <c r="G47" s="21">
        <f t="shared" si="1"/>
        <v>0</v>
      </c>
      <c r="H47" s="24"/>
      <c r="I47" s="24"/>
      <c r="J47" s="21" t="s">
        <v>18</v>
      </c>
      <c r="K47" s="21">
        <v>250</v>
      </c>
      <c r="L47" s="21" t="str">
        <f>VLOOKUP(E47,[1]KLASIFIKASI!$I$4:$J$18,2,FALSE)</f>
        <v>PELEPAS GAS</v>
      </c>
      <c r="M47" s="21">
        <f t="shared" si="2"/>
        <v>14</v>
      </c>
      <c r="N47" s="21" t="s">
        <v>19</v>
      </c>
    </row>
    <row r="48" spans="1:14" s="2" customFormat="1" x14ac:dyDescent="0.25">
      <c r="A48" s="21">
        <f t="shared" si="3"/>
        <v>47</v>
      </c>
      <c r="B48" s="21" t="s">
        <v>2557</v>
      </c>
      <c r="C48" s="21" t="str">
        <f>VLOOKUP(B48,[1]DESA!$B$2:$D$601,3,FALSE)</f>
        <v>BILEBANTE</v>
      </c>
      <c r="D48" s="21" t="str">
        <f>VLOOKUP(B48,[1]DESA!$B$2:$E$601,4,FALSE)</f>
        <v>PRINGGARATA</v>
      </c>
      <c r="E48" s="22" t="s">
        <v>24</v>
      </c>
      <c r="F48" s="21">
        <f t="shared" si="0"/>
        <v>0</v>
      </c>
      <c r="G48" s="21">
        <f t="shared" si="1"/>
        <v>0</v>
      </c>
      <c r="H48" s="24"/>
      <c r="I48" s="24"/>
      <c r="J48" s="21" t="s">
        <v>18</v>
      </c>
      <c r="K48" s="21">
        <v>75</v>
      </c>
      <c r="L48" s="21" t="str">
        <f>VLOOKUP(E48,[1]KLASIFIKASI!$I$4:$J$18,2,FALSE)</f>
        <v>PELEPAS GAS</v>
      </c>
      <c r="M48" s="21">
        <f t="shared" si="2"/>
        <v>13</v>
      </c>
      <c r="N48" s="21" t="s">
        <v>52</v>
      </c>
    </row>
    <row r="49" spans="1:14" s="2" customFormat="1" x14ac:dyDescent="0.25">
      <c r="A49" s="21">
        <f t="shared" si="3"/>
        <v>48</v>
      </c>
      <c r="B49" s="21" t="s">
        <v>2558</v>
      </c>
      <c r="C49" s="21" t="str">
        <f>VLOOKUP(B49,[1]DESA!$B$2:$D$601,3,FALSE)</f>
        <v>BILEBANTE</v>
      </c>
      <c r="D49" s="21" t="str">
        <f>VLOOKUP(B49,[1]DESA!$B$2:$E$601,4,FALSE)</f>
        <v>PRINGGARATA</v>
      </c>
      <c r="E49" s="22" t="s">
        <v>15</v>
      </c>
      <c r="F49" s="21">
        <f t="shared" si="0"/>
        <v>0</v>
      </c>
      <c r="G49" s="21">
        <f t="shared" si="1"/>
        <v>0</v>
      </c>
      <c r="H49" s="24"/>
      <c r="I49" s="24"/>
      <c r="J49" s="21" t="s">
        <v>18</v>
      </c>
      <c r="K49" s="21">
        <v>75</v>
      </c>
      <c r="L49" s="21" t="str">
        <f>VLOOKUP(E49,[1]KLASIFIKASI!$I$4:$J$18,2,FALSE)</f>
        <v>PELEPAS GAS</v>
      </c>
      <c r="M49" s="21">
        <f t="shared" si="2"/>
        <v>13</v>
      </c>
      <c r="N49" s="21" t="s">
        <v>52</v>
      </c>
    </row>
    <row r="50" spans="1:14" s="2" customFormat="1" x14ac:dyDescent="0.25">
      <c r="A50" s="21">
        <f t="shared" si="3"/>
        <v>49</v>
      </c>
      <c r="B50" s="21" t="s">
        <v>2558</v>
      </c>
      <c r="C50" s="21" t="str">
        <f>VLOOKUP(B50,[1]DESA!$B$2:$D$601,3,FALSE)</f>
        <v>BILEBANTE</v>
      </c>
      <c r="D50" s="21" t="str">
        <f>VLOOKUP(B50,[1]DESA!$B$2:$E$601,4,FALSE)</f>
        <v>PRINGGARATA</v>
      </c>
      <c r="E50" s="22" t="s">
        <v>24</v>
      </c>
      <c r="F50" s="21">
        <f t="shared" si="0"/>
        <v>0</v>
      </c>
      <c r="G50" s="21">
        <f t="shared" si="1"/>
        <v>0</v>
      </c>
      <c r="H50" s="24"/>
      <c r="I50" s="24"/>
      <c r="J50" s="21" t="s">
        <v>18</v>
      </c>
      <c r="K50" s="21">
        <v>45</v>
      </c>
      <c r="L50" s="21" t="str">
        <f>VLOOKUP(E50,[1]KLASIFIKASI!$I$4:$J$18,2,FALSE)</f>
        <v>PELEPAS GAS</v>
      </c>
      <c r="M50" s="21">
        <f t="shared" si="2"/>
        <v>12</v>
      </c>
      <c r="N50" s="21" t="s">
        <v>19</v>
      </c>
    </row>
    <row r="51" spans="1:14" s="2" customFormat="1" x14ac:dyDescent="0.25">
      <c r="A51" s="21">
        <f t="shared" si="3"/>
        <v>50</v>
      </c>
      <c r="B51" s="21" t="s">
        <v>2558</v>
      </c>
      <c r="C51" s="21" t="str">
        <f>VLOOKUP(B51,[1]DESA!$B$2:$D$601,3,FALSE)</f>
        <v>BILEBANTE</v>
      </c>
      <c r="D51" s="21" t="str">
        <f>VLOOKUP(B51,[1]DESA!$B$2:$E$601,4,FALSE)</f>
        <v>PRINGGARATA</v>
      </c>
      <c r="E51" s="22" t="s">
        <v>24</v>
      </c>
      <c r="F51" s="21">
        <f t="shared" si="0"/>
        <v>0</v>
      </c>
      <c r="G51" s="21">
        <f t="shared" si="1"/>
        <v>0</v>
      </c>
      <c r="H51" s="24"/>
      <c r="I51" s="24"/>
      <c r="J51" s="21" t="s">
        <v>18</v>
      </c>
      <c r="K51" s="21">
        <v>75</v>
      </c>
      <c r="L51" s="21" t="str">
        <f>VLOOKUP(E51,[1]KLASIFIKASI!$I$4:$J$18,2,FALSE)</f>
        <v>PELEPAS GAS</v>
      </c>
      <c r="M51" s="21">
        <f t="shared" si="2"/>
        <v>13</v>
      </c>
      <c r="N51" s="21" t="s">
        <v>52</v>
      </c>
    </row>
    <row r="52" spans="1:14" s="2" customFormat="1" x14ac:dyDescent="0.25">
      <c r="A52" s="21">
        <f t="shared" si="3"/>
        <v>51</v>
      </c>
      <c r="B52" s="21" t="s">
        <v>2558</v>
      </c>
      <c r="C52" s="21" t="str">
        <f>VLOOKUP(B52,[1]DESA!$B$2:$D$601,3,FALSE)</f>
        <v>BILEBANTE</v>
      </c>
      <c r="D52" s="21" t="str">
        <f>VLOOKUP(B52,[1]DESA!$B$2:$E$601,4,FALSE)</f>
        <v>PRINGGARATA</v>
      </c>
      <c r="E52" s="22" t="s">
        <v>24</v>
      </c>
      <c r="F52" s="21">
        <f t="shared" si="0"/>
        <v>0</v>
      </c>
      <c r="G52" s="21">
        <f t="shared" si="1"/>
        <v>0</v>
      </c>
      <c r="H52" s="24"/>
      <c r="I52" s="24"/>
      <c r="J52" s="21" t="s">
        <v>18</v>
      </c>
      <c r="K52" s="21">
        <v>500</v>
      </c>
      <c r="L52" s="21" t="str">
        <f>VLOOKUP(E52,[1]KLASIFIKASI!$I$4:$J$18,2,FALSE)</f>
        <v>PELEPAS GAS</v>
      </c>
      <c r="M52" s="21">
        <f t="shared" si="2"/>
        <v>15</v>
      </c>
      <c r="N52" s="21" t="s">
        <v>19</v>
      </c>
    </row>
    <row r="53" spans="1:14" s="2" customFormat="1" x14ac:dyDescent="0.25">
      <c r="A53" s="21">
        <f t="shared" si="3"/>
        <v>52</v>
      </c>
      <c r="B53" s="21" t="s">
        <v>2558</v>
      </c>
      <c r="C53" s="21" t="str">
        <f>VLOOKUP(B53,[1]DESA!$B$2:$D$601,3,FALSE)</f>
        <v>BILEBANTE</v>
      </c>
      <c r="D53" s="21" t="str">
        <f>VLOOKUP(B53,[1]DESA!$B$2:$E$601,4,FALSE)</f>
        <v>PRINGGARATA</v>
      </c>
      <c r="E53" s="22" t="s">
        <v>24</v>
      </c>
      <c r="F53" s="21">
        <f t="shared" si="0"/>
        <v>0</v>
      </c>
      <c r="G53" s="21">
        <f t="shared" si="1"/>
        <v>0</v>
      </c>
      <c r="H53" s="24"/>
      <c r="I53" s="24"/>
      <c r="J53" s="21" t="s">
        <v>18</v>
      </c>
      <c r="K53" s="21">
        <v>500</v>
      </c>
      <c r="L53" s="21" t="str">
        <f>VLOOKUP(E53,[1]KLASIFIKASI!$I$4:$J$18,2,FALSE)</f>
        <v>PELEPAS GAS</v>
      </c>
      <c r="M53" s="21">
        <f t="shared" si="2"/>
        <v>15</v>
      </c>
      <c r="N53" s="21" t="s">
        <v>19</v>
      </c>
    </row>
    <row r="54" spans="1:14" s="2" customFormat="1" x14ac:dyDescent="0.25">
      <c r="A54" s="21">
        <f t="shared" si="3"/>
        <v>53</v>
      </c>
      <c r="B54" s="21" t="s">
        <v>2558</v>
      </c>
      <c r="C54" s="21" t="str">
        <f>VLOOKUP(B54,[1]DESA!$B$2:$D$601,3,FALSE)</f>
        <v>BILEBANTE</v>
      </c>
      <c r="D54" s="21" t="str">
        <f>VLOOKUP(B54,[1]DESA!$B$2:$E$601,4,FALSE)</f>
        <v>PRINGGARATA</v>
      </c>
      <c r="E54" s="22" t="s">
        <v>15</v>
      </c>
      <c r="F54" s="21">
        <f t="shared" si="0"/>
        <v>0</v>
      </c>
      <c r="G54" s="21">
        <f t="shared" si="1"/>
        <v>0</v>
      </c>
      <c r="H54" s="24"/>
      <c r="I54" s="24"/>
      <c r="J54" s="21" t="s">
        <v>18</v>
      </c>
      <c r="K54" s="21">
        <v>45</v>
      </c>
      <c r="L54" s="21" t="str">
        <f>VLOOKUP(E54,[1]KLASIFIKASI!$I$4:$J$18,2,FALSE)</f>
        <v>PELEPAS GAS</v>
      </c>
      <c r="M54" s="21">
        <f t="shared" si="2"/>
        <v>12</v>
      </c>
      <c r="N54" s="21" t="s">
        <v>19</v>
      </c>
    </row>
    <row r="55" spans="1:14" s="14" customFormat="1" x14ac:dyDescent="0.25">
      <c r="A55" s="21">
        <f t="shared" si="3"/>
        <v>54</v>
      </c>
      <c r="B55" s="21" t="s">
        <v>2348</v>
      </c>
      <c r="C55" s="21" t="str">
        <f>VLOOKUP(B55,[1]DESA!$B$2:$D$601,3,FALSE)</f>
        <v>PRINGGARATA</v>
      </c>
      <c r="D55" s="21" t="str">
        <f>VLOOKUP(B55,[1]DESA!$B$2:$E$601,4,FALSE)</f>
        <v>PRINGGARATA</v>
      </c>
      <c r="E55" s="22" t="s">
        <v>29</v>
      </c>
      <c r="F55" s="21">
        <f t="shared" si="0"/>
        <v>0</v>
      </c>
      <c r="G55" s="21">
        <f t="shared" si="1"/>
        <v>0</v>
      </c>
      <c r="H55" s="24"/>
      <c r="I55" s="24"/>
      <c r="J55" s="21" t="s">
        <v>18</v>
      </c>
      <c r="K55" s="21">
        <v>500</v>
      </c>
      <c r="L55" s="21" t="str">
        <f>VLOOKUP(E55,[1]KLASIFIKASI!$I$4:$J$18,2,FALSE)</f>
        <v>PELEPAS GAS</v>
      </c>
      <c r="M55" s="21">
        <f t="shared" si="2"/>
        <v>15</v>
      </c>
      <c r="N55" s="21" t="s">
        <v>19</v>
      </c>
    </row>
    <row r="56" spans="1:14" s="14" customFormat="1" x14ac:dyDescent="0.25">
      <c r="A56" s="21">
        <f t="shared" si="3"/>
        <v>55</v>
      </c>
      <c r="B56" s="21" t="s">
        <v>2348</v>
      </c>
      <c r="C56" s="21" t="str">
        <f>VLOOKUP(B56,[1]DESA!$B$2:$D$601,3,FALSE)</f>
        <v>PRINGGARATA</v>
      </c>
      <c r="D56" s="21" t="str">
        <f>VLOOKUP(B56,[1]DESA!$B$2:$E$601,4,FALSE)</f>
        <v>PRINGGARATA</v>
      </c>
      <c r="E56" s="22" t="s">
        <v>15</v>
      </c>
      <c r="F56" s="21">
        <f t="shared" si="0"/>
        <v>0</v>
      </c>
      <c r="G56" s="21">
        <f t="shared" si="1"/>
        <v>0</v>
      </c>
      <c r="H56" s="24"/>
      <c r="I56" s="24"/>
      <c r="J56" s="21" t="s">
        <v>18</v>
      </c>
      <c r="K56" s="21">
        <v>42</v>
      </c>
      <c r="L56" s="21" t="str">
        <f>VLOOKUP(E56,[1]KLASIFIKASI!$I$4:$J$18,2,FALSE)</f>
        <v>PELEPAS GAS</v>
      </c>
      <c r="M56" s="21">
        <f t="shared" si="2"/>
        <v>12</v>
      </c>
      <c r="N56" s="21" t="s">
        <v>19</v>
      </c>
    </row>
    <row r="57" spans="1:14" s="14" customFormat="1" x14ac:dyDescent="0.25">
      <c r="A57" s="21">
        <f t="shared" si="3"/>
        <v>56</v>
      </c>
      <c r="B57" s="21" t="s">
        <v>2348</v>
      </c>
      <c r="C57" s="21" t="str">
        <f>VLOOKUP(B57,[1]DESA!$B$2:$D$601,3,FALSE)</f>
        <v>PRINGGARATA</v>
      </c>
      <c r="D57" s="21" t="str">
        <f>VLOOKUP(B57,[1]DESA!$B$2:$E$601,4,FALSE)</f>
        <v>PRINGGARATA</v>
      </c>
      <c r="E57" s="22" t="s">
        <v>15</v>
      </c>
      <c r="F57" s="21">
        <f t="shared" si="0"/>
        <v>0</v>
      </c>
      <c r="G57" s="21">
        <f t="shared" si="1"/>
        <v>0</v>
      </c>
      <c r="H57" s="24"/>
      <c r="I57" s="24"/>
      <c r="J57" s="21" t="s">
        <v>18</v>
      </c>
      <c r="K57" s="21">
        <v>42</v>
      </c>
      <c r="L57" s="21" t="str">
        <f>VLOOKUP(E57,[1]KLASIFIKASI!$I$4:$J$18,2,FALSE)</f>
        <v>PELEPAS GAS</v>
      </c>
      <c r="M57" s="21">
        <f t="shared" si="2"/>
        <v>12</v>
      </c>
      <c r="N57" s="21" t="s">
        <v>19</v>
      </c>
    </row>
    <row r="58" spans="1:14" s="14" customFormat="1" x14ac:dyDescent="0.25">
      <c r="A58" s="21">
        <f t="shared" si="3"/>
        <v>57</v>
      </c>
      <c r="B58" s="21" t="s">
        <v>2348</v>
      </c>
      <c r="C58" s="21" t="str">
        <f>VLOOKUP(B58,[1]DESA!$B$2:$D$601,3,FALSE)</f>
        <v>PRINGGARATA</v>
      </c>
      <c r="D58" s="21" t="str">
        <f>VLOOKUP(B58,[1]DESA!$B$2:$E$601,4,FALSE)</f>
        <v>PRINGGARATA</v>
      </c>
      <c r="E58" s="22" t="s">
        <v>29</v>
      </c>
      <c r="F58" s="21">
        <f t="shared" si="0"/>
        <v>0</v>
      </c>
      <c r="G58" s="21">
        <f t="shared" si="1"/>
        <v>0</v>
      </c>
      <c r="H58" s="24"/>
      <c r="I58" s="24"/>
      <c r="J58" s="21" t="s">
        <v>18</v>
      </c>
      <c r="K58" s="21">
        <v>250</v>
      </c>
      <c r="L58" s="21" t="str">
        <f>VLOOKUP(E58,[1]KLASIFIKASI!$I$4:$J$18,2,FALSE)</f>
        <v>PELEPAS GAS</v>
      </c>
      <c r="M58" s="21">
        <f t="shared" si="2"/>
        <v>14</v>
      </c>
      <c r="N58" s="21" t="s">
        <v>19</v>
      </c>
    </row>
    <row r="59" spans="1:14" s="14" customFormat="1" x14ac:dyDescent="0.25">
      <c r="A59" s="21">
        <f t="shared" si="3"/>
        <v>58</v>
      </c>
      <c r="B59" s="21" t="s">
        <v>2348</v>
      </c>
      <c r="C59" s="21" t="str">
        <f>VLOOKUP(B59,[1]DESA!$B$2:$D$601,3,FALSE)</f>
        <v>PRINGGARATA</v>
      </c>
      <c r="D59" s="21" t="str">
        <f>VLOOKUP(B59,[1]DESA!$B$2:$E$601,4,FALSE)</f>
        <v>PRINGGARATA</v>
      </c>
      <c r="E59" s="22" t="s">
        <v>15</v>
      </c>
      <c r="F59" s="21">
        <f t="shared" si="0"/>
        <v>0</v>
      </c>
      <c r="G59" s="21">
        <f t="shared" si="1"/>
        <v>0</v>
      </c>
      <c r="H59" s="24"/>
      <c r="I59" s="24"/>
      <c r="J59" s="21" t="s">
        <v>18</v>
      </c>
      <c r="K59" s="21">
        <v>42</v>
      </c>
      <c r="L59" s="21" t="str">
        <f>VLOOKUP(E59,[1]KLASIFIKASI!$I$4:$J$18,2,FALSE)</f>
        <v>PELEPAS GAS</v>
      </c>
      <c r="M59" s="21">
        <f t="shared" si="2"/>
        <v>12</v>
      </c>
      <c r="N59" s="21" t="s">
        <v>19</v>
      </c>
    </row>
    <row r="60" spans="1:14" s="14" customFormat="1" x14ac:dyDescent="0.25">
      <c r="A60" s="21">
        <f t="shared" si="3"/>
        <v>59</v>
      </c>
      <c r="B60" s="21" t="s">
        <v>2348</v>
      </c>
      <c r="C60" s="21" t="str">
        <f>VLOOKUP(B60,[1]DESA!$B$2:$D$601,3,FALSE)</f>
        <v>PRINGGARATA</v>
      </c>
      <c r="D60" s="21" t="str">
        <f>VLOOKUP(B60,[1]DESA!$B$2:$E$601,4,FALSE)</f>
        <v>PRINGGARATA</v>
      </c>
      <c r="E60" s="22" t="s">
        <v>29</v>
      </c>
      <c r="F60" s="21">
        <f t="shared" si="0"/>
        <v>0</v>
      </c>
      <c r="G60" s="21">
        <f t="shared" si="1"/>
        <v>0</v>
      </c>
      <c r="H60" s="24"/>
      <c r="I60" s="24"/>
      <c r="J60" s="21" t="s">
        <v>18</v>
      </c>
      <c r="K60" s="21">
        <v>250</v>
      </c>
      <c r="L60" s="21" t="str">
        <f>VLOOKUP(E60,[1]KLASIFIKASI!$I$4:$J$18,2,FALSE)</f>
        <v>PELEPAS GAS</v>
      </c>
      <c r="M60" s="21">
        <f t="shared" si="2"/>
        <v>14</v>
      </c>
      <c r="N60" s="21" t="s">
        <v>19</v>
      </c>
    </row>
    <row r="61" spans="1:14" s="14" customFormat="1" x14ac:dyDescent="0.25">
      <c r="A61" s="21">
        <f t="shared" si="3"/>
        <v>60</v>
      </c>
      <c r="B61" s="21" t="s">
        <v>2348</v>
      </c>
      <c r="C61" s="21" t="str">
        <f>VLOOKUP(B61,[1]DESA!$B$2:$D$601,3,FALSE)</f>
        <v>PRINGGARATA</v>
      </c>
      <c r="D61" s="21" t="str">
        <f>VLOOKUP(B61,[1]DESA!$B$2:$E$601,4,FALSE)</f>
        <v>PRINGGARATA</v>
      </c>
      <c r="E61" s="22" t="s">
        <v>15</v>
      </c>
      <c r="F61" s="21">
        <f t="shared" si="0"/>
        <v>0</v>
      </c>
      <c r="G61" s="21">
        <f t="shared" si="1"/>
        <v>0</v>
      </c>
      <c r="H61" s="24"/>
      <c r="I61" s="24"/>
      <c r="J61" s="21" t="s">
        <v>18</v>
      </c>
      <c r="K61" s="21">
        <v>42</v>
      </c>
      <c r="L61" s="21" t="str">
        <f>VLOOKUP(E61,[1]KLASIFIKASI!$I$4:$J$18,2,FALSE)</f>
        <v>PELEPAS GAS</v>
      </c>
      <c r="M61" s="21">
        <f t="shared" si="2"/>
        <v>12</v>
      </c>
      <c r="N61" s="21" t="s">
        <v>19</v>
      </c>
    </row>
    <row r="62" spans="1:14" s="14" customFormat="1" x14ac:dyDescent="0.25">
      <c r="A62" s="21">
        <f t="shared" si="3"/>
        <v>61</v>
      </c>
      <c r="B62" s="21" t="s">
        <v>2348</v>
      </c>
      <c r="C62" s="21" t="str">
        <f>VLOOKUP(B62,[1]DESA!$B$2:$D$601,3,FALSE)</f>
        <v>PRINGGARATA</v>
      </c>
      <c r="D62" s="21" t="str">
        <f>VLOOKUP(B62,[1]DESA!$B$2:$E$601,4,FALSE)</f>
        <v>PRINGGARATA</v>
      </c>
      <c r="E62" s="22" t="s">
        <v>29</v>
      </c>
      <c r="F62" s="21">
        <f t="shared" si="0"/>
        <v>0</v>
      </c>
      <c r="G62" s="21">
        <f t="shared" si="1"/>
        <v>0</v>
      </c>
      <c r="H62" s="24"/>
      <c r="I62" s="24"/>
      <c r="J62" s="21" t="s">
        <v>18</v>
      </c>
      <c r="K62" s="21">
        <v>250</v>
      </c>
      <c r="L62" s="21" t="str">
        <f>VLOOKUP(E62,[1]KLASIFIKASI!$I$4:$J$18,2,FALSE)</f>
        <v>PELEPAS GAS</v>
      </c>
      <c r="M62" s="21">
        <f t="shared" si="2"/>
        <v>14</v>
      </c>
      <c r="N62" s="21" t="s">
        <v>19</v>
      </c>
    </row>
    <row r="63" spans="1:14" s="14" customFormat="1" x14ac:dyDescent="0.25">
      <c r="A63" s="21">
        <f t="shared" si="3"/>
        <v>62</v>
      </c>
      <c r="B63" s="21" t="s">
        <v>2348</v>
      </c>
      <c r="C63" s="21" t="str">
        <f>VLOOKUP(B63,[1]DESA!$B$2:$D$601,3,FALSE)</f>
        <v>PRINGGARATA</v>
      </c>
      <c r="D63" s="21" t="str">
        <f>VLOOKUP(B63,[1]DESA!$B$2:$E$601,4,FALSE)</f>
        <v>PRINGGARATA</v>
      </c>
      <c r="E63" s="22" t="s">
        <v>15</v>
      </c>
      <c r="F63" s="21">
        <f t="shared" si="0"/>
        <v>0</v>
      </c>
      <c r="G63" s="21">
        <f t="shared" si="1"/>
        <v>0</v>
      </c>
      <c r="H63" s="24"/>
      <c r="I63" s="24"/>
      <c r="J63" s="21" t="s">
        <v>18</v>
      </c>
      <c r="K63" s="21">
        <v>42</v>
      </c>
      <c r="L63" s="21" t="str">
        <f>VLOOKUP(E63,[1]KLASIFIKASI!$I$4:$J$18,2,FALSE)</f>
        <v>PELEPAS GAS</v>
      </c>
      <c r="M63" s="21">
        <f t="shared" si="2"/>
        <v>12</v>
      </c>
      <c r="N63" s="21" t="s">
        <v>19</v>
      </c>
    </row>
    <row r="64" spans="1:14" s="14" customFormat="1" x14ac:dyDescent="0.25">
      <c r="A64" s="21">
        <f t="shared" si="3"/>
        <v>63</v>
      </c>
      <c r="B64" s="21" t="s">
        <v>2348</v>
      </c>
      <c r="C64" s="21" t="str">
        <f>VLOOKUP(B64,[1]DESA!$B$2:$D$601,3,FALSE)</f>
        <v>PRINGGARATA</v>
      </c>
      <c r="D64" s="21" t="str">
        <f>VLOOKUP(B64,[1]DESA!$B$2:$E$601,4,FALSE)</f>
        <v>PRINGGARATA</v>
      </c>
      <c r="E64" s="22" t="s">
        <v>29</v>
      </c>
      <c r="F64" s="21">
        <f t="shared" si="0"/>
        <v>0</v>
      </c>
      <c r="G64" s="21">
        <f t="shared" si="1"/>
        <v>0</v>
      </c>
      <c r="H64" s="24"/>
      <c r="I64" s="24"/>
      <c r="J64" s="21" t="s">
        <v>18</v>
      </c>
      <c r="K64" s="21">
        <v>250</v>
      </c>
      <c r="L64" s="21" t="str">
        <f>VLOOKUP(E64,[1]KLASIFIKASI!$I$4:$J$18,2,FALSE)</f>
        <v>PELEPAS GAS</v>
      </c>
      <c r="M64" s="21">
        <f t="shared" si="2"/>
        <v>14</v>
      </c>
      <c r="N64" s="21" t="s">
        <v>19</v>
      </c>
    </row>
    <row r="65" spans="1:14" s="14" customFormat="1" x14ac:dyDescent="0.25">
      <c r="A65" s="21">
        <f t="shared" si="3"/>
        <v>64</v>
      </c>
      <c r="B65" s="21" t="s">
        <v>2348</v>
      </c>
      <c r="C65" s="21" t="str">
        <f>VLOOKUP(B65,[1]DESA!$B$2:$D$601,3,FALSE)</f>
        <v>PRINGGARATA</v>
      </c>
      <c r="D65" s="21" t="str">
        <f>VLOOKUP(B65,[1]DESA!$B$2:$E$601,4,FALSE)</f>
        <v>PRINGGARATA</v>
      </c>
      <c r="E65" s="22" t="s">
        <v>29</v>
      </c>
      <c r="F65" s="21">
        <f t="shared" si="0"/>
        <v>0</v>
      </c>
      <c r="G65" s="21">
        <f t="shared" si="1"/>
        <v>0</v>
      </c>
      <c r="H65" s="24"/>
      <c r="I65" s="24"/>
      <c r="J65" s="21" t="s">
        <v>18</v>
      </c>
      <c r="K65" s="21">
        <v>500</v>
      </c>
      <c r="L65" s="21" t="str">
        <f>VLOOKUP(E65,[1]KLASIFIKASI!$I$4:$J$18,2,FALSE)</f>
        <v>PELEPAS GAS</v>
      </c>
      <c r="M65" s="21">
        <f t="shared" si="2"/>
        <v>15</v>
      </c>
      <c r="N65" s="21" t="s">
        <v>19</v>
      </c>
    </row>
    <row r="66" spans="1:14" s="14" customFormat="1" x14ac:dyDescent="0.25">
      <c r="A66" s="21">
        <f t="shared" si="3"/>
        <v>65</v>
      </c>
      <c r="B66" s="21" t="s">
        <v>2348</v>
      </c>
      <c r="C66" s="21" t="str">
        <f>VLOOKUP(B66,[1]DESA!$B$2:$D$601,3,FALSE)</f>
        <v>PRINGGARATA</v>
      </c>
      <c r="D66" s="21" t="str">
        <f>VLOOKUP(B66,[1]DESA!$B$2:$E$601,4,FALSE)</f>
        <v>PRINGGARATA</v>
      </c>
      <c r="E66" s="22" t="s">
        <v>29</v>
      </c>
      <c r="F66" s="21">
        <f t="shared" ref="F66:F129" si="4">IF(ISERROR(VLOOKUP(M66,KELAS,2,FALSE)),0,VLOOKUP(M66,KELAS,2,FALSE))</f>
        <v>0</v>
      </c>
      <c r="G66" s="21">
        <f t="shared" ref="G66:G129" si="5">IF(F66&gt;50,100,F66)</f>
        <v>0</v>
      </c>
      <c r="H66" s="24"/>
      <c r="I66" s="24"/>
      <c r="J66" s="21" t="s">
        <v>18</v>
      </c>
      <c r="K66" s="21">
        <v>500</v>
      </c>
      <c r="L66" s="21" t="str">
        <f>VLOOKUP(E66,[1]KLASIFIKASI!$I$4:$J$18,2,FALSE)</f>
        <v>PELEPAS GAS</v>
      </c>
      <c r="M66" s="21">
        <f t="shared" ref="M66:M129" si="6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15</v>
      </c>
      <c r="N66" s="21" t="s">
        <v>19</v>
      </c>
    </row>
    <row r="67" spans="1:14" s="14" customFormat="1" x14ac:dyDescent="0.25">
      <c r="A67" s="21">
        <f t="shared" si="3"/>
        <v>66</v>
      </c>
      <c r="B67" s="21" t="s">
        <v>2348</v>
      </c>
      <c r="C67" s="21" t="str">
        <f>VLOOKUP(B67,[1]DESA!$B$2:$D$601,3,FALSE)</f>
        <v>PRINGGARATA</v>
      </c>
      <c r="D67" s="21" t="str">
        <f>VLOOKUP(B67,[1]DESA!$B$2:$E$601,4,FALSE)</f>
        <v>PRINGGARATA</v>
      </c>
      <c r="E67" s="22" t="s">
        <v>29</v>
      </c>
      <c r="F67" s="21">
        <f t="shared" si="4"/>
        <v>0</v>
      </c>
      <c r="G67" s="21">
        <f t="shared" si="5"/>
        <v>0</v>
      </c>
      <c r="H67" s="24"/>
      <c r="I67" s="24"/>
      <c r="J67" s="21" t="s">
        <v>18</v>
      </c>
      <c r="K67" s="21">
        <v>250</v>
      </c>
      <c r="L67" s="21" t="str">
        <f>VLOOKUP(E67,[1]KLASIFIKASI!$I$4:$J$18,2,FALSE)</f>
        <v>PELEPAS GAS</v>
      </c>
      <c r="M67" s="21">
        <f t="shared" si="6"/>
        <v>14</v>
      </c>
      <c r="N67" s="21" t="s">
        <v>19</v>
      </c>
    </row>
    <row r="68" spans="1:14" s="14" customFormat="1" x14ac:dyDescent="0.25">
      <c r="A68" s="21">
        <f t="shared" ref="A68:A131" si="7">1+A67</f>
        <v>67</v>
      </c>
      <c r="B68" s="21" t="s">
        <v>2348</v>
      </c>
      <c r="C68" s="21" t="str">
        <f>VLOOKUP(B68,[1]DESA!$B$2:$D$601,3,FALSE)</f>
        <v>PRINGGARATA</v>
      </c>
      <c r="D68" s="21" t="str">
        <f>VLOOKUP(B68,[1]DESA!$B$2:$E$601,4,FALSE)</f>
        <v>PRINGGARATA</v>
      </c>
      <c r="E68" s="22" t="s">
        <v>29</v>
      </c>
      <c r="F68" s="21">
        <f t="shared" si="4"/>
        <v>0</v>
      </c>
      <c r="G68" s="21">
        <f t="shared" si="5"/>
        <v>0</v>
      </c>
      <c r="H68" s="24"/>
      <c r="I68" s="24"/>
      <c r="J68" s="21" t="s">
        <v>18</v>
      </c>
      <c r="K68" s="21">
        <v>250</v>
      </c>
      <c r="L68" s="21" t="str">
        <f>VLOOKUP(E68,[1]KLASIFIKASI!$I$4:$J$18,2,FALSE)</f>
        <v>PELEPAS GAS</v>
      </c>
      <c r="M68" s="21">
        <f t="shared" si="6"/>
        <v>14</v>
      </c>
      <c r="N68" s="21" t="s">
        <v>19</v>
      </c>
    </row>
    <row r="69" spans="1:14" s="14" customFormat="1" x14ac:dyDescent="0.25">
      <c r="A69" s="21">
        <f t="shared" si="7"/>
        <v>68</v>
      </c>
      <c r="B69" s="21" t="s">
        <v>2348</v>
      </c>
      <c r="C69" s="21" t="str">
        <f>VLOOKUP(B69,[1]DESA!$B$2:$D$601,3,FALSE)</f>
        <v>PRINGGARATA</v>
      </c>
      <c r="D69" s="21" t="str">
        <f>VLOOKUP(B69,[1]DESA!$B$2:$E$601,4,FALSE)</f>
        <v>PRINGGARATA</v>
      </c>
      <c r="E69" s="22" t="s">
        <v>29</v>
      </c>
      <c r="F69" s="21">
        <f t="shared" si="4"/>
        <v>0</v>
      </c>
      <c r="G69" s="21">
        <f t="shared" si="5"/>
        <v>0</v>
      </c>
      <c r="H69" s="24"/>
      <c r="I69" s="24"/>
      <c r="J69" s="21" t="s">
        <v>18</v>
      </c>
      <c r="K69" s="21">
        <v>500</v>
      </c>
      <c r="L69" s="21" t="str">
        <f>VLOOKUP(E69,[1]KLASIFIKASI!$I$4:$J$18,2,FALSE)</f>
        <v>PELEPAS GAS</v>
      </c>
      <c r="M69" s="21">
        <f t="shared" si="6"/>
        <v>15</v>
      </c>
      <c r="N69" s="21" t="s">
        <v>19</v>
      </c>
    </row>
    <row r="70" spans="1:14" s="14" customFormat="1" x14ac:dyDescent="0.25">
      <c r="A70" s="21">
        <f t="shared" si="7"/>
        <v>69</v>
      </c>
      <c r="B70" s="21" t="s">
        <v>2348</v>
      </c>
      <c r="C70" s="21" t="str">
        <f>VLOOKUP(B70,[1]DESA!$B$2:$D$601,3,FALSE)</f>
        <v>PRINGGARATA</v>
      </c>
      <c r="D70" s="21" t="str">
        <f>VLOOKUP(B70,[1]DESA!$B$2:$E$601,4,FALSE)</f>
        <v>PRINGGARATA</v>
      </c>
      <c r="E70" s="22" t="s">
        <v>15</v>
      </c>
      <c r="F70" s="21">
        <f t="shared" si="4"/>
        <v>0</v>
      </c>
      <c r="G70" s="21">
        <f t="shared" si="5"/>
        <v>0</v>
      </c>
      <c r="H70" s="24"/>
      <c r="I70" s="24"/>
      <c r="J70" s="21" t="s">
        <v>18</v>
      </c>
      <c r="K70" s="21">
        <v>18</v>
      </c>
      <c r="L70" s="21" t="str">
        <f>VLOOKUP(E70,[1]KLASIFIKASI!$I$4:$J$18,2,FALSE)</f>
        <v>PELEPAS GAS</v>
      </c>
      <c r="M70" s="21">
        <f t="shared" si="6"/>
        <v>12</v>
      </c>
      <c r="N70" s="21" t="s">
        <v>19</v>
      </c>
    </row>
    <row r="71" spans="1:14" s="14" customFormat="1" x14ac:dyDescent="0.25">
      <c r="A71" s="21">
        <f t="shared" si="7"/>
        <v>70</v>
      </c>
      <c r="B71" s="21" t="s">
        <v>2348</v>
      </c>
      <c r="C71" s="21" t="str">
        <f>VLOOKUP(B71,[1]DESA!$B$2:$D$601,3,FALSE)</f>
        <v>PRINGGARATA</v>
      </c>
      <c r="D71" s="21" t="str">
        <f>VLOOKUP(B71,[1]DESA!$B$2:$E$601,4,FALSE)</f>
        <v>PRINGGARATA</v>
      </c>
      <c r="E71" s="22" t="s">
        <v>29</v>
      </c>
      <c r="F71" s="21">
        <f t="shared" si="4"/>
        <v>0</v>
      </c>
      <c r="G71" s="21">
        <f t="shared" si="5"/>
        <v>0</v>
      </c>
      <c r="H71" s="24"/>
      <c r="I71" s="24"/>
      <c r="J71" s="21" t="s">
        <v>18</v>
      </c>
      <c r="K71" s="21">
        <v>500</v>
      </c>
      <c r="L71" s="21" t="str">
        <f>VLOOKUP(E71,[1]KLASIFIKASI!$I$4:$J$18,2,FALSE)</f>
        <v>PELEPAS GAS</v>
      </c>
      <c r="M71" s="21">
        <f t="shared" si="6"/>
        <v>15</v>
      </c>
      <c r="N71" s="21" t="s">
        <v>19</v>
      </c>
    </row>
    <row r="72" spans="1:14" s="14" customFormat="1" x14ac:dyDescent="0.25">
      <c r="A72" s="21">
        <f t="shared" si="7"/>
        <v>71</v>
      </c>
      <c r="B72" s="21" t="s">
        <v>2348</v>
      </c>
      <c r="C72" s="21" t="str">
        <f>VLOOKUP(B72,[1]DESA!$B$2:$D$601,3,FALSE)</f>
        <v>PRINGGARATA</v>
      </c>
      <c r="D72" s="21" t="str">
        <f>VLOOKUP(B72,[1]DESA!$B$2:$E$601,4,FALSE)</f>
        <v>PRINGGARATA</v>
      </c>
      <c r="E72" s="22" t="s">
        <v>15</v>
      </c>
      <c r="F72" s="21">
        <f t="shared" si="4"/>
        <v>0</v>
      </c>
      <c r="G72" s="21">
        <f t="shared" si="5"/>
        <v>0</v>
      </c>
      <c r="H72" s="24"/>
      <c r="I72" s="24"/>
      <c r="J72" s="21" t="s">
        <v>18</v>
      </c>
      <c r="K72" s="21">
        <v>18</v>
      </c>
      <c r="L72" s="21" t="str">
        <f>VLOOKUP(E72,[1]KLASIFIKASI!$I$4:$J$18,2,FALSE)</f>
        <v>PELEPAS GAS</v>
      </c>
      <c r="M72" s="21">
        <f t="shared" si="6"/>
        <v>12</v>
      </c>
      <c r="N72" s="21" t="s">
        <v>19</v>
      </c>
    </row>
    <row r="73" spans="1:14" s="14" customFormat="1" x14ac:dyDescent="0.25">
      <c r="A73" s="21">
        <f t="shared" si="7"/>
        <v>72</v>
      </c>
      <c r="B73" s="21" t="s">
        <v>2348</v>
      </c>
      <c r="C73" s="21" t="str">
        <f>VLOOKUP(B73,[1]DESA!$B$2:$D$601,3,FALSE)</f>
        <v>PRINGGARATA</v>
      </c>
      <c r="D73" s="21" t="str">
        <f>VLOOKUP(B73,[1]DESA!$B$2:$E$601,4,FALSE)</f>
        <v>PRINGGARATA</v>
      </c>
      <c r="E73" s="22" t="s">
        <v>15</v>
      </c>
      <c r="F73" s="21">
        <f t="shared" si="4"/>
        <v>0</v>
      </c>
      <c r="G73" s="21">
        <f t="shared" si="5"/>
        <v>0</v>
      </c>
      <c r="H73" s="24"/>
      <c r="I73" s="24"/>
      <c r="J73" s="21" t="s">
        <v>18</v>
      </c>
      <c r="K73" s="21">
        <v>18</v>
      </c>
      <c r="L73" s="21" t="str">
        <f>VLOOKUP(E73,[1]KLASIFIKASI!$I$4:$J$18,2,FALSE)</f>
        <v>PELEPAS GAS</v>
      </c>
      <c r="M73" s="21">
        <f t="shared" si="6"/>
        <v>12</v>
      </c>
      <c r="N73" s="21" t="s">
        <v>19</v>
      </c>
    </row>
    <row r="74" spans="1:14" s="14" customFormat="1" x14ac:dyDescent="0.25">
      <c r="A74" s="21">
        <f t="shared" si="7"/>
        <v>73</v>
      </c>
      <c r="B74" s="21" t="s">
        <v>2348</v>
      </c>
      <c r="C74" s="21" t="str">
        <f>VLOOKUP(B74,[1]DESA!$B$2:$D$601,3,FALSE)</f>
        <v>PRINGGARATA</v>
      </c>
      <c r="D74" s="21" t="str">
        <f>VLOOKUP(B74,[1]DESA!$B$2:$E$601,4,FALSE)</f>
        <v>PRINGGARATA</v>
      </c>
      <c r="E74" s="22" t="s">
        <v>29</v>
      </c>
      <c r="F74" s="21">
        <f t="shared" si="4"/>
        <v>0</v>
      </c>
      <c r="G74" s="21">
        <f t="shared" si="5"/>
        <v>0</v>
      </c>
      <c r="H74" s="24"/>
      <c r="I74" s="24"/>
      <c r="J74" s="21" t="s">
        <v>18</v>
      </c>
      <c r="K74" s="21">
        <v>250</v>
      </c>
      <c r="L74" s="21" t="str">
        <f>VLOOKUP(E74,[1]KLASIFIKASI!$I$4:$J$18,2,FALSE)</f>
        <v>PELEPAS GAS</v>
      </c>
      <c r="M74" s="21">
        <f t="shared" si="6"/>
        <v>14</v>
      </c>
      <c r="N74" s="21" t="s">
        <v>19</v>
      </c>
    </row>
    <row r="75" spans="1:14" s="14" customFormat="1" x14ac:dyDescent="0.25">
      <c r="A75" s="21">
        <f t="shared" si="7"/>
        <v>74</v>
      </c>
      <c r="B75" s="21" t="s">
        <v>2348</v>
      </c>
      <c r="C75" s="21" t="str">
        <f>VLOOKUP(B75,[1]DESA!$B$2:$D$601,3,FALSE)</f>
        <v>PRINGGARATA</v>
      </c>
      <c r="D75" s="21" t="str">
        <f>VLOOKUP(B75,[1]DESA!$B$2:$E$601,4,FALSE)</f>
        <v>PRINGGARATA</v>
      </c>
      <c r="E75" s="22" t="s">
        <v>15</v>
      </c>
      <c r="F75" s="21">
        <f t="shared" si="4"/>
        <v>0</v>
      </c>
      <c r="G75" s="21">
        <f t="shared" si="5"/>
        <v>0</v>
      </c>
      <c r="H75" s="24"/>
      <c r="I75" s="24"/>
      <c r="J75" s="21" t="s">
        <v>18</v>
      </c>
      <c r="K75" s="21">
        <v>42</v>
      </c>
      <c r="L75" s="21" t="str">
        <f>VLOOKUP(E75,[1]KLASIFIKASI!$I$4:$J$18,2,FALSE)</f>
        <v>PELEPAS GAS</v>
      </c>
      <c r="M75" s="21">
        <f t="shared" si="6"/>
        <v>12</v>
      </c>
      <c r="N75" s="21" t="s">
        <v>19</v>
      </c>
    </row>
    <row r="76" spans="1:14" s="14" customFormat="1" x14ac:dyDescent="0.25">
      <c r="A76" s="21">
        <f t="shared" si="7"/>
        <v>75</v>
      </c>
      <c r="B76" s="21" t="s">
        <v>2348</v>
      </c>
      <c r="C76" s="21" t="str">
        <f>VLOOKUP(B76,[1]DESA!$B$2:$D$601,3,FALSE)</f>
        <v>PRINGGARATA</v>
      </c>
      <c r="D76" s="21" t="str">
        <f>VLOOKUP(B76,[1]DESA!$B$2:$E$601,4,FALSE)</f>
        <v>PRINGGARATA</v>
      </c>
      <c r="E76" s="22" t="s">
        <v>29</v>
      </c>
      <c r="F76" s="21">
        <f t="shared" si="4"/>
        <v>0</v>
      </c>
      <c r="G76" s="21">
        <f t="shared" si="5"/>
        <v>0</v>
      </c>
      <c r="H76" s="24"/>
      <c r="I76" s="24"/>
      <c r="J76" s="21" t="s">
        <v>18</v>
      </c>
      <c r="K76" s="21">
        <v>250</v>
      </c>
      <c r="L76" s="21" t="str">
        <f>VLOOKUP(E76,[1]KLASIFIKASI!$I$4:$J$18,2,FALSE)</f>
        <v>PELEPAS GAS</v>
      </c>
      <c r="M76" s="21">
        <f t="shared" si="6"/>
        <v>14</v>
      </c>
      <c r="N76" s="21" t="s">
        <v>19</v>
      </c>
    </row>
    <row r="77" spans="1:14" s="14" customFormat="1" x14ac:dyDescent="0.25">
      <c r="A77" s="21">
        <f t="shared" si="7"/>
        <v>76</v>
      </c>
      <c r="B77" s="21" t="s">
        <v>2348</v>
      </c>
      <c r="C77" s="21" t="str">
        <f>VLOOKUP(B77,[1]DESA!$B$2:$D$601,3,FALSE)</f>
        <v>PRINGGARATA</v>
      </c>
      <c r="D77" s="21" t="str">
        <f>VLOOKUP(B77,[1]DESA!$B$2:$E$601,4,FALSE)</f>
        <v>PRINGGARATA</v>
      </c>
      <c r="E77" s="22" t="s">
        <v>15</v>
      </c>
      <c r="F77" s="21">
        <f t="shared" si="4"/>
        <v>0</v>
      </c>
      <c r="G77" s="21">
        <f t="shared" si="5"/>
        <v>0</v>
      </c>
      <c r="H77" s="24"/>
      <c r="I77" s="24"/>
      <c r="J77" s="21" t="s">
        <v>18</v>
      </c>
      <c r="K77" s="21">
        <v>42</v>
      </c>
      <c r="L77" s="21" t="str">
        <f>VLOOKUP(E77,[1]KLASIFIKASI!$I$4:$J$18,2,FALSE)</f>
        <v>PELEPAS GAS</v>
      </c>
      <c r="M77" s="21">
        <f t="shared" si="6"/>
        <v>12</v>
      </c>
      <c r="N77" s="21" t="s">
        <v>19</v>
      </c>
    </row>
    <row r="78" spans="1:14" s="14" customFormat="1" x14ac:dyDescent="0.25">
      <c r="A78" s="21">
        <f t="shared" si="7"/>
        <v>77</v>
      </c>
      <c r="B78" s="21" t="s">
        <v>2348</v>
      </c>
      <c r="C78" s="21" t="str">
        <f>VLOOKUP(B78,[1]DESA!$B$2:$D$601,3,FALSE)</f>
        <v>PRINGGARATA</v>
      </c>
      <c r="D78" s="21" t="str">
        <f>VLOOKUP(B78,[1]DESA!$B$2:$E$601,4,FALSE)</f>
        <v>PRINGGARATA</v>
      </c>
      <c r="E78" s="22" t="s">
        <v>15</v>
      </c>
      <c r="F78" s="21">
        <f t="shared" si="4"/>
        <v>0</v>
      </c>
      <c r="G78" s="21">
        <f t="shared" si="5"/>
        <v>0</v>
      </c>
      <c r="H78" s="24"/>
      <c r="I78" s="24"/>
      <c r="J78" s="21" t="s">
        <v>18</v>
      </c>
      <c r="K78" s="21">
        <v>42</v>
      </c>
      <c r="L78" s="21" t="str">
        <f>VLOOKUP(E78,[1]KLASIFIKASI!$I$4:$J$18,2,FALSE)</f>
        <v>PELEPAS GAS</v>
      </c>
      <c r="M78" s="21">
        <f t="shared" si="6"/>
        <v>12</v>
      </c>
      <c r="N78" s="21" t="s">
        <v>19</v>
      </c>
    </row>
    <row r="79" spans="1:14" x14ac:dyDescent="0.25">
      <c r="A79" s="21">
        <f t="shared" si="7"/>
        <v>78</v>
      </c>
      <c r="B79" s="21" t="s">
        <v>2352</v>
      </c>
      <c r="C79" s="21" t="str">
        <f>VLOOKUP(B79,[1]DESA!$B$2:$D$601,3,FALSE)</f>
        <v>SISIK</v>
      </c>
      <c r="D79" s="21" t="str">
        <f>VLOOKUP(B79,[1]DESA!$B$2:$E$601,4,FALSE)</f>
        <v>PRINGGARATA</v>
      </c>
      <c r="E79" s="22" t="s">
        <v>29</v>
      </c>
      <c r="F79" s="21">
        <f t="shared" si="4"/>
        <v>0</v>
      </c>
      <c r="G79" s="21">
        <f t="shared" si="5"/>
        <v>0</v>
      </c>
      <c r="H79" s="24"/>
      <c r="I79" s="24"/>
      <c r="J79" s="21" t="s">
        <v>18</v>
      </c>
      <c r="K79" s="21">
        <v>500</v>
      </c>
      <c r="L79" s="21" t="str">
        <f>VLOOKUP(E79,[1]KLASIFIKASI!$I$4:$J$18,2,FALSE)</f>
        <v>PELEPAS GAS</v>
      </c>
      <c r="M79" s="21">
        <f t="shared" si="6"/>
        <v>15</v>
      </c>
      <c r="N79" s="21" t="s">
        <v>19</v>
      </c>
    </row>
    <row r="80" spans="1:14" x14ac:dyDescent="0.25">
      <c r="A80" s="21">
        <f t="shared" si="7"/>
        <v>79</v>
      </c>
      <c r="B80" s="21" t="s">
        <v>2352</v>
      </c>
      <c r="C80" s="21" t="str">
        <f>VLOOKUP(B80,[1]DESA!$B$2:$D$601,3,FALSE)</f>
        <v>SISIK</v>
      </c>
      <c r="D80" s="21" t="str">
        <f>VLOOKUP(B80,[1]DESA!$B$2:$E$601,4,FALSE)</f>
        <v>PRINGGARATA</v>
      </c>
      <c r="E80" s="22" t="s">
        <v>29</v>
      </c>
      <c r="F80" s="21">
        <f t="shared" si="4"/>
        <v>0</v>
      </c>
      <c r="G80" s="21">
        <f t="shared" si="5"/>
        <v>0</v>
      </c>
      <c r="H80" s="24"/>
      <c r="I80" s="24"/>
      <c r="J80" s="21" t="s">
        <v>18</v>
      </c>
      <c r="K80" s="21">
        <v>500</v>
      </c>
      <c r="L80" s="21" t="str">
        <f>VLOOKUP(E80,[1]KLASIFIKASI!$I$4:$J$18,2,FALSE)</f>
        <v>PELEPAS GAS</v>
      </c>
      <c r="M80" s="21">
        <f t="shared" si="6"/>
        <v>15</v>
      </c>
      <c r="N80" s="21" t="s">
        <v>19</v>
      </c>
    </row>
    <row r="81" spans="1:14" x14ac:dyDescent="0.25">
      <c r="A81" s="21">
        <f t="shared" si="7"/>
        <v>80</v>
      </c>
      <c r="B81" s="21" t="s">
        <v>2352</v>
      </c>
      <c r="C81" s="21" t="str">
        <f>VLOOKUP(B81,[1]DESA!$B$2:$D$601,3,FALSE)</f>
        <v>SISIK</v>
      </c>
      <c r="D81" s="21" t="str">
        <f>VLOOKUP(B81,[1]DESA!$B$2:$E$601,4,FALSE)</f>
        <v>PRINGGARATA</v>
      </c>
      <c r="E81" s="22" t="s">
        <v>29</v>
      </c>
      <c r="F81" s="21">
        <f t="shared" si="4"/>
        <v>0</v>
      </c>
      <c r="G81" s="21">
        <f t="shared" si="5"/>
        <v>0</v>
      </c>
      <c r="H81" s="24"/>
      <c r="I81" s="24"/>
      <c r="J81" s="21" t="s">
        <v>18</v>
      </c>
      <c r="K81" s="21">
        <v>250</v>
      </c>
      <c r="L81" s="21" t="str">
        <f>VLOOKUP(E81,[1]KLASIFIKASI!$I$4:$J$18,2,FALSE)</f>
        <v>PELEPAS GAS</v>
      </c>
      <c r="M81" s="21">
        <f t="shared" si="6"/>
        <v>14</v>
      </c>
      <c r="N81" s="21" t="s">
        <v>19</v>
      </c>
    </row>
    <row r="82" spans="1:14" x14ac:dyDescent="0.25">
      <c r="A82" s="21">
        <f t="shared" si="7"/>
        <v>81</v>
      </c>
      <c r="B82" s="21" t="s">
        <v>2352</v>
      </c>
      <c r="C82" s="21" t="str">
        <f>VLOOKUP(B82,[1]DESA!$B$2:$D$601,3,FALSE)</f>
        <v>SISIK</v>
      </c>
      <c r="D82" s="21" t="str">
        <f>VLOOKUP(B82,[1]DESA!$B$2:$E$601,4,FALSE)</f>
        <v>PRINGGARATA</v>
      </c>
      <c r="E82" s="22" t="s">
        <v>15</v>
      </c>
      <c r="F82" s="21">
        <f t="shared" si="4"/>
        <v>0</v>
      </c>
      <c r="G82" s="21">
        <f t="shared" si="5"/>
        <v>0</v>
      </c>
      <c r="H82" s="24"/>
      <c r="I82" s="24"/>
      <c r="J82" s="21" t="s">
        <v>18</v>
      </c>
      <c r="K82" s="21">
        <v>42</v>
      </c>
      <c r="L82" s="21" t="str">
        <f>VLOOKUP(E82,[1]KLASIFIKASI!$I$4:$J$18,2,FALSE)</f>
        <v>PELEPAS GAS</v>
      </c>
      <c r="M82" s="21">
        <f t="shared" si="6"/>
        <v>12</v>
      </c>
      <c r="N82" s="21" t="s">
        <v>19</v>
      </c>
    </row>
    <row r="83" spans="1:14" x14ac:dyDescent="0.25">
      <c r="A83" s="21">
        <f t="shared" si="7"/>
        <v>82</v>
      </c>
      <c r="B83" s="21" t="s">
        <v>2352</v>
      </c>
      <c r="C83" s="21" t="str">
        <f>VLOOKUP(B83,[1]DESA!$B$2:$D$601,3,FALSE)</f>
        <v>SISIK</v>
      </c>
      <c r="D83" s="21" t="str">
        <f>VLOOKUP(B83,[1]DESA!$B$2:$E$601,4,FALSE)</f>
        <v>PRINGGARATA</v>
      </c>
      <c r="E83" s="22" t="s">
        <v>15</v>
      </c>
      <c r="F83" s="21">
        <f t="shared" si="4"/>
        <v>0</v>
      </c>
      <c r="G83" s="21">
        <f t="shared" si="5"/>
        <v>0</v>
      </c>
      <c r="H83" s="24"/>
      <c r="I83" s="24"/>
      <c r="J83" s="21" t="s">
        <v>18</v>
      </c>
      <c r="K83" s="21">
        <v>42</v>
      </c>
      <c r="L83" s="21" t="str">
        <f>VLOOKUP(E83,[1]KLASIFIKASI!$I$4:$J$18,2,FALSE)</f>
        <v>PELEPAS GAS</v>
      </c>
      <c r="M83" s="21">
        <f t="shared" si="6"/>
        <v>12</v>
      </c>
      <c r="N83" s="21" t="s">
        <v>19</v>
      </c>
    </row>
    <row r="84" spans="1:14" x14ac:dyDescent="0.25">
      <c r="A84" s="21">
        <f t="shared" si="7"/>
        <v>83</v>
      </c>
      <c r="B84" s="21" t="s">
        <v>2352</v>
      </c>
      <c r="C84" s="21" t="str">
        <f>VLOOKUP(B84,[1]DESA!$B$2:$D$601,3,FALSE)</f>
        <v>SISIK</v>
      </c>
      <c r="D84" s="21" t="str">
        <f>VLOOKUP(B84,[1]DESA!$B$2:$E$601,4,FALSE)</f>
        <v>PRINGGARATA</v>
      </c>
      <c r="E84" s="22" t="s">
        <v>29</v>
      </c>
      <c r="F84" s="21">
        <f t="shared" si="4"/>
        <v>0</v>
      </c>
      <c r="G84" s="21">
        <f t="shared" si="5"/>
        <v>0</v>
      </c>
      <c r="H84" s="24"/>
      <c r="I84" s="24"/>
      <c r="J84" s="21" t="s">
        <v>18</v>
      </c>
      <c r="K84" s="21">
        <v>125</v>
      </c>
      <c r="L84" s="21" t="str">
        <f>VLOOKUP(E84,[1]KLASIFIKASI!$I$4:$J$18,2,FALSE)</f>
        <v>PELEPAS GAS</v>
      </c>
      <c r="M84" s="21">
        <f t="shared" si="6"/>
        <v>14</v>
      </c>
      <c r="N84" s="21" t="s">
        <v>19</v>
      </c>
    </row>
    <row r="85" spans="1:14" x14ac:dyDescent="0.25">
      <c r="A85" s="21">
        <f t="shared" si="7"/>
        <v>84</v>
      </c>
      <c r="B85" s="21" t="s">
        <v>2352</v>
      </c>
      <c r="C85" s="21" t="str">
        <f>VLOOKUP(B85,[1]DESA!$B$2:$D$601,3,FALSE)</f>
        <v>SISIK</v>
      </c>
      <c r="D85" s="21" t="str">
        <f>VLOOKUP(B85,[1]DESA!$B$2:$E$601,4,FALSE)</f>
        <v>PRINGGARATA</v>
      </c>
      <c r="E85" s="22" t="s">
        <v>29</v>
      </c>
      <c r="F85" s="21">
        <f t="shared" si="4"/>
        <v>0</v>
      </c>
      <c r="G85" s="21">
        <f t="shared" si="5"/>
        <v>0</v>
      </c>
      <c r="H85" s="24"/>
      <c r="I85" s="24"/>
      <c r="J85" s="21" t="s">
        <v>18</v>
      </c>
      <c r="K85" s="21">
        <v>250</v>
      </c>
      <c r="L85" s="21" t="str">
        <f>VLOOKUP(E85,[1]KLASIFIKASI!$I$4:$J$18,2,FALSE)</f>
        <v>PELEPAS GAS</v>
      </c>
      <c r="M85" s="21">
        <f t="shared" si="6"/>
        <v>14</v>
      </c>
      <c r="N85" s="21" t="s">
        <v>19</v>
      </c>
    </row>
    <row r="86" spans="1:14" x14ac:dyDescent="0.25">
      <c r="A86" s="21">
        <f t="shared" si="7"/>
        <v>85</v>
      </c>
      <c r="B86" s="21" t="s">
        <v>2352</v>
      </c>
      <c r="C86" s="21" t="str">
        <f>VLOOKUP(B86,[1]DESA!$B$2:$D$601,3,FALSE)</f>
        <v>SISIK</v>
      </c>
      <c r="D86" s="21" t="str">
        <f>VLOOKUP(B86,[1]DESA!$B$2:$E$601,4,FALSE)</f>
        <v>PRINGGARATA</v>
      </c>
      <c r="E86" s="22" t="s">
        <v>29</v>
      </c>
      <c r="F86" s="21">
        <f t="shared" si="4"/>
        <v>0</v>
      </c>
      <c r="G86" s="21">
        <f t="shared" si="5"/>
        <v>0</v>
      </c>
      <c r="H86" s="24"/>
      <c r="I86" s="24"/>
      <c r="J86" s="21" t="s">
        <v>18</v>
      </c>
      <c r="K86" s="21">
        <v>125</v>
      </c>
      <c r="L86" s="21" t="str">
        <f>VLOOKUP(E86,[1]KLASIFIKASI!$I$4:$J$18,2,FALSE)</f>
        <v>PELEPAS GAS</v>
      </c>
      <c r="M86" s="21">
        <f t="shared" si="6"/>
        <v>14</v>
      </c>
      <c r="N86" s="21" t="s">
        <v>19</v>
      </c>
    </row>
    <row r="87" spans="1:14" x14ac:dyDescent="0.25">
      <c r="A87" s="21">
        <f t="shared" si="7"/>
        <v>86</v>
      </c>
      <c r="B87" s="21" t="s">
        <v>2352</v>
      </c>
      <c r="C87" s="21" t="str">
        <f>VLOOKUP(B87,[1]DESA!$B$2:$D$601,3,FALSE)</f>
        <v>SISIK</v>
      </c>
      <c r="D87" s="21" t="str">
        <f>VLOOKUP(B87,[1]DESA!$B$2:$E$601,4,FALSE)</f>
        <v>PRINGGARATA</v>
      </c>
      <c r="E87" s="22" t="s">
        <v>29</v>
      </c>
      <c r="F87" s="21">
        <f t="shared" si="4"/>
        <v>0</v>
      </c>
      <c r="G87" s="21">
        <f t="shared" si="5"/>
        <v>0</v>
      </c>
      <c r="H87" s="24"/>
      <c r="I87" s="24"/>
      <c r="J87" s="21" t="s">
        <v>18</v>
      </c>
      <c r="K87" s="21">
        <v>500</v>
      </c>
      <c r="L87" s="21" t="str">
        <f>VLOOKUP(E87,[1]KLASIFIKASI!$I$4:$J$18,2,FALSE)</f>
        <v>PELEPAS GAS</v>
      </c>
      <c r="M87" s="21">
        <f t="shared" si="6"/>
        <v>15</v>
      </c>
      <c r="N87" s="21" t="s">
        <v>19</v>
      </c>
    </row>
    <row r="88" spans="1:14" x14ac:dyDescent="0.25">
      <c r="A88" s="21">
        <f t="shared" si="7"/>
        <v>87</v>
      </c>
      <c r="B88" s="21" t="s">
        <v>2352</v>
      </c>
      <c r="C88" s="21" t="str">
        <f>VLOOKUP(B88,[1]DESA!$B$2:$D$601,3,FALSE)</f>
        <v>SISIK</v>
      </c>
      <c r="D88" s="21" t="str">
        <f>VLOOKUP(B88,[1]DESA!$B$2:$E$601,4,FALSE)</f>
        <v>PRINGGARATA</v>
      </c>
      <c r="E88" s="22" t="s">
        <v>29</v>
      </c>
      <c r="F88" s="21">
        <f t="shared" si="4"/>
        <v>0</v>
      </c>
      <c r="G88" s="21">
        <f t="shared" si="5"/>
        <v>0</v>
      </c>
      <c r="H88" s="24"/>
      <c r="I88" s="24"/>
      <c r="J88" s="21" t="s">
        <v>18</v>
      </c>
      <c r="K88" s="21">
        <v>500</v>
      </c>
      <c r="L88" s="21" t="str">
        <f>VLOOKUP(E88,[1]KLASIFIKASI!$I$4:$J$18,2,FALSE)</f>
        <v>PELEPAS GAS</v>
      </c>
      <c r="M88" s="21">
        <f t="shared" si="6"/>
        <v>15</v>
      </c>
      <c r="N88" s="21" t="s">
        <v>19</v>
      </c>
    </row>
    <row r="89" spans="1:14" x14ac:dyDescent="0.25">
      <c r="A89" s="21">
        <f t="shared" si="7"/>
        <v>88</v>
      </c>
      <c r="B89" s="21" t="s">
        <v>2352</v>
      </c>
      <c r="C89" s="21" t="str">
        <f>VLOOKUP(B89,[1]DESA!$B$2:$D$601,3,FALSE)</f>
        <v>SISIK</v>
      </c>
      <c r="D89" s="21" t="str">
        <f>VLOOKUP(B89,[1]DESA!$B$2:$E$601,4,FALSE)</f>
        <v>PRINGGARATA</v>
      </c>
      <c r="E89" s="22" t="s">
        <v>29</v>
      </c>
      <c r="F89" s="21">
        <f t="shared" si="4"/>
        <v>0</v>
      </c>
      <c r="G89" s="21">
        <f t="shared" si="5"/>
        <v>0</v>
      </c>
      <c r="H89" s="24"/>
      <c r="I89" s="24"/>
      <c r="J89" s="21" t="s">
        <v>18</v>
      </c>
      <c r="K89" s="21">
        <v>500</v>
      </c>
      <c r="L89" s="21" t="str">
        <f>VLOOKUP(E89,[1]KLASIFIKASI!$I$4:$J$18,2,FALSE)</f>
        <v>PELEPAS GAS</v>
      </c>
      <c r="M89" s="21">
        <f t="shared" si="6"/>
        <v>15</v>
      </c>
      <c r="N89" s="21" t="s">
        <v>19</v>
      </c>
    </row>
    <row r="90" spans="1:14" x14ac:dyDescent="0.25">
      <c r="A90" s="21">
        <f t="shared" si="7"/>
        <v>89</v>
      </c>
      <c r="B90" s="21" t="s">
        <v>2352</v>
      </c>
      <c r="C90" s="21" t="str">
        <f>VLOOKUP(B90,[1]DESA!$B$2:$D$601,3,FALSE)</f>
        <v>SISIK</v>
      </c>
      <c r="D90" s="21" t="str">
        <f>VLOOKUP(B90,[1]DESA!$B$2:$E$601,4,FALSE)</f>
        <v>PRINGGARATA</v>
      </c>
      <c r="E90" s="22" t="s">
        <v>29</v>
      </c>
      <c r="F90" s="21">
        <f t="shared" si="4"/>
        <v>0</v>
      </c>
      <c r="G90" s="21">
        <f t="shared" si="5"/>
        <v>0</v>
      </c>
      <c r="H90" s="24"/>
      <c r="I90" s="24"/>
      <c r="J90" s="21" t="s">
        <v>18</v>
      </c>
      <c r="K90" s="21">
        <v>500</v>
      </c>
      <c r="L90" s="21" t="str">
        <f>VLOOKUP(E90,[1]KLASIFIKASI!$I$4:$J$18,2,FALSE)</f>
        <v>PELEPAS GAS</v>
      </c>
      <c r="M90" s="21">
        <f t="shared" si="6"/>
        <v>15</v>
      </c>
      <c r="N90" s="21" t="s">
        <v>19</v>
      </c>
    </row>
    <row r="91" spans="1:14" x14ac:dyDescent="0.25">
      <c r="A91" s="21">
        <f t="shared" si="7"/>
        <v>90</v>
      </c>
      <c r="B91" s="21" t="s">
        <v>2352</v>
      </c>
      <c r="C91" s="21" t="str">
        <f>VLOOKUP(B91,[1]DESA!$B$2:$D$601,3,FALSE)</f>
        <v>SISIK</v>
      </c>
      <c r="D91" s="21" t="str">
        <f>VLOOKUP(B91,[1]DESA!$B$2:$E$601,4,FALSE)</f>
        <v>PRINGGARATA</v>
      </c>
      <c r="E91" s="22" t="s">
        <v>29</v>
      </c>
      <c r="F91" s="21">
        <f t="shared" si="4"/>
        <v>0</v>
      </c>
      <c r="G91" s="21">
        <f t="shared" si="5"/>
        <v>0</v>
      </c>
      <c r="H91" s="24"/>
      <c r="I91" s="24"/>
      <c r="J91" s="21" t="s">
        <v>18</v>
      </c>
      <c r="K91" s="21">
        <v>500</v>
      </c>
      <c r="L91" s="21" t="str">
        <f>VLOOKUP(E91,[1]KLASIFIKASI!$I$4:$J$18,2,FALSE)</f>
        <v>PELEPAS GAS</v>
      </c>
      <c r="M91" s="21">
        <f t="shared" si="6"/>
        <v>15</v>
      </c>
      <c r="N91" s="21" t="s">
        <v>19</v>
      </c>
    </row>
    <row r="92" spans="1:14" x14ac:dyDescent="0.25">
      <c r="A92" s="21">
        <f t="shared" si="7"/>
        <v>91</v>
      </c>
      <c r="B92" s="21" t="s">
        <v>2352</v>
      </c>
      <c r="C92" s="21" t="str">
        <f>VLOOKUP(B92,[1]DESA!$B$2:$D$601,3,FALSE)</f>
        <v>SISIK</v>
      </c>
      <c r="D92" s="21" t="str">
        <f>VLOOKUP(B92,[1]DESA!$B$2:$E$601,4,FALSE)</f>
        <v>PRINGGARATA</v>
      </c>
      <c r="E92" s="22" t="s">
        <v>29</v>
      </c>
      <c r="F92" s="21">
        <f t="shared" si="4"/>
        <v>0</v>
      </c>
      <c r="G92" s="21">
        <f t="shared" si="5"/>
        <v>0</v>
      </c>
      <c r="H92" s="24"/>
      <c r="I92" s="24"/>
      <c r="J92" s="21" t="s">
        <v>18</v>
      </c>
      <c r="K92" s="21">
        <v>500</v>
      </c>
      <c r="L92" s="21" t="str">
        <f>VLOOKUP(E92,[1]KLASIFIKASI!$I$4:$J$18,2,FALSE)</f>
        <v>PELEPAS GAS</v>
      </c>
      <c r="M92" s="21">
        <f t="shared" si="6"/>
        <v>15</v>
      </c>
      <c r="N92" s="21" t="s">
        <v>19</v>
      </c>
    </row>
    <row r="93" spans="1:14" x14ac:dyDescent="0.25">
      <c r="A93" s="21">
        <f t="shared" si="7"/>
        <v>92</v>
      </c>
      <c r="B93" s="21" t="s">
        <v>2352</v>
      </c>
      <c r="C93" s="21" t="str">
        <f>VLOOKUP(B93,[1]DESA!$B$2:$D$601,3,FALSE)</f>
        <v>SISIK</v>
      </c>
      <c r="D93" s="21" t="str">
        <f>VLOOKUP(B93,[1]DESA!$B$2:$E$601,4,FALSE)</f>
        <v>PRINGGARATA</v>
      </c>
      <c r="E93" s="22" t="s">
        <v>29</v>
      </c>
      <c r="F93" s="21">
        <f t="shared" si="4"/>
        <v>0</v>
      </c>
      <c r="G93" s="21">
        <f t="shared" si="5"/>
        <v>0</v>
      </c>
      <c r="H93" s="24"/>
      <c r="I93" s="24"/>
      <c r="J93" s="21" t="s">
        <v>18</v>
      </c>
      <c r="K93" s="21">
        <v>500</v>
      </c>
      <c r="L93" s="21" t="str">
        <f>VLOOKUP(E93,[1]KLASIFIKASI!$I$4:$J$18,2,FALSE)</f>
        <v>PELEPAS GAS</v>
      </c>
      <c r="M93" s="21">
        <f t="shared" si="6"/>
        <v>15</v>
      </c>
      <c r="N93" s="21" t="s">
        <v>19</v>
      </c>
    </row>
    <row r="94" spans="1:14" x14ac:dyDescent="0.25">
      <c r="A94" s="21">
        <f t="shared" si="7"/>
        <v>93</v>
      </c>
      <c r="B94" s="21" t="s">
        <v>2352</v>
      </c>
      <c r="C94" s="21" t="str">
        <f>VLOOKUP(B94,[1]DESA!$B$2:$D$601,3,FALSE)</f>
        <v>SISIK</v>
      </c>
      <c r="D94" s="21" t="str">
        <f>VLOOKUP(B94,[1]DESA!$B$2:$E$601,4,FALSE)</f>
        <v>PRINGGARATA</v>
      </c>
      <c r="E94" s="22" t="s">
        <v>29</v>
      </c>
      <c r="F94" s="21">
        <f t="shared" si="4"/>
        <v>0</v>
      </c>
      <c r="G94" s="21">
        <f t="shared" si="5"/>
        <v>0</v>
      </c>
      <c r="H94" s="24"/>
      <c r="I94" s="24"/>
      <c r="J94" s="21" t="s">
        <v>18</v>
      </c>
      <c r="K94" s="21">
        <v>500</v>
      </c>
      <c r="L94" s="21" t="str">
        <f>VLOOKUP(E94,[1]KLASIFIKASI!$I$4:$J$18,2,FALSE)</f>
        <v>PELEPAS GAS</v>
      </c>
      <c r="M94" s="21">
        <f t="shared" si="6"/>
        <v>15</v>
      </c>
      <c r="N94" s="21" t="s">
        <v>19</v>
      </c>
    </row>
    <row r="95" spans="1:14" x14ac:dyDescent="0.25">
      <c r="A95" s="21">
        <f t="shared" si="7"/>
        <v>94</v>
      </c>
      <c r="B95" s="21" t="s">
        <v>2352</v>
      </c>
      <c r="C95" s="21" t="str">
        <f>VLOOKUP(B95,[1]DESA!$B$2:$D$601,3,FALSE)</f>
        <v>SISIK</v>
      </c>
      <c r="D95" s="21" t="str">
        <f>VLOOKUP(B95,[1]DESA!$B$2:$E$601,4,FALSE)</f>
        <v>PRINGGARATA</v>
      </c>
      <c r="E95" s="22" t="s">
        <v>29</v>
      </c>
      <c r="F95" s="21">
        <f t="shared" si="4"/>
        <v>0</v>
      </c>
      <c r="G95" s="21">
        <f t="shared" si="5"/>
        <v>0</v>
      </c>
      <c r="H95" s="24"/>
      <c r="I95" s="24"/>
      <c r="J95" s="21" t="s">
        <v>18</v>
      </c>
      <c r="K95" s="21">
        <v>500</v>
      </c>
      <c r="L95" s="21" t="str">
        <f>VLOOKUP(E95,[1]KLASIFIKASI!$I$4:$J$18,2,FALSE)</f>
        <v>PELEPAS GAS</v>
      </c>
      <c r="M95" s="21">
        <f t="shared" si="6"/>
        <v>15</v>
      </c>
      <c r="N95" s="21" t="s">
        <v>19</v>
      </c>
    </row>
    <row r="96" spans="1:14" x14ac:dyDescent="0.25">
      <c r="A96" s="21">
        <f t="shared" si="7"/>
        <v>95</v>
      </c>
      <c r="B96" s="21" t="s">
        <v>2352</v>
      </c>
      <c r="C96" s="21" t="str">
        <f>VLOOKUP(B96,[1]DESA!$B$2:$D$601,3,FALSE)</f>
        <v>SISIK</v>
      </c>
      <c r="D96" s="21" t="str">
        <f>VLOOKUP(B96,[1]DESA!$B$2:$E$601,4,FALSE)</f>
        <v>PRINGGARATA</v>
      </c>
      <c r="E96" s="22" t="s">
        <v>29</v>
      </c>
      <c r="F96" s="21">
        <f t="shared" si="4"/>
        <v>0</v>
      </c>
      <c r="G96" s="21">
        <f t="shared" si="5"/>
        <v>0</v>
      </c>
      <c r="H96" s="24"/>
      <c r="I96" s="24"/>
      <c r="J96" s="21" t="s">
        <v>18</v>
      </c>
      <c r="K96" s="21">
        <v>500</v>
      </c>
      <c r="L96" s="21" t="str">
        <f>VLOOKUP(E96,[1]KLASIFIKASI!$I$4:$J$18,2,FALSE)</f>
        <v>PELEPAS GAS</v>
      </c>
      <c r="M96" s="21">
        <f t="shared" si="6"/>
        <v>15</v>
      </c>
      <c r="N96" s="21" t="s">
        <v>19</v>
      </c>
    </row>
    <row r="97" spans="1:14" x14ac:dyDescent="0.25">
      <c r="A97" s="21">
        <f t="shared" si="7"/>
        <v>96</v>
      </c>
      <c r="B97" s="21" t="s">
        <v>2353</v>
      </c>
      <c r="C97" s="21" t="str">
        <f>VLOOKUP(B97,[1]DESA!$B$2:$D$601,3,FALSE)</f>
        <v>SISIK</v>
      </c>
      <c r="D97" s="21" t="str">
        <f>VLOOKUP(B97,[1]DESA!$B$2:$E$601,4,FALSE)</f>
        <v>PRINGGARATA</v>
      </c>
      <c r="E97" s="22" t="s">
        <v>29</v>
      </c>
      <c r="F97" s="21">
        <f t="shared" si="4"/>
        <v>0</v>
      </c>
      <c r="G97" s="21">
        <f t="shared" si="5"/>
        <v>0</v>
      </c>
      <c r="H97" s="24"/>
      <c r="I97" s="24"/>
      <c r="J97" s="21" t="s">
        <v>18</v>
      </c>
      <c r="K97" s="21">
        <v>250</v>
      </c>
      <c r="L97" s="21" t="str">
        <f>VLOOKUP(E97,[1]KLASIFIKASI!$I$4:$J$18,2,FALSE)</f>
        <v>PELEPAS GAS</v>
      </c>
      <c r="M97" s="21">
        <f t="shared" si="6"/>
        <v>14</v>
      </c>
      <c r="N97" s="21" t="s">
        <v>19</v>
      </c>
    </row>
    <row r="98" spans="1:14" x14ac:dyDescent="0.25">
      <c r="A98" s="21">
        <f t="shared" si="7"/>
        <v>97</v>
      </c>
      <c r="B98" s="21" t="s">
        <v>2353</v>
      </c>
      <c r="C98" s="21" t="str">
        <f>VLOOKUP(B98,[1]DESA!$B$2:$D$601,3,FALSE)</f>
        <v>SISIK</v>
      </c>
      <c r="D98" s="21" t="str">
        <f>VLOOKUP(B98,[1]DESA!$B$2:$E$601,4,FALSE)</f>
        <v>PRINGGARATA</v>
      </c>
      <c r="E98" s="22" t="s">
        <v>15</v>
      </c>
      <c r="F98" s="21">
        <f t="shared" si="4"/>
        <v>0</v>
      </c>
      <c r="G98" s="21">
        <f t="shared" si="5"/>
        <v>0</v>
      </c>
      <c r="H98" s="24"/>
      <c r="I98" s="24"/>
      <c r="J98" s="21" t="s">
        <v>18</v>
      </c>
      <c r="K98" s="21">
        <v>17</v>
      </c>
      <c r="L98" s="21" t="str">
        <f>VLOOKUP(E98,[1]KLASIFIKASI!$I$4:$J$18,2,FALSE)</f>
        <v>PELEPAS GAS</v>
      </c>
      <c r="M98" s="21">
        <f t="shared" si="6"/>
        <v>12</v>
      </c>
      <c r="N98" s="21" t="s">
        <v>19</v>
      </c>
    </row>
    <row r="99" spans="1:14" x14ac:dyDescent="0.25">
      <c r="A99" s="21">
        <f t="shared" si="7"/>
        <v>98</v>
      </c>
      <c r="B99" s="21" t="s">
        <v>2353</v>
      </c>
      <c r="C99" s="21" t="str">
        <f>VLOOKUP(B99,[1]DESA!$B$2:$D$601,3,FALSE)</f>
        <v>SISIK</v>
      </c>
      <c r="D99" s="21" t="str">
        <f>VLOOKUP(B99,[1]DESA!$B$2:$E$601,4,FALSE)</f>
        <v>PRINGGARATA</v>
      </c>
      <c r="E99" s="22" t="s">
        <v>29</v>
      </c>
      <c r="F99" s="21">
        <f t="shared" si="4"/>
        <v>0</v>
      </c>
      <c r="G99" s="21">
        <f t="shared" si="5"/>
        <v>0</v>
      </c>
      <c r="H99" s="24"/>
      <c r="I99" s="24"/>
      <c r="J99" s="21" t="s">
        <v>18</v>
      </c>
      <c r="K99" s="21">
        <v>250</v>
      </c>
      <c r="L99" s="21" t="str">
        <f>VLOOKUP(E99,[1]KLASIFIKASI!$I$4:$J$18,2,FALSE)</f>
        <v>PELEPAS GAS</v>
      </c>
      <c r="M99" s="21">
        <f t="shared" si="6"/>
        <v>14</v>
      </c>
      <c r="N99" s="21" t="s">
        <v>19</v>
      </c>
    </row>
    <row r="100" spans="1:14" x14ac:dyDescent="0.25">
      <c r="A100" s="21">
        <f t="shared" si="7"/>
        <v>99</v>
      </c>
      <c r="B100" s="21" t="s">
        <v>2353</v>
      </c>
      <c r="C100" s="21" t="str">
        <f>VLOOKUP(B100,[1]DESA!$B$2:$D$601,3,FALSE)</f>
        <v>SISIK</v>
      </c>
      <c r="D100" s="21" t="str">
        <f>VLOOKUP(B100,[1]DESA!$B$2:$E$601,4,FALSE)</f>
        <v>PRINGGARATA</v>
      </c>
      <c r="E100" s="22" t="s">
        <v>29</v>
      </c>
      <c r="F100" s="21">
        <f t="shared" si="4"/>
        <v>0</v>
      </c>
      <c r="G100" s="21">
        <f t="shared" si="5"/>
        <v>0</v>
      </c>
      <c r="H100" s="24"/>
      <c r="I100" s="24"/>
      <c r="J100" s="21" t="s">
        <v>18</v>
      </c>
      <c r="K100" s="21">
        <v>250</v>
      </c>
      <c r="L100" s="21" t="str">
        <f>VLOOKUP(E100,[1]KLASIFIKASI!$I$4:$J$18,2,FALSE)</f>
        <v>PELEPAS GAS</v>
      </c>
      <c r="M100" s="21">
        <f t="shared" si="6"/>
        <v>14</v>
      </c>
      <c r="N100" s="21" t="s">
        <v>19</v>
      </c>
    </row>
    <row r="101" spans="1:14" x14ac:dyDescent="0.25">
      <c r="A101" s="21">
        <f t="shared" si="7"/>
        <v>100</v>
      </c>
      <c r="B101" s="21" t="s">
        <v>2353</v>
      </c>
      <c r="C101" s="21" t="str">
        <f>VLOOKUP(B101,[1]DESA!$B$2:$D$601,3,FALSE)</f>
        <v>SISIK</v>
      </c>
      <c r="D101" s="21" t="str">
        <f>VLOOKUP(B101,[1]DESA!$B$2:$E$601,4,FALSE)</f>
        <v>PRINGGARATA</v>
      </c>
      <c r="E101" s="22" t="s">
        <v>29</v>
      </c>
      <c r="F101" s="21">
        <f t="shared" si="4"/>
        <v>0</v>
      </c>
      <c r="G101" s="21">
        <f t="shared" si="5"/>
        <v>0</v>
      </c>
      <c r="H101" s="24"/>
      <c r="I101" s="24"/>
      <c r="J101" s="21" t="s">
        <v>18</v>
      </c>
      <c r="K101" s="21">
        <v>250</v>
      </c>
      <c r="L101" s="21" t="str">
        <f>VLOOKUP(E101,[1]KLASIFIKASI!$I$4:$J$18,2,FALSE)</f>
        <v>PELEPAS GAS</v>
      </c>
      <c r="M101" s="21">
        <f t="shared" si="6"/>
        <v>14</v>
      </c>
      <c r="N101" s="21" t="s">
        <v>19</v>
      </c>
    </row>
    <row r="102" spans="1:14" x14ac:dyDescent="0.25">
      <c r="A102" s="21">
        <f t="shared" si="7"/>
        <v>101</v>
      </c>
      <c r="B102" s="21" t="s">
        <v>2353</v>
      </c>
      <c r="C102" s="21" t="str">
        <f>VLOOKUP(B102,[1]DESA!$B$2:$D$601,3,FALSE)</f>
        <v>SISIK</v>
      </c>
      <c r="D102" s="21" t="str">
        <f>VLOOKUP(B102,[1]DESA!$B$2:$E$601,4,FALSE)</f>
        <v>PRINGGARATA</v>
      </c>
      <c r="E102" s="22" t="s">
        <v>29</v>
      </c>
      <c r="F102" s="21">
        <f t="shared" si="4"/>
        <v>0</v>
      </c>
      <c r="G102" s="21">
        <f t="shared" si="5"/>
        <v>0</v>
      </c>
      <c r="H102" s="24"/>
      <c r="I102" s="24"/>
      <c r="J102" s="21" t="s">
        <v>18</v>
      </c>
      <c r="K102" s="21">
        <v>500</v>
      </c>
      <c r="L102" s="21" t="str">
        <f>VLOOKUP(E102,[1]KLASIFIKASI!$I$4:$J$18,2,FALSE)</f>
        <v>PELEPAS GAS</v>
      </c>
      <c r="M102" s="21">
        <f t="shared" si="6"/>
        <v>15</v>
      </c>
      <c r="N102" s="21" t="s">
        <v>19</v>
      </c>
    </row>
    <row r="103" spans="1:14" x14ac:dyDescent="0.25">
      <c r="A103" s="21">
        <f t="shared" si="7"/>
        <v>102</v>
      </c>
      <c r="B103" s="21" t="s">
        <v>2353</v>
      </c>
      <c r="C103" s="21" t="str">
        <f>VLOOKUP(B103,[1]DESA!$B$2:$D$601,3,FALSE)</f>
        <v>SISIK</v>
      </c>
      <c r="D103" s="21" t="str">
        <f>VLOOKUP(B103,[1]DESA!$B$2:$E$601,4,FALSE)</f>
        <v>PRINGGARATA</v>
      </c>
      <c r="E103" s="22" t="s">
        <v>29</v>
      </c>
      <c r="F103" s="21">
        <f t="shared" si="4"/>
        <v>0</v>
      </c>
      <c r="G103" s="21">
        <f t="shared" si="5"/>
        <v>0</v>
      </c>
      <c r="H103" s="24"/>
      <c r="I103" s="24"/>
      <c r="J103" s="21" t="s">
        <v>18</v>
      </c>
      <c r="K103" s="21">
        <v>500</v>
      </c>
      <c r="L103" s="21" t="str">
        <f>VLOOKUP(E103,[1]KLASIFIKASI!$I$4:$J$18,2,FALSE)</f>
        <v>PELEPAS GAS</v>
      </c>
      <c r="M103" s="21">
        <f t="shared" si="6"/>
        <v>15</v>
      </c>
      <c r="N103" s="21" t="s">
        <v>19</v>
      </c>
    </row>
    <row r="104" spans="1:14" x14ac:dyDescent="0.25">
      <c r="A104" s="21">
        <f t="shared" si="7"/>
        <v>103</v>
      </c>
      <c r="B104" s="21" t="s">
        <v>2353</v>
      </c>
      <c r="C104" s="21" t="str">
        <f>VLOOKUP(B104,[1]DESA!$B$2:$D$601,3,FALSE)</f>
        <v>SISIK</v>
      </c>
      <c r="D104" s="21" t="str">
        <f>VLOOKUP(B104,[1]DESA!$B$2:$E$601,4,FALSE)</f>
        <v>PRINGGARATA</v>
      </c>
      <c r="E104" s="22" t="s">
        <v>29</v>
      </c>
      <c r="F104" s="21">
        <f t="shared" si="4"/>
        <v>0</v>
      </c>
      <c r="G104" s="21">
        <f t="shared" si="5"/>
        <v>0</v>
      </c>
      <c r="H104" s="24"/>
      <c r="I104" s="24"/>
      <c r="J104" s="21" t="s">
        <v>18</v>
      </c>
      <c r="K104" s="21">
        <v>250</v>
      </c>
      <c r="L104" s="21" t="str">
        <f>VLOOKUP(E104,[1]KLASIFIKASI!$I$4:$J$18,2,FALSE)</f>
        <v>PELEPAS GAS</v>
      </c>
      <c r="M104" s="21">
        <f t="shared" si="6"/>
        <v>14</v>
      </c>
      <c r="N104" s="21" t="s">
        <v>19</v>
      </c>
    </row>
    <row r="105" spans="1:14" x14ac:dyDescent="0.25">
      <c r="A105" s="21">
        <f t="shared" si="7"/>
        <v>104</v>
      </c>
      <c r="B105" s="21" t="s">
        <v>2353</v>
      </c>
      <c r="C105" s="21" t="str">
        <f>VLOOKUP(B105,[1]DESA!$B$2:$D$601,3,FALSE)</f>
        <v>SISIK</v>
      </c>
      <c r="D105" s="21" t="str">
        <f>VLOOKUP(B105,[1]DESA!$B$2:$E$601,4,FALSE)</f>
        <v>PRINGGARATA</v>
      </c>
      <c r="E105" s="22" t="s">
        <v>29</v>
      </c>
      <c r="F105" s="21">
        <f t="shared" si="4"/>
        <v>0</v>
      </c>
      <c r="G105" s="21">
        <f t="shared" si="5"/>
        <v>0</v>
      </c>
      <c r="H105" s="24"/>
      <c r="I105" s="24"/>
      <c r="J105" s="21" t="s">
        <v>18</v>
      </c>
      <c r="K105" s="21">
        <v>500</v>
      </c>
      <c r="L105" s="21" t="str">
        <f>VLOOKUP(E105,[1]KLASIFIKASI!$I$4:$J$18,2,FALSE)</f>
        <v>PELEPAS GAS</v>
      </c>
      <c r="M105" s="21">
        <f t="shared" si="6"/>
        <v>15</v>
      </c>
      <c r="N105" s="21" t="s">
        <v>19</v>
      </c>
    </row>
    <row r="106" spans="1:14" x14ac:dyDescent="0.25">
      <c r="A106" s="21">
        <f t="shared" si="7"/>
        <v>105</v>
      </c>
      <c r="B106" s="21" t="s">
        <v>2353</v>
      </c>
      <c r="C106" s="21" t="str">
        <f>VLOOKUP(B106,[1]DESA!$B$2:$D$601,3,FALSE)</f>
        <v>SISIK</v>
      </c>
      <c r="D106" s="21" t="str">
        <f>VLOOKUP(B106,[1]DESA!$B$2:$E$601,4,FALSE)</f>
        <v>PRINGGARATA</v>
      </c>
      <c r="E106" s="22" t="s">
        <v>29</v>
      </c>
      <c r="F106" s="21">
        <f t="shared" si="4"/>
        <v>0</v>
      </c>
      <c r="G106" s="21">
        <f t="shared" si="5"/>
        <v>0</v>
      </c>
      <c r="H106" s="24"/>
      <c r="I106" s="24"/>
      <c r="J106" s="21" t="s">
        <v>18</v>
      </c>
      <c r="K106" s="21">
        <v>500</v>
      </c>
      <c r="L106" s="21" t="str">
        <f>VLOOKUP(E106,[1]KLASIFIKASI!$I$4:$J$18,2,FALSE)</f>
        <v>PELEPAS GAS</v>
      </c>
      <c r="M106" s="21">
        <f t="shared" si="6"/>
        <v>15</v>
      </c>
      <c r="N106" s="21" t="s">
        <v>19</v>
      </c>
    </row>
    <row r="107" spans="1:14" x14ac:dyDescent="0.25">
      <c r="A107" s="21">
        <f t="shared" si="7"/>
        <v>106</v>
      </c>
      <c r="B107" s="21" t="s">
        <v>2354</v>
      </c>
      <c r="C107" s="21" t="str">
        <f>VLOOKUP(B107,[1]DESA!$B$2:$D$601,3,FALSE)</f>
        <v>SISIK</v>
      </c>
      <c r="D107" s="21" t="str">
        <f>VLOOKUP(B107,[1]DESA!$B$2:$E$601,4,FALSE)</f>
        <v>PRINGGARATA</v>
      </c>
      <c r="E107" s="22" t="s">
        <v>29</v>
      </c>
      <c r="F107" s="21">
        <f t="shared" si="4"/>
        <v>0</v>
      </c>
      <c r="G107" s="21">
        <f t="shared" si="5"/>
        <v>0</v>
      </c>
      <c r="H107" s="24"/>
      <c r="I107" s="24"/>
      <c r="J107" s="21" t="s">
        <v>18</v>
      </c>
      <c r="K107" s="21">
        <v>125</v>
      </c>
      <c r="L107" s="21" t="str">
        <f>VLOOKUP(E107,[1]KLASIFIKASI!$I$4:$J$18,2,FALSE)</f>
        <v>PELEPAS GAS</v>
      </c>
      <c r="M107" s="21">
        <f t="shared" si="6"/>
        <v>14</v>
      </c>
      <c r="N107" s="21" t="s">
        <v>19</v>
      </c>
    </row>
    <row r="108" spans="1:14" x14ac:dyDescent="0.25">
      <c r="A108" s="21">
        <f t="shared" si="7"/>
        <v>107</v>
      </c>
      <c r="B108" s="21" t="s">
        <v>2354</v>
      </c>
      <c r="C108" s="21" t="str">
        <f>VLOOKUP(B108,[1]DESA!$B$2:$D$601,3,FALSE)</f>
        <v>SISIK</v>
      </c>
      <c r="D108" s="21" t="str">
        <f>VLOOKUP(B108,[1]DESA!$B$2:$E$601,4,FALSE)</f>
        <v>PRINGGARATA</v>
      </c>
      <c r="E108" s="22" t="s">
        <v>29</v>
      </c>
      <c r="F108" s="21">
        <f t="shared" si="4"/>
        <v>0</v>
      </c>
      <c r="G108" s="21">
        <f t="shared" si="5"/>
        <v>0</v>
      </c>
      <c r="H108" s="24"/>
      <c r="I108" s="24"/>
      <c r="J108" s="21" t="s">
        <v>18</v>
      </c>
      <c r="K108" s="21">
        <v>125</v>
      </c>
      <c r="L108" s="21" t="str">
        <f>VLOOKUP(E108,[1]KLASIFIKASI!$I$4:$J$18,2,FALSE)</f>
        <v>PELEPAS GAS</v>
      </c>
      <c r="M108" s="21">
        <f t="shared" si="6"/>
        <v>14</v>
      </c>
      <c r="N108" s="21" t="s">
        <v>19</v>
      </c>
    </row>
    <row r="109" spans="1:14" x14ac:dyDescent="0.25">
      <c r="A109" s="21">
        <f t="shared" si="7"/>
        <v>108</v>
      </c>
      <c r="B109" s="21" t="s">
        <v>2354</v>
      </c>
      <c r="C109" s="21" t="str">
        <f>VLOOKUP(B109,[1]DESA!$B$2:$D$601,3,FALSE)</f>
        <v>SISIK</v>
      </c>
      <c r="D109" s="21" t="str">
        <f>VLOOKUP(B109,[1]DESA!$B$2:$E$601,4,FALSE)</f>
        <v>PRINGGARATA</v>
      </c>
      <c r="E109" s="22" t="s">
        <v>29</v>
      </c>
      <c r="F109" s="21">
        <f t="shared" si="4"/>
        <v>0</v>
      </c>
      <c r="G109" s="21">
        <f t="shared" si="5"/>
        <v>0</v>
      </c>
      <c r="H109" s="24"/>
      <c r="I109" s="24"/>
      <c r="J109" s="21" t="s">
        <v>18</v>
      </c>
      <c r="K109" s="21">
        <v>250</v>
      </c>
      <c r="L109" s="21" t="str">
        <f>VLOOKUP(E109,[1]KLASIFIKASI!$I$4:$J$18,2,FALSE)</f>
        <v>PELEPAS GAS</v>
      </c>
      <c r="M109" s="21">
        <f t="shared" si="6"/>
        <v>14</v>
      </c>
      <c r="N109" s="21" t="s">
        <v>19</v>
      </c>
    </row>
    <row r="110" spans="1:14" x14ac:dyDescent="0.25">
      <c r="A110" s="21">
        <f t="shared" si="7"/>
        <v>109</v>
      </c>
      <c r="B110" s="21" t="s">
        <v>2354</v>
      </c>
      <c r="C110" s="21" t="str">
        <f>VLOOKUP(B110,[1]DESA!$B$2:$D$601,3,FALSE)</f>
        <v>SISIK</v>
      </c>
      <c r="D110" s="21" t="str">
        <f>VLOOKUP(B110,[1]DESA!$B$2:$E$601,4,FALSE)</f>
        <v>PRINGGARATA</v>
      </c>
      <c r="E110" s="22" t="s">
        <v>29</v>
      </c>
      <c r="F110" s="21">
        <f t="shared" si="4"/>
        <v>0</v>
      </c>
      <c r="G110" s="21">
        <f t="shared" si="5"/>
        <v>0</v>
      </c>
      <c r="H110" s="24"/>
      <c r="I110" s="24"/>
      <c r="J110" s="21" t="s">
        <v>18</v>
      </c>
      <c r="K110" s="21">
        <v>500</v>
      </c>
      <c r="L110" s="21" t="str">
        <f>VLOOKUP(E110,[1]KLASIFIKASI!$I$4:$J$18,2,FALSE)</f>
        <v>PELEPAS GAS</v>
      </c>
      <c r="M110" s="21">
        <f t="shared" si="6"/>
        <v>15</v>
      </c>
      <c r="N110" s="21" t="s">
        <v>19</v>
      </c>
    </row>
    <row r="111" spans="1:14" x14ac:dyDescent="0.25">
      <c r="A111" s="21">
        <f t="shared" si="7"/>
        <v>110</v>
      </c>
      <c r="B111" s="21" t="s">
        <v>2354</v>
      </c>
      <c r="C111" s="21" t="str">
        <f>VLOOKUP(B111,[1]DESA!$B$2:$D$601,3,FALSE)</f>
        <v>SISIK</v>
      </c>
      <c r="D111" s="21" t="str">
        <f>VLOOKUP(B111,[1]DESA!$B$2:$E$601,4,FALSE)</f>
        <v>PRINGGARATA</v>
      </c>
      <c r="E111" s="22" t="s">
        <v>29</v>
      </c>
      <c r="F111" s="21">
        <f t="shared" si="4"/>
        <v>0</v>
      </c>
      <c r="G111" s="21">
        <f t="shared" si="5"/>
        <v>0</v>
      </c>
      <c r="H111" s="24"/>
      <c r="I111" s="24"/>
      <c r="J111" s="21" t="s">
        <v>18</v>
      </c>
      <c r="K111" s="21">
        <v>250</v>
      </c>
      <c r="L111" s="21" t="str">
        <f>VLOOKUP(E111,[1]KLASIFIKASI!$I$4:$J$18,2,FALSE)</f>
        <v>PELEPAS GAS</v>
      </c>
      <c r="M111" s="21">
        <f t="shared" si="6"/>
        <v>14</v>
      </c>
      <c r="N111" s="21" t="s">
        <v>19</v>
      </c>
    </row>
    <row r="112" spans="1:14" x14ac:dyDescent="0.25">
      <c r="A112" s="21">
        <f t="shared" si="7"/>
        <v>111</v>
      </c>
      <c r="B112" s="21" t="s">
        <v>2354</v>
      </c>
      <c r="C112" s="21" t="str">
        <f>VLOOKUP(B112,[1]DESA!$B$2:$D$601,3,FALSE)</f>
        <v>SISIK</v>
      </c>
      <c r="D112" s="21" t="str">
        <f>VLOOKUP(B112,[1]DESA!$B$2:$E$601,4,FALSE)</f>
        <v>PRINGGARATA</v>
      </c>
      <c r="E112" s="22" t="s">
        <v>29</v>
      </c>
      <c r="F112" s="21">
        <f t="shared" si="4"/>
        <v>0</v>
      </c>
      <c r="G112" s="21">
        <f t="shared" si="5"/>
        <v>0</v>
      </c>
      <c r="H112" s="24"/>
      <c r="I112" s="24"/>
      <c r="J112" s="21" t="s">
        <v>18</v>
      </c>
      <c r="K112" s="21">
        <v>500</v>
      </c>
      <c r="L112" s="21" t="str">
        <f>VLOOKUP(E112,[1]KLASIFIKASI!$I$4:$J$18,2,FALSE)</f>
        <v>PELEPAS GAS</v>
      </c>
      <c r="M112" s="21">
        <f t="shared" si="6"/>
        <v>15</v>
      </c>
      <c r="N112" s="21" t="s">
        <v>19</v>
      </c>
    </row>
    <row r="113" spans="1:14" x14ac:dyDescent="0.25">
      <c r="A113" s="21">
        <f t="shared" si="7"/>
        <v>112</v>
      </c>
      <c r="B113" s="21" t="s">
        <v>2354</v>
      </c>
      <c r="C113" s="21" t="str">
        <f>VLOOKUP(B113,[1]DESA!$B$2:$D$601,3,FALSE)</f>
        <v>SISIK</v>
      </c>
      <c r="D113" s="21" t="str">
        <f>VLOOKUP(B113,[1]DESA!$B$2:$E$601,4,FALSE)</f>
        <v>PRINGGARATA</v>
      </c>
      <c r="E113" s="22" t="s">
        <v>29</v>
      </c>
      <c r="F113" s="21">
        <f t="shared" si="4"/>
        <v>0</v>
      </c>
      <c r="G113" s="21">
        <f t="shared" si="5"/>
        <v>0</v>
      </c>
      <c r="H113" s="24"/>
      <c r="I113" s="24"/>
      <c r="J113" s="21" t="s">
        <v>18</v>
      </c>
      <c r="K113" s="21">
        <v>500</v>
      </c>
      <c r="L113" s="21" t="str">
        <f>VLOOKUP(E113,[1]KLASIFIKASI!$I$4:$J$18,2,FALSE)</f>
        <v>PELEPAS GAS</v>
      </c>
      <c r="M113" s="21">
        <f t="shared" si="6"/>
        <v>15</v>
      </c>
      <c r="N113" s="21" t="s">
        <v>19</v>
      </c>
    </row>
    <row r="114" spans="1:14" x14ac:dyDescent="0.25">
      <c r="A114" s="21">
        <f t="shared" si="7"/>
        <v>113</v>
      </c>
      <c r="B114" s="21" t="s">
        <v>2354</v>
      </c>
      <c r="C114" s="21" t="str">
        <f>VLOOKUP(B114,[1]DESA!$B$2:$D$601,3,FALSE)</f>
        <v>SISIK</v>
      </c>
      <c r="D114" s="21" t="str">
        <f>VLOOKUP(B114,[1]DESA!$B$2:$E$601,4,FALSE)</f>
        <v>PRINGGARATA</v>
      </c>
      <c r="E114" s="22" t="s">
        <v>29</v>
      </c>
      <c r="F114" s="21">
        <f t="shared" si="4"/>
        <v>0</v>
      </c>
      <c r="G114" s="21">
        <f t="shared" si="5"/>
        <v>0</v>
      </c>
      <c r="H114" s="24"/>
      <c r="I114" s="24"/>
      <c r="J114" s="21" t="s">
        <v>18</v>
      </c>
      <c r="K114" s="21">
        <v>500</v>
      </c>
      <c r="L114" s="21" t="str">
        <f>VLOOKUP(E114,[1]KLASIFIKASI!$I$4:$J$18,2,FALSE)</f>
        <v>PELEPAS GAS</v>
      </c>
      <c r="M114" s="21">
        <f t="shared" si="6"/>
        <v>15</v>
      </c>
      <c r="N114" s="21" t="s">
        <v>19</v>
      </c>
    </row>
    <row r="115" spans="1:14" x14ac:dyDescent="0.25">
      <c r="A115" s="21">
        <f t="shared" si="7"/>
        <v>114</v>
      </c>
      <c r="B115" s="21" t="s">
        <v>2354</v>
      </c>
      <c r="C115" s="21" t="str">
        <f>VLOOKUP(B115,[1]DESA!$B$2:$D$601,3,FALSE)</f>
        <v>SISIK</v>
      </c>
      <c r="D115" s="21" t="str">
        <f>VLOOKUP(B115,[1]DESA!$B$2:$E$601,4,FALSE)</f>
        <v>PRINGGARATA</v>
      </c>
      <c r="E115" s="22" t="s">
        <v>29</v>
      </c>
      <c r="F115" s="21">
        <f t="shared" si="4"/>
        <v>0</v>
      </c>
      <c r="G115" s="21">
        <f t="shared" si="5"/>
        <v>0</v>
      </c>
      <c r="H115" s="24"/>
      <c r="I115" s="24"/>
      <c r="J115" s="21" t="s">
        <v>18</v>
      </c>
      <c r="K115" s="21">
        <v>500</v>
      </c>
      <c r="L115" s="21" t="str">
        <f>VLOOKUP(E115,[1]KLASIFIKASI!$I$4:$J$18,2,FALSE)</f>
        <v>PELEPAS GAS</v>
      </c>
      <c r="M115" s="21">
        <f t="shared" si="6"/>
        <v>15</v>
      </c>
      <c r="N115" s="21" t="s">
        <v>19</v>
      </c>
    </row>
    <row r="116" spans="1:14" x14ac:dyDescent="0.25">
      <c r="A116" s="21">
        <f t="shared" si="7"/>
        <v>115</v>
      </c>
      <c r="B116" s="21" t="s">
        <v>2354</v>
      </c>
      <c r="C116" s="21" t="str">
        <f>VLOOKUP(B116,[1]DESA!$B$2:$D$601,3,FALSE)</f>
        <v>SISIK</v>
      </c>
      <c r="D116" s="21" t="str">
        <f>VLOOKUP(B116,[1]DESA!$B$2:$E$601,4,FALSE)</f>
        <v>PRINGGARATA</v>
      </c>
      <c r="E116" s="22" t="s">
        <v>29</v>
      </c>
      <c r="F116" s="21">
        <f t="shared" si="4"/>
        <v>0</v>
      </c>
      <c r="G116" s="21">
        <f t="shared" si="5"/>
        <v>0</v>
      </c>
      <c r="H116" s="24"/>
      <c r="I116" s="24"/>
      <c r="J116" s="21" t="s">
        <v>18</v>
      </c>
      <c r="K116" s="21">
        <v>500</v>
      </c>
      <c r="L116" s="21" t="str">
        <f>VLOOKUP(E116,[1]KLASIFIKASI!$I$4:$J$18,2,FALSE)</f>
        <v>PELEPAS GAS</v>
      </c>
      <c r="M116" s="21">
        <f t="shared" si="6"/>
        <v>15</v>
      </c>
      <c r="N116" s="21" t="s">
        <v>19</v>
      </c>
    </row>
    <row r="117" spans="1:14" x14ac:dyDescent="0.25">
      <c r="A117" s="21">
        <f t="shared" si="7"/>
        <v>116</v>
      </c>
      <c r="B117" s="21" t="s">
        <v>2354</v>
      </c>
      <c r="C117" s="21" t="str">
        <f>VLOOKUP(B117,[1]DESA!$B$2:$D$601,3,FALSE)</f>
        <v>SISIK</v>
      </c>
      <c r="D117" s="21" t="str">
        <f>VLOOKUP(B117,[1]DESA!$B$2:$E$601,4,FALSE)</f>
        <v>PRINGGARATA</v>
      </c>
      <c r="E117" s="22" t="s">
        <v>29</v>
      </c>
      <c r="F117" s="21">
        <f t="shared" si="4"/>
        <v>0</v>
      </c>
      <c r="G117" s="21">
        <f t="shared" si="5"/>
        <v>0</v>
      </c>
      <c r="H117" s="24"/>
      <c r="I117" s="24"/>
      <c r="J117" s="21" t="s">
        <v>18</v>
      </c>
      <c r="K117" s="21">
        <v>500</v>
      </c>
      <c r="L117" s="21" t="str">
        <f>VLOOKUP(E117,[1]KLASIFIKASI!$I$4:$J$18,2,FALSE)</f>
        <v>PELEPAS GAS</v>
      </c>
      <c r="M117" s="21">
        <f t="shared" si="6"/>
        <v>15</v>
      </c>
      <c r="N117" s="21" t="s">
        <v>19</v>
      </c>
    </row>
    <row r="118" spans="1:14" x14ac:dyDescent="0.25">
      <c r="A118" s="21">
        <f t="shared" si="7"/>
        <v>117</v>
      </c>
      <c r="B118" s="21" t="s">
        <v>2354</v>
      </c>
      <c r="C118" s="21" t="str">
        <f>VLOOKUP(B118,[1]DESA!$B$2:$D$601,3,FALSE)</f>
        <v>SISIK</v>
      </c>
      <c r="D118" s="21" t="str">
        <f>VLOOKUP(B118,[1]DESA!$B$2:$E$601,4,FALSE)</f>
        <v>PRINGGARATA</v>
      </c>
      <c r="E118" s="22" t="s">
        <v>29</v>
      </c>
      <c r="F118" s="21">
        <f t="shared" si="4"/>
        <v>0</v>
      </c>
      <c r="G118" s="21">
        <f t="shared" si="5"/>
        <v>0</v>
      </c>
      <c r="H118" s="24"/>
      <c r="I118" s="24"/>
      <c r="J118" s="21" t="s">
        <v>18</v>
      </c>
      <c r="K118" s="21">
        <v>500</v>
      </c>
      <c r="L118" s="21" t="str">
        <f>VLOOKUP(E118,[1]KLASIFIKASI!$I$4:$J$18,2,FALSE)</f>
        <v>PELEPAS GAS</v>
      </c>
      <c r="M118" s="21">
        <f t="shared" si="6"/>
        <v>15</v>
      </c>
      <c r="N118" s="21" t="s">
        <v>19</v>
      </c>
    </row>
    <row r="119" spans="1:14" x14ac:dyDescent="0.25">
      <c r="A119" s="21">
        <f t="shared" si="7"/>
        <v>118</v>
      </c>
      <c r="B119" s="21" t="s">
        <v>2354</v>
      </c>
      <c r="C119" s="21" t="str">
        <f>VLOOKUP(B119,[1]DESA!$B$2:$D$601,3,FALSE)</f>
        <v>SISIK</v>
      </c>
      <c r="D119" s="21" t="str">
        <f>VLOOKUP(B119,[1]DESA!$B$2:$E$601,4,FALSE)</f>
        <v>PRINGGARATA</v>
      </c>
      <c r="E119" s="22" t="s">
        <v>29</v>
      </c>
      <c r="F119" s="21">
        <f t="shared" si="4"/>
        <v>0</v>
      </c>
      <c r="G119" s="21">
        <f t="shared" si="5"/>
        <v>0</v>
      </c>
      <c r="H119" s="24"/>
      <c r="I119" s="24"/>
      <c r="J119" s="21" t="s">
        <v>18</v>
      </c>
      <c r="K119" s="21">
        <v>500</v>
      </c>
      <c r="L119" s="21" t="str">
        <f>VLOOKUP(E119,[1]KLASIFIKASI!$I$4:$J$18,2,FALSE)</f>
        <v>PELEPAS GAS</v>
      </c>
      <c r="M119" s="21">
        <f t="shared" si="6"/>
        <v>15</v>
      </c>
      <c r="N119" s="21" t="s">
        <v>19</v>
      </c>
    </row>
    <row r="120" spans="1:14" x14ac:dyDescent="0.25">
      <c r="A120" s="21">
        <f t="shared" si="7"/>
        <v>119</v>
      </c>
      <c r="B120" s="21" t="s">
        <v>2314</v>
      </c>
      <c r="C120" s="21" t="str">
        <f>VLOOKUP(B120,[1]DESA!$B$2:$D$601,3,FALSE)</f>
        <v>SISIK</v>
      </c>
      <c r="D120" s="21" t="str">
        <f>VLOOKUP(B120,[1]DESA!$B$2:$E$601,4,FALSE)</f>
        <v>PRINGGARATA</v>
      </c>
      <c r="E120" s="22" t="s">
        <v>24</v>
      </c>
      <c r="F120" s="21">
        <f t="shared" si="4"/>
        <v>0</v>
      </c>
      <c r="G120" s="21">
        <f t="shared" si="5"/>
        <v>0</v>
      </c>
      <c r="H120" s="24"/>
      <c r="I120" s="24"/>
      <c r="J120" s="21" t="s">
        <v>18</v>
      </c>
      <c r="K120" s="21">
        <v>250</v>
      </c>
      <c r="L120" s="21" t="str">
        <f>VLOOKUP(E120,[1]KLASIFIKASI!$I$4:$J$18,2,FALSE)</f>
        <v>PELEPAS GAS</v>
      </c>
      <c r="M120" s="21">
        <f t="shared" si="6"/>
        <v>14</v>
      </c>
      <c r="N120" s="21" t="s">
        <v>19</v>
      </c>
    </row>
    <row r="121" spans="1:14" x14ac:dyDescent="0.25">
      <c r="A121" s="21">
        <f t="shared" si="7"/>
        <v>120</v>
      </c>
      <c r="B121" s="21" t="s">
        <v>2314</v>
      </c>
      <c r="C121" s="21" t="str">
        <f>VLOOKUP(B121,[1]DESA!$B$2:$D$601,3,FALSE)</f>
        <v>SISIK</v>
      </c>
      <c r="D121" s="21" t="str">
        <f>VLOOKUP(B121,[1]DESA!$B$2:$E$601,4,FALSE)</f>
        <v>PRINGGARATA</v>
      </c>
      <c r="E121" s="22" t="s">
        <v>24</v>
      </c>
      <c r="F121" s="21">
        <f t="shared" si="4"/>
        <v>0</v>
      </c>
      <c r="G121" s="21">
        <f t="shared" si="5"/>
        <v>0</v>
      </c>
      <c r="H121" s="24"/>
      <c r="I121" s="24"/>
      <c r="J121" s="21" t="s">
        <v>18</v>
      </c>
      <c r="K121" s="21">
        <v>500</v>
      </c>
      <c r="L121" s="21" t="str">
        <f>VLOOKUP(E121,[1]KLASIFIKASI!$I$4:$J$18,2,FALSE)</f>
        <v>PELEPAS GAS</v>
      </c>
      <c r="M121" s="21">
        <f t="shared" si="6"/>
        <v>15</v>
      </c>
      <c r="N121" s="21" t="s">
        <v>19</v>
      </c>
    </row>
    <row r="122" spans="1:14" x14ac:dyDescent="0.25">
      <c r="A122" s="21">
        <f t="shared" si="7"/>
        <v>121</v>
      </c>
      <c r="B122" s="21" t="s">
        <v>2314</v>
      </c>
      <c r="C122" s="21" t="str">
        <f>VLOOKUP(B122,[1]DESA!$B$2:$D$601,3,FALSE)</f>
        <v>SISIK</v>
      </c>
      <c r="D122" s="21" t="str">
        <f>VLOOKUP(B122,[1]DESA!$B$2:$E$601,4,FALSE)</f>
        <v>PRINGGARATA</v>
      </c>
      <c r="E122" s="22" t="s">
        <v>24</v>
      </c>
      <c r="F122" s="21">
        <f t="shared" si="4"/>
        <v>0</v>
      </c>
      <c r="G122" s="21">
        <f t="shared" si="5"/>
        <v>0</v>
      </c>
      <c r="H122" s="24"/>
      <c r="I122" s="24"/>
      <c r="J122" s="21" t="s">
        <v>18</v>
      </c>
      <c r="K122" s="21">
        <v>500</v>
      </c>
      <c r="L122" s="21" t="str">
        <f>VLOOKUP(E122,[1]KLASIFIKASI!$I$4:$J$18,2,FALSE)</f>
        <v>PELEPAS GAS</v>
      </c>
      <c r="M122" s="21">
        <f t="shared" si="6"/>
        <v>15</v>
      </c>
      <c r="N122" s="21" t="s">
        <v>19</v>
      </c>
    </row>
    <row r="123" spans="1:14" x14ac:dyDescent="0.25">
      <c r="A123" s="21">
        <f t="shared" si="7"/>
        <v>122</v>
      </c>
      <c r="B123" s="21" t="s">
        <v>2314</v>
      </c>
      <c r="C123" s="21" t="str">
        <f>VLOOKUP(B123,[1]DESA!$B$2:$D$601,3,FALSE)</f>
        <v>SISIK</v>
      </c>
      <c r="D123" s="21" t="str">
        <f>VLOOKUP(B123,[1]DESA!$B$2:$E$601,4,FALSE)</f>
        <v>PRINGGARATA</v>
      </c>
      <c r="E123" s="22" t="s">
        <v>24</v>
      </c>
      <c r="F123" s="21">
        <f t="shared" si="4"/>
        <v>0</v>
      </c>
      <c r="G123" s="21">
        <f t="shared" si="5"/>
        <v>0</v>
      </c>
      <c r="H123" s="24"/>
      <c r="I123" s="24"/>
      <c r="J123" s="21" t="s">
        <v>18</v>
      </c>
      <c r="K123" s="21">
        <v>500</v>
      </c>
      <c r="L123" s="21" t="str">
        <f>VLOOKUP(E123,[1]KLASIFIKASI!$I$4:$J$18,2,FALSE)</f>
        <v>PELEPAS GAS</v>
      </c>
      <c r="M123" s="21">
        <f t="shared" si="6"/>
        <v>15</v>
      </c>
      <c r="N123" s="21" t="s">
        <v>19</v>
      </c>
    </row>
    <row r="124" spans="1:14" x14ac:dyDescent="0.25">
      <c r="A124" s="21">
        <f t="shared" si="7"/>
        <v>123</v>
      </c>
      <c r="B124" s="21" t="s">
        <v>2315</v>
      </c>
      <c r="C124" s="21" t="str">
        <f>VLOOKUP(B124,[1]DESA!$B$2:$D$601,3,FALSE)</f>
        <v>SISIK</v>
      </c>
      <c r="D124" s="21" t="str">
        <f>VLOOKUP(B124,[1]DESA!$B$2:$E$601,4,FALSE)</f>
        <v>PRINGGARATA</v>
      </c>
      <c r="E124" s="22" t="s">
        <v>24</v>
      </c>
      <c r="F124" s="21">
        <f t="shared" si="4"/>
        <v>0</v>
      </c>
      <c r="G124" s="21">
        <f t="shared" si="5"/>
        <v>0</v>
      </c>
      <c r="H124" s="24"/>
      <c r="I124" s="24"/>
      <c r="J124" s="21" t="s">
        <v>18</v>
      </c>
      <c r="K124" s="21">
        <v>250</v>
      </c>
      <c r="L124" s="21" t="str">
        <f>VLOOKUP(E124,[1]KLASIFIKASI!$I$4:$J$18,2,FALSE)</f>
        <v>PELEPAS GAS</v>
      </c>
      <c r="M124" s="21">
        <f t="shared" si="6"/>
        <v>14</v>
      </c>
      <c r="N124" s="21" t="s">
        <v>19</v>
      </c>
    </row>
    <row r="125" spans="1:14" x14ac:dyDescent="0.25">
      <c r="A125" s="21">
        <f t="shared" si="7"/>
        <v>124</v>
      </c>
      <c r="B125" s="21" t="s">
        <v>2315</v>
      </c>
      <c r="C125" s="21" t="str">
        <f>VLOOKUP(B125,[1]DESA!$B$2:$D$601,3,FALSE)</f>
        <v>SISIK</v>
      </c>
      <c r="D125" s="21" t="str">
        <f>VLOOKUP(B125,[1]DESA!$B$2:$E$601,4,FALSE)</f>
        <v>PRINGGARATA</v>
      </c>
      <c r="E125" s="22" t="s">
        <v>24</v>
      </c>
      <c r="F125" s="21">
        <f t="shared" si="4"/>
        <v>0</v>
      </c>
      <c r="G125" s="21">
        <f t="shared" si="5"/>
        <v>0</v>
      </c>
      <c r="H125" s="24"/>
      <c r="I125" s="24"/>
      <c r="J125" s="21" t="s">
        <v>18</v>
      </c>
      <c r="K125" s="21">
        <v>250</v>
      </c>
      <c r="L125" s="21" t="str">
        <f>VLOOKUP(E125,[1]KLASIFIKASI!$I$4:$J$18,2,FALSE)</f>
        <v>PELEPAS GAS</v>
      </c>
      <c r="M125" s="21">
        <f t="shared" si="6"/>
        <v>14</v>
      </c>
      <c r="N125" s="21" t="s">
        <v>19</v>
      </c>
    </row>
    <row r="126" spans="1:14" x14ac:dyDescent="0.25">
      <c r="A126" s="21">
        <f t="shared" si="7"/>
        <v>125</v>
      </c>
      <c r="B126" s="21" t="s">
        <v>2315</v>
      </c>
      <c r="C126" s="21" t="str">
        <f>VLOOKUP(B126,[1]DESA!$B$2:$D$601,3,FALSE)</f>
        <v>SISIK</v>
      </c>
      <c r="D126" s="21" t="str">
        <f>VLOOKUP(B126,[1]DESA!$B$2:$E$601,4,FALSE)</f>
        <v>PRINGGARATA</v>
      </c>
      <c r="E126" s="22" t="s">
        <v>24</v>
      </c>
      <c r="F126" s="21">
        <f t="shared" si="4"/>
        <v>0</v>
      </c>
      <c r="G126" s="21">
        <f t="shared" si="5"/>
        <v>0</v>
      </c>
      <c r="H126" s="24"/>
      <c r="I126" s="24"/>
      <c r="J126" s="21" t="s">
        <v>18</v>
      </c>
      <c r="K126" s="21">
        <v>250</v>
      </c>
      <c r="L126" s="21" t="str">
        <f>VLOOKUP(E126,[1]KLASIFIKASI!$I$4:$J$18,2,FALSE)</f>
        <v>PELEPAS GAS</v>
      </c>
      <c r="M126" s="21">
        <f t="shared" si="6"/>
        <v>14</v>
      </c>
      <c r="N126" s="21" t="s">
        <v>19</v>
      </c>
    </row>
    <row r="127" spans="1:14" x14ac:dyDescent="0.25">
      <c r="A127" s="21">
        <f t="shared" si="7"/>
        <v>126</v>
      </c>
      <c r="B127" s="21" t="s">
        <v>2315</v>
      </c>
      <c r="C127" s="21" t="str">
        <f>VLOOKUP(B127,[1]DESA!$B$2:$D$601,3,FALSE)</f>
        <v>SISIK</v>
      </c>
      <c r="D127" s="21" t="str">
        <f>VLOOKUP(B127,[1]DESA!$B$2:$E$601,4,FALSE)</f>
        <v>PRINGGARATA</v>
      </c>
      <c r="E127" s="22" t="s">
        <v>49</v>
      </c>
      <c r="F127" s="21">
        <f t="shared" si="4"/>
        <v>0</v>
      </c>
      <c r="G127" s="21">
        <f t="shared" si="5"/>
        <v>0</v>
      </c>
      <c r="H127" s="24"/>
      <c r="I127" s="24"/>
      <c r="J127" s="21" t="s">
        <v>18</v>
      </c>
      <c r="K127" s="21"/>
      <c r="L127" s="21" t="e">
        <f>VLOOKUP(E127,[1]KLASIFIKASI!$I$4:$J$18,2,FALSE)</f>
        <v>#N/A</v>
      </c>
      <c r="M127" s="21" t="e">
        <f t="shared" si="6"/>
        <v>#N/A</v>
      </c>
      <c r="N127" s="21" t="s">
        <v>52</v>
      </c>
    </row>
    <row r="128" spans="1:14" x14ac:dyDescent="0.25">
      <c r="A128" s="21">
        <f t="shared" si="7"/>
        <v>127</v>
      </c>
      <c r="B128" s="21" t="s">
        <v>2315</v>
      </c>
      <c r="C128" s="21" t="str">
        <f>VLOOKUP(B128,[1]DESA!$B$2:$D$601,3,FALSE)</f>
        <v>SISIK</v>
      </c>
      <c r="D128" s="21" t="str">
        <f>VLOOKUP(B128,[1]DESA!$B$2:$E$601,4,FALSE)</f>
        <v>PRINGGARATA</v>
      </c>
      <c r="E128" s="22" t="s">
        <v>24</v>
      </c>
      <c r="F128" s="21">
        <f t="shared" si="4"/>
        <v>0</v>
      </c>
      <c r="G128" s="21">
        <f t="shared" si="5"/>
        <v>0</v>
      </c>
      <c r="H128" s="24"/>
      <c r="I128" s="24"/>
      <c r="J128" s="21" t="s">
        <v>18</v>
      </c>
      <c r="K128" s="21">
        <v>250</v>
      </c>
      <c r="L128" s="21" t="str">
        <f>VLOOKUP(E128,[1]KLASIFIKASI!$I$4:$J$18,2,FALSE)</f>
        <v>PELEPAS GAS</v>
      </c>
      <c r="M128" s="21">
        <f t="shared" si="6"/>
        <v>14</v>
      </c>
      <c r="N128" s="21" t="s">
        <v>19</v>
      </c>
    </row>
    <row r="129" spans="1:14" x14ac:dyDescent="0.25">
      <c r="A129" s="21">
        <f t="shared" si="7"/>
        <v>128</v>
      </c>
      <c r="B129" s="21" t="s">
        <v>2315</v>
      </c>
      <c r="C129" s="21" t="str">
        <f>VLOOKUP(B129,[1]DESA!$B$2:$D$601,3,FALSE)</f>
        <v>SISIK</v>
      </c>
      <c r="D129" s="21" t="str">
        <f>VLOOKUP(B129,[1]DESA!$B$2:$E$601,4,FALSE)</f>
        <v>PRINGGARATA</v>
      </c>
      <c r="E129" s="22" t="s">
        <v>24</v>
      </c>
      <c r="F129" s="21">
        <f t="shared" si="4"/>
        <v>0</v>
      </c>
      <c r="G129" s="21">
        <f t="shared" si="5"/>
        <v>0</v>
      </c>
      <c r="H129" s="24"/>
      <c r="I129" s="24"/>
      <c r="J129" s="21" t="s">
        <v>18</v>
      </c>
      <c r="K129" s="21">
        <v>250</v>
      </c>
      <c r="L129" s="21" t="str">
        <f>VLOOKUP(E129,[1]KLASIFIKASI!$I$4:$J$18,2,FALSE)</f>
        <v>PELEPAS GAS</v>
      </c>
      <c r="M129" s="21">
        <f t="shared" si="6"/>
        <v>14</v>
      </c>
      <c r="N129" s="21" t="s">
        <v>19</v>
      </c>
    </row>
    <row r="130" spans="1:14" x14ac:dyDescent="0.25">
      <c r="A130" s="21">
        <f t="shared" si="7"/>
        <v>129</v>
      </c>
      <c r="B130" s="21" t="s">
        <v>2315</v>
      </c>
      <c r="C130" s="21" t="str">
        <f>VLOOKUP(B130,[1]DESA!$B$2:$D$601,3,FALSE)</f>
        <v>SISIK</v>
      </c>
      <c r="D130" s="21" t="str">
        <f>VLOOKUP(B130,[1]DESA!$B$2:$E$601,4,FALSE)</f>
        <v>PRINGGARATA</v>
      </c>
      <c r="E130" s="22" t="s">
        <v>24</v>
      </c>
      <c r="F130" s="21">
        <f t="shared" ref="F130:F193" si="8">IF(ISERROR(VLOOKUP(M130,KELAS,2,FALSE)),0,VLOOKUP(M130,KELAS,2,FALSE))</f>
        <v>0</v>
      </c>
      <c r="G130" s="21">
        <f t="shared" ref="G130:G193" si="9">IF(F130&gt;50,100,F130)</f>
        <v>0</v>
      </c>
      <c r="H130" s="24"/>
      <c r="I130" s="24"/>
      <c r="J130" s="21" t="s">
        <v>18</v>
      </c>
      <c r="K130" s="21">
        <v>500</v>
      </c>
      <c r="L130" s="21" t="str">
        <f>VLOOKUP(E130,[1]KLASIFIKASI!$I$4:$J$18,2,FALSE)</f>
        <v>PELEPAS GAS</v>
      </c>
      <c r="M130" s="21">
        <f t="shared" ref="M130:M193" si="10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15</v>
      </c>
      <c r="N130" s="21" t="s">
        <v>19</v>
      </c>
    </row>
    <row r="131" spans="1:14" x14ac:dyDescent="0.25">
      <c r="A131" s="21">
        <f t="shared" si="7"/>
        <v>130</v>
      </c>
      <c r="B131" s="21" t="s">
        <v>2315</v>
      </c>
      <c r="C131" s="21" t="str">
        <f>VLOOKUP(B131,[1]DESA!$B$2:$D$601,3,FALSE)</f>
        <v>SISIK</v>
      </c>
      <c r="D131" s="21" t="str">
        <f>VLOOKUP(B131,[1]DESA!$B$2:$E$601,4,FALSE)</f>
        <v>PRINGGARATA</v>
      </c>
      <c r="E131" s="22" t="s">
        <v>24</v>
      </c>
      <c r="F131" s="21">
        <f t="shared" si="8"/>
        <v>0</v>
      </c>
      <c r="G131" s="21">
        <f t="shared" si="9"/>
        <v>0</v>
      </c>
      <c r="H131" s="24"/>
      <c r="I131" s="24"/>
      <c r="J131" s="21" t="s">
        <v>18</v>
      </c>
      <c r="K131" s="21">
        <v>250</v>
      </c>
      <c r="L131" s="21" t="str">
        <f>VLOOKUP(E131,[1]KLASIFIKASI!$I$4:$J$18,2,FALSE)</f>
        <v>PELEPAS GAS</v>
      </c>
      <c r="M131" s="21">
        <f t="shared" si="10"/>
        <v>14</v>
      </c>
      <c r="N131" s="21" t="s">
        <v>19</v>
      </c>
    </row>
    <row r="132" spans="1:14" x14ac:dyDescent="0.25">
      <c r="A132" s="21">
        <f t="shared" ref="A132:A195" si="11">1+A131</f>
        <v>131</v>
      </c>
      <c r="B132" s="21" t="s">
        <v>2315</v>
      </c>
      <c r="C132" s="21" t="str">
        <f>VLOOKUP(B132,[1]DESA!$B$2:$D$601,3,FALSE)</f>
        <v>SISIK</v>
      </c>
      <c r="D132" s="21" t="str">
        <f>VLOOKUP(B132,[1]DESA!$B$2:$E$601,4,FALSE)</f>
        <v>PRINGGARATA</v>
      </c>
      <c r="E132" s="22" t="s">
        <v>24</v>
      </c>
      <c r="F132" s="21">
        <f t="shared" si="8"/>
        <v>0</v>
      </c>
      <c r="G132" s="21">
        <f t="shared" si="9"/>
        <v>0</v>
      </c>
      <c r="H132" s="24"/>
      <c r="I132" s="24"/>
      <c r="J132" s="21" t="s">
        <v>18</v>
      </c>
      <c r="K132" s="21">
        <v>250</v>
      </c>
      <c r="L132" s="21" t="str">
        <f>VLOOKUP(E132,[1]KLASIFIKASI!$I$4:$J$18,2,FALSE)</f>
        <v>PELEPAS GAS</v>
      </c>
      <c r="M132" s="21">
        <f t="shared" si="10"/>
        <v>14</v>
      </c>
      <c r="N132" s="21" t="s">
        <v>19</v>
      </c>
    </row>
    <row r="133" spans="1:14" x14ac:dyDescent="0.25">
      <c r="A133" s="21">
        <f t="shared" si="11"/>
        <v>132</v>
      </c>
      <c r="B133" s="21" t="s">
        <v>2315</v>
      </c>
      <c r="C133" s="21" t="str">
        <f>VLOOKUP(B133,[1]DESA!$B$2:$D$601,3,FALSE)</f>
        <v>SISIK</v>
      </c>
      <c r="D133" s="21" t="str">
        <f>VLOOKUP(B133,[1]DESA!$B$2:$E$601,4,FALSE)</f>
        <v>PRINGGARATA</v>
      </c>
      <c r="E133" s="22" t="s">
        <v>24</v>
      </c>
      <c r="F133" s="21">
        <f t="shared" si="8"/>
        <v>0</v>
      </c>
      <c r="G133" s="21">
        <f t="shared" si="9"/>
        <v>0</v>
      </c>
      <c r="H133" s="24"/>
      <c r="I133" s="24"/>
      <c r="J133" s="21" t="s">
        <v>18</v>
      </c>
      <c r="K133" s="21">
        <v>500</v>
      </c>
      <c r="L133" s="21" t="str">
        <f>VLOOKUP(E133,[1]KLASIFIKASI!$I$4:$J$18,2,FALSE)</f>
        <v>PELEPAS GAS</v>
      </c>
      <c r="M133" s="21">
        <f t="shared" si="10"/>
        <v>15</v>
      </c>
      <c r="N133" s="21" t="s">
        <v>19</v>
      </c>
    </row>
    <row r="134" spans="1:14" x14ac:dyDescent="0.25">
      <c r="A134" s="21">
        <f t="shared" si="11"/>
        <v>133</v>
      </c>
      <c r="B134" s="21" t="s">
        <v>2315</v>
      </c>
      <c r="C134" s="21" t="str">
        <f>VLOOKUP(B134,[1]DESA!$B$2:$D$601,3,FALSE)</f>
        <v>SISIK</v>
      </c>
      <c r="D134" s="21" t="str">
        <f>VLOOKUP(B134,[1]DESA!$B$2:$E$601,4,FALSE)</f>
        <v>PRINGGARATA</v>
      </c>
      <c r="E134" s="22" t="s">
        <v>24</v>
      </c>
      <c r="F134" s="21">
        <f t="shared" si="8"/>
        <v>0</v>
      </c>
      <c r="G134" s="21">
        <f t="shared" si="9"/>
        <v>0</v>
      </c>
      <c r="H134" s="24"/>
      <c r="I134" s="24"/>
      <c r="J134" s="21" t="s">
        <v>18</v>
      </c>
      <c r="K134" s="21">
        <v>250</v>
      </c>
      <c r="L134" s="21" t="str">
        <f>VLOOKUP(E134,[1]KLASIFIKASI!$I$4:$J$18,2,FALSE)</f>
        <v>PELEPAS GAS</v>
      </c>
      <c r="M134" s="21">
        <f t="shared" si="10"/>
        <v>14</v>
      </c>
      <c r="N134" s="21" t="s">
        <v>19</v>
      </c>
    </row>
    <row r="135" spans="1:14" x14ac:dyDescent="0.25">
      <c r="A135" s="21">
        <f t="shared" si="11"/>
        <v>134</v>
      </c>
      <c r="B135" s="21" t="s">
        <v>2315</v>
      </c>
      <c r="C135" s="21" t="str">
        <f>VLOOKUP(B135,[1]DESA!$B$2:$D$601,3,FALSE)</f>
        <v>SISIK</v>
      </c>
      <c r="D135" s="21" t="str">
        <f>VLOOKUP(B135,[1]DESA!$B$2:$E$601,4,FALSE)</f>
        <v>PRINGGARATA</v>
      </c>
      <c r="E135" s="22" t="s">
        <v>24</v>
      </c>
      <c r="F135" s="21">
        <f t="shared" si="8"/>
        <v>0</v>
      </c>
      <c r="G135" s="21">
        <f t="shared" si="9"/>
        <v>0</v>
      </c>
      <c r="H135" s="24"/>
      <c r="I135" s="24"/>
      <c r="J135" s="21" t="s">
        <v>18</v>
      </c>
      <c r="K135" s="21">
        <v>250</v>
      </c>
      <c r="L135" s="21" t="str">
        <f>VLOOKUP(E135,[1]KLASIFIKASI!$I$4:$J$18,2,FALSE)</f>
        <v>PELEPAS GAS</v>
      </c>
      <c r="M135" s="21">
        <f t="shared" si="10"/>
        <v>14</v>
      </c>
      <c r="N135" s="21" t="s">
        <v>19</v>
      </c>
    </row>
    <row r="136" spans="1:14" x14ac:dyDescent="0.25">
      <c r="A136" s="21">
        <f t="shared" si="11"/>
        <v>135</v>
      </c>
      <c r="B136" s="21" t="s">
        <v>2315</v>
      </c>
      <c r="C136" s="21" t="str">
        <f>VLOOKUP(B136,[1]DESA!$B$2:$D$601,3,FALSE)</f>
        <v>SISIK</v>
      </c>
      <c r="D136" s="21" t="str">
        <f>VLOOKUP(B136,[1]DESA!$B$2:$E$601,4,FALSE)</f>
        <v>PRINGGARATA</v>
      </c>
      <c r="E136" s="22" t="s">
        <v>24</v>
      </c>
      <c r="F136" s="21">
        <f t="shared" si="8"/>
        <v>0</v>
      </c>
      <c r="G136" s="21">
        <f t="shared" si="9"/>
        <v>0</v>
      </c>
      <c r="H136" s="24"/>
      <c r="I136" s="24"/>
      <c r="J136" s="21" t="s">
        <v>18</v>
      </c>
      <c r="K136" s="21">
        <v>500</v>
      </c>
      <c r="L136" s="21" t="str">
        <f>VLOOKUP(E136,[1]KLASIFIKASI!$I$4:$J$18,2,FALSE)</f>
        <v>PELEPAS GAS</v>
      </c>
      <c r="M136" s="21">
        <f t="shared" si="10"/>
        <v>15</v>
      </c>
      <c r="N136" s="21" t="s">
        <v>19</v>
      </c>
    </row>
    <row r="137" spans="1:14" x14ac:dyDescent="0.25">
      <c r="A137" s="21">
        <f t="shared" si="11"/>
        <v>136</v>
      </c>
      <c r="B137" s="21" t="s">
        <v>2315</v>
      </c>
      <c r="C137" s="21" t="str">
        <f>VLOOKUP(B137,[1]DESA!$B$2:$D$601,3,FALSE)</f>
        <v>SISIK</v>
      </c>
      <c r="D137" s="21" t="str">
        <f>VLOOKUP(B137,[1]DESA!$B$2:$E$601,4,FALSE)</f>
        <v>PRINGGARATA</v>
      </c>
      <c r="E137" s="22" t="s">
        <v>24</v>
      </c>
      <c r="F137" s="21">
        <f t="shared" si="8"/>
        <v>0</v>
      </c>
      <c r="G137" s="21">
        <f t="shared" si="9"/>
        <v>0</v>
      </c>
      <c r="H137" s="24"/>
      <c r="I137" s="24"/>
      <c r="J137" s="21" t="s">
        <v>18</v>
      </c>
      <c r="K137" s="21">
        <v>250</v>
      </c>
      <c r="L137" s="21" t="str">
        <f>VLOOKUP(E137,[1]KLASIFIKASI!$I$4:$J$18,2,FALSE)</f>
        <v>PELEPAS GAS</v>
      </c>
      <c r="M137" s="21">
        <f t="shared" si="10"/>
        <v>14</v>
      </c>
      <c r="N137" s="21" t="s">
        <v>19</v>
      </c>
    </row>
    <row r="138" spans="1:14" x14ac:dyDescent="0.25">
      <c r="A138" s="21">
        <f t="shared" si="11"/>
        <v>137</v>
      </c>
      <c r="B138" s="21" t="s">
        <v>2315</v>
      </c>
      <c r="C138" s="21" t="str">
        <f>VLOOKUP(B138,[1]DESA!$B$2:$D$601,3,FALSE)</f>
        <v>SISIK</v>
      </c>
      <c r="D138" s="21" t="str">
        <f>VLOOKUP(B138,[1]DESA!$B$2:$E$601,4,FALSE)</f>
        <v>PRINGGARATA</v>
      </c>
      <c r="E138" s="22" t="s">
        <v>24</v>
      </c>
      <c r="F138" s="21">
        <f t="shared" si="8"/>
        <v>0</v>
      </c>
      <c r="G138" s="21">
        <f t="shared" si="9"/>
        <v>0</v>
      </c>
      <c r="H138" s="24"/>
      <c r="I138" s="24"/>
      <c r="J138" s="21" t="s">
        <v>18</v>
      </c>
      <c r="K138" s="21">
        <v>500</v>
      </c>
      <c r="L138" s="21" t="str">
        <f>VLOOKUP(E138,[1]KLASIFIKASI!$I$4:$J$18,2,FALSE)</f>
        <v>PELEPAS GAS</v>
      </c>
      <c r="M138" s="21">
        <f t="shared" si="10"/>
        <v>15</v>
      </c>
      <c r="N138" s="21" t="s">
        <v>19</v>
      </c>
    </row>
    <row r="139" spans="1:14" x14ac:dyDescent="0.25">
      <c r="A139" s="21">
        <f t="shared" si="11"/>
        <v>138</v>
      </c>
      <c r="B139" s="21" t="s">
        <v>2311</v>
      </c>
      <c r="C139" s="21" t="str">
        <f>VLOOKUP(B139,[1]DESA!$B$2:$D$601,3,FALSE)</f>
        <v>SISIK</v>
      </c>
      <c r="D139" s="21" t="str">
        <f>VLOOKUP(B139,[1]DESA!$B$2:$E$601,4,FALSE)</f>
        <v>PRINGGARATA</v>
      </c>
      <c r="E139" s="22" t="s">
        <v>24</v>
      </c>
      <c r="F139" s="21">
        <f t="shared" si="8"/>
        <v>0</v>
      </c>
      <c r="G139" s="21">
        <f t="shared" si="9"/>
        <v>0</v>
      </c>
      <c r="H139" s="24"/>
      <c r="I139" s="24"/>
      <c r="J139" s="21" t="s">
        <v>18</v>
      </c>
      <c r="K139" s="21">
        <v>250</v>
      </c>
      <c r="L139" s="21" t="str">
        <f>VLOOKUP(E139,[1]KLASIFIKASI!$I$4:$J$18,2,FALSE)</f>
        <v>PELEPAS GAS</v>
      </c>
      <c r="M139" s="21">
        <f t="shared" si="10"/>
        <v>14</v>
      </c>
      <c r="N139" s="21" t="s">
        <v>19</v>
      </c>
    </row>
    <row r="140" spans="1:14" x14ac:dyDescent="0.25">
      <c r="A140" s="21">
        <f t="shared" si="11"/>
        <v>139</v>
      </c>
      <c r="B140" s="21" t="s">
        <v>2311</v>
      </c>
      <c r="C140" s="21" t="str">
        <f>VLOOKUP(B140,[1]DESA!$B$2:$D$601,3,FALSE)</f>
        <v>SISIK</v>
      </c>
      <c r="D140" s="21" t="str">
        <f>VLOOKUP(B140,[1]DESA!$B$2:$E$601,4,FALSE)</f>
        <v>PRINGGARATA</v>
      </c>
      <c r="E140" s="22" t="s">
        <v>24</v>
      </c>
      <c r="F140" s="21">
        <f t="shared" si="8"/>
        <v>0</v>
      </c>
      <c r="G140" s="21">
        <f t="shared" si="9"/>
        <v>0</v>
      </c>
      <c r="H140" s="24"/>
      <c r="I140" s="24"/>
      <c r="J140" s="21" t="s">
        <v>18</v>
      </c>
      <c r="K140" s="21">
        <v>500</v>
      </c>
      <c r="L140" s="21" t="str">
        <f>VLOOKUP(E140,[1]KLASIFIKASI!$I$4:$J$18,2,FALSE)</f>
        <v>PELEPAS GAS</v>
      </c>
      <c r="M140" s="21">
        <f t="shared" si="10"/>
        <v>15</v>
      </c>
      <c r="N140" s="21" t="s">
        <v>19</v>
      </c>
    </row>
    <row r="141" spans="1:14" x14ac:dyDescent="0.25">
      <c r="A141" s="21">
        <f t="shared" si="11"/>
        <v>140</v>
      </c>
      <c r="B141" s="21" t="s">
        <v>2311</v>
      </c>
      <c r="C141" s="21" t="str">
        <f>VLOOKUP(B141,[1]DESA!$B$2:$D$601,3,FALSE)</f>
        <v>SISIK</v>
      </c>
      <c r="D141" s="21" t="str">
        <f>VLOOKUP(B141,[1]DESA!$B$2:$E$601,4,FALSE)</f>
        <v>PRINGGARATA</v>
      </c>
      <c r="E141" s="22" t="s">
        <v>24</v>
      </c>
      <c r="F141" s="21">
        <f t="shared" si="8"/>
        <v>0</v>
      </c>
      <c r="G141" s="21">
        <f t="shared" si="9"/>
        <v>0</v>
      </c>
      <c r="H141" s="24"/>
      <c r="I141" s="24"/>
      <c r="J141" s="21" t="s">
        <v>18</v>
      </c>
      <c r="K141" s="21">
        <v>500</v>
      </c>
      <c r="L141" s="21" t="str">
        <f>VLOOKUP(E141,[1]KLASIFIKASI!$I$4:$J$18,2,FALSE)</f>
        <v>PELEPAS GAS</v>
      </c>
      <c r="M141" s="21">
        <f t="shared" si="10"/>
        <v>15</v>
      </c>
      <c r="N141" s="21" t="s">
        <v>19</v>
      </c>
    </row>
    <row r="142" spans="1:14" x14ac:dyDescent="0.25">
      <c r="A142" s="21">
        <f t="shared" si="11"/>
        <v>141</v>
      </c>
      <c r="B142" s="21" t="s">
        <v>2311</v>
      </c>
      <c r="C142" s="21" t="str">
        <f>VLOOKUP(B142,[1]DESA!$B$2:$D$601,3,FALSE)</f>
        <v>SISIK</v>
      </c>
      <c r="D142" s="21" t="str">
        <f>VLOOKUP(B142,[1]DESA!$B$2:$E$601,4,FALSE)</f>
        <v>PRINGGARATA</v>
      </c>
      <c r="E142" s="22" t="s">
        <v>24</v>
      </c>
      <c r="F142" s="21">
        <f t="shared" si="8"/>
        <v>0</v>
      </c>
      <c r="G142" s="21">
        <f t="shared" si="9"/>
        <v>0</v>
      </c>
      <c r="H142" s="24"/>
      <c r="I142" s="24"/>
      <c r="J142" s="21" t="s">
        <v>18</v>
      </c>
      <c r="K142" s="21">
        <v>500</v>
      </c>
      <c r="L142" s="21" t="str">
        <f>VLOOKUP(E142,[1]KLASIFIKASI!$I$4:$J$18,2,FALSE)</f>
        <v>PELEPAS GAS</v>
      </c>
      <c r="M142" s="21">
        <f t="shared" si="10"/>
        <v>15</v>
      </c>
      <c r="N142" s="21" t="s">
        <v>19</v>
      </c>
    </row>
    <row r="143" spans="1:14" x14ac:dyDescent="0.25">
      <c r="A143" s="21">
        <f t="shared" si="11"/>
        <v>142</v>
      </c>
      <c r="B143" s="21" t="s">
        <v>2311</v>
      </c>
      <c r="C143" s="21" t="str">
        <f>VLOOKUP(B143,[1]DESA!$B$2:$D$601,3,FALSE)</f>
        <v>SISIK</v>
      </c>
      <c r="D143" s="21" t="str">
        <f>VLOOKUP(B143,[1]DESA!$B$2:$E$601,4,FALSE)</f>
        <v>PRINGGARATA</v>
      </c>
      <c r="E143" s="22" t="s">
        <v>24</v>
      </c>
      <c r="F143" s="21">
        <f t="shared" si="8"/>
        <v>0</v>
      </c>
      <c r="G143" s="21">
        <f t="shared" si="9"/>
        <v>0</v>
      </c>
      <c r="H143" s="24"/>
      <c r="I143" s="24"/>
      <c r="J143" s="21" t="s">
        <v>18</v>
      </c>
      <c r="K143" s="21">
        <v>500</v>
      </c>
      <c r="L143" s="21" t="str">
        <f>VLOOKUP(E143,[1]KLASIFIKASI!$I$4:$J$18,2,FALSE)</f>
        <v>PELEPAS GAS</v>
      </c>
      <c r="M143" s="21">
        <f t="shared" si="10"/>
        <v>15</v>
      </c>
      <c r="N143" s="21" t="s">
        <v>19</v>
      </c>
    </row>
    <row r="144" spans="1:14" x14ac:dyDescent="0.25">
      <c r="A144" s="21">
        <f t="shared" si="11"/>
        <v>143</v>
      </c>
      <c r="B144" s="21" t="s">
        <v>2311</v>
      </c>
      <c r="C144" s="21" t="str">
        <f>VLOOKUP(B144,[1]DESA!$B$2:$D$601,3,FALSE)</f>
        <v>SISIK</v>
      </c>
      <c r="D144" s="21" t="str">
        <f>VLOOKUP(B144,[1]DESA!$B$2:$E$601,4,FALSE)</f>
        <v>PRINGGARATA</v>
      </c>
      <c r="E144" s="22" t="s">
        <v>24</v>
      </c>
      <c r="F144" s="21">
        <f t="shared" si="8"/>
        <v>0</v>
      </c>
      <c r="G144" s="21">
        <f t="shared" si="9"/>
        <v>0</v>
      </c>
      <c r="H144" s="24"/>
      <c r="I144" s="24"/>
      <c r="J144" s="21" t="s">
        <v>18</v>
      </c>
      <c r="K144" s="21">
        <v>250</v>
      </c>
      <c r="L144" s="21" t="str">
        <f>VLOOKUP(E144,[1]KLASIFIKASI!$I$4:$J$18,2,FALSE)</f>
        <v>PELEPAS GAS</v>
      </c>
      <c r="M144" s="21">
        <f t="shared" si="10"/>
        <v>14</v>
      </c>
      <c r="N144" s="21" t="s">
        <v>19</v>
      </c>
    </row>
    <row r="145" spans="1:14" x14ac:dyDescent="0.25">
      <c r="A145" s="21">
        <f t="shared" si="11"/>
        <v>144</v>
      </c>
      <c r="B145" s="21" t="s">
        <v>2311</v>
      </c>
      <c r="C145" s="21" t="str">
        <f>VLOOKUP(B145,[1]DESA!$B$2:$D$601,3,FALSE)</f>
        <v>SISIK</v>
      </c>
      <c r="D145" s="21" t="str">
        <f>VLOOKUP(B145,[1]DESA!$B$2:$E$601,4,FALSE)</f>
        <v>PRINGGARATA</v>
      </c>
      <c r="E145" s="22" t="s">
        <v>24</v>
      </c>
      <c r="F145" s="21">
        <f t="shared" si="8"/>
        <v>0</v>
      </c>
      <c r="G145" s="21">
        <f t="shared" si="9"/>
        <v>0</v>
      </c>
      <c r="H145" s="24"/>
      <c r="I145" s="24"/>
      <c r="J145" s="21" t="s">
        <v>18</v>
      </c>
      <c r="K145" s="21">
        <v>250</v>
      </c>
      <c r="L145" s="21" t="str">
        <f>VLOOKUP(E145,[1]KLASIFIKASI!$I$4:$J$18,2,FALSE)</f>
        <v>PELEPAS GAS</v>
      </c>
      <c r="M145" s="21">
        <f t="shared" si="10"/>
        <v>14</v>
      </c>
      <c r="N145" s="21" t="s">
        <v>19</v>
      </c>
    </row>
    <row r="146" spans="1:14" x14ac:dyDescent="0.25">
      <c r="A146" s="21">
        <f t="shared" si="11"/>
        <v>145</v>
      </c>
      <c r="B146" s="21" t="s">
        <v>2311</v>
      </c>
      <c r="C146" s="21" t="str">
        <f>VLOOKUP(B146,[1]DESA!$B$2:$D$601,3,FALSE)</f>
        <v>SISIK</v>
      </c>
      <c r="D146" s="21" t="str">
        <f>VLOOKUP(B146,[1]DESA!$B$2:$E$601,4,FALSE)</f>
        <v>PRINGGARATA</v>
      </c>
      <c r="E146" s="22" t="s">
        <v>24</v>
      </c>
      <c r="F146" s="21">
        <f t="shared" si="8"/>
        <v>0</v>
      </c>
      <c r="G146" s="21">
        <f t="shared" si="9"/>
        <v>0</v>
      </c>
      <c r="H146" s="24"/>
      <c r="I146" s="24"/>
      <c r="J146" s="21" t="s">
        <v>18</v>
      </c>
      <c r="K146" s="21">
        <v>500</v>
      </c>
      <c r="L146" s="21" t="str">
        <f>VLOOKUP(E146,[1]KLASIFIKASI!$I$4:$J$18,2,FALSE)</f>
        <v>PELEPAS GAS</v>
      </c>
      <c r="M146" s="21">
        <f t="shared" si="10"/>
        <v>15</v>
      </c>
      <c r="N146" s="21" t="s">
        <v>19</v>
      </c>
    </row>
    <row r="147" spans="1:14" x14ac:dyDescent="0.25">
      <c r="A147" s="21">
        <f t="shared" si="11"/>
        <v>146</v>
      </c>
      <c r="B147" s="21" t="s">
        <v>2311</v>
      </c>
      <c r="C147" s="21" t="str">
        <f>VLOOKUP(B147,[1]DESA!$B$2:$D$601,3,FALSE)</f>
        <v>SISIK</v>
      </c>
      <c r="D147" s="21" t="str">
        <f>VLOOKUP(B147,[1]DESA!$B$2:$E$601,4,FALSE)</f>
        <v>PRINGGARATA</v>
      </c>
      <c r="E147" s="22" t="s">
        <v>24</v>
      </c>
      <c r="F147" s="21">
        <f t="shared" si="8"/>
        <v>0</v>
      </c>
      <c r="G147" s="21">
        <f t="shared" si="9"/>
        <v>0</v>
      </c>
      <c r="H147" s="24"/>
      <c r="I147" s="24"/>
      <c r="J147" s="21" t="s">
        <v>18</v>
      </c>
      <c r="K147" s="21">
        <v>250</v>
      </c>
      <c r="L147" s="21" t="str">
        <f>VLOOKUP(E147,[1]KLASIFIKASI!$I$4:$J$18,2,FALSE)</f>
        <v>PELEPAS GAS</v>
      </c>
      <c r="M147" s="21">
        <f t="shared" si="10"/>
        <v>14</v>
      </c>
      <c r="N147" s="21" t="s">
        <v>19</v>
      </c>
    </row>
    <row r="148" spans="1:14" x14ac:dyDescent="0.25">
      <c r="A148" s="21">
        <f t="shared" si="11"/>
        <v>147</v>
      </c>
      <c r="B148" s="21" t="s">
        <v>2311</v>
      </c>
      <c r="C148" s="21" t="str">
        <f>VLOOKUP(B148,[1]DESA!$B$2:$D$601,3,FALSE)</f>
        <v>SISIK</v>
      </c>
      <c r="D148" s="21" t="str">
        <f>VLOOKUP(B148,[1]DESA!$B$2:$E$601,4,FALSE)</f>
        <v>PRINGGARATA</v>
      </c>
      <c r="E148" s="22" t="s">
        <v>24</v>
      </c>
      <c r="F148" s="21">
        <f t="shared" si="8"/>
        <v>0</v>
      </c>
      <c r="G148" s="21">
        <f t="shared" si="9"/>
        <v>0</v>
      </c>
      <c r="H148" s="24"/>
      <c r="I148" s="24"/>
      <c r="J148" s="21" t="s">
        <v>18</v>
      </c>
      <c r="K148" s="21">
        <v>250</v>
      </c>
      <c r="L148" s="21" t="str">
        <f>VLOOKUP(E148,[1]KLASIFIKASI!$I$4:$J$18,2,FALSE)</f>
        <v>PELEPAS GAS</v>
      </c>
      <c r="M148" s="21">
        <f t="shared" si="10"/>
        <v>14</v>
      </c>
      <c r="N148" s="21" t="s">
        <v>19</v>
      </c>
    </row>
    <row r="149" spans="1:14" x14ac:dyDescent="0.25">
      <c r="A149" s="21">
        <f t="shared" si="11"/>
        <v>148</v>
      </c>
      <c r="B149" s="21" t="s">
        <v>2311</v>
      </c>
      <c r="C149" s="21" t="str">
        <f>VLOOKUP(B149,[1]DESA!$B$2:$D$601,3,FALSE)</f>
        <v>SISIK</v>
      </c>
      <c r="D149" s="21" t="str">
        <f>VLOOKUP(B149,[1]DESA!$B$2:$E$601,4,FALSE)</f>
        <v>PRINGGARATA</v>
      </c>
      <c r="E149" s="22" t="s">
        <v>24</v>
      </c>
      <c r="F149" s="21">
        <f t="shared" si="8"/>
        <v>0</v>
      </c>
      <c r="G149" s="21">
        <f t="shared" si="9"/>
        <v>0</v>
      </c>
      <c r="H149" s="24"/>
      <c r="I149" s="24"/>
      <c r="J149" s="21" t="s">
        <v>18</v>
      </c>
      <c r="K149" s="21">
        <v>500</v>
      </c>
      <c r="L149" s="21" t="str">
        <f>VLOOKUP(E149,[1]KLASIFIKASI!$I$4:$J$18,2,FALSE)</f>
        <v>PELEPAS GAS</v>
      </c>
      <c r="M149" s="21">
        <f t="shared" si="10"/>
        <v>15</v>
      </c>
      <c r="N149" s="21" t="s">
        <v>19</v>
      </c>
    </row>
    <row r="150" spans="1:14" x14ac:dyDescent="0.25">
      <c r="A150" s="21">
        <f t="shared" si="11"/>
        <v>149</v>
      </c>
      <c r="B150" s="21" t="s">
        <v>2311</v>
      </c>
      <c r="C150" s="21" t="str">
        <f>VLOOKUP(B150,[1]DESA!$B$2:$D$601,3,FALSE)</f>
        <v>SISIK</v>
      </c>
      <c r="D150" s="21" t="str">
        <f>VLOOKUP(B150,[1]DESA!$B$2:$E$601,4,FALSE)</f>
        <v>PRINGGARATA</v>
      </c>
      <c r="E150" s="22" t="s">
        <v>24</v>
      </c>
      <c r="F150" s="21">
        <f t="shared" si="8"/>
        <v>0</v>
      </c>
      <c r="G150" s="21">
        <f t="shared" si="9"/>
        <v>0</v>
      </c>
      <c r="H150" s="24"/>
      <c r="I150" s="24"/>
      <c r="J150" s="21" t="s">
        <v>18</v>
      </c>
      <c r="K150" s="21">
        <v>500</v>
      </c>
      <c r="L150" s="21" t="str">
        <f>VLOOKUP(E150,[1]KLASIFIKASI!$I$4:$J$18,2,FALSE)</f>
        <v>PELEPAS GAS</v>
      </c>
      <c r="M150" s="21">
        <f t="shared" si="10"/>
        <v>15</v>
      </c>
      <c r="N150" s="21" t="s">
        <v>19</v>
      </c>
    </row>
    <row r="151" spans="1:14" x14ac:dyDescent="0.25">
      <c r="A151" s="21">
        <f t="shared" si="11"/>
        <v>150</v>
      </c>
      <c r="B151" s="21" t="s">
        <v>2312</v>
      </c>
      <c r="C151" s="21" t="str">
        <f>VLOOKUP(B151,[1]DESA!$B$2:$D$601,3,FALSE)</f>
        <v>SISIK</v>
      </c>
      <c r="D151" s="21" t="str">
        <f>VLOOKUP(B151,[1]DESA!$B$2:$E$601,4,FALSE)</f>
        <v>PRINGGARATA</v>
      </c>
      <c r="E151" s="22" t="s">
        <v>24</v>
      </c>
      <c r="F151" s="21">
        <f t="shared" si="8"/>
        <v>0</v>
      </c>
      <c r="G151" s="21">
        <f t="shared" si="9"/>
        <v>0</v>
      </c>
      <c r="H151" s="24"/>
      <c r="I151" s="24"/>
      <c r="J151" s="21" t="s">
        <v>18</v>
      </c>
      <c r="K151" s="21">
        <v>500</v>
      </c>
      <c r="L151" s="21" t="str">
        <f>VLOOKUP(E151,[1]KLASIFIKASI!$I$4:$J$18,2,FALSE)</f>
        <v>PELEPAS GAS</v>
      </c>
      <c r="M151" s="21">
        <f t="shared" si="10"/>
        <v>15</v>
      </c>
      <c r="N151" s="21" t="s">
        <v>19</v>
      </c>
    </row>
    <row r="152" spans="1:14" x14ac:dyDescent="0.25">
      <c r="A152" s="21">
        <f t="shared" si="11"/>
        <v>151</v>
      </c>
      <c r="B152" s="21" t="s">
        <v>2312</v>
      </c>
      <c r="C152" s="21" t="str">
        <f>VLOOKUP(B152,[1]DESA!$B$2:$D$601,3,FALSE)</f>
        <v>SISIK</v>
      </c>
      <c r="D152" s="21" t="str">
        <f>VLOOKUP(B152,[1]DESA!$B$2:$E$601,4,FALSE)</f>
        <v>PRINGGARATA</v>
      </c>
      <c r="E152" s="22" t="s">
        <v>24</v>
      </c>
      <c r="F152" s="21">
        <f t="shared" si="8"/>
        <v>0</v>
      </c>
      <c r="G152" s="21">
        <f t="shared" si="9"/>
        <v>0</v>
      </c>
      <c r="H152" s="24"/>
      <c r="I152" s="24"/>
      <c r="J152" s="21" t="s">
        <v>18</v>
      </c>
      <c r="K152" s="21">
        <v>500</v>
      </c>
      <c r="L152" s="21" t="str">
        <f>VLOOKUP(E152,[1]KLASIFIKASI!$I$4:$J$18,2,FALSE)</f>
        <v>PELEPAS GAS</v>
      </c>
      <c r="M152" s="21">
        <f t="shared" si="10"/>
        <v>15</v>
      </c>
      <c r="N152" s="21" t="s">
        <v>19</v>
      </c>
    </row>
    <row r="153" spans="1:14" x14ac:dyDescent="0.25">
      <c r="A153" s="21">
        <f t="shared" si="11"/>
        <v>152</v>
      </c>
      <c r="B153" s="21" t="s">
        <v>2312</v>
      </c>
      <c r="C153" s="21" t="str">
        <f>VLOOKUP(B153,[1]DESA!$B$2:$D$601,3,FALSE)</f>
        <v>SISIK</v>
      </c>
      <c r="D153" s="21" t="str">
        <f>VLOOKUP(B153,[1]DESA!$B$2:$E$601,4,FALSE)</f>
        <v>PRINGGARATA</v>
      </c>
      <c r="E153" s="22" t="s">
        <v>24</v>
      </c>
      <c r="F153" s="21">
        <f t="shared" si="8"/>
        <v>0</v>
      </c>
      <c r="G153" s="21">
        <f t="shared" si="9"/>
        <v>0</v>
      </c>
      <c r="H153" s="24"/>
      <c r="I153" s="24"/>
      <c r="J153" s="21" t="s">
        <v>18</v>
      </c>
      <c r="K153" s="21">
        <v>500</v>
      </c>
      <c r="L153" s="21" t="str">
        <f>VLOOKUP(E153,[1]KLASIFIKASI!$I$4:$J$18,2,FALSE)</f>
        <v>PELEPAS GAS</v>
      </c>
      <c r="M153" s="21">
        <f t="shared" si="10"/>
        <v>15</v>
      </c>
      <c r="N153" s="21" t="s">
        <v>19</v>
      </c>
    </row>
    <row r="154" spans="1:14" x14ac:dyDescent="0.25">
      <c r="A154" s="21">
        <f t="shared" si="11"/>
        <v>153</v>
      </c>
      <c r="B154" s="21" t="s">
        <v>2312</v>
      </c>
      <c r="C154" s="21" t="str">
        <f>VLOOKUP(B154,[1]DESA!$B$2:$D$601,3,FALSE)</f>
        <v>SISIK</v>
      </c>
      <c r="D154" s="21" t="str">
        <f>VLOOKUP(B154,[1]DESA!$B$2:$E$601,4,FALSE)</f>
        <v>PRINGGARATA</v>
      </c>
      <c r="E154" s="22" t="s">
        <v>24</v>
      </c>
      <c r="F154" s="21">
        <f t="shared" si="8"/>
        <v>0</v>
      </c>
      <c r="G154" s="21">
        <f t="shared" si="9"/>
        <v>0</v>
      </c>
      <c r="H154" s="24"/>
      <c r="I154" s="24"/>
      <c r="J154" s="21" t="s">
        <v>18</v>
      </c>
      <c r="K154" s="21">
        <v>500</v>
      </c>
      <c r="L154" s="21" t="str">
        <f>VLOOKUP(E154,[1]KLASIFIKASI!$I$4:$J$18,2,FALSE)</f>
        <v>PELEPAS GAS</v>
      </c>
      <c r="M154" s="21">
        <f t="shared" si="10"/>
        <v>15</v>
      </c>
      <c r="N154" s="21" t="s">
        <v>19</v>
      </c>
    </row>
    <row r="155" spans="1:14" x14ac:dyDescent="0.25">
      <c r="A155" s="21">
        <f t="shared" si="11"/>
        <v>154</v>
      </c>
      <c r="B155" s="21" t="s">
        <v>2312</v>
      </c>
      <c r="C155" s="21" t="str">
        <f>VLOOKUP(B155,[1]DESA!$B$2:$D$601,3,FALSE)</f>
        <v>SISIK</v>
      </c>
      <c r="D155" s="21" t="str">
        <f>VLOOKUP(B155,[1]DESA!$B$2:$E$601,4,FALSE)</f>
        <v>PRINGGARATA</v>
      </c>
      <c r="E155" s="22" t="s">
        <v>24</v>
      </c>
      <c r="F155" s="21">
        <f t="shared" si="8"/>
        <v>0</v>
      </c>
      <c r="G155" s="21">
        <f t="shared" si="9"/>
        <v>0</v>
      </c>
      <c r="H155" s="24"/>
      <c r="I155" s="24"/>
      <c r="J155" s="21" t="s">
        <v>18</v>
      </c>
      <c r="K155" s="21">
        <v>500</v>
      </c>
      <c r="L155" s="21" t="str">
        <f>VLOOKUP(E155,[1]KLASIFIKASI!$I$4:$J$18,2,FALSE)</f>
        <v>PELEPAS GAS</v>
      </c>
      <c r="M155" s="21">
        <f t="shared" si="10"/>
        <v>15</v>
      </c>
      <c r="N155" s="21" t="s">
        <v>19</v>
      </c>
    </row>
    <row r="156" spans="1:14" x14ac:dyDescent="0.25">
      <c r="A156" s="21">
        <f t="shared" si="11"/>
        <v>155</v>
      </c>
      <c r="B156" s="21" t="s">
        <v>2312</v>
      </c>
      <c r="C156" s="21" t="str">
        <f>VLOOKUP(B156,[1]DESA!$B$2:$D$601,3,FALSE)</f>
        <v>SISIK</v>
      </c>
      <c r="D156" s="21" t="str">
        <f>VLOOKUP(B156,[1]DESA!$B$2:$E$601,4,FALSE)</f>
        <v>PRINGGARATA</v>
      </c>
      <c r="E156" s="22" t="s">
        <v>24</v>
      </c>
      <c r="F156" s="21">
        <f t="shared" si="8"/>
        <v>0</v>
      </c>
      <c r="G156" s="21">
        <f t="shared" si="9"/>
        <v>0</v>
      </c>
      <c r="H156" s="24"/>
      <c r="I156" s="24"/>
      <c r="J156" s="21" t="s">
        <v>18</v>
      </c>
      <c r="K156" s="21">
        <v>500</v>
      </c>
      <c r="L156" s="21" t="str">
        <f>VLOOKUP(E156,[1]KLASIFIKASI!$I$4:$J$18,2,FALSE)</f>
        <v>PELEPAS GAS</v>
      </c>
      <c r="M156" s="21">
        <f t="shared" si="10"/>
        <v>15</v>
      </c>
      <c r="N156" s="21" t="s">
        <v>19</v>
      </c>
    </row>
    <row r="157" spans="1:14" x14ac:dyDescent="0.25">
      <c r="A157" s="21">
        <f t="shared" si="11"/>
        <v>156</v>
      </c>
      <c r="B157" s="21" t="s">
        <v>2312</v>
      </c>
      <c r="C157" s="21" t="str">
        <f>VLOOKUP(B157,[1]DESA!$B$2:$D$601,3,FALSE)</f>
        <v>SISIK</v>
      </c>
      <c r="D157" s="21" t="str">
        <f>VLOOKUP(B157,[1]DESA!$B$2:$E$601,4,FALSE)</f>
        <v>PRINGGARATA</v>
      </c>
      <c r="E157" s="22" t="s">
        <v>24</v>
      </c>
      <c r="F157" s="21">
        <f t="shared" si="8"/>
        <v>0</v>
      </c>
      <c r="G157" s="21">
        <f t="shared" si="9"/>
        <v>0</v>
      </c>
      <c r="H157" s="24"/>
      <c r="I157" s="24"/>
      <c r="J157" s="21" t="s">
        <v>18</v>
      </c>
      <c r="K157" s="21">
        <v>500</v>
      </c>
      <c r="L157" s="21" t="str">
        <f>VLOOKUP(E157,[1]KLASIFIKASI!$I$4:$J$18,2,FALSE)</f>
        <v>PELEPAS GAS</v>
      </c>
      <c r="M157" s="21">
        <f t="shared" si="10"/>
        <v>15</v>
      </c>
      <c r="N157" s="21" t="s">
        <v>19</v>
      </c>
    </row>
    <row r="158" spans="1:14" x14ac:dyDescent="0.25">
      <c r="A158" s="21">
        <f t="shared" si="11"/>
        <v>157</v>
      </c>
      <c r="B158" s="21" t="s">
        <v>2312</v>
      </c>
      <c r="C158" s="21" t="str">
        <f>VLOOKUP(B158,[1]DESA!$B$2:$D$601,3,FALSE)</f>
        <v>SISIK</v>
      </c>
      <c r="D158" s="21" t="str">
        <f>VLOOKUP(B158,[1]DESA!$B$2:$E$601,4,FALSE)</f>
        <v>PRINGGARATA</v>
      </c>
      <c r="E158" s="22" t="s">
        <v>24</v>
      </c>
      <c r="F158" s="21">
        <f t="shared" si="8"/>
        <v>0</v>
      </c>
      <c r="G158" s="21">
        <f t="shared" si="9"/>
        <v>0</v>
      </c>
      <c r="H158" s="24"/>
      <c r="I158" s="24"/>
      <c r="J158" s="21" t="s">
        <v>18</v>
      </c>
      <c r="K158" s="21">
        <v>500</v>
      </c>
      <c r="L158" s="21" t="str">
        <f>VLOOKUP(E158,[1]KLASIFIKASI!$I$4:$J$18,2,FALSE)</f>
        <v>PELEPAS GAS</v>
      </c>
      <c r="M158" s="21">
        <f t="shared" si="10"/>
        <v>15</v>
      </c>
      <c r="N158" s="21" t="s">
        <v>19</v>
      </c>
    </row>
    <row r="159" spans="1:14" x14ac:dyDescent="0.25">
      <c r="A159" s="21">
        <f t="shared" si="11"/>
        <v>158</v>
      </c>
      <c r="B159" s="21" t="s">
        <v>2312</v>
      </c>
      <c r="C159" s="21" t="str">
        <f>VLOOKUP(B159,[1]DESA!$B$2:$D$601,3,FALSE)</f>
        <v>SISIK</v>
      </c>
      <c r="D159" s="21" t="str">
        <f>VLOOKUP(B159,[1]DESA!$B$2:$E$601,4,FALSE)</f>
        <v>PRINGGARATA</v>
      </c>
      <c r="E159" s="22" t="s">
        <v>24</v>
      </c>
      <c r="F159" s="21">
        <f t="shared" si="8"/>
        <v>0</v>
      </c>
      <c r="G159" s="21">
        <f t="shared" si="9"/>
        <v>0</v>
      </c>
      <c r="H159" s="24"/>
      <c r="I159" s="24"/>
      <c r="J159" s="21" t="s">
        <v>18</v>
      </c>
      <c r="K159" s="21">
        <v>500</v>
      </c>
      <c r="L159" s="21" t="str">
        <f>VLOOKUP(E159,[1]KLASIFIKASI!$I$4:$J$18,2,FALSE)</f>
        <v>PELEPAS GAS</v>
      </c>
      <c r="M159" s="21">
        <f t="shared" si="10"/>
        <v>15</v>
      </c>
      <c r="N159" s="21" t="s">
        <v>19</v>
      </c>
    </row>
    <row r="160" spans="1:14" x14ac:dyDescent="0.25">
      <c r="A160" s="21">
        <f t="shared" si="11"/>
        <v>159</v>
      </c>
      <c r="B160" s="21" t="s">
        <v>2312</v>
      </c>
      <c r="C160" s="21" t="str">
        <f>VLOOKUP(B160,[1]DESA!$B$2:$D$601,3,FALSE)</f>
        <v>SISIK</v>
      </c>
      <c r="D160" s="21" t="str">
        <f>VLOOKUP(B160,[1]DESA!$B$2:$E$601,4,FALSE)</f>
        <v>PRINGGARATA</v>
      </c>
      <c r="E160" s="22" t="s">
        <v>24</v>
      </c>
      <c r="F160" s="21">
        <f t="shared" si="8"/>
        <v>0</v>
      </c>
      <c r="G160" s="21">
        <f t="shared" si="9"/>
        <v>0</v>
      </c>
      <c r="H160" s="24"/>
      <c r="I160" s="24"/>
      <c r="J160" s="21" t="s">
        <v>18</v>
      </c>
      <c r="K160" s="21">
        <v>500</v>
      </c>
      <c r="L160" s="21" t="str">
        <f>VLOOKUP(E160,[1]KLASIFIKASI!$I$4:$J$18,2,FALSE)</f>
        <v>PELEPAS GAS</v>
      </c>
      <c r="M160" s="21">
        <f t="shared" si="10"/>
        <v>15</v>
      </c>
      <c r="N160" s="21" t="s">
        <v>19</v>
      </c>
    </row>
    <row r="161" spans="1:14" x14ac:dyDescent="0.25">
      <c r="A161" s="21">
        <f t="shared" si="11"/>
        <v>160</v>
      </c>
      <c r="B161" s="21" t="s">
        <v>2312</v>
      </c>
      <c r="C161" s="21" t="str">
        <f>VLOOKUP(B161,[1]DESA!$B$2:$D$601,3,FALSE)</f>
        <v>SISIK</v>
      </c>
      <c r="D161" s="21" t="str">
        <f>VLOOKUP(B161,[1]DESA!$B$2:$E$601,4,FALSE)</f>
        <v>PRINGGARATA</v>
      </c>
      <c r="E161" s="22" t="s">
        <v>24</v>
      </c>
      <c r="F161" s="21">
        <f t="shared" si="8"/>
        <v>0</v>
      </c>
      <c r="G161" s="21">
        <f t="shared" si="9"/>
        <v>0</v>
      </c>
      <c r="H161" s="24"/>
      <c r="I161" s="24"/>
      <c r="J161" s="21" t="s">
        <v>18</v>
      </c>
      <c r="K161" s="21">
        <v>500</v>
      </c>
      <c r="L161" s="21" t="str">
        <f>VLOOKUP(E161,[1]KLASIFIKASI!$I$4:$J$18,2,FALSE)</f>
        <v>PELEPAS GAS</v>
      </c>
      <c r="M161" s="21">
        <f t="shared" si="10"/>
        <v>15</v>
      </c>
      <c r="N161" s="21" t="s">
        <v>19</v>
      </c>
    </row>
    <row r="162" spans="1:14" x14ac:dyDescent="0.25">
      <c r="A162" s="21">
        <f t="shared" si="11"/>
        <v>161</v>
      </c>
      <c r="B162" s="21" t="s">
        <v>2312</v>
      </c>
      <c r="C162" s="21" t="str">
        <f>VLOOKUP(B162,[1]DESA!$B$2:$D$601,3,FALSE)</f>
        <v>SISIK</v>
      </c>
      <c r="D162" s="21" t="str">
        <f>VLOOKUP(B162,[1]DESA!$B$2:$E$601,4,FALSE)</f>
        <v>PRINGGARATA</v>
      </c>
      <c r="E162" s="22" t="s">
        <v>24</v>
      </c>
      <c r="F162" s="21">
        <f t="shared" si="8"/>
        <v>0</v>
      </c>
      <c r="G162" s="21">
        <f t="shared" si="9"/>
        <v>0</v>
      </c>
      <c r="H162" s="24"/>
      <c r="I162" s="24"/>
      <c r="J162" s="21" t="s">
        <v>18</v>
      </c>
      <c r="K162" s="21">
        <v>500</v>
      </c>
      <c r="L162" s="21" t="str">
        <f>VLOOKUP(E162,[1]KLASIFIKASI!$I$4:$J$18,2,FALSE)</f>
        <v>PELEPAS GAS</v>
      </c>
      <c r="M162" s="21">
        <f t="shared" si="10"/>
        <v>15</v>
      </c>
      <c r="N162" s="21" t="s">
        <v>19</v>
      </c>
    </row>
    <row r="163" spans="1:14" x14ac:dyDescent="0.25">
      <c r="A163" s="21">
        <f t="shared" si="11"/>
        <v>162</v>
      </c>
      <c r="B163" s="21" t="s">
        <v>2312</v>
      </c>
      <c r="C163" s="21" t="str">
        <f>VLOOKUP(B163,[1]DESA!$B$2:$D$601,3,FALSE)</f>
        <v>SISIK</v>
      </c>
      <c r="D163" s="21" t="str">
        <f>VLOOKUP(B163,[1]DESA!$B$2:$E$601,4,FALSE)</f>
        <v>PRINGGARATA</v>
      </c>
      <c r="E163" s="22" t="s">
        <v>24</v>
      </c>
      <c r="F163" s="21">
        <f t="shared" si="8"/>
        <v>0</v>
      </c>
      <c r="G163" s="21">
        <f t="shared" si="9"/>
        <v>0</v>
      </c>
      <c r="H163" s="24"/>
      <c r="I163" s="24"/>
      <c r="J163" s="21" t="s">
        <v>18</v>
      </c>
      <c r="K163" s="21">
        <v>500</v>
      </c>
      <c r="L163" s="21" t="str">
        <f>VLOOKUP(E163,[1]KLASIFIKASI!$I$4:$J$18,2,FALSE)</f>
        <v>PELEPAS GAS</v>
      </c>
      <c r="M163" s="21">
        <f t="shared" si="10"/>
        <v>15</v>
      </c>
      <c r="N163" s="21" t="s">
        <v>19</v>
      </c>
    </row>
    <row r="164" spans="1:14" x14ac:dyDescent="0.25">
      <c r="A164" s="21">
        <f t="shared" si="11"/>
        <v>163</v>
      </c>
      <c r="B164" s="21" t="s">
        <v>2312</v>
      </c>
      <c r="C164" s="21" t="str">
        <f>VLOOKUP(B164,[1]DESA!$B$2:$D$601,3,FALSE)</f>
        <v>SISIK</v>
      </c>
      <c r="D164" s="21" t="str">
        <f>VLOOKUP(B164,[1]DESA!$B$2:$E$601,4,FALSE)</f>
        <v>PRINGGARATA</v>
      </c>
      <c r="E164" s="22" t="s">
        <v>24</v>
      </c>
      <c r="F164" s="21">
        <f t="shared" si="8"/>
        <v>0</v>
      </c>
      <c r="G164" s="21">
        <f t="shared" si="9"/>
        <v>0</v>
      </c>
      <c r="H164" s="24"/>
      <c r="I164" s="24"/>
      <c r="J164" s="21" t="s">
        <v>18</v>
      </c>
      <c r="K164" s="21">
        <v>500</v>
      </c>
      <c r="L164" s="21" t="str">
        <f>VLOOKUP(E164,[1]KLASIFIKASI!$I$4:$J$18,2,FALSE)</f>
        <v>PELEPAS GAS</v>
      </c>
      <c r="M164" s="21">
        <f t="shared" si="10"/>
        <v>15</v>
      </c>
      <c r="N164" s="21" t="s">
        <v>19</v>
      </c>
    </row>
    <row r="165" spans="1:14" x14ac:dyDescent="0.25">
      <c r="A165" s="21">
        <f t="shared" si="11"/>
        <v>164</v>
      </c>
      <c r="B165" s="21" t="s">
        <v>2312</v>
      </c>
      <c r="C165" s="21" t="str">
        <f>VLOOKUP(B165,[1]DESA!$B$2:$D$601,3,FALSE)</f>
        <v>SISIK</v>
      </c>
      <c r="D165" s="21" t="str">
        <f>VLOOKUP(B165,[1]DESA!$B$2:$E$601,4,FALSE)</f>
        <v>PRINGGARATA</v>
      </c>
      <c r="E165" s="22" t="s">
        <v>24</v>
      </c>
      <c r="F165" s="21">
        <f t="shared" si="8"/>
        <v>0</v>
      </c>
      <c r="G165" s="21">
        <f t="shared" si="9"/>
        <v>0</v>
      </c>
      <c r="H165" s="24"/>
      <c r="I165" s="24"/>
      <c r="J165" s="21" t="s">
        <v>18</v>
      </c>
      <c r="K165" s="21">
        <v>500</v>
      </c>
      <c r="L165" s="21" t="str">
        <f>VLOOKUP(E165,[1]KLASIFIKASI!$I$4:$J$18,2,FALSE)</f>
        <v>PELEPAS GAS</v>
      </c>
      <c r="M165" s="21">
        <f t="shared" si="10"/>
        <v>15</v>
      </c>
      <c r="N165" s="21" t="s">
        <v>19</v>
      </c>
    </row>
    <row r="166" spans="1:14" x14ac:dyDescent="0.25">
      <c r="A166" s="21">
        <f t="shared" si="11"/>
        <v>165</v>
      </c>
      <c r="B166" s="21" t="s">
        <v>2312</v>
      </c>
      <c r="C166" s="21" t="str">
        <f>VLOOKUP(B166,[1]DESA!$B$2:$D$601,3,FALSE)</f>
        <v>SISIK</v>
      </c>
      <c r="D166" s="21" t="str">
        <f>VLOOKUP(B166,[1]DESA!$B$2:$E$601,4,FALSE)</f>
        <v>PRINGGARATA</v>
      </c>
      <c r="E166" s="22" t="s">
        <v>24</v>
      </c>
      <c r="F166" s="21">
        <f t="shared" si="8"/>
        <v>0</v>
      </c>
      <c r="G166" s="21">
        <f t="shared" si="9"/>
        <v>0</v>
      </c>
      <c r="H166" s="24"/>
      <c r="I166" s="24"/>
      <c r="J166" s="21" t="s">
        <v>18</v>
      </c>
      <c r="K166" s="21">
        <v>500</v>
      </c>
      <c r="L166" s="21" t="str">
        <f>VLOOKUP(E166,[1]KLASIFIKASI!$I$4:$J$18,2,FALSE)</f>
        <v>PELEPAS GAS</v>
      </c>
      <c r="M166" s="21">
        <f t="shared" si="10"/>
        <v>15</v>
      </c>
      <c r="N166" s="21" t="s">
        <v>19</v>
      </c>
    </row>
    <row r="167" spans="1:14" x14ac:dyDescent="0.25">
      <c r="A167" s="21">
        <f t="shared" si="11"/>
        <v>166</v>
      </c>
      <c r="B167" s="21" t="s">
        <v>2312</v>
      </c>
      <c r="C167" s="21" t="str">
        <f>VLOOKUP(B167,[1]DESA!$B$2:$D$601,3,FALSE)</f>
        <v>SISIK</v>
      </c>
      <c r="D167" s="21" t="str">
        <f>VLOOKUP(B167,[1]DESA!$B$2:$E$601,4,FALSE)</f>
        <v>PRINGGARATA</v>
      </c>
      <c r="E167" s="22" t="s">
        <v>24</v>
      </c>
      <c r="F167" s="21">
        <f t="shared" si="8"/>
        <v>0</v>
      </c>
      <c r="G167" s="21">
        <f t="shared" si="9"/>
        <v>0</v>
      </c>
      <c r="H167" s="24"/>
      <c r="I167" s="24"/>
      <c r="J167" s="21" t="s">
        <v>18</v>
      </c>
      <c r="K167" s="21">
        <v>500</v>
      </c>
      <c r="L167" s="21" t="str">
        <f>VLOOKUP(E167,[1]KLASIFIKASI!$I$4:$J$18,2,FALSE)</f>
        <v>PELEPAS GAS</v>
      </c>
      <c r="M167" s="21">
        <f t="shared" si="10"/>
        <v>15</v>
      </c>
      <c r="N167" s="21" t="s">
        <v>19</v>
      </c>
    </row>
    <row r="168" spans="1:14" x14ac:dyDescent="0.25">
      <c r="A168" s="21">
        <f t="shared" si="11"/>
        <v>167</v>
      </c>
      <c r="B168" s="21" t="s">
        <v>2312</v>
      </c>
      <c r="C168" s="21" t="str">
        <f>VLOOKUP(B168,[1]DESA!$B$2:$D$601,3,FALSE)</f>
        <v>SISIK</v>
      </c>
      <c r="D168" s="21" t="str">
        <f>VLOOKUP(B168,[1]DESA!$B$2:$E$601,4,FALSE)</f>
        <v>PRINGGARATA</v>
      </c>
      <c r="E168" s="22" t="s">
        <v>24</v>
      </c>
      <c r="F168" s="21">
        <f t="shared" si="8"/>
        <v>0</v>
      </c>
      <c r="G168" s="21">
        <f t="shared" si="9"/>
        <v>0</v>
      </c>
      <c r="H168" s="24"/>
      <c r="I168" s="24"/>
      <c r="J168" s="21" t="s">
        <v>18</v>
      </c>
      <c r="K168" s="21">
        <v>500</v>
      </c>
      <c r="L168" s="21" t="str">
        <f>VLOOKUP(E168,[1]KLASIFIKASI!$I$4:$J$18,2,FALSE)</f>
        <v>PELEPAS GAS</v>
      </c>
      <c r="M168" s="21">
        <f t="shared" si="10"/>
        <v>15</v>
      </c>
      <c r="N168" s="21" t="s">
        <v>19</v>
      </c>
    </row>
    <row r="169" spans="1:14" x14ac:dyDescent="0.25">
      <c r="A169" s="21">
        <f t="shared" si="11"/>
        <v>168</v>
      </c>
      <c r="B169" s="21" t="s">
        <v>2312</v>
      </c>
      <c r="C169" s="21" t="str">
        <f>VLOOKUP(B169,[1]DESA!$B$2:$D$601,3,FALSE)</f>
        <v>SISIK</v>
      </c>
      <c r="D169" s="21" t="str">
        <f>VLOOKUP(B169,[1]DESA!$B$2:$E$601,4,FALSE)</f>
        <v>PRINGGARATA</v>
      </c>
      <c r="E169" s="22" t="s">
        <v>24</v>
      </c>
      <c r="F169" s="21">
        <f t="shared" si="8"/>
        <v>0</v>
      </c>
      <c r="G169" s="21">
        <f t="shared" si="9"/>
        <v>0</v>
      </c>
      <c r="H169" s="24"/>
      <c r="I169" s="24"/>
      <c r="J169" s="21" t="s">
        <v>18</v>
      </c>
      <c r="K169" s="21">
        <v>500</v>
      </c>
      <c r="L169" s="21" t="str">
        <f>VLOOKUP(E169,[1]KLASIFIKASI!$I$4:$J$18,2,FALSE)</f>
        <v>PELEPAS GAS</v>
      </c>
      <c r="M169" s="21">
        <f t="shared" si="10"/>
        <v>15</v>
      </c>
      <c r="N169" s="21" t="s">
        <v>19</v>
      </c>
    </row>
    <row r="170" spans="1:14" x14ac:dyDescent="0.25">
      <c r="A170" s="21">
        <f t="shared" si="11"/>
        <v>169</v>
      </c>
      <c r="B170" s="21" t="s">
        <v>2349</v>
      </c>
      <c r="C170" s="21" t="str">
        <f>VLOOKUP(B170,[1]DESA!$B$2:$D$601,3,FALSE)</f>
        <v>SINTUNG</v>
      </c>
      <c r="D170" s="21" t="str">
        <f>VLOOKUP(B170,[1]DESA!$B$2:$E$601,4,FALSE)</f>
        <v>PRINGGARATA</v>
      </c>
      <c r="E170" s="22" t="s">
        <v>29</v>
      </c>
      <c r="F170" s="21">
        <f t="shared" si="8"/>
        <v>0</v>
      </c>
      <c r="G170" s="21">
        <f t="shared" si="9"/>
        <v>0</v>
      </c>
      <c r="H170" s="24"/>
      <c r="I170" s="24"/>
      <c r="J170" s="21" t="s">
        <v>18</v>
      </c>
      <c r="K170" s="21">
        <v>500</v>
      </c>
      <c r="L170" s="21" t="str">
        <f>VLOOKUP(E170,[1]KLASIFIKASI!$I$4:$J$18,2,FALSE)</f>
        <v>PELEPAS GAS</v>
      </c>
      <c r="M170" s="21">
        <f t="shared" si="10"/>
        <v>15</v>
      </c>
      <c r="N170" s="21" t="s">
        <v>19</v>
      </c>
    </row>
    <row r="171" spans="1:14" x14ac:dyDescent="0.25">
      <c r="A171" s="21">
        <f t="shared" si="11"/>
        <v>170</v>
      </c>
      <c r="B171" s="21" t="s">
        <v>2349</v>
      </c>
      <c r="C171" s="21" t="str">
        <f>VLOOKUP(B171,[1]DESA!$B$2:$D$601,3,FALSE)</f>
        <v>SINTUNG</v>
      </c>
      <c r="D171" s="21" t="str">
        <f>VLOOKUP(B171,[1]DESA!$B$2:$E$601,4,FALSE)</f>
        <v>PRINGGARATA</v>
      </c>
      <c r="E171" s="22" t="s">
        <v>29</v>
      </c>
      <c r="F171" s="21">
        <f t="shared" si="8"/>
        <v>0</v>
      </c>
      <c r="G171" s="21">
        <f t="shared" si="9"/>
        <v>0</v>
      </c>
      <c r="H171" s="24"/>
      <c r="I171" s="24"/>
      <c r="J171" s="21" t="s">
        <v>18</v>
      </c>
      <c r="K171" s="21">
        <v>500</v>
      </c>
      <c r="L171" s="21" t="str">
        <f>VLOOKUP(E171,[1]KLASIFIKASI!$I$4:$J$18,2,FALSE)</f>
        <v>PELEPAS GAS</v>
      </c>
      <c r="M171" s="21">
        <f t="shared" si="10"/>
        <v>15</v>
      </c>
      <c r="N171" s="21" t="s">
        <v>19</v>
      </c>
    </row>
    <row r="172" spans="1:14" x14ac:dyDescent="0.25">
      <c r="A172" s="21">
        <f t="shared" si="11"/>
        <v>171</v>
      </c>
      <c r="B172" s="21" t="s">
        <v>2349</v>
      </c>
      <c r="C172" s="21" t="str">
        <f>VLOOKUP(B172,[1]DESA!$B$2:$D$601,3,FALSE)</f>
        <v>SINTUNG</v>
      </c>
      <c r="D172" s="21" t="str">
        <f>VLOOKUP(B172,[1]DESA!$B$2:$E$601,4,FALSE)</f>
        <v>PRINGGARATA</v>
      </c>
      <c r="E172" s="22" t="s">
        <v>29</v>
      </c>
      <c r="F172" s="21">
        <f t="shared" si="8"/>
        <v>0</v>
      </c>
      <c r="G172" s="21">
        <f t="shared" si="9"/>
        <v>0</v>
      </c>
      <c r="H172" s="24"/>
      <c r="I172" s="24"/>
      <c r="J172" s="21" t="s">
        <v>18</v>
      </c>
      <c r="K172" s="21">
        <v>500</v>
      </c>
      <c r="L172" s="21" t="str">
        <f>VLOOKUP(E172,[1]KLASIFIKASI!$I$4:$J$18,2,FALSE)</f>
        <v>PELEPAS GAS</v>
      </c>
      <c r="M172" s="21">
        <f t="shared" si="10"/>
        <v>15</v>
      </c>
      <c r="N172" s="21" t="s">
        <v>19</v>
      </c>
    </row>
    <row r="173" spans="1:14" x14ac:dyDescent="0.25">
      <c r="A173" s="21">
        <f t="shared" si="11"/>
        <v>172</v>
      </c>
      <c r="B173" s="21" t="s">
        <v>2349</v>
      </c>
      <c r="C173" s="21" t="str">
        <f>VLOOKUP(B173,[1]DESA!$B$2:$D$601,3,FALSE)</f>
        <v>SINTUNG</v>
      </c>
      <c r="D173" s="21" t="str">
        <f>VLOOKUP(B173,[1]DESA!$B$2:$E$601,4,FALSE)</f>
        <v>PRINGGARATA</v>
      </c>
      <c r="E173" s="22" t="s">
        <v>29</v>
      </c>
      <c r="F173" s="21">
        <f t="shared" si="8"/>
        <v>0</v>
      </c>
      <c r="G173" s="21">
        <f t="shared" si="9"/>
        <v>0</v>
      </c>
      <c r="H173" s="24"/>
      <c r="I173" s="24"/>
      <c r="J173" s="21" t="s">
        <v>18</v>
      </c>
      <c r="K173" s="21">
        <v>500</v>
      </c>
      <c r="L173" s="21" t="str">
        <f>VLOOKUP(E173,[1]KLASIFIKASI!$I$4:$J$18,2,FALSE)</f>
        <v>PELEPAS GAS</v>
      </c>
      <c r="M173" s="21">
        <f t="shared" si="10"/>
        <v>15</v>
      </c>
      <c r="N173" s="21" t="s">
        <v>19</v>
      </c>
    </row>
    <row r="174" spans="1:14" x14ac:dyDescent="0.25">
      <c r="A174" s="21">
        <f t="shared" si="11"/>
        <v>173</v>
      </c>
      <c r="B174" s="21" t="s">
        <v>2349</v>
      </c>
      <c r="C174" s="21" t="str">
        <f>VLOOKUP(B174,[1]DESA!$B$2:$D$601,3,FALSE)</f>
        <v>SINTUNG</v>
      </c>
      <c r="D174" s="21" t="str">
        <f>VLOOKUP(B174,[1]DESA!$B$2:$E$601,4,FALSE)</f>
        <v>PRINGGARATA</v>
      </c>
      <c r="E174" s="22" t="s">
        <v>29</v>
      </c>
      <c r="F174" s="21">
        <f t="shared" si="8"/>
        <v>0</v>
      </c>
      <c r="G174" s="21">
        <f t="shared" si="9"/>
        <v>0</v>
      </c>
      <c r="H174" s="24"/>
      <c r="I174" s="24"/>
      <c r="J174" s="21" t="s">
        <v>18</v>
      </c>
      <c r="K174" s="21">
        <v>500</v>
      </c>
      <c r="L174" s="21" t="str">
        <f>VLOOKUP(E174,[1]KLASIFIKASI!$I$4:$J$18,2,FALSE)</f>
        <v>PELEPAS GAS</v>
      </c>
      <c r="M174" s="21">
        <f t="shared" si="10"/>
        <v>15</v>
      </c>
      <c r="N174" s="21" t="s">
        <v>19</v>
      </c>
    </row>
    <row r="175" spans="1:14" x14ac:dyDescent="0.25">
      <c r="A175" s="21">
        <f t="shared" si="11"/>
        <v>174</v>
      </c>
      <c r="B175" s="21" t="s">
        <v>2349</v>
      </c>
      <c r="C175" s="21" t="str">
        <f>VLOOKUP(B175,[1]DESA!$B$2:$D$601,3,FALSE)</f>
        <v>SINTUNG</v>
      </c>
      <c r="D175" s="21" t="str">
        <f>VLOOKUP(B175,[1]DESA!$B$2:$E$601,4,FALSE)</f>
        <v>PRINGGARATA</v>
      </c>
      <c r="E175" s="22" t="s">
        <v>29</v>
      </c>
      <c r="F175" s="21">
        <f t="shared" si="8"/>
        <v>0</v>
      </c>
      <c r="G175" s="21">
        <f t="shared" si="9"/>
        <v>0</v>
      </c>
      <c r="H175" s="24"/>
      <c r="I175" s="24"/>
      <c r="J175" s="21" t="s">
        <v>18</v>
      </c>
      <c r="K175" s="21">
        <v>500</v>
      </c>
      <c r="L175" s="21" t="str">
        <f>VLOOKUP(E175,[1]KLASIFIKASI!$I$4:$J$18,2,FALSE)</f>
        <v>PELEPAS GAS</v>
      </c>
      <c r="M175" s="21">
        <f t="shared" si="10"/>
        <v>15</v>
      </c>
      <c r="N175" s="21" t="s">
        <v>19</v>
      </c>
    </row>
    <row r="176" spans="1:14" x14ac:dyDescent="0.25">
      <c r="A176" s="21">
        <f t="shared" si="11"/>
        <v>175</v>
      </c>
      <c r="B176" s="21" t="s">
        <v>2349</v>
      </c>
      <c r="C176" s="21" t="str">
        <f>VLOOKUP(B176,[1]DESA!$B$2:$D$601,3,FALSE)</f>
        <v>SINTUNG</v>
      </c>
      <c r="D176" s="21" t="str">
        <f>VLOOKUP(B176,[1]DESA!$B$2:$E$601,4,FALSE)</f>
        <v>PRINGGARATA</v>
      </c>
      <c r="E176" s="22" t="s">
        <v>29</v>
      </c>
      <c r="F176" s="21">
        <f t="shared" si="8"/>
        <v>0</v>
      </c>
      <c r="G176" s="21">
        <f t="shared" si="9"/>
        <v>0</v>
      </c>
      <c r="H176" s="24"/>
      <c r="I176" s="24"/>
      <c r="J176" s="21" t="s">
        <v>18</v>
      </c>
      <c r="K176" s="21">
        <v>250</v>
      </c>
      <c r="L176" s="21" t="str">
        <f>VLOOKUP(E176,[1]KLASIFIKASI!$I$4:$J$18,2,FALSE)</f>
        <v>PELEPAS GAS</v>
      </c>
      <c r="M176" s="21">
        <f t="shared" si="10"/>
        <v>14</v>
      </c>
      <c r="N176" s="21" t="s">
        <v>19</v>
      </c>
    </row>
    <row r="177" spans="1:14" x14ac:dyDescent="0.25">
      <c r="A177" s="21">
        <f t="shared" si="11"/>
        <v>176</v>
      </c>
      <c r="B177" s="21" t="s">
        <v>2349</v>
      </c>
      <c r="C177" s="21" t="str">
        <f>VLOOKUP(B177,[1]DESA!$B$2:$D$601,3,FALSE)</f>
        <v>SINTUNG</v>
      </c>
      <c r="D177" s="21" t="str">
        <f>VLOOKUP(B177,[1]DESA!$B$2:$E$601,4,FALSE)</f>
        <v>PRINGGARATA</v>
      </c>
      <c r="E177" s="22" t="s">
        <v>29</v>
      </c>
      <c r="F177" s="21">
        <f t="shared" si="8"/>
        <v>0</v>
      </c>
      <c r="G177" s="21">
        <f t="shared" si="9"/>
        <v>0</v>
      </c>
      <c r="H177" s="24"/>
      <c r="I177" s="24"/>
      <c r="J177" s="21" t="s">
        <v>18</v>
      </c>
      <c r="K177" s="21">
        <v>500</v>
      </c>
      <c r="L177" s="21" t="str">
        <f>VLOOKUP(E177,[1]KLASIFIKASI!$I$4:$J$18,2,FALSE)</f>
        <v>PELEPAS GAS</v>
      </c>
      <c r="M177" s="21">
        <f t="shared" si="10"/>
        <v>15</v>
      </c>
      <c r="N177" s="21" t="s">
        <v>19</v>
      </c>
    </row>
    <row r="178" spans="1:14" x14ac:dyDescent="0.25">
      <c r="A178" s="21">
        <f t="shared" si="11"/>
        <v>177</v>
      </c>
      <c r="B178" s="21" t="s">
        <v>2349</v>
      </c>
      <c r="C178" s="21" t="str">
        <f>VLOOKUP(B178,[1]DESA!$B$2:$D$601,3,FALSE)</f>
        <v>SINTUNG</v>
      </c>
      <c r="D178" s="21" t="str">
        <f>VLOOKUP(B178,[1]DESA!$B$2:$E$601,4,FALSE)</f>
        <v>PRINGGARATA</v>
      </c>
      <c r="E178" s="22" t="s">
        <v>29</v>
      </c>
      <c r="F178" s="21">
        <f t="shared" si="8"/>
        <v>0</v>
      </c>
      <c r="G178" s="21">
        <f t="shared" si="9"/>
        <v>0</v>
      </c>
      <c r="H178" s="24"/>
      <c r="I178" s="24"/>
      <c r="J178" s="21" t="s">
        <v>18</v>
      </c>
      <c r="K178" s="21">
        <v>500</v>
      </c>
      <c r="L178" s="21" t="str">
        <f>VLOOKUP(E178,[1]KLASIFIKASI!$I$4:$J$18,2,FALSE)</f>
        <v>PELEPAS GAS</v>
      </c>
      <c r="M178" s="21">
        <f t="shared" si="10"/>
        <v>15</v>
      </c>
      <c r="N178" s="21" t="s">
        <v>19</v>
      </c>
    </row>
    <row r="179" spans="1:14" x14ac:dyDescent="0.25">
      <c r="A179" s="21">
        <f t="shared" si="11"/>
        <v>178</v>
      </c>
      <c r="B179" s="21" t="s">
        <v>2349</v>
      </c>
      <c r="C179" s="21" t="str">
        <f>VLOOKUP(B179,[1]DESA!$B$2:$D$601,3,FALSE)</f>
        <v>SINTUNG</v>
      </c>
      <c r="D179" s="21" t="str">
        <f>VLOOKUP(B179,[1]DESA!$B$2:$E$601,4,FALSE)</f>
        <v>PRINGGARATA</v>
      </c>
      <c r="E179" s="22" t="s">
        <v>29</v>
      </c>
      <c r="F179" s="21">
        <f t="shared" si="8"/>
        <v>0</v>
      </c>
      <c r="G179" s="21">
        <f t="shared" si="9"/>
        <v>0</v>
      </c>
      <c r="H179" s="24"/>
      <c r="I179" s="24"/>
      <c r="J179" s="21" t="s">
        <v>18</v>
      </c>
      <c r="K179" s="21">
        <v>250</v>
      </c>
      <c r="L179" s="21" t="str">
        <f>VLOOKUP(E179,[1]KLASIFIKASI!$I$4:$J$18,2,FALSE)</f>
        <v>PELEPAS GAS</v>
      </c>
      <c r="M179" s="21">
        <f t="shared" si="10"/>
        <v>14</v>
      </c>
      <c r="N179" s="21" t="s">
        <v>19</v>
      </c>
    </row>
    <row r="180" spans="1:14" x14ac:dyDescent="0.25">
      <c r="A180" s="21">
        <f t="shared" si="11"/>
        <v>179</v>
      </c>
      <c r="B180" s="21" t="s">
        <v>2349</v>
      </c>
      <c r="C180" s="21" t="str">
        <f>VLOOKUP(B180,[1]DESA!$B$2:$D$601,3,FALSE)</f>
        <v>SINTUNG</v>
      </c>
      <c r="D180" s="21" t="str">
        <f>VLOOKUP(B180,[1]DESA!$B$2:$E$601,4,FALSE)</f>
        <v>PRINGGARATA</v>
      </c>
      <c r="E180" s="22" t="s">
        <v>29</v>
      </c>
      <c r="F180" s="21">
        <f t="shared" si="8"/>
        <v>0</v>
      </c>
      <c r="G180" s="21">
        <f t="shared" si="9"/>
        <v>0</v>
      </c>
      <c r="H180" s="24"/>
      <c r="I180" s="24"/>
      <c r="J180" s="21" t="s">
        <v>18</v>
      </c>
      <c r="K180" s="21">
        <v>500</v>
      </c>
      <c r="L180" s="21" t="str">
        <f>VLOOKUP(E180,[1]KLASIFIKASI!$I$4:$J$18,2,FALSE)</f>
        <v>PELEPAS GAS</v>
      </c>
      <c r="M180" s="21">
        <f t="shared" si="10"/>
        <v>15</v>
      </c>
      <c r="N180" s="21" t="s">
        <v>19</v>
      </c>
    </row>
    <row r="181" spans="1:14" x14ac:dyDescent="0.25">
      <c r="A181" s="21">
        <f t="shared" si="11"/>
        <v>180</v>
      </c>
      <c r="B181" s="21" t="s">
        <v>2350</v>
      </c>
      <c r="C181" s="21" t="str">
        <f>VLOOKUP(B181,[1]DESA!$B$2:$D$601,3,FALSE)</f>
        <v>SINTUNG</v>
      </c>
      <c r="D181" s="21" t="str">
        <f>VLOOKUP(B181,[1]DESA!$B$2:$E$601,4,FALSE)</f>
        <v>PRINGGARATA</v>
      </c>
      <c r="E181" s="22" t="s">
        <v>29</v>
      </c>
      <c r="F181" s="21">
        <f t="shared" si="8"/>
        <v>0</v>
      </c>
      <c r="G181" s="21">
        <f t="shared" si="9"/>
        <v>0</v>
      </c>
      <c r="H181" s="24"/>
      <c r="I181" s="24"/>
      <c r="J181" s="21" t="s">
        <v>18</v>
      </c>
      <c r="K181" s="21">
        <v>500</v>
      </c>
      <c r="L181" s="21" t="str">
        <f>VLOOKUP(E181,[1]KLASIFIKASI!$I$4:$J$18,2,FALSE)</f>
        <v>PELEPAS GAS</v>
      </c>
      <c r="M181" s="21">
        <f t="shared" si="10"/>
        <v>15</v>
      </c>
      <c r="N181" s="21" t="s">
        <v>19</v>
      </c>
    </row>
    <row r="182" spans="1:14" x14ac:dyDescent="0.25">
      <c r="A182" s="21">
        <f t="shared" si="11"/>
        <v>181</v>
      </c>
      <c r="B182" s="21" t="s">
        <v>2350</v>
      </c>
      <c r="C182" s="21" t="str">
        <f>VLOOKUP(B182,[1]DESA!$B$2:$D$601,3,FALSE)</f>
        <v>SINTUNG</v>
      </c>
      <c r="D182" s="21" t="str">
        <f>VLOOKUP(B182,[1]DESA!$B$2:$E$601,4,FALSE)</f>
        <v>PRINGGARATA</v>
      </c>
      <c r="E182" s="22" t="s">
        <v>29</v>
      </c>
      <c r="F182" s="21">
        <f t="shared" si="8"/>
        <v>0</v>
      </c>
      <c r="G182" s="21">
        <f t="shared" si="9"/>
        <v>0</v>
      </c>
      <c r="H182" s="24"/>
      <c r="I182" s="24"/>
      <c r="J182" s="21" t="s">
        <v>18</v>
      </c>
      <c r="K182" s="21">
        <v>500</v>
      </c>
      <c r="L182" s="21" t="str">
        <f>VLOOKUP(E182,[1]KLASIFIKASI!$I$4:$J$18,2,FALSE)</f>
        <v>PELEPAS GAS</v>
      </c>
      <c r="M182" s="21">
        <f t="shared" si="10"/>
        <v>15</v>
      </c>
      <c r="N182" s="21" t="s">
        <v>19</v>
      </c>
    </row>
    <row r="183" spans="1:14" x14ac:dyDescent="0.25">
      <c r="A183" s="21">
        <f t="shared" si="11"/>
        <v>182</v>
      </c>
      <c r="B183" s="21" t="s">
        <v>2350</v>
      </c>
      <c r="C183" s="21" t="str">
        <f>VLOOKUP(B183,[1]DESA!$B$2:$D$601,3,FALSE)</f>
        <v>SINTUNG</v>
      </c>
      <c r="D183" s="21" t="str">
        <f>VLOOKUP(B183,[1]DESA!$B$2:$E$601,4,FALSE)</f>
        <v>PRINGGARATA</v>
      </c>
      <c r="E183" s="22" t="s">
        <v>29</v>
      </c>
      <c r="F183" s="21">
        <f t="shared" si="8"/>
        <v>0</v>
      </c>
      <c r="G183" s="21">
        <f t="shared" si="9"/>
        <v>0</v>
      </c>
      <c r="H183" s="24"/>
      <c r="I183" s="24"/>
      <c r="J183" s="21" t="s">
        <v>18</v>
      </c>
      <c r="K183" s="21">
        <v>500</v>
      </c>
      <c r="L183" s="21" t="str">
        <f>VLOOKUP(E183,[1]KLASIFIKASI!$I$4:$J$18,2,FALSE)</f>
        <v>PELEPAS GAS</v>
      </c>
      <c r="M183" s="21">
        <f t="shared" si="10"/>
        <v>15</v>
      </c>
      <c r="N183" s="21" t="s">
        <v>19</v>
      </c>
    </row>
    <row r="184" spans="1:14" x14ac:dyDescent="0.25">
      <c r="A184" s="21">
        <f t="shared" si="11"/>
        <v>183</v>
      </c>
      <c r="B184" s="21" t="s">
        <v>2350</v>
      </c>
      <c r="C184" s="21" t="str">
        <f>VLOOKUP(B184,[1]DESA!$B$2:$D$601,3,FALSE)</f>
        <v>SINTUNG</v>
      </c>
      <c r="D184" s="21" t="str">
        <f>VLOOKUP(B184,[1]DESA!$B$2:$E$601,4,FALSE)</f>
        <v>PRINGGARATA</v>
      </c>
      <c r="E184" s="22" t="s">
        <v>29</v>
      </c>
      <c r="F184" s="21">
        <f t="shared" si="8"/>
        <v>0</v>
      </c>
      <c r="G184" s="21">
        <f t="shared" si="9"/>
        <v>0</v>
      </c>
      <c r="H184" s="24"/>
      <c r="I184" s="24"/>
      <c r="J184" s="21" t="s">
        <v>18</v>
      </c>
      <c r="K184" s="21">
        <v>500</v>
      </c>
      <c r="L184" s="21" t="str">
        <f>VLOOKUP(E184,[1]KLASIFIKASI!$I$4:$J$18,2,FALSE)</f>
        <v>PELEPAS GAS</v>
      </c>
      <c r="M184" s="21">
        <f t="shared" si="10"/>
        <v>15</v>
      </c>
      <c r="N184" s="21" t="s">
        <v>19</v>
      </c>
    </row>
    <row r="185" spans="1:14" x14ac:dyDescent="0.25">
      <c r="A185" s="21">
        <f t="shared" si="11"/>
        <v>184</v>
      </c>
      <c r="B185" s="21" t="s">
        <v>2350</v>
      </c>
      <c r="C185" s="21" t="str">
        <f>VLOOKUP(B185,[1]DESA!$B$2:$D$601,3,FALSE)</f>
        <v>SINTUNG</v>
      </c>
      <c r="D185" s="21" t="str">
        <f>VLOOKUP(B185,[1]DESA!$B$2:$E$601,4,FALSE)</f>
        <v>PRINGGARATA</v>
      </c>
      <c r="E185" s="22" t="s">
        <v>29</v>
      </c>
      <c r="F185" s="21">
        <f t="shared" si="8"/>
        <v>0</v>
      </c>
      <c r="G185" s="21">
        <f t="shared" si="9"/>
        <v>0</v>
      </c>
      <c r="H185" s="24"/>
      <c r="I185" s="24"/>
      <c r="J185" s="21" t="s">
        <v>18</v>
      </c>
      <c r="K185" s="21">
        <v>500</v>
      </c>
      <c r="L185" s="21" t="str">
        <f>VLOOKUP(E185,[1]KLASIFIKASI!$I$4:$J$18,2,FALSE)</f>
        <v>PELEPAS GAS</v>
      </c>
      <c r="M185" s="21">
        <f t="shared" si="10"/>
        <v>15</v>
      </c>
      <c r="N185" s="21" t="s">
        <v>19</v>
      </c>
    </row>
    <row r="186" spans="1:14" x14ac:dyDescent="0.25">
      <c r="A186" s="21">
        <f t="shared" si="11"/>
        <v>185</v>
      </c>
      <c r="B186" s="21" t="s">
        <v>2350</v>
      </c>
      <c r="C186" s="21" t="str">
        <f>VLOOKUP(B186,[1]DESA!$B$2:$D$601,3,FALSE)</f>
        <v>SINTUNG</v>
      </c>
      <c r="D186" s="21" t="str">
        <f>VLOOKUP(B186,[1]DESA!$B$2:$E$601,4,FALSE)</f>
        <v>PRINGGARATA</v>
      </c>
      <c r="E186" s="22" t="s">
        <v>29</v>
      </c>
      <c r="F186" s="21">
        <f t="shared" si="8"/>
        <v>0</v>
      </c>
      <c r="G186" s="21">
        <f t="shared" si="9"/>
        <v>0</v>
      </c>
      <c r="H186" s="24"/>
      <c r="I186" s="24"/>
      <c r="J186" s="21" t="s">
        <v>18</v>
      </c>
      <c r="K186" s="21">
        <v>500</v>
      </c>
      <c r="L186" s="21" t="str">
        <f>VLOOKUP(E186,[1]KLASIFIKASI!$I$4:$J$18,2,FALSE)</f>
        <v>PELEPAS GAS</v>
      </c>
      <c r="M186" s="21">
        <f t="shared" si="10"/>
        <v>15</v>
      </c>
      <c r="N186" s="21" t="s">
        <v>19</v>
      </c>
    </row>
    <row r="187" spans="1:14" x14ac:dyDescent="0.25">
      <c r="A187" s="21">
        <f t="shared" si="11"/>
        <v>186</v>
      </c>
      <c r="B187" s="21" t="s">
        <v>2350</v>
      </c>
      <c r="C187" s="21" t="str">
        <f>VLOOKUP(B187,[1]DESA!$B$2:$D$601,3,FALSE)</f>
        <v>SINTUNG</v>
      </c>
      <c r="D187" s="21" t="str">
        <f>VLOOKUP(B187,[1]DESA!$B$2:$E$601,4,FALSE)</f>
        <v>PRINGGARATA</v>
      </c>
      <c r="E187" s="22" t="s">
        <v>29</v>
      </c>
      <c r="F187" s="21">
        <f t="shared" si="8"/>
        <v>0</v>
      </c>
      <c r="G187" s="21">
        <f t="shared" si="9"/>
        <v>0</v>
      </c>
      <c r="H187" s="24"/>
      <c r="I187" s="24"/>
      <c r="J187" s="21" t="s">
        <v>18</v>
      </c>
      <c r="K187" s="21">
        <v>250</v>
      </c>
      <c r="L187" s="21" t="str">
        <f>VLOOKUP(E187,[1]KLASIFIKASI!$I$4:$J$18,2,FALSE)</f>
        <v>PELEPAS GAS</v>
      </c>
      <c r="M187" s="21">
        <f t="shared" si="10"/>
        <v>14</v>
      </c>
      <c r="N187" s="21" t="s">
        <v>19</v>
      </c>
    </row>
    <row r="188" spans="1:14" x14ac:dyDescent="0.25">
      <c r="A188" s="21">
        <f t="shared" si="11"/>
        <v>187</v>
      </c>
      <c r="B188" s="21" t="s">
        <v>2350</v>
      </c>
      <c r="C188" s="21" t="str">
        <f>VLOOKUP(B188,[1]DESA!$B$2:$D$601,3,FALSE)</f>
        <v>SINTUNG</v>
      </c>
      <c r="D188" s="21" t="str">
        <f>VLOOKUP(B188,[1]DESA!$B$2:$E$601,4,FALSE)</f>
        <v>PRINGGARATA</v>
      </c>
      <c r="E188" s="22" t="s">
        <v>29</v>
      </c>
      <c r="F188" s="21">
        <f t="shared" si="8"/>
        <v>0</v>
      </c>
      <c r="G188" s="21">
        <f t="shared" si="9"/>
        <v>0</v>
      </c>
      <c r="H188" s="24"/>
      <c r="I188" s="24"/>
      <c r="J188" s="21" t="s">
        <v>18</v>
      </c>
      <c r="K188" s="21">
        <v>500</v>
      </c>
      <c r="L188" s="21" t="str">
        <f>VLOOKUP(E188,[1]KLASIFIKASI!$I$4:$J$18,2,FALSE)</f>
        <v>PELEPAS GAS</v>
      </c>
      <c r="M188" s="21">
        <f t="shared" si="10"/>
        <v>15</v>
      </c>
      <c r="N188" s="21" t="s">
        <v>19</v>
      </c>
    </row>
    <row r="189" spans="1:14" x14ac:dyDescent="0.25">
      <c r="A189" s="21">
        <f t="shared" si="11"/>
        <v>188</v>
      </c>
      <c r="B189" s="21" t="s">
        <v>2350</v>
      </c>
      <c r="C189" s="21" t="str">
        <f>VLOOKUP(B189,[1]DESA!$B$2:$D$601,3,FALSE)</f>
        <v>SINTUNG</v>
      </c>
      <c r="D189" s="21" t="str">
        <f>VLOOKUP(B189,[1]DESA!$B$2:$E$601,4,FALSE)</f>
        <v>PRINGGARATA</v>
      </c>
      <c r="E189" s="22" t="s">
        <v>29</v>
      </c>
      <c r="F189" s="21">
        <f t="shared" si="8"/>
        <v>0</v>
      </c>
      <c r="G189" s="21">
        <f t="shared" si="9"/>
        <v>0</v>
      </c>
      <c r="H189" s="24"/>
      <c r="I189" s="24"/>
      <c r="J189" s="21" t="s">
        <v>18</v>
      </c>
      <c r="K189" s="21">
        <v>500</v>
      </c>
      <c r="L189" s="21" t="str">
        <f>VLOOKUP(E189,[1]KLASIFIKASI!$I$4:$J$18,2,FALSE)</f>
        <v>PELEPAS GAS</v>
      </c>
      <c r="M189" s="21">
        <f t="shared" si="10"/>
        <v>15</v>
      </c>
      <c r="N189" s="21" t="s">
        <v>19</v>
      </c>
    </row>
    <row r="190" spans="1:14" x14ac:dyDescent="0.25">
      <c r="A190" s="21">
        <f t="shared" si="11"/>
        <v>189</v>
      </c>
      <c r="B190" s="21" t="s">
        <v>2350</v>
      </c>
      <c r="C190" s="21" t="str">
        <f>VLOOKUP(B190,[1]DESA!$B$2:$D$601,3,FALSE)</f>
        <v>SINTUNG</v>
      </c>
      <c r="D190" s="21" t="str">
        <f>VLOOKUP(B190,[1]DESA!$B$2:$E$601,4,FALSE)</f>
        <v>PRINGGARATA</v>
      </c>
      <c r="E190" s="22" t="s">
        <v>29</v>
      </c>
      <c r="F190" s="21">
        <f t="shared" si="8"/>
        <v>0</v>
      </c>
      <c r="G190" s="21">
        <f t="shared" si="9"/>
        <v>0</v>
      </c>
      <c r="H190" s="24"/>
      <c r="I190" s="24"/>
      <c r="J190" s="21" t="s">
        <v>18</v>
      </c>
      <c r="K190" s="21">
        <v>500</v>
      </c>
      <c r="L190" s="21" t="str">
        <f>VLOOKUP(E190,[1]KLASIFIKASI!$I$4:$J$18,2,FALSE)</f>
        <v>PELEPAS GAS</v>
      </c>
      <c r="M190" s="21">
        <f t="shared" si="10"/>
        <v>15</v>
      </c>
      <c r="N190" s="21" t="s">
        <v>19</v>
      </c>
    </row>
    <row r="191" spans="1:14" x14ac:dyDescent="0.25">
      <c r="A191" s="21">
        <f t="shared" si="11"/>
        <v>190</v>
      </c>
      <c r="B191" s="21" t="s">
        <v>2342</v>
      </c>
      <c r="C191" s="21" t="str">
        <f>VLOOKUP(B191,[1]DESA!$B$2:$D$601,3,FALSE)</f>
        <v>TAMAN INDAH</v>
      </c>
      <c r="D191" s="21" t="str">
        <f>VLOOKUP(B191,[1]DESA!$B$2:$E$601,4,FALSE)</f>
        <v>PRINGGARATA</v>
      </c>
      <c r="E191" s="22" t="s">
        <v>29</v>
      </c>
      <c r="F191" s="21">
        <f t="shared" si="8"/>
        <v>0</v>
      </c>
      <c r="G191" s="21">
        <f t="shared" si="9"/>
        <v>0</v>
      </c>
      <c r="H191" s="24"/>
      <c r="I191" s="24"/>
      <c r="J191" s="21" t="s">
        <v>18</v>
      </c>
      <c r="K191" s="21">
        <v>250</v>
      </c>
      <c r="L191" s="21" t="str">
        <f>VLOOKUP(E191,[1]KLASIFIKASI!$I$4:$J$18,2,FALSE)</f>
        <v>PELEPAS GAS</v>
      </c>
      <c r="M191" s="21">
        <f t="shared" si="10"/>
        <v>14</v>
      </c>
      <c r="N191" s="21" t="s">
        <v>19</v>
      </c>
    </row>
    <row r="192" spans="1:14" x14ac:dyDescent="0.25">
      <c r="A192" s="21">
        <f t="shared" si="11"/>
        <v>191</v>
      </c>
      <c r="B192" s="21" t="s">
        <v>2342</v>
      </c>
      <c r="C192" s="21" t="str">
        <f>VLOOKUP(B192,[1]DESA!$B$2:$D$601,3,FALSE)</f>
        <v>TAMAN INDAH</v>
      </c>
      <c r="D192" s="21" t="str">
        <f>VLOOKUP(B192,[1]DESA!$B$2:$E$601,4,FALSE)</f>
        <v>PRINGGARATA</v>
      </c>
      <c r="E192" s="22" t="s">
        <v>29</v>
      </c>
      <c r="F192" s="21">
        <f t="shared" si="8"/>
        <v>0</v>
      </c>
      <c r="G192" s="21">
        <f t="shared" si="9"/>
        <v>0</v>
      </c>
      <c r="H192" s="24"/>
      <c r="I192" s="24"/>
      <c r="J192" s="21" t="s">
        <v>18</v>
      </c>
      <c r="K192" s="21">
        <v>125</v>
      </c>
      <c r="L192" s="21" t="str">
        <f>VLOOKUP(E192,[1]KLASIFIKASI!$I$4:$J$18,2,FALSE)</f>
        <v>PELEPAS GAS</v>
      </c>
      <c r="M192" s="21">
        <f t="shared" si="10"/>
        <v>14</v>
      </c>
      <c r="N192" s="21" t="s">
        <v>19</v>
      </c>
    </row>
    <row r="193" spans="1:14" x14ac:dyDescent="0.25">
      <c r="A193" s="21">
        <f t="shared" si="11"/>
        <v>192</v>
      </c>
      <c r="B193" s="21" t="s">
        <v>2342</v>
      </c>
      <c r="C193" s="21" t="str">
        <f>VLOOKUP(B193,[1]DESA!$B$2:$D$601,3,FALSE)</f>
        <v>TAMAN INDAH</v>
      </c>
      <c r="D193" s="21" t="str">
        <f>VLOOKUP(B193,[1]DESA!$B$2:$E$601,4,FALSE)</f>
        <v>PRINGGARATA</v>
      </c>
      <c r="E193" s="22" t="s">
        <v>15</v>
      </c>
      <c r="F193" s="21">
        <f t="shared" si="8"/>
        <v>0</v>
      </c>
      <c r="G193" s="21">
        <f t="shared" si="9"/>
        <v>0</v>
      </c>
      <c r="H193" s="24"/>
      <c r="I193" s="24"/>
      <c r="J193" s="21" t="s">
        <v>18</v>
      </c>
      <c r="K193" s="21">
        <v>42</v>
      </c>
      <c r="L193" s="21" t="str">
        <f>VLOOKUP(E193,[1]KLASIFIKASI!$I$4:$J$18,2,FALSE)</f>
        <v>PELEPAS GAS</v>
      </c>
      <c r="M193" s="21">
        <f t="shared" si="10"/>
        <v>12</v>
      </c>
      <c r="N193" s="21" t="s">
        <v>19</v>
      </c>
    </row>
    <row r="194" spans="1:14" x14ac:dyDescent="0.25">
      <c r="A194" s="21">
        <f t="shared" si="11"/>
        <v>193</v>
      </c>
      <c r="B194" s="21" t="s">
        <v>2342</v>
      </c>
      <c r="C194" s="21" t="str">
        <f>VLOOKUP(B194,[1]DESA!$B$2:$D$601,3,FALSE)</f>
        <v>TAMAN INDAH</v>
      </c>
      <c r="D194" s="21" t="str">
        <f>VLOOKUP(B194,[1]DESA!$B$2:$E$601,4,FALSE)</f>
        <v>PRINGGARATA</v>
      </c>
      <c r="E194" s="22" t="s">
        <v>15</v>
      </c>
      <c r="F194" s="21">
        <f t="shared" ref="F194:F257" si="12">IF(ISERROR(VLOOKUP(M194,KELAS,2,FALSE)),0,VLOOKUP(M194,KELAS,2,FALSE))</f>
        <v>0</v>
      </c>
      <c r="G194" s="21">
        <f t="shared" ref="G194:G257" si="13">IF(F194&gt;50,100,F194)</f>
        <v>0</v>
      </c>
      <c r="H194" s="24"/>
      <c r="I194" s="24"/>
      <c r="J194" s="21" t="s">
        <v>18</v>
      </c>
      <c r="K194" s="21">
        <v>18</v>
      </c>
      <c r="L194" s="21" t="str">
        <f>VLOOKUP(E194,[1]KLASIFIKASI!$I$4:$J$18,2,FALSE)</f>
        <v>PELEPAS GAS</v>
      </c>
      <c r="M194" s="21">
        <f t="shared" ref="M194:M257" si="14"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12</v>
      </c>
      <c r="N194" s="21" t="s">
        <v>19</v>
      </c>
    </row>
    <row r="195" spans="1:14" x14ac:dyDescent="0.25">
      <c r="A195" s="21">
        <f t="shared" si="11"/>
        <v>194</v>
      </c>
      <c r="B195" s="21" t="s">
        <v>2342</v>
      </c>
      <c r="C195" s="21" t="str">
        <f>VLOOKUP(B195,[1]DESA!$B$2:$D$601,3,FALSE)</f>
        <v>TAMAN INDAH</v>
      </c>
      <c r="D195" s="21" t="str">
        <f>VLOOKUP(B195,[1]DESA!$B$2:$E$601,4,FALSE)</f>
        <v>PRINGGARATA</v>
      </c>
      <c r="E195" s="22" t="s">
        <v>29</v>
      </c>
      <c r="F195" s="21">
        <f t="shared" si="12"/>
        <v>0</v>
      </c>
      <c r="G195" s="21">
        <f t="shared" si="13"/>
        <v>0</v>
      </c>
      <c r="H195" s="24"/>
      <c r="I195" s="24"/>
      <c r="J195" s="21" t="s">
        <v>18</v>
      </c>
      <c r="K195" s="21">
        <v>250</v>
      </c>
      <c r="L195" s="21" t="str">
        <f>VLOOKUP(E195,[1]KLASIFIKASI!$I$4:$J$18,2,FALSE)</f>
        <v>PELEPAS GAS</v>
      </c>
      <c r="M195" s="21">
        <f t="shared" si="14"/>
        <v>14</v>
      </c>
      <c r="N195" s="21" t="s">
        <v>19</v>
      </c>
    </row>
    <row r="196" spans="1:14" x14ac:dyDescent="0.25">
      <c r="A196" s="21">
        <f t="shared" ref="A196:A259" si="15">1+A195</f>
        <v>195</v>
      </c>
      <c r="B196" s="21" t="s">
        <v>2342</v>
      </c>
      <c r="C196" s="21" t="str">
        <f>VLOOKUP(B196,[1]DESA!$B$2:$D$601,3,FALSE)</f>
        <v>TAMAN INDAH</v>
      </c>
      <c r="D196" s="21" t="str">
        <f>VLOOKUP(B196,[1]DESA!$B$2:$E$601,4,FALSE)</f>
        <v>PRINGGARATA</v>
      </c>
      <c r="E196" s="22" t="s">
        <v>29</v>
      </c>
      <c r="F196" s="21">
        <f t="shared" si="12"/>
        <v>0</v>
      </c>
      <c r="G196" s="21">
        <f t="shared" si="13"/>
        <v>0</v>
      </c>
      <c r="H196" s="24"/>
      <c r="I196" s="24"/>
      <c r="J196" s="21" t="s">
        <v>18</v>
      </c>
      <c r="K196" s="21">
        <v>500</v>
      </c>
      <c r="L196" s="21" t="str">
        <f>VLOOKUP(E196,[1]KLASIFIKASI!$I$4:$J$18,2,FALSE)</f>
        <v>PELEPAS GAS</v>
      </c>
      <c r="M196" s="21">
        <f t="shared" si="14"/>
        <v>15</v>
      </c>
      <c r="N196" s="21" t="s">
        <v>19</v>
      </c>
    </row>
    <row r="197" spans="1:14" x14ac:dyDescent="0.25">
      <c r="A197" s="21">
        <f t="shared" si="15"/>
        <v>196</v>
      </c>
      <c r="B197" s="21" t="s">
        <v>2342</v>
      </c>
      <c r="C197" s="21" t="str">
        <f>VLOOKUP(B197,[1]DESA!$B$2:$D$601,3,FALSE)</f>
        <v>TAMAN INDAH</v>
      </c>
      <c r="D197" s="21" t="str">
        <f>VLOOKUP(B197,[1]DESA!$B$2:$E$601,4,FALSE)</f>
        <v>PRINGGARATA</v>
      </c>
      <c r="E197" s="22" t="s">
        <v>29</v>
      </c>
      <c r="F197" s="21">
        <f t="shared" si="12"/>
        <v>0</v>
      </c>
      <c r="G197" s="21">
        <f t="shared" si="13"/>
        <v>0</v>
      </c>
      <c r="H197" s="24"/>
      <c r="I197" s="24"/>
      <c r="J197" s="21" t="s">
        <v>18</v>
      </c>
      <c r="K197" s="21">
        <v>500</v>
      </c>
      <c r="L197" s="21" t="str">
        <f>VLOOKUP(E197,[1]KLASIFIKASI!$I$4:$J$18,2,FALSE)</f>
        <v>PELEPAS GAS</v>
      </c>
      <c r="M197" s="21">
        <f t="shared" si="14"/>
        <v>15</v>
      </c>
      <c r="N197" s="21" t="s">
        <v>19</v>
      </c>
    </row>
    <row r="198" spans="1:14" x14ac:dyDescent="0.25">
      <c r="A198" s="21">
        <f t="shared" si="15"/>
        <v>197</v>
      </c>
      <c r="B198" s="21" t="s">
        <v>2342</v>
      </c>
      <c r="C198" s="21" t="str">
        <f>VLOOKUP(B198,[1]DESA!$B$2:$D$601,3,FALSE)</f>
        <v>TAMAN INDAH</v>
      </c>
      <c r="D198" s="21" t="str">
        <f>VLOOKUP(B198,[1]DESA!$B$2:$E$601,4,FALSE)</f>
        <v>PRINGGARATA</v>
      </c>
      <c r="E198" s="22" t="s">
        <v>29</v>
      </c>
      <c r="F198" s="21">
        <f t="shared" si="12"/>
        <v>0</v>
      </c>
      <c r="G198" s="21">
        <f t="shared" si="13"/>
        <v>0</v>
      </c>
      <c r="H198" s="24"/>
      <c r="I198" s="24"/>
      <c r="J198" s="21" t="s">
        <v>18</v>
      </c>
      <c r="K198" s="21">
        <v>500</v>
      </c>
      <c r="L198" s="21" t="str">
        <f>VLOOKUP(E198,[1]KLASIFIKASI!$I$4:$J$18,2,FALSE)</f>
        <v>PELEPAS GAS</v>
      </c>
      <c r="M198" s="21">
        <f t="shared" si="14"/>
        <v>15</v>
      </c>
      <c r="N198" s="21" t="s">
        <v>19</v>
      </c>
    </row>
    <row r="199" spans="1:14" x14ac:dyDescent="0.25">
      <c r="A199" s="21">
        <f t="shared" si="15"/>
        <v>198</v>
      </c>
      <c r="B199" s="21" t="s">
        <v>2342</v>
      </c>
      <c r="C199" s="21" t="str">
        <f>VLOOKUP(B199,[1]DESA!$B$2:$D$601,3,FALSE)</f>
        <v>TAMAN INDAH</v>
      </c>
      <c r="D199" s="21" t="str">
        <f>VLOOKUP(B199,[1]DESA!$B$2:$E$601,4,FALSE)</f>
        <v>PRINGGARATA</v>
      </c>
      <c r="E199" s="22" t="s">
        <v>15</v>
      </c>
      <c r="F199" s="21">
        <f t="shared" si="12"/>
        <v>0</v>
      </c>
      <c r="G199" s="21">
        <f t="shared" si="13"/>
        <v>0</v>
      </c>
      <c r="H199" s="24"/>
      <c r="I199" s="24"/>
      <c r="J199" s="21" t="s">
        <v>18</v>
      </c>
      <c r="K199" s="21">
        <v>18</v>
      </c>
      <c r="L199" s="21" t="str">
        <f>VLOOKUP(E199,[1]KLASIFIKASI!$I$4:$J$18,2,FALSE)</f>
        <v>PELEPAS GAS</v>
      </c>
      <c r="M199" s="21">
        <f t="shared" si="14"/>
        <v>12</v>
      </c>
      <c r="N199" s="21" t="s">
        <v>19</v>
      </c>
    </row>
    <row r="200" spans="1:14" x14ac:dyDescent="0.25">
      <c r="A200" s="21">
        <f t="shared" si="15"/>
        <v>199</v>
      </c>
      <c r="B200" s="21" t="s">
        <v>2342</v>
      </c>
      <c r="C200" s="21" t="str">
        <f>VLOOKUP(B200,[1]DESA!$B$2:$D$601,3,FALSE)</f>
        <v>TAMAN INDAH</v>
      </c>
      <c r="D200" s="21" t="str">
        <f>VLOOKUP(B200,[1]DESA!$B$2:$E$601,4,FALSE)</f>
        <v>PRINGGARATA</v>
      </c>
      <c r="E200" s="22" t="s">
        <v>15</v>
      </c>
      <c r="F200" s="21">
        <f t="shared" si="12"/>
        <v>0</v>
      </c>
      <c r="G200" s="21">
        <f t="shared" si="13"/>
        <v>0</v>
      </c>
      <c r="H200" s="24"/>
      <c r="I200" s="24"/>
      <c r="J200" s="21" t="s">
        <v>18</v>
      </c>
      <c r="K200" s="21">
        <v>42</v>
      </c>
      <c r="L200" s="21" t="str">
        <f>VLOOKUP(E200,[1]KLASIFIKASI!$I$4:$J$18,2,FALSE)</f>
        <v>PELEPAS GAS</v>
      </c>
      <c r="M200" s="21">
        <f t="shared" si="14"/>
        <v>12</v>
      </c>
      <c r="N200" s="21" t="s">
        <v>19</v>
      </c>
    </row>
    <row r="201" spans="1:14" x14ac:dyDescent="0.25">
      <c r="A201" s="21">
        <f t="shared" si="15"/>
        <v>200</v>
      </c>
      <c r="B201" s="21" t="s">
        <v>2342</v>
      </c>
      <c r="C201" s="21" t="str">
        <f>VLOOKUP(B201,[1]DESA!$B$2:$D$601,3,FALSE)</f>
        <v>TAMAN INDAH</v>
      </c>
      <c r="D201" s="21" t="str">
        <f>VLOOKUP(B201,[1]DESA!$B$2:$E$601,4,FALSE)</f>
        <v>PRINGGARATA</v>
      </c>
      <c r="E201" s="22" t="s">
        <v>15</v>
      </c>
      <c r="F201" s="21">
        <f t="shared" si="12"/>
        <v>0</v>
      </c>
      <c r="G201" s="21">
        <f t="shared" si="13"/>
        <v>0</v>
      </c>
      <c r="H201" s="24"/>
      <c r="I201" s="24"/>
      <c r="J201" s="21" t="s">
        <v>18</v>
      </c>
      <c r="K201" s="21">
        <v>42</v>
      </c>
      <c r="L201" s="21" t="str">
        <f>VLOOKUP(E201,[1]KLASIFIKASI!$I$4:$J$18,2,FALSE)</f>
        <v>PELEPAS GAS</v>
      </c>
      <c r="M201" s="21">
        <f t="shared" si="14"/>
        <v>12</v>
      </c>
      <c r="N201" s="21" t="s">
        <v>19</v>
      </c>
    </row>
    <row r="202" spans="1:14" x14ac:dyDescent="0.25">
      <c r="A202" s="21">
        <f t="shared" si="15"/>
        <v>201</v>
      </c>
      <c r="B202" s="21" t="s">
        <v>2342</v>
      </c>
      <c r="C202" s="21" t="str">
        <f>VLOOKUP(B202,[1]DESA!$B$2:$D$601,3,FALSE)</f>
        <v>TAMAN INDAH</v>
      </c>
      <c r="D202" s="21" t="str">
        <f>VLOOKUP(B202,[1]DESA!$B$2:$E$601,4,FALSE)</f>
        <v>PRINGGARATA</v>
      </c>
      <c r="E202" s="22" t="s">
        <v>15</v>
      </c>
      <c r="F202" s="21">
        <f t="shared" si="12"/>
        <v>0</v>
      </c>
      <c r="G202" s="21">
        <f t="shared" si="13"/>
        <v>0</v>
      </c>
      <c r="H202" s="24"/>
      <c r="I202" s="24"/>
      <c r="J202" s="21" t="s">
        <v>18</v>
      </c>
      <c r="K202" s="21">
        <v>42</v>
      </c>
      <c r="L202" s="21" t="str">
        <f>VLOOKUP(E202,[1]KLASIFIKASI!$I$4:$J$18,2,FALSE)</f>
        <v>PELEPAS GAS</v>
      </c>
      <c r="M202" s="21">
        <f t="shared" si="14"/>
        <v>12</v>
      </c>
      <c r="N202" s="21" t="s">
        <v>19</v>
      </c>
    </row>
    <row r="203" spans="1:14" x14ac:dyDescent="0.25">
      <c r="A203" s="21">
        <f t="shared" si="15"/>
        <v>202</v>
      </c>
      <c r="B203" s="21" t="s">
        <v>2342</v>
      </c>
      <c r="C203" s="21" t="str">
        <f>VLOOKUP(B203,[1]DESA!$B$2:$D$601,3,FALSE)</f>
        <v>TAMAN INDAH</v>
      </c>
      <c r="D203" s="21" t="str">
        <f>VLOOKUP(B203,[1]DESA!$B$2:$E$601,4,FALSE)</f>
        <v>PRINGGARATA</v>
      </c>
      <c r="E203" s="22" t="s">
        <v>15</v>
      </c>
      <c r="F203" s="21">
        <f t="shared" si="12"/>
        <v>0</v>
      </c>
      <c r="G203" s="21">
        <f t="shared" si="13"/>
        <v>0</v>
      </c>
      <c r="H203" s="24"/>
      <c r="I203" s="24"/>
      <c r="J203" s="21" t="s">
        <v>18</v>
      </c>
      <c r="K203" s="21">
        <v>15</v>
      </c>
      <c r="L203" s="21" t="str">
        <f>VLOOKUP(E203,[1]KLASIFIKASI!$I$4:$J$18,2,FALSE)</f>
        <v>PELEPAS GAS</v>
      </c>
      <c r="M203" s="21">
        <f t="shared" si="14"/>
        <v>12</v>
      </c>
      <c r="N203" s="21" t="s">
        <v>19</v>
      </c>
    </row>
    <row r="204" spans="1:14" x14ac:dyDescent="0.25">
      <c r="A204" s="21">
        <f t="shared" si="15"/>
        <v>203</v>
      </c>
      <c r="B204" s="21" t="s">
        <v>2342</v>
      </c>
      <c r="C204" s="21" t="str">
        <f>VLOOKUP(B204,[1]DESA!$B$2:$D$601,3,FALSE)</f>
        <v>TAMAN INDAH</v>
      </c>
      <c r="D204" s="21" t="str">
        <f>VLOOKUP(B204,[1]DESA!$B$2:$E$601,4,FALSE)</f>
        <v>PRINGGARATA</v>
      </c>
      <c r="E204" s="22" t="s">
        <v>15</v>
      </c>
      <c r="F204" s="21">
        <f t="shared" si="12"/>
        <v>0</v>
      </c>
      <c r="G204" s="21">
        <f t="shared" si="13"/>
        <v>0</v>
      </c>
      <c r="H204" s="24"/>
      <c r="I204" s="24"/>
      <c r="J204" s="21" t="s">
        <v>18</v>
      </c>
      <c r="K204" s="21">
        <v>42</v>
      </c>
      <c r="L204" s="21" t="str">
        <f>VLOOKUP(E204,[1]KLASIFIKASI!$I$4:$J$18,2,FALSE)</f>
        <v>PELEPAS GAS</v>
      </c>
      <c r="M204" s="21">
        <f t="shared" si="14"/>
        <v>12</v>
      </c>
      <c r="N204" s="21" t="s">
        <v>19</v>
      </c>
    </row>
    <row r="205" spans="1:14" x14ac:dyDescent="0.25">
      <c r="A205" s="21">
        <f t="shared" si="15"/>
        <v>204</v>
      </c>
      <c r="B205" s="21" t="s">
        <v>2342</v>
      </c>
      <c r="C205" s="21" t="str">
        <f>VLOOKUP(B205,[1]DESA!$B$2:$D$601,3,FALSE)</f>
        <v>TAMAN INDAH</v>
      </c>
      <c r="D205" s="21" t="str">
        <f>VLOOKUP(B205,[1]DESA!$B$2:$E$601,4,FALSE)</f>
        <v>PRINGGARATA</v>
      </c>
      <c r="E205" s="22" t="s">
        <v>15</v>
      </c>
      <c r="F205" s="21">
        <f t="shared" si="12"/>
        <v>0</v>
      </c>
      <c r="G205" s="21">
        <f t="shared" si="13"/>
        <v>0</v>
      </c>
      <c r="H205" s="24"/>
      <c r="I205" s="24"/>
      <c r="J205" s="21" t="s">
        <v>18</v>
      </c>
      <c r="K205" s="21">
        <v>18</v>
      </c>
      <c r="L205" s="21" t="str">
        <f>VLOOKUP(E205,[1]KLASIFIKASI!$I$4:$J$18,2,FALSE)</f>
        <v>PELEPAS GAS</v>
      </c>
      <c r="M205" s="21">
        <f t="shared" si="14"/>
        <v>12</v>
      </c>
      <c r="N205" s="21" t="s">
        <v>19</v>
      </c>
    </row>
    <row r="206" spans="1:14" x14ac:dyDescent="0.25">
      <c r="A206" s="21">
        <f t="shared" si="15"/>
        <v>205</v>
      </c>
      <c r="B206" s="21" t="s">
        <v>2342</v>
      </c>
      <c r="C206" s="21" t="str">
        <f>VLOOKUP(B206,[1]DESA!$B$2:$D$601,3,FALSE)</f>
        <v>TAMAN INDAH</v>
      </c>
      <c r="D206" s="21" t="str">
        <f>VLOOKUP(B206,[1]DESA!$B$2:$E$601,4,FALSE)</f>
        <v>PRINGGARATA</v>
      </c>
      <c r="E206" s="22" t="s">
        <v>15</v>
      </c>
      <c r="F206" s="21">
        <f t="shared" si="12"/>
        <v>0</v>
      </c>
      <c r="G206" s="21">
        <f t="shared" si="13"/>
        <v>0</v>
      </c>
      <c r="H206" s="24"/>
      <c r="I206" s="24"/>
      <c r="J206" s="21" t="s">
        <v>18</v>
      </c>
      <c r="K206" s="21">
        <v>42</v>
      </c>
      <c r="L206" s="21" t="str">
        <f>VLOOKUP(E206,[1]KLASIFIKASI!$I$4:$J$18,2,FALSE)</f>
        <v>PELEPAS GAS</v>
      </c>
      <c r="M206" s="21">
        <f t="shared" si="14"/>
        <v>12</v>
      </c>
      <c r="N206" s="21" t="s">
        <v>19</v>
      </c>
    </row>
    <row r="207" spans="1:14" x14ac:dyDescent="0.25">
      <c r="A207" s="21">
        <f t="shared" si="15"/>
        <v>206</v>
      </c>
      <c r="B207" s="21" t="s">
        <v>2342</v>
      </c>
      <c r="C207" s="21" t="str">
        <f>VLOOKUP(B207,[1]DESA!$B$2:$D$601,3,FALSE)</f>
        <v>TAMAN INDAH</v>
      </c>
      <c r="D207" s="21" t="str">
        <f>VLOOKUP(B207,[1]DESA!$B$2:$E$601,4,FALSE)</f>
        <v>PRINGGARATA</v>
      </c>
      <c r="E207" s="22" t="s">
        <v>29</v>
      </c>
      <c r="F207" s="21">
        <f t="shared" si="12"/>
        <v>0</v>
      </c>
      <c r="G207" s="21">
        <f t="shared" si="13"/>
        <v>0</v>
      </c>
      <c r="H207" s="24"/>
      <c r="I207" s="24"/>
      <c r="J207" s="21" t="s">
        <v>18</v>
      </c>
      <c r="K207" s="21">
        <v>500</v>
      </c>
      <c r="L207" s="21" t="str">
        <f>VLOOKUP(E207,[1]KLASIFIKASI!$I$4:$J$18,2,FALSE)</f>
        <v>PELEPAS GAS</v>
      </c>
      <c r="M207" s="21">
        <f t="shared" si="14"/>
        <v>15</v>
      </c>
      <c r="N207" s="21" t="s">
        <v>19</v>
      </c>
    </row>
    <row r="208" spans="1:14" x14ac:dyDescent="0.25">
      <c r="A208" s="21">
        <f t="shared" si="15"/>
        <v>207</v>
      </c>
      <c r="B208" s="21" t="s">
        <v>2342</v>
      </c>
      <c r="C208" s="21" t="str">
        <f>VLOOKUP(B208,[1]DESA!$B$2:$D$601,3,FALSE)</f>
        <v>TAMAN INDAH</v>
      </c>
      <c r="D208" s="21" t="str">
        <f>VLOOKUP(B208,[1]DESA!$B$2:$E$601,4,FALSE)</f>
        <v>PRINGGARATA</v>
      </c>
      <c r="E208" s="22" t="s">
        <v>29</v>
      </c>
      <c r="F208" s="21">
        <f t="shared" si="12"/>
        <v>0</v>
      </c>
      <c r="G208" s="21">
        <f t="shared" si="13"/>
        <v>0</v>
      </c>
      <c r="H208" s="24"/>
      <c r="I208" s="24"/>
      <c r="J208" s="21" t="s">
        <v>18</v>
      </c>
      <c r="K208" s="21">
        <v>500</v>
      </c>
      <c r="L208" s="21" t="str">
        <f>VLOOKUP(E208,[1]KLASIFIKASI!$I$4:$J$18,2,FALSE)</f>
        <v>PELEPAS GAS</v>
      </c>
      <c r="M208" s="21">
        <f t="shared" si="14"/>
        <v>15</v>
      </c>
      <c r="N208" s="21" t="s">
        <v>19</v>
      </c>
    </row>
    <row r="209" spans="1:14" x14ac:dyDescent="0.25">
      <c r="A209" s="21">
        <f t="shared" si="15"/>
        <v>208</v>
      </c>
      <c r="B209" s="21" t="s">
        <v>2342</v>
      </c>
      <c r="C209" s="21" t="str">
        <f>VLOOKUP(B209,[1]DESA!$B$2:$D$601,3,FALSE)</f>
        <v>TAMAN INDAH</v>
      </c>
      <c r="D209" s="21" t="str">
        <f>VLOOKUP(B209,[1]DESA!$B$2:$E$601,4,FALSE)</f>
        <v>PRINGGARATA</v>
      </c>
      <c r="E209" s="22" t="s">
        <v>29</v>
      </c>
      <c r="F209" s="21">
        <f t="shared" si="12"/>
        <v>0</v>
      </c>
      <c r="G209" s="21">
        <f t="shared" si="13"/>
        <v>0</v>
      </c>
      <c r="H209" s="24"/>
      <c r="I209" s="24"/>
      <c r="J209" s="21" t="s">
        <v>18</v>
      </c>
      <c r="K209" s="21">
        <v>250</v>
      </c>
      <c r="L209" s="21" t="str">
        <f>VLOOKUP(E209,[1]KLASIFIKASI!$I$4:$J$18,2,FALSE)</f>
        <v>PELEPAS GAS</v>
      </c>
      <c r="M209" s="21">
        <f t="shared" si="14"/>
        <v>14</v>
      </c>
      <c r="N209" s="21" t="s">
        <v>19</v>
      </c>
    </row>
    <row r="210" spans="1:14" x14ac:dyDescent="0.25">
      <c r="A210" s="21">
        <f t="shared" si="15"/>
        <v>209</v>
      </c>
      <c r="B210" s="21" t="s">
        <v>2342</v>
      </c>
      <c r="C210" s="21" t="str">
        <f>VLOOKUP(B210,[1]DESA!$B$2:$D$601,3,FALSE)</f>
        <v>TAMAN INDAH</v>
      </c>
      <c r="D210" s="21" t="str">
        <f>VLOOKUP(B210,[1]DESA!$B$2:$E$601,4,FALSE)</f>
        <v>PRINGGARATA</v>
      </c>
      <c r="E210" s="22" t="s">
        <v>15</v>
      </c>
      <c r="F210" s="21">
        <f t="shared" si="12"/>
        <v>0</v>
      </c>
      <c r="G210" s="21">
        <f t="shared" si="13"/>
        <v>0</v>
      </c>
      <c r="H210" s="24"/>
      <c r="I210" s="24"/>
      <c r="J210" s="21" t="s">
        <v>18</v>
      </c>
      <c r="K210" s="21">
        <v>18</v>
      </c>
      <c r="L210" s="21" t="str">
        <f>VLOOKUP(E210,[1]KLASIFIKASI!$I$4:$J$18,2,FALSE)</f>
        <v>PELEPAS GAS</v>
      </c>
      <c r="M210" s="21">
        <f t="shared" si="14"/>
        <v>12</v>
      </c>
      <c r="N210" s="21" t="s">
        <v>19</v>
      </c>
    </row>
    <row r="211" spans="1:14" x14ac:dyDescent="0.25">
      <c r="A211" s="21">
        <f t="shared" si="15"/>
        <v>210</v>
      </c>
      <c r="B211" s="21" t="s">
        <v>2342</v>
      </c>
      <c r="C211" s="21" t="str">
        <f>VLOOKUP(B211,[1]DESA!$B$2:$D$601,3,FALSE)</f>
        <v>TAMAN INDAH</v>
      </c>
      <c r="D211" s="21" t="str">
        <f>VLOOKUP(B211,[1]DESA!$B$2:$E$601,4,FALSE)</f>
        <v>PRINGGARATA</v>
      </c>
      <c r="E211" s="22" t="s">
        <v>29</v>
      </c>
      <c r="F211" s="21">
        <f t="shared" si="12"/>
        <v>0</v>
      </c>
      <c r="G211" s="21">
        <f t="shared" si="13"/>
        <v>0</v>
      </c>
      <c r="H211" s="24"/>
      <c r="I211" s="24"/>
      <c r="J211" s="21" t="s">
        <v>18</v>
      </c>
      <c r="K211" s="21">
        <v>250</v>
      </c>
      <c r="L211" s="21" t="str">
        <f>VLOOKUP(E211,[1]KLASIFIKASI!$I$4:$J$18,2,FALSE)</f>
        <v>PELEPAS GAS</v>
      </c>
      <c r="M211" s="21">
        <f t="shared" si="14"/>
        <v>14</v>
      </c>
      <c r="N211" s="21" t="s">
        <v>19</v>
      </c>
    </row>
    <row r="212" spans="1:14" x14ac:dyDescent="0.25">
      <c r="A212" s="21">
        <f t="shared" si="15"/>
        <v>211</v>
      </c>
      <c r="B212" s="21" t="s">
        <v>2342</v>
      </c>
      <c r="C212" s="21" t="str">
        <f>VLOOKUP(B212,[1]DESA!$B$2:$D$601,3,FALSE)</f>
        <v>TAMAN INDAH</v>
      </c>
      <c r="D212" s="21" t="str">
        <f>VLOOKUP(B212,[1]DESA!$B$2:$E$601,4,FALSE)</f>
        <v>PRINGGARATA</v>
      </c>
      <c r="E212" s="22" t="s">
        <v>29</v>
      </c>
      <c r="F212" s="21">
        <f t="shared" si="12"/>
        <v>0</v>
      </c>
      <c r="G212" s="21">
        <f t="shared" si="13"/>
        <v>0</v>
      </c>
      <c r="H212" s="24"/>
      <c r="I212" s="24"/>
      <c r="J212" s="21" t="s">
        <v>18</v>
      </c>
      <c r="K212" s="21">
        <v>125</v>
      </c>
      <c r="L212" s="21" t="str">
        <f>VLOOKUP(E212,[1]KLASIFIKASI!$I$4:$J$18,2,FALSE)</f>
        <v>PELEPAS GAS</v>
      </c>
      <c r="M212" s="21">
        <f t="shared" si="14"/>
        <v>14</v>
      </c>
      <c r="N212" s="21" t="s">
        <v>19</v>
      </c>
    </row>
    <row r="213" spans="1:14" x14ac:dyDescent="0.25">
      <c r="A213" s="21">
        <f t="shared" si="15"/>
        <v>212</v>
      </c>
      <c r="B213" s="21" t="s">
        <v>2342</v>
      </c>
      <c r="C213" s="21" t="str">
        <f>VLOOKUP(B213,[1]DESA!$B$2:$D$601,3,FALSE)</f>
        <v>TAMAN INDAH</v>
      </c>
      <c r="D213" s="21" t="str">
        <f>VLOOKUP(B213,[1]DESA!$B$2:$E$601,4,FALSE)</f>
        <v>PRINGGARATA</v>
      </c>
      <c r="E213" s="22" t="s">
        <v>29</v>
      </c>
      <c r="F213" s="21">
        <f t="shared" si="12"/>
        <v>0</v>
      </c>
      <c r="G213" s="21">
        <f t="shared" si="13"/>
        <v>0</v>
      </c>
      <c r="H213" s="24" t="s">
        <v>2343</v>
      </c>
      <c r="I213" s="32" t="s">
        <v>2344</v>
      </c>
      <c r="J213" s="21" t="s">
        <v>18</v>
      </c>
      <c r="K213" s="21">
        <v>500</v>
      </c>
      <c r="L213" s="21" t="str">
        <f>VLOOKUP(E213,[1]KLASIFIKASI!$I$4:$J$18,2,FALSE)</f>
        <v>PELEPAS GAS</v>
      </c>
      <c r="M213" s="21">
        <f t="shared" si="14"/>
        <v>15</v>
      </c>
      <c r="N213" s="21" t="s">
        <v>19</v>
      </c>
    </row>
    <row r="214" spans="1:14" x14ac:dyDescent="0.25">
      <c r="A214" s="21">
        <f t="shared" si="15"/>
        <v>213</v>
      </c>
      <c r="B214" s="21" t="s">
        <v>2345</v>
      </c>
      <c r="C214" s="21" t="str">
        <f>VLOOKUP(B214,[1]DESA!$B$2:$D$601,3,FALSE)</f>
        <v>ARJANGKA</v>
      </c>
      <c r="D214" s="21" t="str">
        <f>VLOOKUP(B214,[1]DESA!$B$2:$E$601,4,FALSE)</f>
        <v>PRINGGARATA</v>
      </c>
      <c r="E214" s="22" t="s">
        <v>29</v>
      </c>
      <c r="F214" s="21">
        <f t="shared" si="12"/>
        <v>0</v>
      </c>
      <c r="G214" s="21">
        <f t="shared" si="13"/>
        <v>0</v>
      </c>
      <c r="H214" s="24"/>
      <c r="I214" s="24"/>
      <c r="J214" s="21" t="s">
        <v>18</v>
      </c>
      <c r="K214" s="21">
        <v>500</v>
      </c>
      <c r="L214" s="21" t="str">
        <f>VLOOKUP(E214,[1]KLASIFIKASI!$I$4:$J$18,2,FALSE)</f>
        <v>PELEPAS GAS</v>
      </c>
      <c r="M214" s="21">
        <f t="shared" si="14"/>
        <v>15</v>
      </c>
      <c r="N214" s="21" t="s">
        <v>19</v>
      </c>
    </row>
    <row r="215" spans="1:14" x14ac:dyDescent="0.25">
      <c r="A215" s="21">
        <f t="shared" si="15"/>
        <v>214</v>
      </c>
      <c r="B215" s="21" t="s">
        <v>2345</v>
      </c>
      <c r="C215" s="21" t="str">
        <f>VLOOKUP(B215,[1]DESA!$B$2:$D$601,3,FALSE)</f>
        <v>ARJANGKA</v>
      </c>
      <c r="D215" s="21" t="str">
        <f>VLOOKUP(B215,[1]DESA!$B$2:$E$601,4,FALSE)</f>
        <v>PRINGGARATA</v>
      </c>
      <c r="E215" s="22" t="s">
        <v>29</v>
      </c>
      <c r="F215" s="21">
        <f t="shared" si="12"/>
        <v>0</v>
      </c>
      <c r="G215" s="21">
        <f t="shared" si="13"/>
        <v>0</v>
      </c>
      <c r="H215" s="24"/>
      <c r="I215" s="24"/>
      <c r="J215" s="21" t="s">
        <v>18</v>
      </c>
      <c r="K215" s="21">
        <v>500</v>
      </c>
      <c r="L215" s="21" t="str">
        <f>VLOOKUP(E215,[1]KLASIFIKASI!$I$4:$J$18,2,FALSE)</f>
        <v>PELEPAS GAS</v>
      </c>
      <c r="M215" s="21">
        <f t="shared" si="14"/>
        <v>15</v>
      </c>
      <c r="N215" s="21" t="s">
        <v>19</v>
      </c>
    </row>
    <row r="216" spans="1:14" x14ac:dyDescent="0.25">
      <c r="A216" s="21">
        <f t="shared" si="15"/>
        <v>215</v>
      </c>
      <c r="B216" s="21" t="s">
        <v>2345</v>
      </c>
      <c r="C216" s="21" t="str">
        <f>VLOOKUP(B216,[1]DESA!$B$2:$D$601,3,FALSE)</f>
        <v>ARJANGKA</v>
      </c>
      <c r="D216" s="21" t="str">
        <f>VLOOKUP(B216,[1]DESA!$B$2:$E$601,4,FALSE)</f>
        <v>PRINGGARATA</v>
      </c>
      <c r="E216" s="22" t="s">
        <v>15</v>
      </c>
      <c r="F216" s="21">
        <f t="shared" si="12"/>
        <v>0</v>
      </c>
      <c r="G216" s="21">
        <f t="shared" si="13"/>
        <v>0</v>
      </c>
      <c r="H216" s="24"/>
      <c r="I216" s="24"/>
      <c r="J216" s="21" t="s">
        <v>18</v>
      </c>
      <c r="K216" s="21">
        <v>42</v>
      </c>
      <c r="L216" s="21" t="str">
        <f>VLOOKUP(E216,[1]KLASIFIKASI!$I$4:$J$18,2,FALSE)</f>
        <v>PELEPAS GAS</v>
      </c>
      <c r="M216" s="21">
        <f t="shared" si="14"/>
        <v>12</v>
      </c>
      <c r="N216" s="21" t="s">
        <v>19</v>
      </c>
    </row>
    <row r="217" spans="1:14" x14ac:dyDescent="0.25">
      <c r="A217" s="21">
        <f t="shared" si="15"/>
        <v>216</v>
      </c>
      <c r="B217" s="21" t="s">
        <v>2345</v>
      </c>
      <c r="C217" s="21" t="str">
        <f>VLOOKUP(B217,[1]DESA!$B$2:$D$601,3,FALSE)</f>
        <v>ARJANGKA</v>
      </c>
      <c r="D217" s="21" t="str">
        <f>VLOOKUP(B217,[1]DESA!$B$2:$E$601,4,FALSE)</f>
        <v>PRINGGARATA</v>
      </c>
      <c r="E217" s="22" t="s">
        <v>15</v>
      </c>
      <c r="F217" s="21">
        <f t="shared" si="12"/>
        <v>0</v>
      </c>
      <c r="G217" s="21">
        <f t="shared" si="13"/>
        <v>0</v>
      </c>
      <c r="H217" s="24"/>
      <c r="I217" s="24"/>
      <c r="J217" s="21" t="s">
        <v>18</v>
      </c>
      <c r="K217" s="21">
        <v>42</v>
      </c>
      <c r="L217" s="21" t="str">
        <f>VLOOKUP(E217,[1]KLASIFIKASI!$I$4:$J$18,2,FALSE)</f>
        <v>PELEPAS GAS</v>
      </c>
      <c r="M217" s="21">
        <f t="shared" si="14"/>
        <v>12</v>
      </c>
      <c r="N217" s="21" t="s">
        <v>19</v>
      </c>
    </row>
    <row r="218" spans="1:14" x14ac:dyDescent="0.25">
      <c r="A218" s="21">
        <f t="shared" si="15"/>
        <v>217</v>
      </c>
      <c r="B218" s="21" t="s">
        <v>2345</v>
      </c>
      <c r="C218" s="21" t="str">
        <f>VLOOKUP(B218,[1]DESA!$B$2:$D$601,3,FALSE)</f>
        <v>ARJANGKA</v>
      </c>
      <c r="D218" s="21" t="str">
        <f>VLOOKUP(B218,[1]DESA!$B$2:$E$601,4,FALSE)</f>
        <v>PRINGGARATA</v>
      </c>
      <c r="E218" s="22" t="s">
        <v>29</v>
      </c>
      <c r="F218" s="21">
        <f t="shared" si="12"/>
        <v>0</v>
      </c>
      <c r="G218" s="21">
        <f t="shared" si="13"/>
        <v>0</v>
      </c>
      <c r="H218" s="24"/>
      <c r="I218" s="24"/>
      <c r="J218" s="21" t="s">
        <v>18</v>
      </c>
      <c r="K218" s="21">
        <v>500</v>
      </c>
      <c r="L218" s="21" t="str">
        <f>VLOOKUP(E218,[1]KLASIFIKASI!$I$4:$J$18,2,FALSE)</f>
        <v>PELEPAS GAS</v>
      </c>
      <c r="M218" s="21">
        <f t="shared" si="14"/>
        <v>15</v>
      </c>
      <c r="N218" s="21" t="s">
        <v>19</v>
      </c>
    </row>
    <row r="219" spans="1:14" x14ac:dyDescent="0.25">
      <c r="A219" s="21">
        <f t="shared" si="15"/>
        <v>218</v>
      </c>
      <c r="B219" s="21" t="s">
        <v>2345</v>
      </c>
      <c r="C219" s="21" t="str">
        <f>VLOOKUP(B219,[1]DESA!$B$2:$D$601,3,FALSE)</f>
        <v>ARJANGKA</v>
      </c>
      <c r="D219" s="21" t="str">
        <f>VLOOKUP(B219,[1]DESA!$B$2:$E$601,4,FALSE)</f>
        <v>PRINGGARATA</v>
      </c>
      <c r="E219" s="22" t="s">
        <v>29</v>
      </c>
      <c r="F219" s="21">
        <f t="shared" si="12"/>
        <v>0</v>
      </c>
      <c r="G219" s="21">
        <f t="shared" si="13"/>
        <v>0</v>
      </c>
      <c r="H219" s="24"/>
      <c r="I219" s="24"/>
      <c r="J219" s="21" t="s">
        <v>18</v>
      </c>
      <c r="K219" s="21">
        <v>500</v>
      </c>
      <c r="L219" s="21" t="str">
        <f>VLOOKUP(E219,[1]KLASIFIKASI!$I$4:$J$18,2,FALSE)</f>
        <v>PELEPAS GAS</v>
      </c>
      <c r="M219" s="21">
        <f t="shared" si="14"/>
        <v>15</v>
      </c>
      <c r="N219" s="21" t="s">
        <v>19</v>
      </c>
    </row>
    <row r="220" spans="1:14" x14ac:dyDescent="0.25">
      <c r="A220" s="21">
        <f t="shared" si="15"/>
        <v>219</v>
      </c>
      <c r="B220" s="21" t="s">
        <v>2345</v>
      </c>
      <c r="C220" s="21" t="str">
        <f>VLOOKUP(B220,[1]DESA!$B$2:$D$601,3,FALSE)</f>
        <v>ARJANGKA</v>
      </c>
      <c r="D220" s="21" t="str">
        <f>VLOOKUP(B220,[1]DESA!$B$2:$E$601,4,FALSE)</f>
        <v>PRINGGARATA</v>
      </c>
      <c r="E220" s="22" t="s">
        <v>15</v>
      </c>
      <c r="F220" s="21">
        <f t="shared" si="12"/>
        <v>0</v>
      </c>
      <c r="G220" s="21">
        <f t="shared" si="13"/>
        <v>0</v>
      </c>
      <c r="H220" s="24"/>
      <c r="I220" s="24"/>
      <c r="J220" s="21" t="s">
        <v>18</v>
      </c>
      <c r="K220" s="21">
        <v>42</v>
      </c>
      <c r="L220" s="21" t="str">
        <f>VLOOKUP(E220,[1]KLASIFIKASI!$I$4:$J$18,2,FALSE)</f>
        <v>PELEPAS GAS</v>
      </c>
      <c r="M220" s="21">
        <f t="shared" si="14"/>
        <v>12</v>
      </c>
      <c r="N220" s="21" t="s">
        <v>19</v>
      </c>
    </row>
    <row r="221" spans="1:14" x14ac:dyDescent="0.25">
      <c r="A221" s="21">
        <f t="shared" si="15"/>
        <v>220</v>
      </c>
      <c r="B221" s="21" t="s">
        <v>2345</v>
      </c>
      <c r="C221" s="21" t="str">
        <f>VLOOKUP(B221,[1]DESA!$B$2:$D$601,3,FALSE)</f>
        <v>ARJANGKA</v>
      </c>
      <c r="D221" s="21" t="str">
        <f>VLOOKUP(B221,[1]DESA!$B$2:$E$601,4,FALSE)</f>
        <v>PRINGGARATA</v>
      </c>
      <c r="E221" s="22" t="s">
        <v>29</v>
      </c>
      <c r="F221" s="21">
        <f t="shared" si="12"/>
        <v>0</v>
      </c>
      <c r="G221" s="21">
        <f t="shared" si="13"/>
        <v>0</v>
      </c>
      <c r="H221" s="24"/>
      <c r="I221" s="24"/>
      <c r="J221" s="21" t="s">
        <v>18</v>
      </c>
      <c r="K221" s="21">
        <v>500</v>
      </c>
      <c r="L221" s="21" t="str">
        <f>VLOOKUP(E221,[1]KLASIFIKASI!$I$4:$J$18,2,FALSE)</f>
        <v>PELEPAS GAS</v>
      </c>
      <c r="M221" s="21">
        <f t="shared" si="14"/>
        <v>15</v>
      </c>
      <c r="N221" s="21" t="s">
        <v>19</v>
      </c>
    </row>
    <row r="222" spans="1:14" x14ac:dyDescent="0.25">
      <c r="A222" s="21">
        <f t="shared" si="15"/>
        <v>221</v>
      </c>
      <c r="B222" s="21" t="s">
        <v>2345</v>
      </c>
      <c r="C222" s="21" t="str">
        <f>VLOOKUP(B222,[1]DESA!$B$2:$D$601,3,FALSE)</f>
        <v>ARJANGKA</v>
      </c>
      <c r="D222" s="21" t="str">
        <f>VLOOKUP(B222,[1]DESA!$B$2:$E$601,4,FALSE)</f>
        <v>PRINGGARATA</v>
      </c>
      <c r="E222" s="22" t="s">
        <v>29</v>
      </c>
      <c r="F222" s="21">
        <f t="shared" si="12"/>
        <v>0</v>
      </c>
      <c r="G222" s="21">
        <f t="shared" si="13"/>
        <v>0</v>
      </c>
      <c r="H222" s="24"/>
      <c r="I222" s="24"/>
      <c r="J222" s="21" t="s">
        <v>18</v>
      </c>
      <c r="K222" s="21">
        <v>500</v>
      </c>
      <c r="L222" s="21" t="str">
        <f>VLOOKUP(E222,[1]KLASIFIKASI!$I$4:$J$18,2,FALSE)</f>
        <v>PELEPAS GAS</v>
      </c>
      <c r="M222" s="21">
        <f t="shared" si="14"/>
        <v>15</v>
      </c>
      <c r="N222" s="21" t="s">
        <v>19</v>
      </c>
    </row>
    <row r="223" spans="1:14" x14ac:dyDescent="0.25">
      <c r="A223" s="21">
        <f t="shared" si="15"/>
        <v>222</v>
      </c>
      <c r="B223" s="21" t="s">
        <v>2345</v>
      </c>
      <c r="C223" s="21" t="str">
        <f>VLOOKUP(B223,[1]DESA!$B$2:$D$601,3,FALSE)</f>
        <v>ARJANGKA</v>
      </c>
      <c r="D223" s="21" t="str">
        <f>VLOOKUP(B223,[1]DESA!$B$2:$E$601,4,FALSE)</f>
        <v>PRINGGARATA</v>
      </c>
      <c r="E223" s="22" t="s">
        <v>15</v>
      </c>
      <c r="F223" s="21">
        <f t="shared" si="12"/>
        <v>0</v>
      </c>
      <c r="G223" s="21">
        <f t="shared" si="13"/>
        <v>0</v>
      </c>
      <c r="H223" s="24"/>
      <c r="I223" s="24"/>
      <c r="J223" s="21" t="s">
        <v>18</v>
      </c>
      <c r="K223" s="21">
        <v>42</v>
      </c>
      <c r="L223" s="21" t="str">
        <f>VLOOKUP(E223,[1]KLASIFIKASI!$I$4:$J$18,2,FALSE)</f>
        <v>PELEPAS GAS</v>
      </c>
      <c r="M223" s="21">
        <f t="shared" si="14"/>
        <v>12</v>
      </c>
      <c r="N223" s="21" t="s">
        <v>19</v>
      </c>
    </row>
    <row r="224" spans="1:14" x14ac:dyDescent="0.25">
      <c r="A224" s="21">
        <f t="shared" si="15"/>
        <v>223</v>
      </c>
      <c r="B224" s="21" t="s">
        <v>2345</v>
      </c>
      <c r="C224" s="21" t="str">
        <f>VLOOKUP(B224,[1]DESA!$B$2:$D$601,3,FALSE)</f>
        <v>ARJANGKA</v>
      </c>
      <c r="D224" s="21" t="str">
        <f>VLOOKUP(B224,[1]DESA!$B$2:$E$601,4,FALSE)</f>
        <v>PRINGGARATA</v>
      </c>
      <c r="E224" s="22" t="s">
        <v>29</v>
      </c>
      <c r="F224" s="21">
        <f t="shared" si="12"/>
        <v>0</v>
      </c>
      <c r="G224" s="21">
        <f t="shared" si="13"/>
        <v>0</v>
      </c>
      <c r="H224" s="24"/>
      <c r="I224" s="24"/>
      <c r="J224" s="21" t="s">
        <v>18</v>
      </c>
      <c r="K224" s="21">
        <v>500</v>
      </c>
      <c r="L224" s="21" t="str">
        <f>VLOOKUP(E224,[1]KLASIFIKASI!$I$4:$J$18,2,FALSE)</f>
        <v>PELEPAS GAS</v>
      </c>
      <c r="M224" s="21">
        <f t="shared" si="14"/>
        <v>15</v>
      </c>
      <c r="N224" s="21" t="s">
        <v>19</v>
      </c>
    </row>
    <row r="225" spans="1:14" x14ac:dyDescent="0.25">
      <c r="A225" s="21">
        <f t="shared" si="15"/>
        <v>224</v>
      </c>
      <c r="B225" s="21" t="s">
        <v>2345</v>
      </c>
      <c r="C225" s="21" t="str">
        <f>VLOOKUP(B225,[1]DESA!$B$2:$D$601,3,FALSE)</f>
        <v>ARJANGKA</v>
      </c>
      <c r="D225" s="21" t="str">
        <f>VLOOKUP(B225,[1]DESA!$B$2:$E$601,4,FALSE)</f>
        <v>PRINGGARATA</v>
      </c>
      <c r="E225" s="22" t="s">
        <v>15</v>
      </c>
      <c r="F225" s="21">
        <f t="shared" si="12"/>
        <v>0</v>
      </c>
      <c r="G225" s="21">
        <f t="shared" si="13"/>
        <v>0</v>
      </c>
      <c r="H225" s="24"/>
      <c r="I225" s="24"/>
      <c r="J225" s="21" t="s">
        <v>18</v>
      </c>
      <c r="K225" s="21">
        <v>42</v>
      </c>
      <c r="L225" s="21" t="str">
        <f>VLOOKUP(E225,[1]KLASIFIKASI!$I$4:$J$18,2,FALSE)</f>
        <v>PELEPAS GAS</v>
      </c>
      <c r="M225" s="21">
        <f t="shared" si="14"/>
        <v>12</v>
      </c>
      <c r="N225" s="21" t="s">
        <v>19</v>
      </c>
    </row>
    <row r="226" spans="1:14" x14ac:dyDescent="0.25">
      <c r="A226" s="21">
        <f t="shared" si="15"/>
        <v>225</v>
      </c>
      <c r="B226" s="21" t="s">
        <v>2345</v>
      </c>
      <c r="C226" s="21" t="str">
        <f>VLOOKUP(B226,[1]DESA!$B$2:$D$601,3,FALSE)</f>
        <v>ARJANGKA</v>
      </c>
      <c r="D226" s="21" t="str">
        <f>VLOOKUP(B226,[1]DESA!$B$2:$E$601,4,FALSE)</f>
        <v>PRINGGARATA</v>
      </c>
      <c r="E226" s="22" t="s">
        <v>15</v>
      </c>
      <c r="F226" s="21">
        <f t="shared" si="12"/>
        <v>0</v>
      </c>
      <c r="G226" s="21">
        <f t="shared" si="13"/>
        <v>0</v>
      </c>
      <c r="H226" s="24"/>
      <c r="I226" s="24"/>
      <c r="J226" s="21" t="s">
        <v>18</v>
      </c>
      <c r="K226" s="21">
        <v>42</v>
      </c>
      <c r="L226" s="21" t="str">
        <f>VLOOKUP(E226,[1]KLASIFIKASI!$I$4:$J$18,2,FALSE)</f>
        <v>PELEPAS GAS</v>
      </c>
      <c r="M226" s="21">
        <f t="shared" si="14"/>
        <v>12</v>
      </c>
      <c r="N226" s="21" t="s">
        <v>19</v>
      </c>
    </row>
    <row r="227" spans="1:14" x14ac:dyDescent="0.25">
      <c r="A227" s="21">
        <f t="shared" si="15"/>
        <v>226</v>
      </c>
      <c r="B227" s="21" t="s">
        <v>2345</v>
      </c>
      <c r="C227" s="21" t="str">
        <f>VLOOKUP(B227,[1]DESA!$B$2:$D$601,3,FALSE)</f>
        <v>ARJANGKA</v>
      </c>
      <c r="D227" s="21" t="str">
        <f>VLOOKUP(B227,[1]DESA!$B$2:$E$601,4,FALSE)</f>
        <v>PRINGGARATA</v>
      </c>
      <c r="E227" s="22" t="s">
        <v>15</v>
      </c>
      <c r="F227" s="21">
        <f t="shared" si="12"/>
        <v>0</v>
      </c>
      <c r="G227" s="21">
        <f t="shared" si="13"/>
        <v>0</v>
      </c>
      <c r="H227" s="24"/>
      <c r="I227" s="24"/>
      <c r="J227" s="21" t="s">
        <v>18</v>
      </c>
      <c r="K227" s="21">
        <v>18</v>
      </c>
      <c r="L227" s="21" t="str">
        <f>VLOOKUP(E227,[1]KLASIFIKASI!$I$4:$J$18,2,FALSE)</f>
        <v>PELEPAS GAS</v>
      </c>
      <c r="M227" s="21">
        <f t="shared" si="14"/>
        <v>12</v>
      </c>
      <c r="N227" s="21" t="s">
        <v>19</v>
      </c>
    </row>
    <row r="228" spans="1:14" x14ac:dyDescent="0.25">
      <c r="A228" s="21">
        <f t="shared" si="15"/>
        <v>227</v>
      </c>
      <c r="B228" s="21" t="s">
        <v>2346</v>
      </c>
      <c r="C228" s="21" t="str">
        <f>VLOOKUP(B228,[1]DESA!$B$2:$D$601,3,FALSE)</f>
        <v>ARJANGKA</v>
      </c>
      <c r="D228" s="21" t="str">
        <f>VLOOKUP(B228,[1]DESA!$B$2:$E$601,4,FALSE)</f>
        <v>PRINGGARATA</v>
      </c>
      <c r="E228" s="22" t="s">
        <v>29</v>
      </c>
      <c r="F228" s="21">
        <f t="shared" si="12"/>
        <v>0</v>
      </c>
      <c r="G228" s="21">
        <f t="shared" si="13"/>
        <v>0</v>
      </c>
      <c r="H228" s="24"/>
      <c r="I228" s="24"/>
      <c r="J228" s="21" t="s">
        <v>18</v>
      </c>
      <c r="K228" s="21">
        <v>500</v>
      </c>
      <c r="L228" s="21" t="str">
        <f>VLOOKUP(E228,[1]KLASIFIKASI!$I$4:$J$18,2,FALSE)</f>
        <v>PELEPAS GAS</v>
      </c>
      <c r="M228" s="21">
        <f t="shared" si="14"/>
        <v>15</v>
      </c>
      <c r="N228" s="21" t="s">
        <v>19</v>
      </c>
    </row>
    <row r="229" spans="1:14" x14ac:dyDescent="0.25">
      <c r="A229" s="21">
        <f t="shared" si="15"/>
        <v>228</v>
      </c>
      <c r="B229" s="21" t="s">
        <v>2346</v>
      </c>
      <c r="C229" s="21" t="str">
        <f>VLOOKUP(B229,[1]DESA!$B$2:$D$601,3,FALSE)</f>
        <v>ARJANGKA</v>
      </c>
      <c r="D229" s="21" t="str">
        <f>VLOOKUP(B229,[1]DESA!$B$2:$E$601,4,FALSE)</f>
        <v>PRINGGARATA</v>
      </c>
      <c r="E229" s="22" t="s">
        <v>29</v>
      </c>
      <c r="F229" s="21">
        <f t="shared" si="12"/>
        <v>0</v>
      </c>
      <c r="G229" s="21">
        <f t="shared" si="13"/>
        <v>0</v>
      </c>
      <c r="H229" s="24"/>
      <c r="I229" s="24"/>
      <c r="J229" s="21" t="s">
        <v>18</v>
      </c>
      <c r="K229" s="21">
        <v>500</v>
      </c>
      <c r="L229" s="21" t="str">
        <f>VLOOKUP(E229,[1]KLASIFIKASI!$I$4:$J$18,2,FALSE)</f>
        <v>PELEPAS GAS</v>
      </c>
      <c r="M229" s="21">
        <f t="shared" si="14"/>
        <v>15</v>
      </c>
      <c r="N229" s="21" t="s">
        <v>19</v>
      </c>
    </row>
    <row r="230" spans="1:14" x14ac:dyDescent="0.25">
      <c r="A230" s="21">
        <f t="shared" si="15"/>
        <v>229</v>
      </c>
      <c r="B230" s="21" t="s">
        <v>2346</v>
      </c>
      <c r="C230" s="21" t="str">
        <f>VLOOKUP(B230,[1]DESA!$B$2:$D$601,3,FALSE)</f>
        <v>ARJANGKA</v>
      </c>
      <c r="D230" s="21" t="str">
        <f>VLOOKUP(B230,[1]DESA!$B$2:$E$601,4,FALSE)</f>
        <v>PRINGGARATA</v>
      </c>
      <c r="E230" s="22" t="s">
        <v>29</v>
      </c>
      <c r="F230" s="21">
        <f t="shared" si="12"/>
        <v>0</v>
      </c>
      <c r="G230" s="21">
        <f t="shared" si="13"/>
        <v>0</v>
      </c>
      <c r="H230" s="24"/>
      <c r="I230" s="24"/>
      <c r="J230" s="21" t="s">
        <v>18</v>
      </c>
      <c r="K230" s="21">
        <v>500</v>
      </c>
      <c r="L230" s="21" t="str">
        <f>VLOOKUP(E230,[1]KLASIFIKASI!$I$4:$J$18,2,FALSE)</f>
        <v>PELEPAS GAS</v>
      </c>
      <c r="M230" s="21">
        <f t="shared" si="14"/>
        <v>15</v>
      </c>
      <c r="N230" s="21" t="s">
        <v>19</v>
      </c>
    </row>
    <row r="231" spans="1:14" x14ac:dyDescent="0.25">
      <c r="A231" s="21">
        <f t="shared" si="15"/>
        <v>230</v>
      </c>
      <c r="B231" s="21" t="s">
        <v>2346</v>
      </c>
      <c r="C231" s="21" t="str">
        <f>VLOOKUP(B231,[1]DESA!$B$2:$D$601,3,FALSE)</f>
        <v>ARJANGKA</v>
      </c>
      <c r="D231" s="21" t="str">
        <f>VLOOKUP(B231,[1]DESA!$B$2:$E$601,4,FALSE)</f>
        <v>PRINGGARATA</v>
      </c>
      <c r="E231" s="22" t="s">
        <v>15</v>
      </c>
      <c r="F231" s="21">
        <f t="shared" si="12"/>
        <v>0</v>
      </c>
      <c r="G231" s="21">
        <f t="shared" si="13"/>
        <v>0</v>
      </c>
      <c r="H231" s="24"/>
      <c r="I231" s="24"/>
      <c r="J231" s="21" t="s">
        <v>18</v>
      </c>
      <c r="K231" s="21">
        <v>42</v>
      </c>
      <c r="L231" s="21" t="str">
        <f>VLOOKUP(E231,[1]KLASIFIKASI!$I$4:$J$18,2,FALSE)</f>
        <v>PELEPAS GAS</v>
      </c>
      <c r="M231" s="21">
        <f t="shared" si="14"/>
        <v>12</v>
      </c>
      <c r="N231" s="21" t="s">
        <v>19</v>
      </c>
    </row>
    <row r="232" spans="1:14" x14ac:dyDescent="0.25">
      <c r="A232" s="21">
        <f t="shared" si="15"/>
        <v>231</v>
      </c>
      <c r="B232" s="21" t="s">
        <v>2346</v>
      </c>
      <c r="C232" s="21" t="str">
        <f>VLOOKUP(B232,[1]DESA!$B$2:$D$601,3,FALSE)</f>
        <v>ARJANGKA</v>
      </c>
      <c r="D232" s="21" t="str">
        <f>VLOOKUP(B232,[1]DESA!$B$2:$E$601,4,FALSE)</f>
        <v>PRINGGARATA</v>
      </c>
      <c r="E232" s="22" t="s">
        <v>29</v>
      </c>
      <c r="F232" s="21">
        <f t="shared" si="12"/>
        <v>0</v>
      </c>
      <c r="G232" s="21">
        <f t="shared" si="13"/>
        <v>0</v>
      </c>
      <c r="H232" s="24"/>
      <c r="I232" s="24"/>
      <c r="J232" s="21" t="s">
        <v>18</v>
      </c>
      <c r="K232" s="21">
        <v>250</v>
      </c>
      <c r="L232" s="21" t="str">
        <f>VLOOKUP(E232,[1]KLASIFIKASI!$I$4:$J$18,2,FALSE)</f>
        <v>PELEPAS GAS</v>
      </c>
      <c r="M232" s="21">
        <f t="shared" si="14"/>
        <v>14</v>
      </c>
      <c r="N232" s="21" t="s">
        <v>19</v>
      </c>
    </row>
    <row r="233" spans="1:14" x14ac:dyDescent="0.25">
      <c r="A233" s="21">
        <f t="shared" si="15"/>
        <v>232</v>
      </c>
      <c r="B233" s="21" t="s">
        <v>2346</v>
      </c>
      <c r="C233" s="21" t="str">
        <f>VLOOKUP(B233,[1]DESA!$B$2:$D$601,3,FALSE)</f>
        <v>ARJANGKA</v>
      </c>
      <c r="D233" s="21" t="str">
        <f>VLOOKUP(B233,[1]DESA!$B$2:$E$601,4,FALSE)</f>
        <v>PRINGGARATA</v>
      </c>
      <c r="E233" s="22" t="s">
        <v>29</v>
      </c>
      <c r="F233" s="21">
        <f t="shared" si="12"/>
        <v>0</v>
      </c>
      <c r="G233" s="21">
        <f t="shared" si="13"/>
        <v>0</v>
      </c>
      <c r="H233" s="24"/>
      <c r="I233" s="24"/>
      <c r="J233" s="21" t="s">
        <v>18</v>
      </c>
      <c r="K233" s="21">
        <v>250</v>
      </c>
      <c r="L233" s="21" t="str">
        <f>VLOOKUP(E233,[1]KLASIFIKASI!$I$4:$J$18,2,FALSE)</f>
        <v>PELEPAS GAS</v>
      </c>
      <c r="M233" s="21">
        <f t="shared" si="14"/>
        <v>14</v>
      </c>
      <c r="N233" s="21" t="s">
        <v>19</v>
      </c>
    </row>
    <row r="234" spans="1:14" x14ac:dyDescent="0.25">
      <c r="A234" s="21">
        <f t="shared" si="15"/>
        <v>233</v>
      </c>
      <c r="B234" s="21" t="s">
        <v>2346</v>
      </c>
      <c r="C234" s="21" t="str">
        <f>VLOOKUP(B234,[1]DESA!$B$2:$D$601,3,FALSE)</f>
        <v>ARJANGKA</v>
      </c>
      <c r="D234" s="21" t="str">
        <f>VLOOKUP(B234,[1]DESA!$B$2:$E$601,4,FALSE)</f>
        <v>PRINGGARATA</v>
      </c>
      <c r="E234" s="22" t="s">
        <v>29</v>
      </c>
      <c r="F234" s="21">
        <f t="shared" si="12"/>
        <v>0</v>
      </c>
      <c r="G234" s="21">
        <f t="shared" si="13"/>
        <v>0</v>
      </c>
      <c r="H234" s="24"/>
      <c r="I234" s="24"/>
      <c r="J234" s="21" t="s">
        <v>18</v>
      </c>
      <c r="K234" s="21">
        <v>500</v>
      </c>
      <c r="L234" s="21" t="str">
        <f>VLOOKUP(E234,[1]KLASIFIKASI!$I$4:$J$18,2,FALSE)</f>
        <v>PELEPAS GAS</v>
      </c>
      <c r="M234" s="21">
        <f t="shared" si="14"/>
        <v>15</v>
      </c>
      <c r="N234" s="21" t="s">
        <v>19</v>
      </c>
    </row>
    <row r="235" spans="1:14" x14ac:dyDescent="0.25">
      <c r="A235" s="21">
        <f t="shared" si="15"/>
        <v>234</v>
      </c>
      <c r="B235" s="21" t="s">
        <v>2346</v>
      </c>
      <c r="C235" s="21" t="str">
        <f>VLOOKUP(B235,[1]DESA!$B$2:$D$601,3,FALSE)</f>
        <v>ARJANGKA</v>
      </c>
      <c r="D235" s="21" t="str">
        <f>VLOOKUP(B235,[1]DESA!$B$2:$E$601,4,FALSE)</f>
        <v>PRINGGARATA</v>
      </c>
      <c r="E235" s="22" t="s">
        <v>29</v>
      </c>
      <c r="F235" s="21">
        <f t="shared" si="12"/>
        <v>0</v>
      </c>
      <c r="G235" s="21">
        <f t="shared" si="13"/>
        <v>0</v>
      </c>
      <c r="H235" s="24"/>
      <c r="I235" s="24"/>
      <c r="J235" s="21" t="s">
        <v>18</v>
      </c>
      <c r="K235" s="21">
        <v>500</v>
      </c>
      <c r="L235" s="21" t="str">
        <f>VLOOKUP(E235,[1]KLASIFIKASI!$I$4:$J$18,2,FALSE)</f>
        <v>PELEPAS GAS</v>
      </c>
      <c r="M235" s="21">
        <f t="shared" si="14"/>
        <v>15</v>
      </c>
      <c r="N235" s="21" t="s">
        <v>19</v>
      </c>
    </row>
    <row r="236" spans="1:14" x14ac:dyDescent="0.25">
      <c r="A236" s="21">
        <f t="shared" si="15"/>
        <v>235</v>
      </c>
      <c r="B236" s="21" t="s">
        <v>2346</v>
      </c>
      <c r="C236" s="21" t="str">
        <f>VLOOKUP(B236,[1]DESA!$B$2:$D$601,3,FALSE)</f>
        <v>ARJANGKA</v>
      </c>
      <c r="D236" s="21" t="str">
        <f>VLOOKUP(B236,[1]DESA!$B$2:$E$601,4,FALSE)</f>
        <v>PRINGGARATA</v>
      </c>
      <c r="E236" s="22" t="s">
        <v>29</v>
      </c>
      <c r="F236" s="21">
        <f t="shared" si="12"/>
        <v>0</v>
      </c>
      <c r="G236" s="21">
        <f t="shared" si="13"/>
        <v>0</v>
      </c>
      <c r="H236" s="24"/>
      <c r="I236" s="24"/>
      <c r="J236" s="21" t="s">
        <v>18</v>
      </c>
      <c r="K236" s="21">
        <v>500</v>
      </c>
      <c r="L236" s="21" t="str">
        <f>VLOOKUP(E236,[1]KLASIFIKASI!$I$4:$J$18,2,FALSE)</f>
        <v>PELEPAS GAS</v>
      </c>
      <c r="M236" s="21">
        <f t="shared" si="14"/>
        <v>15</v>
      </c>
      <c r="N236" s="21" t="s">
        <v>19</v>
      </c>
    </row>
    <row r="237" spans="1:14" x14ac:dyDescent="0.25">
      <c r="A237" s="21">
        <f t="shared" si="15"/>
        <v>236</v>
      </c>
      <c r="B237" s="21" t="s">
        <v>2346</v>
      </c>
      <c r="C237" s="21" t="str">
        <f>VLOOKUP(B237,[1]DESA!$B$2:$D$601,3,FALSE)</f>
        <v>ARJANGKA</v>
      </c>
      <c r="D237" s="21" t="str">
        <f>VLOOKUP(B237,[1]DESA!$B$2:$E$601,4,FALSE)</f>
        <v>PRINGGARATA</v>
      </c>
      <c r="E237" s="22" t="s">
        <v>29</v>
      </c>
      <c r="F237" s="21">
        <f t="shared" si="12"/>
        <v>0</v>
      </c>
      <c r="G237" s="21">
        <f t="shared" si="13"/>
        <v>0</v>
      </c>
      <c r="H237" s="24"/>
      <c r="I237" s="24"/>
      <c r="J237" s="21" t="s">
        <v>18</v>
      </c>
      <c r="K237" s="21">
        <v>500</v>
      </c>
      <c r="L237" s="21" t="str">
        <f>VLOOKUP(E237,[1]KLASIFIKASI!$I$4:$J$18,2,FALSE)</f>
        <v>PELEPAS GAS</v>
      </c>
      <c r="M237" s="21">
        <f t="shared" si="14"/>
        <v>15</v>
      </c>
      <c r="N237" s="21" t="s">
        <v>19</v>
      </c>
    </row>
    <row r="238" spans="1:14" x14ac:dyDescent="0.25">
      <c r="A238" s="21">
        <f t="shared" si="15"/>
        <v>237</v>
      </c>
      <c r="B238" s="21" t="s">
        <v>2346</v>
      </c>
      <c r="C238" s="21" t="str">
        <f>VLOOKUP(B238,[1]DESA!$B$2:$D$601,3,FALSE)</f>
        <v>ARJANGKA</v>
      </c>
      <c r="D238" s="21" t="str">
        <f>VLOOKUP(B238,[1]DESA!$B$2:$E$601,4,FALSE)</f>
        <v>PRINGGARATA</v>
      </c>
      <c r="E238" s="22" t="s">
        <v>29</v>
      </c>
      <c r="F238" s="21">
        <f t="shared" si="12"/>
        <v>0</v>
      </c>
      <c r="G238" s="21">
        <f t="shared" si="13"/>
        <v>0</v>
      </c>
      <c r="H238" s="24"/>
      <c r="I238" s="24"/>
      <c r="J238" s="21" t="s">
        <v>18</v>
      </c>
      <c r="K238" s="21">
        <v>500</v>
      </c>
      <c r="L238" s="21" t="str">
        <f>VLOOKUP(E238,[1]KLASIFIKASI!$I$4:$J$18,2,FALSE)</f>
        <v>PELEPAS GAS</v>
      </c>
      <c r="M238" s="21">
        <f t="shared" si="14"/>
        <v>15</v>
      </c>
      <c r="N238" s="21" t="s">
        <v>19</v>
      </c>
    </row>
    <row r="239" spans="1:14" x14ac:dyDescent="0.25">
      <c r="A239" s="21">
        <f t="shared" si="15"/>
        <v>238</v>
      </c>
      <c r="B239" s="21" t="s">
        <v>2346</v>
      </c>
      <c r="C239" s="21" t="str">
        <f>VLOOKUP(B239,[1]DESA!$B$2:$D$601,3,FALSE)</f>
        <v>ARJANGKA</v>
      </c>
      <c r="D239" s="21" t="str">
        <f>VLOOKUP(B239,[1]DESA!$B$2:$E$601,4,FALSE)</f>
        <v>PRINGGARATA</v>
      </c>
      <c r="E239" s="22" t="s">
        <v>15</v>
      </c>
      <c r="F239" s="21">
        <f t="shared" si="12"/>
        <v>0</v>
      </c>
      <c r="G239" s="21">
        <f t="shared" si="13"/>
        <v>0</v>
      </c>
      <c r="H239" s="24"/>
      <c r="I239" s="24"/>
      <c r="J239" s="21" t="s">
        <v>18</v>
      </c>
      <c r="K239" s="21">
        <v>18</v>
      </c>
      <c r="L239" s="21" t="str">
        <f>VLOOKUP(E239,[1]KLASIFIKASI!$I$4:$J$18,2,FALSE)</f>
        <v>PELEPAS GAS</v>
      </c>
      <c r="M239" s="21">
        <f t="shared" si="14"/>
        <v>12</v>
      </c>
      <c r="N239" s="21" t="s">
        <v>19</v>
      </c>
    </row>
    <row r="240" spans="1:14" x14ac:dyDescent="0.25">
      <c r="A240" s="21">
        <f t="shared" si="15"/>
        <v>239</v>
      </c>
      <c r="B240" s="21" t="s">
        <v>2346</v>
      </c>
      <c r="C240" s="21" t="str">
        <f>VLOOKUP(B240,[1]DESA!$B$2:$D$601,3,FALSE)</f>
        <v>ARJANGKA</v>
      </c>
      <c r="D240" s="21" t="str">
        <f>VLOOKUP(B240,[1]DESA!$B$2:$E$601,4,FALSE)</f>
        <v>PRINGGARATA</v>
      </c>
      <c r="E240" s="22" t="s">
        <v>29</v>
      </c>
      <c r="F240" s="21">
        <f t="shared" si="12"/>
        <v>0</v>
      </c>
      <c r="G240" s="21">
        <f t="shared" si="13"/>
        <v>0</v>
      </c>
      <c r="H240" s="24"/>
      <c r="I240" s="24"/>
      <c r="J240" s="21" t="s">
        <v>18</v>
      </c>
      <c r="K240" s="21">
        <v>250</v>
      </c>
      <c r="L240" s="21" t="str">
        <f>VLOOKUP(E240,[1]KLASIFIKASI!$I$4:$J$18,2,FALSE)</f>
        <v>PELEPAS GAS</v>
      </c>
      <c r="M240" s="21">
        <f t="shared" si="14"/>
        <v>14</v>
      </c>
      <c r="N240" s="21" t="s">
        <v>19</v>
      </c>
    </row>
    <row r="241" spans="1:14" x14ac:dyDescent="0.25">
      <c r="A241" s="21">
        <f t="shared" si="15"/>
        <v>240</v>
      </c>
      <c r="B241" s="21" t="s">
        <v>2346</v>
      </c>
      <c r="C241" s="21" t="str">
        <f>VLOOKUP(B241,[1]DESA!$B$2:$D$601,3,FALSE)</f>
        <v>ARJANGKA</v>
      </c>
      <c r="D241" s="21" t="str">
        <f>VLOOKUP(B241,[1]DESA!$B$2:$E$601,4,FALSE)</f>
        <v>PRINGGARATA</v>
      </c>
      <c r="E241" s="22" t="s">
        <v>29</v>
      </c>
      <c r="F241" s="21">
        <f t="shared" si="12"/>
        <v>0</v>
      </c>
      <c r="G241" s="21">
        <f t="shared" si="13"/>
        <v>0</v>
      </c>
      <c r="H241" s="24"/>
      <c r="I241" s="24"/>
      <c r="J241" s="21" t="s">
        <v>18</v>
      </c>
      <c r="K241" s="21">
        <v>500</v>
      </c>
      <c r="L241" s="21" t="str">
        <f>VLOOKUP(E241,[1]KLASIFIKASI!$I$4:$J$18,2,FALSE)</f>
        <v>PELEPAS GAS</v>
      </c>
      <c r="M241" s="21">
        <f t="shared" si="14"/>
        <v>15</v>
      </c>
      <c r="N241" s="21" t="s">
        <v>19</v>
      </c>
    </row>
    <row r="242" spans="1:14" x14ac:dyDescent="0.25">
      <c r="A242" s="21">
        <f t="shared" si="15"/>
        <v>241</v>
      </c>
      <c r="B242" s="21" t="s">
        <v>2346</v>
      </c>
      <c r="C242" s="21" t="str">
        <f>VLOOKUP(B242,[1]DESA!$B$2:$D$601,3,FALSE)</f>
        <v>ARJANGKA</v>
      </c>
      <c r="D242" s="21" t="str">
        <f>VLOOKUP(B242,[1]DESA!$B$2:$E$601,4,FALSE)</f>
        <v>PRINGGARATA</v>
      </c>
      <c r="E242" s="22" t="s">
        <v>29</v>
      </c>
      <c r="F242" s="21">
        <f t="shared" si="12"/>
        <v>0</v>
      </c>
      <c r="G242" s="21">
        <f t="shared" si="13"/>
        <v>0</v>
      </c>
      <c r="H242" s="24"/>
      <c r="I242" s="24"/>
      <c r="J242" s="21" t="s">
        <v>18</v>
      </c>
      <c r="K242" s="21">
        <v>500</v>
      </c>
      <c r="L242" s="21" t="str">
        <f>VLOOKUP(E242,[1]KLASIFIKASI!$I$4:$J$18,2,FALSE)</f>
        <v>PELEPAS GAS</v>
      </c>
      <c r="M242" s="21">
        <f t="shared" si="14"/>
        <v>15</v>
      </c>
      <c r="N242" s="21" t="s">
        <v>19</v>
      </c>
    </row>
    <row r="243" spans="1:14" x14ac:dyDescent="0.25">
      <c r="A243" s="21">
        <f t="shared" si="15"/>
        <v>242</v>
      </c>
      <c r="B243" s="21" t="s">
        <v>2347</v>
      </c>
      <c r="C243" s="21" t="str">
        <f>VLOOKUP(B243,[1]DESA!$B$2:$D$601,3,FALSE)</f>
        <v>ARJANGKA</v>
      </c>
      <c r="D243" s="21" t="str">
        <f>VLOOKUP(B243,[1]DESA!$B$2:$E$601,4,FALSE)</f>
        <v>PRINGGARATA</v>
      </c>
      <c r="E243" s="22" t="s">
        <v>29</v>
      </c>
      <c r="F243" s="21">
        <f t="shared" si="12"/>
        <v>0</v>
      </c>
      <c r="G243" s="21">
        <f t="shared" si="13"/>
        <v>0</v>
      </c>
      <c r="H243" s="24"/>
      <c r="I243" s="24"/>
      <c r="J243" s="21" t="s">
        <v>18</v>
      </c>
      <c r="K243" s="21">
        <v>500</v>
      </c>
      <c r="L243" s="21" t="str">
        <f>VLOOKUP(E243,[1]KLASIFIKASI!$I$4:$J$18,2,FALSE)</f>
        <v>PELEPAS GAS</v>
      </c>
      <c r="M243" s="21">
        <f t="shared" si="14"/>
        <v>15</v>
      </c>
      <c r="N243" s="21" t="s">
        <v>19</v>
      </c>
    </row>
    <row r="244" spans="1:14" x14ac:dyDescent="0.25">
      <c r="A244" s="21">
        <f t="shared" si="15"/>
        <v>243</v>
      </c>
      <c r="B244" s="21" t="s">
        <v>2347</v>
      </c>
      <c r="C244" s="21" t="str">
        <f>VLOOKUP(B244,[1]DESA!$B$2:$D$601,3,FALSE)</f>
        <v>ARJANGKA</v>
      </c>
      <c r="D244" s="21" t="str">
        <f>VLOOKUP(B244,[1]DESA!$B$2:$E$601,4,FALSE)</f>
        <v>PRINGGARATA</v>
      </c>
      <c r="E244" s="22" t="s">
        <v>15</v>
      </c>
      <c r="F244" s="21">
        <f t="shared" si="12"/>
        <v>0</v>
      </c>
      <c r="G244" s="21">
        <f t="shared" si="13"/>
        <v>0</v>
      </c>
      <c r="H244" s="24"/>
      <c r="I244" s="24"/>
      <c r="J244" s="21" t="s">
        <v>18</v>
      </c>
      <c r="K244" s="21">
        <v>42</v>
      </c>
      <c r="L244" s="21" t="str">
        <f>VLOOKUP(E244,[1]KLASIFIKASI!$I$4:$J$18,2,FALSE)</f>
        <v>PELEPAS GAS</v>
      </c>
      <c r="M244" s="21">
        <f t="shared" si="14"/>
        <v>12</v>
      </c>
      <c r="N244" s="21" t="s">
        <v>19</v>
      </c>
    </row>
    <row r="245" spans="1:14" x14ac:dyDescent="0.25">
      <c r="A245" s="21">
        <f t="shared" si="15"/>
        <v>244</v>
      </c>
      <c r="B245" s="21" t="s">
        <v>2347</v>
      </c>
      <c r="C245" s="21" t="str">
        <f>VLOOKUP(B245,[1]DESA!$B$2:$D$601,3,FALSE)</f>
        <v>ARJANGKA</v>
      </c>
      <c r="D245" s="21" t="str">
        <f>VLOOKUP(B245,[1]DESA!$B$2:$E$601,4,FALSE)</f>
        <v>PRINGGARATA</v>
      </c>
      <c r="E245" s="22" t="s">
        <v>15</v>
      </c>
      <c r="F245" s="21">
        <f t="shared" si="12"/>
        <v>0</v>
      </c>
      <c r="G245" s="21">
        <f t="shared" si="13"/>
        <v>0</v>
      </c>
      <c r="H245" s="24"/>
      <c r="I245" s="24"/>
      <c r="J245" s="21" t="s">
        <v>18</v>
      </c>
      <c r="K245" s="21">
        <v>42</v>
      </c>
      <c r="L245" s="21" t="str">
        <f>VLOOKUP(E245,[1]KLASIFIKASI!$I$4:$J$18,2,FALSE)</f>
        <v>PELEPAS GAS</v>
      </c>
      <c r="M245" s="21">
        <f t="shared" si="14"/>
        <v>12</v>
      </c>
      <c r="N245" s="21" t="s">
        <v>19</v>
      </c>
    </row>
    <row r="246" spans="1:14" x14ac:dyDescent="0.25">
      <c r="A246" s="21">
        <f t="shared" si="15"/>
        <v>245</v>
      </c>
      <c r="B246" s="21" t="s">
        <v>2347</v>
      </c>
      <c r="C246" s="21" t="str">
        <f>VLOOKUP(B246,[1]DESA!$B$2:$D$601,3,FALSE)</f>
        <v>ARJANGKA</v>
      </c>
      <c r="D246" s="21" t="str">
        <f>VLOOKUP(B246,[1]DESA!$B$2:$E$601,4,FALSE)</f>
        <v>PRINGGARATA</v>
      </c>
      <c r="E246" s="22" t="s">
        <v>15</v>
      </c>
      <c r="F246" s="21">
        <f t="shared" si="12"/>
        <v>0</v>
      </c>
      <c r="G246" s="21">
        <f t="shared" si="13"/>
        <v>0</v>
      </c>
      <c r="H246" s="24"/>
      <c r="I246" s="24"/>
      <c r="J246" s="21" t="s">
        <v>18</v>
      </c>
      <c r="K246" s="21">
        <v>42</v>
      </c>
      <c r="L246" s="21" t="str">
        <f>VLOOKUP(E246,[1]KLASIFIKASI!$I$4:$J$18,2,FALSE)</f>
        <v>PELEPAS GAS</v>
      </c>
      <c r="M246" s="21">
        <f t="shared" si="14"/>
        <v>12</v>
      </c>
      <c r="N246" s="21" t="s">
        <v>19</v>
      </c>
    </row>
    <row r="247" spans="1:14" x14ac:dyDescent="0.25">
      <c r="A247" s="21">
        <f t="shared" si="15"/>
        <v>246</v>
      </c>
      <c r="B247" s="21" t="s">
        <v>2347</v>
      </c>
      <c r="C247" s="21" t="str">
        <f>VLOOKUP(B247,[1]DESA!$B$2:$D$601,3,FALSE)</f>
        <v>ARJANGKA</v>
      </c>
      <c r="D247" s="21" t="str">
        <f>VLOOKUP(B247,[1]DESA!$B$2:$E$601,4,FALSE)</f>
        <v>PRINGGARATA</v>
      </c>
      <c r="E247" s="22" t="s">
        <v>29</v>
      </c>
      <c r="F247" s="21">
        <f t="shared" si="12"/>
        <v>0</v>
      </c>
      <c r="G247" s="21">
        <f t="shared" si="13"/>
        <v>0</v>
      </c>
      <c r="H247" s="24"/>
      <c r="I247" s="24"/>
      <c r="J247" s="21" t="s">
        <v>18</v>
      </c>
      <c r="K247" s="21">
        <v>500</v>
      </c>
      <c r="L247" s="21" t="str">
        <f>VLOOKUP(E247,[1]KLASIFIKASI!$I$4:$J$18,2,FALSE)</f>
        <v>PELEPAS GAS</v>
      </c>
      <c r="M247" s="21">
        <f t="shared" si="14"/>
        <v>15</v>
      </c>
      <c r="N247" s="21" t="s">
        <v>19</v>
      </c>
    </row>
    <row r="248" spans="1:14" x14ac:dyDescent="0.25">
      <c r="A248" s="21">
        <f t="shared" si="15"/>
        <v>247</v>
      </c>
      <c r="B248" s="21" t="s">
        <v>2347</v>
      </c>
      <c r="C248" s="21" t="str">
        <f>VLOOKUP(B248,[1]DESA!$B$2:$D$601,3,FALSE)</f>
        <v>ARJANGKA</v>
      </c>
      <c r="D248" s="21" t="str">
        <f>VLOOKUP(B248,[1]DESA!$B$2:$E$601,4,FALSE)</f>
        <v>PRINGGARATA</v>
      </c>
      <c r="E248" s="22" t="s">
        <v>15</v>
      </c>
      <c r="F248" s="21">
        <f t="shared" si="12"/>
        <v>0</v>
      </c>
      <c r="G248" s="21">
        <f t="shared" si="13"/>
        <v>0</v>
      </c>
      <c r="H248" s="24"/>
      <c r="I248" s="24"/>
      <c r="J248" s="21" t="s">
        <v>18</v>
      </c>
      <c r="K248" s="21">
        <v>18</v>
      </c>
      <c r="L248" s="21" t="str">
        <f>VLOOKUP(E248,[1]KLASIFIKASI!$I$4:$J$18,2,FALSE)</f>
        <v>PELEPAS GAS</v>
      </c>
      <c r="M248" s="21">
        <f t="shared" si="14"/>
        <v>12</v>
      </c>
      <c r="N248" s="21" t="s">
        <v>19</v>
      </c>
    </row>
    <row r="249" spans="1:14" x14ac:dyDescent="0.25">
      <c r="A249" s="21">
        <f t="shared" si="15"/>
        <v>248</v>
      </c>
      <c r="B249" s="21" t="s">
        <v>2347</v>
      </c>
      <c r="C249" s="21" t="str">
        <f>VLOOKUP(B249,[1]DESA!$B$2:$D$601,3,FALSE)</f>
        <v>ARJANGKA</v>
      </c>
      <c r="D249" s="21" t="str">
        <f>VLOOKUP(B249,[1]DESA!$B$2:$E$601,4,FALSE)</f>
        <v>PRINGGARATA</v>
      </c>
      <c r="E249" s="22" t="s">
        <v>15</v>
      </c>
      <c r="F249" s="21">
        <f t="shared" si="12"/>
        <v>0</v>
      </c>
      <c r="G249" s="21">
        <f t="shared" si="13"/>
        <v>0</v>
      </c>
      <c r="H249" s="24"/>
      <c r="I249" s="24"/>
      <c r="J249" s="21" t="s">
        <v>18</v>
      </c>
      <c r="K249" s="21">
        <v>18</v>
      </c>
      <c r="L249" s="21" t="str">
        <f>VLOOKUP(E249,[1]KLASIFIKASI!$I$4:$J$18,2,FALSE)</f>
        <v>PELEPAS GAS</v>
      </c>
      <c r="M249" s="21">
        <f t="shared" si="14"/>
        <v>12</v>
      </c>
      <c r="N249" s="21" t="s">
        <v>19</v>
      </c>
    </row>
    <row r="250" spans="1:14" x14ac:dyDescent="0.25">
      <c r="A250" s="21">
        <f t="shared" si="15"/>
        <v>249</v>
      </c>
      <c r="B250" s="21" t="s">
        <v>2347</v>
      </c>
      <c r="C250" s="21" t="str">
        <f>VLOOKUP(B250,[1]DESA!$B$2:$D$601,3,FALSE)</f>
        <v>ARJANGKA</v>
      </c>
      <c r="D250" s="21" t="str">
        <f>VLOOKUP(B250,[1]DESA!$B$2:$E$601,4,FALSE)</f>
        <v>PRINGGARATA</v>
      </c>
      <c r="E250" s="22" t="s">
        <v>15</v>
      </c>
      <c r="F250" s="21">
        <f t="shared" si="12"/>
        <v>0</v>
      </c>
      <c r="G250" s="21">
        <f t="shared" si="13"/>
        <v>0</v>
      </c>
      <c r="H250" s="24"/>
      <c r="I250" s="24"/>
      <c r="J250" s="21" t="s">
        <v>18</v>
      </c>
      <c r="K250" s="21">
        <v>18</v>
      </c>
      <c r="L250" s="21" t="str">
        <f>VLOOKUP(E250,[1]KLASIFIKASI!$I$4:$J$18,2,FALSE)</f>
        <v>PELEPAS GAS</v>
      </c>
      <c r="M250" s="21">
        <f t="shared" si="14"/>
        <v>12</v>
      </c>
      <c r="N250" s="21" t="s">
        <v>19</v>
      </c>
    </row>
    <row r="251" spans="1:14" x14ac:dyDescent="0.25">
      <c r="A251" s="21">
        <f t="shared" si="15"/>
        <v>250</v>
      </c>
      <c r="B251" s="21" t="s">
        <v>2347</v>
      </c>
      <c r="C251" s="21" t="str">
        <f>VLOOKUP(B251,[1]DESA!$B$2:$D$601,3,FALSE)</f>
        <v>ARJANGKA</v>
      </c>
      <c r="D251" s="21" t="str">
        <f>VLOOKUP(B251,[1]DESA!$B$2:$E$601,4,FALSE)</f>
        <v>PRINGGARATA</v>
      </c>
      <c r="E251" s="22" t="s">
        <v>15</v>
      </c>
      <c r="F251" s="21">
        <f t="shared" si="12"/>
        <v>0</v>
      </c>
      <c r="G251" s="21">
        <f t="shared" si="13"/>
        <v>0</v>
      </c>
      <c r="H251" s="24"/>
      <c r="I251" s="24"/>
      <c r="J251" s="21" t="s">
        <v>18</v>
      </c>
      <c r="K251" s="21">
        <v>18</v>
      </c>
      <c r="L251" s="21" t="str">
        <f>VLOOKUP(E251,[1]KLASIFIKASI!$I$4:$J$18,2,FALSE)</f>
        <v>PELEPAS GAS</v>
      </c>
      <c r="M251" s="21">
        <f t="shared" si="14"/>
        <v>12</v>
      </c>
      <c r="N251" s="21" t="s">
        <v>19</v>
      </c>
    </row>
    <row r="252" spans="1:14" x14ac:dyDescent="0.25">
      <c r="A252" s="21">
        <f t="shared" si="15"/>
        <v>251</v>
      </c>
      <c r="B252" s="21" t="s">
        <v>2347</v>
      </c>
      <c r="C252" s="21" t="str">
        <f>VLOOKUP(B252,[1]DESA!$B$2:$D$601,3,FALSE)</f>
        <v>ARJANGKA</v>
      </c>
      <c r="D252" s="21" t="str">
        <f>VLOOKUP(B252,[1]DESA!$B$2:$E$601,4,FALSE)</f>
        <v>PRINGGARATA</v>
      </c>
      <c r="E252" s="22" t="s">
        <v>15</v>
      </c>
      <c r="F252" s="21">
        <f t="shared" si="12"/>
        <v>0</v>
      </c>
      <c r="G252" s="21">
        <f t="shared" si="13"/>
        <v>0</v>
      </c>
      <c r="H252" s="24"/>
      <c r="I252" s="24"/>
      <c r="J252" s="21" t="s">
        <v>18</v>
      </c>
      <c r="K252" s="21">
        <v>18</v>
      </c>
      <c r="L252" s="21" t="str">
        <f>VLOOKUP(E252,[1]KLASIFIKASI!$I$4:$J$18,2,FALSE)</f>
        <v>PELEPAS GAS</v>
      </c>
      <c r="M252" s="21">
        <f t="shared" si="14"/>
        <v>12</v>
      </c>
      <c r="N252" s="21" t="s">
        <v>19</v>
      </c>
    </row>
    <row r="253" spans="1:14" x14ac:dyDescent="0.25">
      <c r="A253" s="21">
        <f t="shared" si="15"/>
        <v>252</v>
      </c>
      <c r="B253" s="21" t="s">
        <v>2347</v>
      </c>
      <c r="C253" s="21" t="str">
        <f>VLOOKUP(B253,[1]DESA!$B$2:$D$601,3,FALSE)</f>
        <v>ARJANGKA</v>
      </c>
      <c r="D253" s="21" t="str">
        <f>VLOOKUP(B253,[1]DESA!$B$2:$E$601,4,FALSE)</f>
        <v>PRINGGARATA</v>
      </c>
      <c r="E253" s="22" t="s">
        <v>15</v>
      </c>
      <c r="F253" s="21">
        <f t="shared" si="12"/>
        <v>0</v>
      </c>
      <c r="G253" s="21">
        <f t="shared" si="13"/>
        <v>0</v>
      </c>
      <c r="H253" s="24"/>
      <c r="I253" s="24"/>
      <c r="J253" s="21" t="s">
        <v>18</v>
      </c>
      <c r="K253" s="21">
        <v>18</v>
      </c>
      <c r="L253" s="21" t="str">
        <f>VLOOKUP(E253,[1]KLASIFIKASI!$I$4:$J$18,2,FALSE)</f>
        <v>PELEPAS GAS</v>
      </c>
      <c r="M253" s="21">
        <f t="shared" si="14"/>
        <v>12</v>
      </c>
      <c r="N253" s="21" t="s">
        <v>19</v>
      </c>
    </row>
    <row r="254" spans="1:14" x14ac:dyDescent="0.25">
      <c r="A254" s="21">
        <f t="shared" si="15"/>
        <v>253</v>
      </c>
      <c r="B254" s="21" t="s">
        <v>2347</v>
      </c>
      <c r="C254" s="21" t="str">
        <f>VLOOKUP(B254,[1]DESA!$B$2:$D$601,3,FALSE)</f>
        <v>ARJANGKA</v>
      </c>
      <c r="D254" s="21" t="str">
        <f>VLOOKUP(B254,[1]DESA!$B$2:$E$601,4,FALSE)</f>
        <v>PRINGGARATA</v>
      </c>
      <c r="E254" s="22" t="s">
        <v>29</v>
      </c>
      <c r="F254" s="21">
        <f t="shared" si="12"/>
        <v>0</v>
      </c>
      <c r="G254" s="21">
        <f t="shared" si="13"/>
        <v>0</v>
      </c>
      <c r="H254" s="24"/>
      <c r="I254" s="24"/>
      <c r="J254" s="21" t="s">
        <v>18</v>
      </c>
      <c r="K254" s="21">
        <v>125</v>
      </c>
      <c r="L254" s="21" t="str">
        <f>VLOOKUP(E254,[1]KLASIFIKASI!$I$4:$J$18,2,FALSE)</f>
        <v>PELEPAS GAS</v>
      </c>
      <c r="M254" s="21">
        <f t="shared" si="14"/>
        <v>14</v>
      </c>
      <c r="N254" s="21" t="s">
        <v>19</v>
      </c>
    </row>
    <row r="255" spans="1:14" x14ac:dyDescent="0.25">
      <c r="A255" s="21">
        <f t="shared" si="15"/>
        <v>254</v>
      </c>
      <c r="B255" s="21" t="s">
        <v>2347</v>
      </c>
      <c r="C255" s="21" t="str">
        <f>VLOOKUP(B255,[1]DESA!$B$2:$D$601,3,FALSE)</f>
        <v>ARJANGKA</v>
      </c>
      <c r="D255" s="21" t="str">
        <f>VLOOKUP(B255,[1]DESA!$B$2:$E$601,4,FALSE)</f>
        <v>PRINGGARATA</v>
      </c>
      <c r="E255" s="22" t="s">
        <v>15</v>
      </c>
      <c r="F255" s="21">
        <f t="shared" si="12"/>
        <v>0</v>
      </c>
      <c r="G255" s="21">
        <f t="shared" si="13"/>
        <v>0</v>
      </c>
      <c r="H255" s="24"/>
      <c r="I255" s="24"/>
      <c r="J255" s="21" t="s">
        <v>18</v>
      </c>
      <c r="K255" s="21">
        <v>42</v>
      </c>
      <c r="L255" s="21" t="str">
        <f>VLOOKUP(E255,[1]KLASIFIKASI!$I$4:$J$18,2,FALSE)</f>
        <v>PELEPAS GAS</v>
      </c>
      <c r="M255" s="21">
        <f t="shared" si="14"/>
        <v>12</v>
      </c>
      <c r="N255" s="21" t="s">
        <v>19</v>
      </c>
    </row>
    <row r="256" spans="1:14" x14ac:dyDescent="0.25">
      <c r="A256" s="21">
        <f t="shared" si="15"/>
        <v>255</v>
      </c>
      <c r="B256" s="21" t="s">
        <v>2347</v>
      </c>
      <c r="C256" s="21" t="str">
        <f>VLOOKUP(B256,[1]DESA!$B$2:$D$601,3,FALSE)</f>
        <v>ARJANGKA</v>
      </c>
      <c r="D256" s="21" t="str">
        <f>VLOOKUP(B256,[1]DESA!$B$2:$E$601,4,FALSE)</f>
        <v>PRINGGARATA</v>
      </c>
      <c r="E256" s="22" t="s">
        <v>29</v>
      </c>
      <c r="F256" s="21">
        <f t="shared" si="12"/>
        <v>0</v>
      </c>
      <c r="G256" s="21">
        <f t="shared" si="13"/>
        <v>0</v>
      </c>
      <c r="H256" s="24"/>
      <c r="I256" s="24"/>
      <c r="J256" s="21" t="s">
        <v>18</v>
      </c>
      <c r="K256" s="21">
        <v>500</v>
      </c>
      <c r="L256" s="21" t="str">
        <f>VLOOKUP(E256,[1]KLASIFIKASI!$I$4:$J$18,2,FALSE)</f>
        <v>PELEPAS GAS</v>
      </c>
      <c r="M256" s="21">
        <f t="shared" si="14"/>
        <v>15</v>
      </c>
      <c r="N256" s="21" t="s">
        <v>19</v>
      </c>
    </row>
    <row r="257" spans="1:14" x14ac:dyDescent="0.25">
      <c r="A257" s="21">
        <f t="shared" si="15"/>
        <v>256</v>
      </c>
      <c r="B257" s="21" t="s">
        <v>2347</v>
      </c>
      <c r="C257" s="21" t="str">
        <f>VLOOKUP(B257,[1]DESA!$B$2:$D$601,3,FALSE)</f>
        <v>ARJANGKA</v>
      </c>
      <c r="D257" s="21" t="str">
        <f>VLOOKUP(B257,[1]DESA!$B$2:$E$601,4,FALSE)</f>
        <v>PRINGGARATA</v>
      </c>
      <c r="E257" s="22" t="s">
        <v>15</v>
      </c>
      <c r="F257" s="21">
        <f t="shared" si="12"/>
        <v>0</v>
      </c>
      <c r="G257" s="21">
        <f t="shared" si="13"/>
        <v>0</v>
      </c>
      <c r="H257" s="24"/>
      <c r="I257" s="24"/>
      <c r="J257" s="21" t="s">
        <v>18</v>
      </c>
      <c r="K257" s="21">
        <v>42</v>
      </c>
      <c r="L257" s="21" t="str">
        <f>VLOOKUP(E257,[1]KLASIFIKASI!$I$4:$J$18,2,FALSE)</f>
        <v>PELEPAS GAS</v>
      </c>
      <c r="M257" s="21">
        <f t="shared" si="14"/>
        <v>12</v>
      </c>
      <c r="N257" s="21" t="s">
        <v>19</v>
      </c>
    </row>
    <row r="258" spans="1:14" x14ac:dyDescent="0.25">
      <c r="A258" s="21">
        <f t="shared" si="15"/>
        <v>257</v>
      </c>
      <c r="B258" s="21" t="s">
        <v>2347</v>
      </c>
      <c r="C258" s="21" t="str">
        <f>VLOOKUP(B258,[1]DESA!$B$2:$D$601,3,FALSE)</f>
        <v>ARJANGKA</v>
      </c>
      <c r="D258" s="21" t="str">
        <f>VLOOKUP(B258,[1]DESA!$B$2:$E$601,4,FALSE)</f>
        <v>PRINGGARATA</v>
      </c>
      <c r="E258" s="22" t="s">
        <v>15</v>
      </c>
      <c r="F258" s="21">
        <f t="shared" ref="F258:F321" si="16">IF(ISERROR(VLOOKUP(M258,KELAS,2,FALSE)),0,VLOOKUP(M258,KELAS,2,FALSE))</f>
        <v>0</v>
      </c>
      <c r="G258" s="21">
        <f t="shared" ref="G258:G321" si="17">IF(F258&gt;50,100,F258)</f>
        <v>0</v>
      </c>
      <c r="H258" s="24"/>
      <c r="I258" s="24"/>
      <c r="J258" s="21" t="s">
        <v>18</v>
      </c>
      <c r="K258" s="21">
        <v>43</v>
      </c>
      <c r="L258" s="21" t="str">
        <f>VLOOKUP(E258,[1]KLASIFIKASI!$I$4:$J$18,2,FALSE)</f>
        <v>PELEPAS GAS</v>
      </c>
      <c r="M258" s="21">
        <f t="shared" ref="M258:M321" si="18">IF(AND(L258="PIJAR",K258&gt;=25,K258&lt;=50),1,IF(AND(L258="PIJAR",K258&gt;=51,K258&lt;=100),2,IF(AND(L258="PIJAR",K258&gt;=101,K258&lt;=200),3,IF(AND(L258="PIJAR",K258&gt;=201,K258&lt;=300),4,IF(AND(L258="PIJAR",K258&gt;=301,K258&lt;=400),5,IF(AND(L258="PIJAR",K258&gt;=401,K258&lt;=500),6,IF(AND(L258="PIJAR",K258&gt;=510,K258&lt;=600),7,IF(AND(L258="PIJAR",K258&gt;=601,K258&lt;=700),8,IF(AND(L258="PIJAR",K258&gt;=701,K258&lt;=800),9,IF(AND(L258="PIJAR",K258&gt;=801,K258&lt;=900),10,IF(AND(L258="PIJAR",K258&gt;=901,K258&lt;=1000),11,IF(AND(L258="PELEPAS GAS",K258&gt;=10,K258&lt;=50),12,IF(AND(L258="PELEPAS GAS",K258&gt;=51,K258&lt;=100),13,IF(AND(L258="PELEPAS GAS",K258&gt;=101,K258&lt;=250),14,IF(AND(L258="PELEPAS GAS",K258&gt;=251,K258&lt;1000),15,IF(AND(L258="PELEPAS GAS",K258&gt;=501,K258&lt;2000),16,"SALAH"))))))))))))))))</f>
        <v>12</v>
      </c>
      <c r="N258" s="21" t="s">
        <v>19</v>
      </c>
    </row>
    <row r="259" spans="1:14" x14ac:dyDescent="0.25">
      <c r="A259" s="21">
        <f t="shared" si="15"/>
        <v>258</v>
      </c>
      <c r="B259" s="21" t="s">
        <v>2347</v>
      </c>
      <c r="C259" s="21" t="str">
        <f>VLOOKUP(B259,[1]DESA!$B$2:$D$601,3,FALSE)</f>
        <v>ARJANGKA</v>
      </c>
      <c r="D259" s="21" t="str">
        <f>VLOOKUP(B259,[1]DESA!$B$2:$E$601,4,FALSE)</f>
        <v>PRINGGARATA</v>
      </c>
      <c r="E259" s="22" t="s">
        <v>15</v>
      </c>
      <c r="F259" s="21">
        <f t="shared" si="16"/>
        <v>0</v>
      </c>
      <c r="G259" s="21">
        <f t="shared" si="17"/>
        <v>0</v>
      </c>
      <c r="H259" s="24"/>
      <c r="I259" s="24"/>
      <c r="J259" s="21" t="s">
        <v>18</v>
      </c>
      <c r="K259" s="21">
        <v>44</v>
      </c>
      <c r="L259" s="21" t="str">
        <f>VLOOKUP(E259,[1]KLASIFIKASI!$I$4:$J$18,2,FALSE)</f>
        <v>PELEPAS GAS</v>
      </c>
      <c r="M259" s="21">
        <f t="shared" si="18"/>
        <v>12</v>
      </c>
      <c r="N259" s="21" t="s">
        <v>19</v>
      </c>
    </row>
    <row r="260" spans="1:14" x14ac:dyDescent="0.25">
      <c r="A260" s="21">
        <f t="shared" ref="A260:A323" si="19">1+A259</f>
        <v>259</v>
      </c>
      <c r="B260" s="21" t="s">
        <v>2347</v>
      </c>
      <c r="C260" s="21" t="str">
        <f>VLOOKUP(B260,[1]DESA!$B$2:$D$601,3,FALSE)</f>
        <v>ARJANGKA</v>
      </c>
      <c r="D260" s="21" t="str">
        <f>VLOOKUP(B260,[1]DESA!$B$2:$E$601,4,FALSE)</f>
        <v>PRINGGARATA</v>
      </c>
      <c r="E260" s="22" t="s">
        <v>29</v>
      </c>
      <c r="F260" s="21">
        <f t="shared" si="16"/>
        <v>0</v>
      </c>
      <c r="G260" s="21">
        <f t="shared" si="17"/>
        <v>0</v>
      </c>
      <c r="H260" s="24"/>
      <c r="I260" s="24"/>
      <c r="J260" s="21" t="s">
        <v>18</v>
      </c>
      <c r="K260" s="21">
        <v>125</v>
      </c>
      <c r="L260" s="21" t="str">
        <f>VLOOKUP(E260,[1]KLASIFIKASI!$I$4:$J$18,2,FALSE)</f>
        <v>PELEPAS GAS</v>
      </c>
      <c r="M260" s="21">
        <f t="shared" si="18"/>
        <v>14</v>
      </c>
      <c r="N260" s="21" t="s">
        <v>19</v>
      </c>
    </row>
    <row r="261" spans="1:14" x14ac:dyDescent="0.25">
      <c r="A261" s="21">
        <f t="shared" si="19"/>
        <v>260</v>
      </c>
      <c r="B261" s="21" t="s">
        <v>2347</v>
      </c>
      <c r="C261" s="21" t="str">
        <f>VLOOKUP(B261,[1]DESA!$B$2:$D$601,3,FALSE)</f>
        <v>ARJANGKA</v>
      </c>
      <c r="D261" s="21" t="str">
        <f>VLOOKUP(B261,[1]DESA!$B$2:$E$601,4,FALSE)</f>
        <v>PRINGGARATA</v>
      </c>
      <c r="E261" s="22" t="s">
        <v>15</v>
      </c>
      <c r="F261" s="21">
        <f t="shared" si="16"/>
        <v>0</v>
      </c>
      <c r="G261" s="21">
        <f t="shared" si="17"/>
        <v>0</v>
      </c>
      <c r="H261" s="24"/>
      <c r="I261" s="24"/>
      <c r="J261" s="21" t="s">
        <v>18</v>
      </c>
      <c r="K261" s="21">
        <v>18</v>
      </c>
      <c r="L261" s="21" t="str">
        <f>VLOOKUP(E261,[1]KLASIFIKASI!$I$4:$J$18,2,FALSE)</f>
        <v>PELEPAS GAS</v>
      </c>
      <c r="M261" s="21">
        <f t="shared" si="18"/>
        <v>12</v>
      </c>
      <c r="N261" s="21" t="s">
        <v>19</v>
      </c>
    </row>
    <row r="262" spans="1:14" x14ac:dyDescent="0.25">
      <c r="A262" s="21">
        <f t="shared" si="19"/>
        <v>261</v>
      </c>
      <c r="B262" s="21" t="s">
        <v>2347</v>
      </c>
      <c r="C262" s="21" t="str">
        <f>VLOOKUP(B262,[1]DESA!$B$2:$D$601,3,FALSE)</f>
        <v>ARJANGKA</v>
      </c>
      <c r="D262" s="21" t="str">
        <f>VLOOKUP(B262,[1]DESA!$B$2:$E$601,4,FALSE)</f>
        <v>PRINGGARATA</v>
      </c>
      <c r="E262" s="22" t="s">
        <v>15</v>
      </c>
      <c r="F262" s="21">
        <f t="shared" si="16"/>
        <v>0</v>
      </c>
      <c r="G262" s="21">
        <f t="shared" si="17"/>
        <v>0</v>
      </c>
      <c r="H262" s="24"/>
      <c r="I262" s="24"/>
      <c r="J262" s="21" t="s">
        <v>18</v>
      </c>
      <c r="K262" s="21">
        <v>18</v>
      </c>
      <c r="L262" s="21" t="str">
        <f>VLOOKUP(E262,[1]KLASIFIKASI!$I$4:$J$18,2,FALSE)</f>
        <v>PELEPAS GAS</v>
      </c>
      <c r="M262" s="21">
        <f t="shared" si="18"/>
        <v>12</v>
      </c>
      <c r="N262" s="21" t="s">
        <v>19</v>
      </c>
    </row>
    <row r="263" spans="1:14" x14ac:dyDescent="0.25">
      <c r="A263" s="21">
        <f t="shared" si="19"/>
        <v>262</v>
      </c>
      <c r="B263" s="21" t="s">
        <v>2347</v>
      </c>
      <c r="C263" s="21" t="str">
        <f>VLOOKUP(B263,[1]DESA!$B$2:$D$601,3,FALSE)</f>
        <v>ARJANGKA</v>
      </c>
      <c r="D263" s="21" t="str">
        <f>VLOOKUP(B263,[1]DESA!$B$2:$E$601,4,FALSE)</f>
        <v>PRINGGARATA</v>
      </c>
      <c r="E263" s="22" t="s">
        <v>15</v>
      </c>
      <c r="F263" s="21">
        <f t="shared" si="16"/>
        <v>0</v>
      </c>
      <c r="G263" s="21">
        <f t="shared" si="17"/>
        <v>0</v>
      </c>
      <c r="H263" s="24"/>
      <c r="I263" s="24"/>
      <c r="J263" s="21" t="s">
        <v>18</v>
      </c>
      <c r="K263" s="21">
        <v>18</v>
      </c>
      <c r="L263" s="21" t="str">
        <f>VLOOKUP(E263,[1]KLASIFIKASI!$I$4:$J$18,2,FALSE)</f>
        <v>PELEPAS GAS</v>
      </c>
      <c r="M263" s="21">
        <f t="shared" si="18"/>
        <v>12</v>
      </c>
      <c r="N263" s="21" t="s">
        <v>19</v>
      </c>
    </row>
    <row r="264" spans="1:14" x14ac:dyDescent="0.25">
      <c r="A264" s="21">
        <f t="shared" si="19"/>
        <v>263</v>
      </c>
      <c r="B264" s="21" t="s">
        <v>2340</v>
      </c>
      <c r="C264" s="21" t="str">
        <f>VLOOKUP(B264,[1]DESA!$B$2:$D$601,3,FALSE)</f>
        <v>PEMEPEK</v>
      </c>
      <c r="D264" s="21" t="str">
        <f>VLOOKUP(B264,[1]DESA!$B$2:$E$601,4,FALSE)</f>
        <v>PRINGGARATA</v>
      </c>
      <c r="E264" s="22"/>
      <c r="F264" s="21">
        <f t="shared" si="16"/>
        <v>0</v>
      </c>
      <c r="G264" s="21">
        <f t="shared" si="17"/>
        <v>0</v>
      </c>
      <c r="H264" s="24"/>
      <c r="I264" s="24"/>
      <c r="J264" s="21" t="s">
        <v>18</v>
      </c>
      <c r="K264" s="21"/>
      <c r="L264" s="21" t="e">
        <f>VLOOKUP(E264,[1]KLASIFIKASI!$I$4:$J$18,2,FALSE)</f>
        <v>#N/A</v>
      </c>
      <c r="M264" s="21" t="e">
        <f t="shared" si="18"/>
        <v>#N/A</v>
      </c>
      <c r="N264" s="21" t="s">
        <v>52</v>
      </c>
    </row>
    <row r="265" spans="1:14" x14ac:dyDescent="0.25">
      <c r="A265" s="21">
        <f t="shared" si="19"/>
        <v>264</v>
      </c>
      <c r="B265" s="21" t="s">
        <v>2337</v>
      </c>
      <c r="C265" s="21" t="str">
        <f>VLOOKUP(B265,[1]DESA!$B$2:$D$601,3,FALSE)</f>
        <v>PEMEPEK</v>
      </c>
      <c r="D265" s="21" t="str">
        <f>VLOOKUP(B265,[1]DESA!$B$2:$E$601,4,FALSE)</f>
        <v>PRINGGARATA</v>
      </c>
      <c r="E265" s="22" t="s">
        <v>29</v>
      </c>
      <c r="F265" s="21">
        <f t="shared" si="16"/>
        <v>0</v>
      </c>
      <c r="G265" s="21">
        <f t="shared" si="17"/>
        <v>0</v>
      </c>
      <c r="H265" s="24"/>
      <c r="I265" s="24"/>
      <c r="J265" s="21" t="s">
        <v>18</v>
      </c>
      <c r="K265" s="21">
        <v>125</v>
      </c>
      <c r="L265" s="21" t="str">
        <f>VLOOKUP(E265,[1]KLASIFIKASI!$I$4:$J$18,2,FALSE)</f>
        <v>PELEPAS GAS</v>
      </c>
      <c r="M265" s="21">
        <f t="shared" si="18"/>
        <v>14</v>
      </c>
      <c r="N265" s="21" t="s">
        <v>19</v>
      </c>
    </row>
    <row r="266" spans="1:14" x14ac:dyDescent="0.25">
      <c r="A266" s="21">
        <f t="shared" si="19"/>
        <v>265</v>
      </c>
      <c r="B266" s="21" t="s">
        <v>2337</v>
      </c>
      <c r="C266" s="21" t="str">
        <f>VLOOKUP(B266,[1]DESA!$B$2:$D$601,3,FALSE)</f>
        <v>PEMEPEK</v>
      </c>
      <c r="D266" s="21" t="str">
        <f>VLOOKUP(B266,[1]DESA!$B$2:$E$601,4,FALSE)</f>
        <v>PRINGGARATA</v>
      </c>
      <c r="E266" s="22" t="s">
        <v>29</v>
      </c>
      <c r="F266" s="21">
        <f t="shared" si="16"/>
        <v>0</v>
      </c>
      <c r="G266" s="21">
        <f t="shared" si="17"/>
        <v>0</v>
      </c>
      <c r="H266" s="24"/>
      <c r="I266" s="24"/>
      <c r="J266" s="21" t="s">
        <v>18</v>
      </c>
      <c r="K266" s="21">
        <v>500</v>
      </c>
      <c r="L266" s="21" t="str">
        <f>VLOOKUP(E266,[1]KLASIFIKASI!$I$4:$J$18,2,FALSE)</f>
        <v>PELEPAS GAS</v>
      </c>
      <c r="M266" s="21">
        <f t="shared" si="18"/>
        <v>15</v>
      </c>
      <c r="N266" s="21" t="s">
        <v>19</v>
      </c>
    </row>
    <row r="267" spans="1:14" x14ac:dyDescent="0.25">
      <c r="A267" s="21">
        <f t="shared" si="19"/>
        <v>266</v>
      </c>
      <c r="B267" s="21" t="s">
        <v>2337</v>
      </c>
      <c r="C267" s="21" t="str">
        <f>VLOOKUP(B267,[1]DESA!$B$2:$D$601,3,FALSE)</f>
        <v>PEMEPEK</v>
      </c>
      <c r="D267" s="21" t="str">
        <f>VLOOKUP(B267,[1]DESA!$B$2:$E$601,4,FALSE)</f>
        <v>PRINGGARATA</v>
      </c>
      <c r="E267" s="22" t="s">
        <v>29</v>
      </c>
      <c r="F267" s="21">
        <f t="shared" si="16"/>
        <v>0</v>
      </c>
      <c r="G267" s="21">
        <f t="shared" si="17"/>
        <v>0</v>
      </c>
      <c r="H267" s="24"/>
      <c r="I267" s="24"/>
      <c r="J267" s="21" t="s">
        <v>18</v>
      </c>
      <c r="K267" s="21">
        <v>125</v>
      </c>
      <c r="L267" s="21" t="str">
        <f>VLOOKUP(E267,[1]KLASIFIKASI!$I$4:$J$18,2,FALSE)</f>
        <v>PELEPAS GAS</v>
      </c>
      <c r="M267" s="21">
        <f t="shared" si="18"/>
        <v>14</v>
      </c>
      <c r="N267" s="21" t="s">
        <v>19</v>
      </c>
    </row>
    <row r="268" spans="1:14" x14ac:dyDescent="0.25">
      <c r="A268" s="21">
        <f t="shared" si="19"/>
        <v>267</v>
      </c>
      <c r="B268" s="21" t="s">
        <v>2337</v>
      </c>
      <c r="C268" s="21" t="str">
        <f>VLOOKUP(B268,[1]DESA!$B$2:$D$601,3,FALSE)</f>
        <v>PEMEPEK</v>
      </c>
      <c r="D268" s="21" t="str">
        <f>VLOOKUP(B268,[1]DESA!$B$2:$E$601,4,FALSE)</f>
        <v>PRINGGARATA</v>
      </c>
      <c r="E268" s="22" t="s">
        <v>29</v>
      </c>
      <c r="F268" s="21">
        <f t="shared" si="16"/>
        <v>0</v>
      </c>
      <c r="G268" s="21">
        <f t="shared" si="17"/>
        <v>0</v>
      </c>
      <c r="H268" s="24"/>
      <c r="I268" s="24"/>
      <c r="J268" s="21" t="s">
        <v>18</v>
      </c>
      <c r="K268" s="21">
        <v>500</v>
      </c>
      <c r="L268" s="21" t="str">
        <f>VLOOKUP(E268,[1]KLASIFIKASI!$I$4:$J$18,2,FALSE)</f>
        <v>PELEPAS GAS</v>
      </c>
      <c r="M268" s="21">
        <f t="shared" si="18"/>
        <v>15</v>
      </c>
      <c r="N268" s="21" t="s">
        <v>19</v>
      </c>
    </row>
    <row r="269" spans="1:14" x14ac:dyDescent="0.25">
      <c r="A269" s="21">
        <f t="shared" si="19"/>
        <v>268</v>
      </c>
      <c r="B269" s="21" t="s">
        <v>2337</v>
      </c>
      <c r="C269" s="21" t="str">
        <f>VLOOKUP(B269,[1]DESA!$B$2:$D$601,3,FALSE)</f>
        <v>PEMEPEK</v>
      </c>
      <c r="D269" s="21" t="str">
        <f>VLOOKUP(B269,[1]DESA!$B$2:$E$601,4,FALSE)</f>
        <v>PRINGGARATA</v>
      </c>
      <c r="E269" s="22" t="s">
        <v>29</v>
      </c>
      <c r="F269" s="21">
        <f t="shared" si="16"/>
        <v>0</v>
      </c>
      <c r="G269" s="21">
        <f t="shared" si="17"/>
        <v>0</v>
      </c>
      <c r="H269" s="24"/>
      <c r="I269" s="24"/>
      <c r="J269" s="21" t="s">
        <v>18</v>
      </c>
      <c r="K269" s="21">
        <v>500</v>
      </c>
      <c r="L269" s="21" t="str">
        <f>VLOOKUP(E269,[1]KLASIFIKASI!$I$4:$J$18,2,FALSE)</f>
        <v>PELEPAS GAS</v>
      </c>
      <c r="M269" s="21">
        <f t="shared" si="18"/>
        <v>15</v>
      </c>
      <c r="N269" s="21" t="s">
        <v>19</v>
      </c>
    </row>
    <row r="270" spans="1:14" x14ac:dyDescent="0.25">
      <c r="A270" s="21">
        <f t="shared" si="19"/>
        <v>269</v>
      </c>
      <c r="B270" s="21" t="s">
        <v>2337</v>
      </c>
      <c r="C270" s="21" t="str">
        <f>VLOOKUP(B270,[1]DESA!$B$2:$D$601,3,FALSE)</f>
        <v>PEMEPEK</v>
      </c>
      <c r="D270" s="21" t="str">
        <f>VLOOKUP(B270,[1]DESA!$B$2:$E$601,4,FALSE)</f>
        <v>PRINGGARATA</v>
      </c>
      <c r="E270" s="22" t="s">
        <v>29</v>
      </c>
      <c r="F270" s="21">
        <f t="shared" si="16"/>
        <v>0</v>
      </c>
      <c r="G270" s="21">
        <f t="shared" si="17"/>
        <v>0</v>
      </c>
      <c r="H270" s="24"/>
      <c r="I270" s="24"/>
      <c r="J270" s="21" t="s">
        <v>18</v>
      </c>
      <c r="K270" s="21">
        <v>250</v>
      </c>
      <c r="L270" s="21" t="str">
        <f>VLOOKUP(E270,[1]KLASIFIKASI!$I$4:$J$18,2,FALSE)</f>
        <v>PELEPAS GAS</v>
      </c>
      <c r="M270" s="21">
        <f t="shared" si="18"/>
        <v>14</v>
      </c>
      <c r="N270" s="21" t="s">
        <v>19</v>
      </c>
    </row>
    <row r="271" spans="1:14" x14ac:dyDescent="0.25">
      <c r="A271" s="21">
        <f t="shared" si="19"/>
        <v>270</v>
      </c>
      <c r="B271" s="21" t="s">
        <v>2337</v>
      </c>
      <c r="C271" s="21" t="str">
        <f>VLOOKUP(B271,[1]DESA!$B$2:$D$601,3,FALSE)</f>
        <v>PEMEPEK</v>
      </c>
      <c r="D271" s="21" t="str">
        <f>VLOOKUP(B271,[1]DESA!$B$2:$E$601,4,FALSE)</f>
        <v>PRINGGARATA</v>
      </c>
      <c r="E271" s="22" t="s">
        <v>29</v>
      </c>
      <c r="F271" s="21">
        <f t="shared" si="16"/>
        <v>0</v>
      </c>
      <c r="G271" s="21">
        <f t="shared" si="17"/>
        <v>0</v>
      </c>
      <c r="H271" s="24"/>
      <c r="I271" s="24"/>
      <c r="J271" s="21" t="s">
        <v>18</v>
      </c>
      <c r="K271" s="21">
        <v>500</v>
      </c>
      <c r="L271" s="21" t="str">
        <f>VLOOKUP(E271,[1]KLASIFIKASI!$I$4:$J$18,2,FALSE)</f>
        <v>PELEPAS GAS</v>
      </c>
      <c r="M271" s="21">
        <f t="shared" si="18"/>
        <v>15</v>
      </c>
      <c r="N271" s="21" t="s">
        <v>19</v>
      </c>
    </row>
    <row r="272" spans="1:14" x14ac:dyDescent="0.25">
      <c r="A272" s="21">
        <f t="shared" si="19"/>
        <v>271</v>
      </c>
      <c r="B272" s="21" t="s">
        <v>2337</v>
      </c>
      <c r="C272" s="21" t="str">
        <f>VLOOKUP(B272,[1]DESA!$B$2:$D$601,3,FALSE)</f>
        <v>PEMEPEK</v>
      </c>
      <c r="D272" s="21" t="str">
        <f>VLOOKUP(B272,[1]DESA!$B$2:$E$601,4,FALSE)</f>
        <v>PRINGGARATA</v>
      </c>
      <c r="E272" s="22" t="s">
        <v>29</v>
      </c>
      <c r="F272" s="21">
        <f t="shared" si="16"/>
        <v>0</v>
      </c>
      <c r="G272" s="21">
        <f t="shared" si="17"/>
        <v>0</v>
      </c>
      <c r="H272" s="24"/>
      <c r="I272" s="24"/>
      <c r="J272" s="21" t="s">
        <v>18</v>
      </c>
      <c r="K272" s="21">
        <v>250</v>
      </c>
      <c r="L272" s="21" t="str">
        <f>VLOOKUP(E272,[1]KLASIFIKASI!$I$4:$J$18,2,FALSE)</f>
        <v>PELEPAS GAS</v>
      </c>
      <c r="M272" s="21">
        <f t="shared" si="18"/>
        <v>14</v>
      </c>
      <c r="N272" s="21" t="s">
        <v>19</v>
      </c>
    </row>
    <row r="273" spans="1:14" x14ac:dyDescent="0.25">
      <c r="A273" s="21">
        <f t="shared" si="19"/>
        <v>272</v>
      </c>
      <c r="B273" s="21" t="s">
        <v>2337</v>
      </c>
      <c r="C273" s="21" t="str">
        <f>VLOOKUP(B273,[1]DESA!$B$2:$D$601,3,FALSE)</f>
        <v>PEMEPEK</v>
      </c>
      <c r="D273" s="21" t="str">
        <f>VLOOKUP(B273,[1]DESA!$B$2:$E$601,4,FALSE)</f>
        <v>PRINGGARATA</v>
      </c>
      <c r="E273" s="22" t="s">
        <v>29</v>
      </c>
      <c r="F273" s="21">
        <f t="shared" si="16"/>
        <v>0</v>
      </c>
      <c r="G273" s="21">
        <f t="shared" si="17"/>
        <v>0</v>
      </c>
      <c r="H273" s="24"/>
      <c r="I273" s="24"/>
      <c r="J273" s="21" t="s">
        <v>18</v>
      </c>
      <c r="K273" s="21">
        <v>500</v>
      </c>
      <c r="L273" s="21" t="str">
        <f>VLOOKUP(E273,[1]KLASIFIKASI!$I$4:$J$18,2,FALSE)</f>
        <v>PELEPAS GAS</v>
      </c>
      <c r="M273" s="21">
        <f t="shared" si="18"/>
        <v>15</v>
      </c>
      <c r="N273" s="21" t="s">
        <v>19</v>
      </c>
    </row>
    <row r="274" spans="1:14" x14ac:dyDescent="0.25">
      <c r="A274" s="21">
        <f t="shared" si="19"/>
        <v>273</v>
      </c>
      <c r="B274" s="21" t="s">
        <v>2337</v>
      </c>
      <c r="C274" s="21" t="str">
        <f>VLOOKUP(B274,[1]DESA!$B$2:$D$601,3,FALSE)</f>
        <v>PEMEPEK</v>
      </c>
      <c r="D274" s="21" t="str">
        <f>VLOOKUP(B274,[1]DESA!$B$2:$E$601,4,FALSE)</f>
        <v>PRINGGARATA</v>
      </c>
      <c r="E274" s="22" t="s">
        <v>29</v>
      </c>
      <c r="F274" s="21">
        <f t="shared" si="16"/>
        <v>0</v>
      </c>
      <c r="G274" s="21">
        <f t="shared" si="17"/>
        <v>0</v>
      </c>
      <c r="H274" s="24"/>
      <c r="I274" s="24"/>
      <c r="J274" s="21" t="s">
        <v>18</v>
      </c>
      <c r="K274" s="21">
        <v>125</v>
      </c>
      <c r="L274" s="21" t="str">
        <f>VLOOKUP(E274,[1]KLASIFIKASI!$I$4:$J$18,2,FALSE)</f>
        <v>PELEPAS GAS</v>
      </c>
      <c r="M274" s="21">
        <f t="shared" si="18"/>
        <v>14</v>
      </c>
      <c r="N274" s="21" t="s">
        <v>19</v>
      </c>
    </row>
    <row r="275" spans="1:14" x14ac:dyDescent="0.25">
      <c r="A275" s="21">
        <f t="shared" si="19"/>
        <v>274</v>
      </c>
      <c r="B275" s="21" t="s">
        <v>2337</v>
      </c>
      <c r="C275" s="21" t="str">
        <f>VLOOKUP(B275,[1]DESA!$B$2:$D$601,3,FALSE)</f>
        <v>PEMEPEK</v>
      </c>
      <c r="D275" s="21" t="str">
        <f>VLOOKUP(B275,[1]DESA!$B$2:$E$601,4,FALSE)</f>
        <v>PRINGGARATA</v>
      </c>
      <c r="E275" s="22" t="s">
        <v>29</v>
      </c>
      <c r="F275" s="21">
        <f t="shared" si="16"/>
        <v>0</v>
      </c>
      <c r="G275" s="21">
        <f t="shared" si="17"/>
        <v>0</v>
      </c>
      <c r="H275" s="24"/>
      <c r="I275" s="24"/>
      <c r="J275" s="21" t="s">
        <v>18</v>
      </c>
      <c r="K275" s="21">
        <v>500</v>
      </c>
      <c r="L275" s="21" t="str">
        <f>VLOOKUP(E275,[1]KLASIFIKASI!$I$4:$J$18,2,FALSE)</f>
        <v>PELEPAS GAS</v>
      </c>
      <c r="M275" s="21">
        <f t="shared" si="18"/>
        <v>15</v>
      </c>
      <c r="N275" s="21" t="s">
        <v>19</v>
      </c>
    </row>
    <row r="276" spans="1:14" x14ac:dyDescent="0.25">
      <c r="A276" s="21">
        <f t="shared" si="19"/>
        <v>275</v>
      </c>
      <c r="B276" s="21" t="s">
        <v>2337</v>
      </c>
      <c r="C276" s="21" t="str">
        <f>VLOOKUP(B276,[1]DESA!$B$2:$D$601,3,FALSE)</f>
        <v>PEMEPEK</v>
      </c>
      <c r="D276" s="21" t="str">
        <f>VLOOKUP(B276,[1]DESA!$B$2:$E$601,4,FALSE)</f>
        <v>PRINGGARATA</v>
      </c>
      <c r="E276" s="22" t="s">
        <v>29</v>
      </c>
      <c r="F276" s="21">
        <f t="shared" si="16"/>
        <v>0</v>
      </c>
      <c r="G276" s="21">
        <f t="shared" si="17"/>
        <v>0</v>
      </c>
      <c r="H276" s="24"/>
      <c r="I276" s="24"/>
      <c r="J276" s="21" t="s">
        <v>18</v>
      </c>
      <c r="K276" s="21">
        <v>250</v>
      </c>
      <c r="L276" s="21" t="str">
        <f>VLOOKUP(E276,[1]KLASIFIKASI!$I$4:$J$18,2,FALSE)</f>
        <v>PELEPAS GAS</v>
      </c>
      <c r="M276" s="21">
        <f t="shared" si="18"/>
        <v>14</v>
      </c>
      <c r="N276" s="21" t="s">
        <v>19</v>
      </c>
    </row>
    <row r="277" spans="1:14" x14ac:dyDescent="0.25">
      <c r="A277" s="21">
        <f t="shared" si="19"/>
        <v>276</v>
      </c>
      <c r="B277" s="21" t="s">
        <v>2337</v>
      </c>
      <c r="C277" s="21" t="str">
        <f>VLOOKUP(B277,[1]DESA!$B$2:$D$601,3,FALSE)</f>
        <v>PEMEPEK</v>
      </c>
      <c r="D277" s="21" t="str">
        <f>VLOOKUP(B277,[1]DESA!$B$2:$E$601,4,FALSE)</f>
        <v>PRINGGARATA</v>
      </c>
      <c r="E277" s="22" t="s">
        <v>29</v>
      </c>
      <c r="F277" s="21">
        <f t="shared" si="16"/>
        <v>0</v>
      </c>
      <c r="G277" s="21">
        <f t="shared" si="17"/>
        <v>0</v>
      </c>
      <c r="H277" s="24"/>
      <c r="I277" s="24"/>
      <c r="J277" s="21" t="s">
        <v>18</v>
      </c>
      <c r="K277" s="21">
        <v>250</v>
      </c>
      <c r="L277" s="21" t="str">
        <f>VLOOKUP(E277,[1]KLASIFIKASI!$I$4:$J$18,2,FALSE)</f>
        <v>PELEPAS GAS</v>
      </c>
      <c r="M277" s="21">
        <f t="shared" si="18"/>
        <v>14</v>
      </c>
      <c r="N277" s="21" t="s">
        <v>19</v>
      </c>
    </row>
    <row r="278" spans="1:14" x14ac:dyDescent="0.25">
      <c r="A278" s="21">
        <f t="shared" si="19"/>
        <v>277</v>
      </c>
      <c r="B278" s="21" t="s">
        <v>2337</v>
      </c>
      <c r="C278" s="21" t="str">
        <f>VLOOKUP(B278,[1]DESA!$B$2:$D$601,3,FALSE)</f>
        <v>PEMEPEK</v>
      </c>
      <c r="D278" s="21" t="str">
        <f>VLOOKUP(B278,[1]DESA!$B$2:$E$601,4,FALSE)</f>
        <v>PRINGGARATA</v>
      </c>
      <c r="E278" s="22" t="s">
        <v>29</v>
      </c>
      <c r="F278" s="21">
        <f t="shared" si="16"/>
        <v>0</v>
      </c>
      <c r="G278" s="21">
        <f t="shared" si="17"/>
        <v>0</v>
      </c>
      <c r="H278" s="24"/>
      <c r="I278" s="24"/>
      <c r="J278" s="21" t="s">
        <v>18</v>
      </c>
      <c r="K278" s="21">
        <v>125</v>
      </c>
      <c r="L278" s="21" t="str">
        <f>VLOOKUP(E278,[1]KLASIFIKASI!$I$4:$J$18,2,FALSE)</f>
        <v>PELEPAS GAS</v>
      </c>
      <c r="M278" s="21">
        <f t="shared" si="18"/>
        <v>14</v>
      </c>
      <c r="N278" s="21" t="s">
        <v>19</v>
      </c>
    </row>
    <row r="279" spans="1:14" x14ac:dyDescent="0.25">
      <c r="A279" s="21">
        <f t="shared" si="19"/>
        <v>278</v>
      </c>
      <c r="B279" s="21" t="s">
        <v>2337</v>
      </c>
      <c r="C279" s="21" t="str">
        <f>VLOOKUP(B279,[1]DESA!$B$2:$D$601,3,FALSE)</f>
        <v>PEMEPEK</v>
      </c>
      <c r="D279" s="21" t="str">
        <f>VLOOKUP(B279,[1]DESA!$B$2:$E$601,4,FALSE)</f>
        <v>PRINGGARATA</v>
      </c>
      <c r="E279" s="22" t="s">
        <v>29</v>
      </c>
      <c r="F279" s="21">
        <f t="shared" si="16"/>
        <v>0</v>
      </c>
      <c r="G279" s="21">
        <f t="shared" si="17"/>
        <v>0</v>
      </c>
      <c r="H279" s="24"/>
      <c r="I279" s="24"/>
      <c r="J279" s="21" t="s">
        <v>18</v>
      </c>
      <c r="K279" s="21">
        <v>125</v>
      </c>
      <c r="L279" s="21" t="str">
        <f>VLOOKUP(E279,[1]KLASIFIKASI!$I$4:$J$18,2,FALSE)</f>
        <v>PELEPAS GAS</v>
      </c>
      <c r="M279" s="21">
        <f t="shared" si="18"/>
        <v>14</v>
      </c>
      <c r="N279" s="21" t="s">
        <v>19</v>
      </c>
    </row>
    <row r="280" spans="1:14" x14ac:dyDescent="0.25">
      <c r="A280" s="21">
        <f t="shared" si="19"/>
        <v>279</v>
      </c>
      <c r="B280" s="21" t="s">
        <v>2337</v>
      </c>
      <c r="C280" s="21" t="str">
        <f>VLOOKUP(B280,[1]DESA!$B$2:$D$601,3,FALSE)</f>
        <v>PEMEPEK</v>
      </c>
      <c r="D280" s="21" t="str">
        <f>VLOOKUP(B280,[1]DESA!$B$2:$E$601,4,FALSE)</f>
        <v>PRINGGARATA</v>
      </c>
      <c r="E280" s="22" t="s">
        <v>29</v>
      </c>
      <c r="F280" s="21">
        <f t="shared" si="16"/>
        <v>0</v>
      </c>
      <c r="G280" s="21">
        <f t="shared" si="17"/>
        <v>0</v>
      </c>
      <c r="H280" s="24"/>
      <c r="I280" s="24"/>
      <c r="J280" s="21" t="s">
        <v>18</v>
      </c>
      <c r="K280" s="21">
        <v>125</v>
      </c>
      <c r="L280" s="21" t="str">
        <f>VLOOKUP(E280,[1]KLASIFIKASI!$I$4:$J$18,2,FALSE)</f>
        <v>PELEPAS GAS</v>
      </c>
      <c r="M280" s="21">
        <f t="shared" si="18"/>
        <v>14</v>
      </c>
      <c r="N280" s="21" t="s">
        <v>19</v>
      </c>
    </row>
    <row r="281" spans="1:14" x14ac:dyDescent="0.25">
      <c r="A281" s="21">
        <f t="shared" si="19"/>
        <v>280</v>
      </c>
      <c r="B281" s="21" t="s">
        <v>2337</v>
      </c>
      <c r="C281" s="21" t="str">
        <f>VLOOKUP(B281,[1]DESA!$B$2:$D$601,3,FALSE)</f>
        <v>PEMEPEK</v>
      </c>
      <c r="D281" s="21" t="str">
        <f>VLOOKUP(B281,[1]DESA!$B$2:$E$601,4,FALSE)</f>
        <v>PRINGGARATA</v>
      </c>
      <c r="E281" s="22" t="s">
        <v>29</v>
      </c>
      <c r="F281" s="21">
        <f t="shared" si="16"/>
        <v>0</v>
      </c>
      <c r="G281" s="21">
        <f t="shared" si="17"/>
        <v>0</v>
      </c>
      <c r="H281" s="24"/>
      <c r="I281" s="24"/>
      <c r="J281" s="21" t="s">
        <v>18</v>
      </c>
      <c r="K281" s="21">
        <v>125</v>
      </c>
      <c r="L281" s="21" t="str">
        <f>VLOOKUP(E281,[1]KLASIFIKASI!$I$4:$J$18,2,FALSE)</f>
        <v>PELEPAS GAS</v>
      </c>
      <c r="M281" s="21">
        <f t="shared" si="18"/>
        <v>14</v>
      </c>
      <c r="N281" s="21" t="s">
        <v>19</v>
      </c>
    </row>
    <row r="282" spans="1:14" x14ac:dyDescent="0.25">
      <c r="A282" s="21">
        <f t="shared" si="19"/>
        <v>281</v>
      </c>
      <c r="B282" s="21" t="s">
        <v>2337</v>
      </c>
      <c r="C282" s="21" t="str">
        <f>VLOOKUP(B282,[1]DESA!$B$2:$D$601,3,FALSE)</f>
        <v>PEMEPEK</v>
      </c>
      <c r="D282" s="21" t="str">
        <f>VLOOKUP(B282,[1]DESA!$B$2:$E$601,4,FALSE)</f>
        <v>PRINGGARATA</v>
      </c>
      <c r="E282" s="22" t="s">
        <v>29</v>
      </c>
      <c r="F282" s="21">
        <f t="shared" si="16"/>
        <v>0</v>
      </c>
      <c r="G282" s="21">
        <f t="shared" si="17"/>
        <v>0</v>
      </c>
      <c r="H282" s="24"/>
      <c r="I282" s="24"/>
      <c r="J282" s="21" t="s">
        <v>18</v>
      </c>
      <c r="K282" s="21">
        <v>500</v>
      </c>
      <c r="L282" s="21" t="str">
        <f>VLOOKUP(E282,[1]KLASIFIKASI!$I$4:$J$18,2,FALSE)</f>
        <v>PELEPAS GAS</v>
      </c>
      <c r="M282" s="21">
        <f t="shared" si="18"/>
        <v>15</v>
      </c>
      <c r="N282" s="21" t="s">
        <v>19</v>
      </c>
    </row>
    <row r="283" spans="1:14" x14ac:dyDescent="0.25">
      <c r="A283" s="21">
        <f t="shared" si="19"/>
        <v>282</v>
      </c>
      <c r="B283" s="21" t="s">
        <v>2337</v>
      </c>
      <c r="C283" s="21" t="str">
        <f>VLOOKUP(B283,[1]DESA!$B$2:$D$601,3,FALSE)</f>
        <v>PEMEPEK</v>
      </c>
      <c r="D283" s="21" t="str">
        <f>VLOOKUP(B283,[1]DESA!$B$2:$E$601,4,FALSE)</f>
        <v>PRINGGARATA</v>
      </c>
      <c r="E283" s="22" t="s">
        <v>29</v>
      </c>
      <c r="F283" s="21">
        <f t="shared" si="16"/>
        <v>0</v>
      </c>
      <c r="G283" s="21">
        <f t="shared" si="17"/>
        <v>0</v>
      </c>
      <c r="H283" s="24"/>
      <c r="I283" s="24"/>
      <c r="J283" s="21" t="s">
        <v>18</v>
      </c>
      <c r="K283" s="21">
        <v>125</v>
      </c>
      <c r="L283" s="21" t="str">
        <f>VLOOKUP(E283,[1]KLASIFIKASI!$I$4:$J$18,2,FALSE)</f>
        <v>PELEPAS GAS</v>
      </c>
      <c r="M283" s="21">
        <f t="shared" si="18"/>
        <v>14</v>
      </c>
      <c r="N283" s="21" t="s">
        <v>19</v>
      </c>
    </row>
    <row r="284" spans="1:14" x14ac:dyDescent="0.25">
      <c r="A284" s="21">
        <f t="shared" si="19"/>
        <v>283</v>
      </c>
      <c r="B284" s="21" t="s">
        <v>2337</v>
      </c>
      <c r="C284" s="21" t="str">
        <f>VLOOKUP(B284,[1]DESA!$B$2:$D$601,3,FALSE)</f>
        <v>PEMEPEK</v>
      </c>
      <c r="D284" s="21" t="str">
        <f>VLOOKUP(B284,[1]DESA!$B$2:$E$601,4,FALSE)</f>
        <v>PRINGGARATA</v>
      </c>
      <c r="E284" s="22" t="s">
        <v>29</v>
      </c>
      <c r="F284" s="21">
        <f t="shared" si="16"/>
        <v>0</v>
      </c>
      <c r="G284" s="21">
        <f t="shared" si="17"/>
        <v>0</v>
      </c>
      <c r="H284" s="24"/>
      <c r="I284" s="24"/>
      <c r="J284" s="21" t="s">
        <v>18</v>
      </c>
      <c r="K284" s="21">
        <v>500</v>
      </c>
      <c r="L284" s="21" t="str">
        <f>VLOOKUP(E284,[1]KLASIFIKASI!$I$4:$J$18,2,FALSE)</f>
        <v>PELEPAS GAS</v>
      </c>
      <c r="M284" s="21">
        <f t="shared" si="18"/>
        <v>15</v>
      </c>
      <c r="N284" s="21" t="s">
        <v>19</v>
      </c>
    </row>
    <row r="285" spans="1:14" x14ac:dyDescent="0.25">
      <c r="A285" s="21">
        <f t="shared" si="19"/>
        <v>284</v>
      </c>
      <c r="B285" s="21" t="s">
        <v>2337</v>
      </c>
      <c r="C285" s="21" t="str">
        <f>VLOOKUP(B285,[1]DESA!$B$2:$D$601,3,FALSE)</f>
        <v>PEMEPEK</v>
      </c>
      <c r="D285" s="21" t="str">
        <f>VLOOKUP(B285,[1]DESA!$B$2:$E$601,4,FALSE)</f>
        <v>PRINGGARATA</v>
      </c>
      <c r="E285" s="22" t="s">
        <v>29</v>
      </c>
      <c r="F285" s="21">
        <f t="shared" si="16"/>
        <v>0</v>
      </c>
      <c r="G285" s="21">
        <f t="shared" si="17"/>
        <v>0</v>
      </c>
      <c r="H285" s="24"/>
      <c r="I285" s="24"/>
      <c r="J285" s="21" t="s">
        <v>18</v>
      </c>
      <c r="K285" s="21">
        <v>500</v>
      </c>
      <c r="L285" s="21" t="str">
        <f>VLOOKUP(E285,[1]KLASIFIKASI!$I$4:$J$18,2,FALSE)</f>
        <v>PELEPAS GAS</v>
      </c>
      <c r="M285" s="21">
        <f t="shared" si="18"/>
        <v>15</v>
      </c>
      <c r="N285" s="21" t="s">
        <v>19</v>
      </c>
    </row>
    <row r="286" spans="1:14" x14ac:dyDescent="0.25">
      <c r="A286" s="21">
        <f t="shared" si="19"/>
        <v>285</v>
      </c>
      <c r="B286" s="21" t="s">
        <v>2337</v>
      </c>
      <c r="C286" s="21" t="str">
        <f>VLOOKUP(B286,[1]DESA!$B$2:$D$601,3,FALSE)</f>
        <v>PEMEPEK</v>
      </c>
      <c r="D286" s="21" t="str">
        <f>VLOOKUP(B286,[1]DESA!$B$2:$E$601,4,FALSE)</f>
        <v>PRINGGARATA</v>
      </c>
      <c r="E286" s="22" t="s">
        <v>29</v>
      </c>
      <c r="F286" s="21">
        <f t="shared" si="16"/>
        <v>0</v>
      </c>
      <c r="G286" s="21">
        <f t="shared" si="17"/>
        <v>0</v>
      </c>
      <c r="H286" s="24"/>
      <c r="I286" s="24"/>
      <c r="J286" s="21" t="s">
        <v>18</v>
      </c>
      <c r="K286" s="21">
        <v>500</v>
      </c>
      <c r="L286" s="21" t="str">
        <f>VLOOKUP(E286,[1]KLASIFIKASI!$I$4:$J$18,2,FALSE)</f>
        <v>PELEPAS GAS</v>
      </c>
      <c r="M286" s="21">
        <f t="shared" si="18"/>
        <v>15</v>
      </c>
      <c r="N286" s="21" t="s">
        <v>19</v>
      </c>
    </row>
    <row r="287" spans="1:14" x14ac:dyDescent="0.25">
      <c r="A287" s="21">
        <f t="shared" si="19"/>
        <v>286</v>
      </c>
      <c r="B287" s="21" t="s">
        <v>2337</v>
      </c>
      <c r="C287" s="21" t="str">
        <f>VLOOKUP(B287,[1]DESA!$B$2:$D$601,3,FALSE)</f>
        <v>PEMEPEK</v>
      </c>
      <c r="D287" s="21" t="str">
        <f>VLOOKUP(B287,[1]DESA!$B$2:$E$601,4,FALSE)</f>
        <v>PRINGGARATA</v>
      </c>
      <c r="E287" s="22" t="s">
        <v>29</v>
      </c>
      <c r="F287" s="21">
        <f t="shared" si="16"/>
        <v>0</v>
      </c>
      <c r="G287" s="21">
        <f t="shared" si="17"/>
        <v>0</v>
      </c>
      <c r="H287" s="24"/>
      <c r="I287" s="24"/>
      <c r="J287" s="21" t="s">
        <v>18</v>
      </c>
      <c r="K287" s="21">
        <v>250</v>
      </c>
      <c r="L287" s="21" t="str">
        <f>VLOOKUP(E287,[1]KLASIFIKASI!$I$4:$J$18,2,FALSE)</f>
        <v>PELEPAS GAS</v>
      </c>
      <c r="M287" s="21">
        <f t="shared" si="18"/>
        <v>14</v>
      </c>
      <c r="N287" s="21" t="s">
        <v>19</v>
      </c>
    </row>
    <row r="288" spans="1:14" x14ac:dyDescent="0.25">
      <c r="A288" s="21">
        <f t="shared" si="19"/>
        <v>287</v>
      </c>
      <c r="B288" s="21" t="s">
        <v>2337</v>
      </c>
      <c r="C288" s="21" t="str">
        <f>VLOOKUP(B288,[1]DESA!$B$2:$D$601,3,FALSE)</f>
        <v>PEMEPEK</v>
      </c>
      <c r="D288" s="21" t="str">
        <f>VLOOKUP(B288,[1]DESA!$B$2:$E$601,4,FALSE)</f>
        <v>PRINGGARATA</v>
      </c>
      <c r="E288" s="22" t="s">
        <v>15</v>
      </c>
      <c r="F288" s="21">
        <f t="shared" si="16"/>
        <v>0</v>
      </c>
      <c r="G288" s="21">
        <f t="shared" si="17"/>
        <v>0</v>
      </c>
      <c r="H288" s="24"/>
      <c r="I288" s="24"/>
      <c r="J288" s="21" t="s">
        <v>18</v>
      </c>
      <c r="K288" s="21">
        <v>18</v>
      </c>
      <c r="L288" s="21" t="str">
        <f>VLOOKUP(E288,[1]KLASIFIKASI!$I$4:$J$18,2,FALSE)</f>
        <v>PELEPAS GAS</v>
      </c>
      <c r="M288" s="21">
        <f t="shared" si="18"/>
        <v>12</v>
      </c>
      <c r="N288" s="21" t="s">
        <v>19</v>
      </c>
    </row>
    <row r="289" spans="1:14" x14ac:dyDescent="0.25">
      <c r="A289" s="21">
        <f t="shared" si="19"/>
        <v>288</v>
      </c>
      <c r="B289" s="21" t="s">
        <v>2341</v>
      </c>
      <c r="C289" s="21" t="str">
        <f>VLOOKUP(B289,[1]DESA!$B$2:$D$601,3,FALSE)</f>
        <v>PEMEPEK</v>
      </c>
      <c r="D289" s="21" t="str">
        <f>VLOOKUP(B289,[1]DESA!$B$2:$E$601,4,FALSE)</f>
        <v>PRINGGARATA</v>
      </c>
      <c r="E289" s="22" t="s">
        <v>15</v>
      </c>
      <c r="F289" s="21">
        <f t="shared" si="16"/>
        <v>0</v>
      </c>
      <c r="G289" s="21">
        <f t="shared" si="17"/>
        <v>0</v>
      </c>
      <c r="H289" s="24"/>
      <c r="I289" s="24"/>
      <c r="J289" s="21" t="s">
        <v>18</v>
      </c>
      <c r="K289" s="21">
        <v>18</v>
      </c>
      <c r="L289" s="21" t="str">
        <f>VLOOKUP(E289,[1]KLASIFIKASI!$I$4:$J$18,2,FALSE)</f>
        <v>PELEPAS GAS</v>
      </c>
      <c r="M289" s="21">
        <f t="shared" si="18"/>
        <v>12</v>
      </c>
      <c r="N289" s="21" t="s">
        <v>19</v>
      </c>
    </row>
    <row r="290" spans="1:14" x14ac:dyDescent="0.25">
      <c r="A290" s="21">
        <f t="shared" si="19"/>
        <v>289</v>
      </c>
      <c r="B290" s="21" t="s">
        <v>2341</v>
      </c>
      <c r="C290" s="21" t="str">
        <f>VLOOKUP(B290,[1]DESA!$B$2:$D$601,3,FALSE)</f>
        <v>PEMEPEK</v>
      </c>
      <c r="D290" s="21" t="str">
        <f>VLOOKUP(B290,[1]DESA!$B$2:$E$601,4,FALSE)</f>
        <v>PRINGGARATA</v>
      </c>
      <c r="E290" s="22" t="s">
        <v>29</v>
      </c>
      <c r="F290" s="21">
        <f t="shared" si="16"/>
        <v>0</v>
      </c>
      <c r="G290" s="21">
        <f t="shared" si="17"/>
        <v>0</v>
      </c>
      <c r="H290" s="24"/>
      <c r="I290" s="24"/>
      <c r="J290" s="21" t="s">
        <v>18</v>
      </c>
      <c r="K290" s="21">
        <v>500</v>
      </c>
      <c r="L290" s="21" t="str">
        <f>VLOOKUP(E290,[1]KLASIFIKASI!$I$4:$J$18,2,FALSE)</f>
        <v>PELEPAS GAS</v>
      </c>
      <c r="M290" s="21">
        <f t="shared" si="18"/>
        <v>15</v>
      </c>
      <c r="N290" s="21" t="s">
        <v>19</v>
      </c>
    </row>
    <row r="291" spans="1:14" x14ac:dyDescent="0.25">
      <c r="A291" s="21">
        <f t="shared" si="19"/>
        <v>290</v>
      </c>
      <c r="B291" s="21" t="s">
        <v>2341</v>
      </c>
      <c r="C291" s="21" t="str">
        <f>VLOOKUP(B291,[1]DESA!$B$2:$D$601,3,FALSE)</f>
        <v>PEMEPEK</v>
      </c>
      <c r="D291" s="21" t="str">
        <f>VLOOKUP(B291,[1]DESA!$B$2:$E$601,4,FALSE)</f>
        <v>PRINGGARATA</v>
      </c>
      <c r="E291" s="22" t="s">
        <v>29</v>
      </c>
      <c r="F291" s="21">
        <f t="shared" si="16"/>
        <v>0</v>
      </c>
      <c r="G291" s="21">
        <f t="shared" si="17"/>
        <v>0</v>
      </c>
      <c r="H291" s="24"/>
      <c r="I291" s="24"/>
      <c r="J291" s="21" t="s">
        <v>18</v>
      </c>
      <c r="K291" s="21">
        <v>250</v>
      </c>
      <c r="L291" s="21" t="str">
        <f>VLOOKUP(E291,[1]KLASIFIKASI!$I$4:$J$18,2,FALSE)</f>
        <v>PELEPAS GAS</v>
      </c>
      <c r="M291" s="21">
        <f t="shared" si="18"/>
        <v>14</v>
      </c>
      <c r="N291" s="21" t="s">
        <v>19</v>
      </c>
    </row>
    <row r="292" spans="1:14" x14ac:dyDescent="0.25">
      <c r="A292" s="21">
        <f t="shared" si="19"/>
        <v>291</v>
      </c>
      <c r="B292" s="21" t="s">
        <v>2341</v>
      </c>
      <c r="C292" s="21" t="str">
        <f>VLOOKUP(B292,[1]DESA!$B$2:$D$601,3,FALSE)</f>
        <v>PEMEPEK</v>
      </c>
      <c r="D292" s="21" t="str">
        <f>VLOOKUP(B292,[1]DESA!$B$2:$E$601,4,FALSE)</f>
        <v>PRINGGARATA</v>
      </c>
      <c r="E292" s="22" t="s">
        <v>15</v>
      </c>
      <c r="F292" s="21">
        <f t="shared" si="16"/>
        <v>0</v>
      </c>
      <c r="G292" s="21">
        <f t="shared" si="17"/>
        <v>0</v>
      </c>
      <c r="H292" s="24"/>
      <c r="I292" s="24"/>
      <c r="J292" s="21" t="s">
        <v>18</v>
      </c>
      <c r="K292" s="21">
        <v>18</v>
      </c>
      <c r="L292" s="21" t="str">
        <f>VLOOKUP(E292,[1]KLASIFIKASI!$I$4:$J$18,2,FALSE)</f>
        <v>PELEPAS GAS</v>
      </c>
      <c r="M292" s="21">
        <f t="shared" si="18"/>
        <v>12</v>
      </c>
      <c r="N292" s="21" t="s">
        <v>19</v>
      </c>
    </row>
    <row r="293" spans="1:14" x14ac:dyDescent="0.25">
      <c r="A293" s="21">
        <f t="shared" si="19"/>
        <v>292</v>
      </c>
      <c r="B293" s="21" t="s">
        <v>2341</v>
      </c>
      <c r="C293" s="21" t="str">
        <f>VLOOKUP(B293,[1]DESA!$B$2:$D$601,3,FALSE)</f>
        <v>PEMEPEK</v>
      </c>
      <c r="D293" s="21" t="str">
        <f>VLOOKUP(B293,[1]DESA!$B$2:$E$601,4,FALSE)</f>
        <v>PRINGGARATA</v>
      </c>
      <c r="E293" s="22" t="s">
        <v>29</v>
      </c>
      <c r="F293" s="21">
        <f t="shared" si="16"/>
        <v>0</v>
      </c>
      <c r="G293" s="21">
        <f t="shared" si="17"/>
        <v>0</v>
      </c>
      <c r="H293" s="24"/>
      <c r="I293" s="24"/>
      <c r="J293" s="21" t="s">
        <v>18</v>
      </c>
      <c r="K293" s="21">
        <v>250</v>
      </c>
      <c r="L293" s="21" t="str">
        <f>VLOOKUP(E293,[1]KLASIFIKASI!$I$4:$J$18,2,FALSE)</f>
        <v>PELEPAS GAS</v>
      </c>
      <c r="M293" s="21">
        <f t="shared" si="18"/>
        <v>14</v>
      </c>
      <c r="N293" s="21" t="s">
        <v>19</v>
      </c>
    </row>
    <row r="294" spans="1:14" x14ac:dyDescent="0.25">
      <c r="A294" s="21">
        <f t="shared" si="19"/>
        <v>293</v>
      </c>
      <c r="B294" s="21" t="s">
        <v>2341</v>
      </c>
      <c r="C294" s="21" t="str">
        <f>VLOOKUP(B294,[1]DESA!$B$2:$D$601,3,FALSE)</f>
        <v>PEMEPEK</v>
      </c>
      <c r="D294" s="21" t="str">
        <f>VLOOKUP(B294,[1]DESA!$B$2:$E$601,4,FALSE)</f>
        <v>PRINGGARATA</v>
      </c>
      <c r="E294" s="22" t="s">
        <v>15</v>
      </c>
      <c r="F294" s="21">
        <f t="shared" si="16"/>
        <v>0</v>
      </c>
      <c r="G294" s="21">
        <f t="shared" si="17"/>
        <v>0</v>
      </c>
      <c r="H294" s="24"/>
      <c r="I294" s="24"/>
      <c r="J294" s="21" t="s">
        <v>18</v>
      </c>
      <c r="K294" s="21">
        <v>18</v>
      </c>
      <c r="L294" s="21" t="str">
        <f>VLOOKUP(E294,[1]KLASIFIKASI!$I$4:$J$18,2,FALSE)</f>
        <v>PELEPAS GAS</v>
      </c>
      <c r="M294" s="21">
        <f t="shared" si="18"/>
        <v>12</v>
      </c>
      <c r="N294" s="21" t="s">
        <v>19</v>
      </c>
    </row>
    <row r="295" spans="1:14" x14ac:dyDescent="0.25">
      <c r="A295" s="21">
        <f t="shared" si="19"/>
        <v>294</v>
      </c>
      <c r="B295" s="21" t="s">
        <v>2341</v>
      </c>
      <c r="C295" s="21" t="str">
        <f>VLOOKUP(B295,[1]DESA!$B$2:$D$601,3,FALSE)</f>
        <v>PEMEPEK</v>
      </c>
      <c r="D295" s="21" t="str">
        <f>VLOOKUP(B295,[1]DESA!$B$2:$E$601,4,FALSE)</f>
        <v>PRINGGARATA</v>
      </c>
      <c r="E295" s="22" t="s">
        <v>29</v>
      </c>
      <c r="F295" s="21">
        <f t="shared" si="16"/>
        <v>0</v>
      </c>
      <c r="G295" s="21">
        <f t="shared" si="17"/>
        <v>0</v>
      </c>
      <c r="H295" s="24"/>
      <c r="I295" s="24"/>
      <c r="J295" s="21" t="s">
        <v>18</v>
      </c>
      <c r="K295" s="21">
        <v>125</v>
      </c>
      <c r="L295" s="21" t="str">
        <f>VLOOKUP(E295,[1]KLASIFIKASI!$I$4:$J$18,2,FALSE)</f>
        <v>PELEPAS GAS</v>
      </c>
      <c r="M295" s="21">
        <f t="shared" si="18"/>
        <v>14</v>
      </c>
      <c r="N295" s="21" t="s">
        <v>19</v>
      </c>
    </row>
    <row r="296" spans="1:14" x14ac:dyDescent="0.25">
      <c r="A296" s="21">
        <f t="shared" si="19"/>
        <v>295</v>
      </c>
      <c r="B296" s="21" t="s">
        <v>2341</v>
      </c>
      <c r="C296" s="21" t="str">
        <f>VLOOKUP(B296,[1]DESA!$B$2:$D$601,3,FALSE)</f>
        <v>PEMEPEK</v>
      </c>
      <c r="D296" s="21" t="str">
        <f>VLOOKUP(B296,[1]DESA!$B$2:$E$601,4,FALSE)</f>
        <v>PRINGGARATA</v>
      </c>
      <c r="E296" s="22" t="s">
        <v>29</v>
      </c>
      <c r="F296" s="21">
        <f t="shared" si="16"/>
        <v>0</v>
      </c>
      <c r="G296" s="21">
        <f t="shared" si="17"/>
        <v>0</v>
      </c>
      <c r="H296" s="24"/>
      <c r="I296" s="24"/>
      <c r="J296" s="21" t="s">
        <v>18</v>
      </c>
      <c r="K296" s="21">
        <v>250</v>
      </c>
      <c r="L296" s="21" t="str">
        <f>VLOOKUP(E296,[1]KLASIFIKASI!$I$4:$J$18,2,FALSE)</f>
        <v>PELEPAS GAS</v>
      </c>
      <c r="M296" s="21">
        <f t="shared" si="18"/>
        <v>14</v>
      </c>
      <c r="N296" s="21" t="s">
        <v>19</v>
      </c>
    </row>
    <row r="297" spans="1:14" x14ac:dyDescent="0.25">
      <c r="A297" s="21">
        <f t="shared" si="19"/>
        <v>296</v>
      </c>
      <c r="B297" s="21" t="s">
        <v>2341</v>
      </c>
      <c r="C297" s="21" t="str">
        <f>VLOOKUP(B297,[1]DESA!$B$2:$D$601,3,FALSE)</f>
        <v>PEMEPEK</v>
      </c>
      <c r="D297" s="21" t="str">
        <f>VLOOKUP(B297,[1]DESA!$B$2:$E$601,4,FALSE)</f>
        <v>PRINGGARATA</v>
      </c>
      <c r="E297" s="22" t="s">
        <v>29</v>
      </c>
      <c r="F297" s="21">
        <f t="shared" si="16"/>
        <v>0</v>
      </c>
      <c r="G297" s="21">
        <f t="shared" si="17"/>
        <v>0</v>
      </c>
      <c r="H297" s="24"/>
      <c r="I297" s="24"/>
      <c r="J297" s="21" t="s">
        <v>18</v>
      </c>
      <c r="K297" s="21">
        <v>500</v>
      </c>
      <c r="L297" s="21" t="str">
        <f>VLOOKUP(E297,[1]KLASIFIKASI!$I$4:$J$18,2,FALSE)</f>
        <v>PELEPAS GAS</v>
      </c>
      <c r="M297" s="21">
        <f t="shared" si="18"/>
        <v>15</v>
      </c>
      <c r="N297" s="21" t="s">
        <v>19</v>
      </c>
    </row>
    <row r="298" spans="1:14" x14ac:dyDescent="0.25">
      <c r="A298" s="21">
        <f t="shared" si="19"/>
        <v>297</v>
      </c>
      <c r="B298" s="21" t="s">
        <v>2341</v>
      </c>
      <c r="C298" s="21" t="str">
        <f>VLOOKUP(B298,[1]DESA!$B$2:$D$601,3,FALSE)</f>
        <v>PEMEPEK</v>
      </c>
      <c r="D298" s="21" t="str">
        <f>VLOOKUP(B298,[1]DESA!$B$2:$E$601,4,FALSE)</f>
        <v>PRINGGARATA</v>
      </c>
      <c r="E298" s="22" t="s">
        <v>29</v>
      </c>
      <c r="F298" s="21">
        <f t="shared" si="16"/>
        <v>0</v>
      </c>
      <c r="G298" s="21">
        <f t="shared" si="17"/>
        <v>0</v>
      </c>
      <c r="H298" s="24"/>
      <c r="I298" s="24"/>
      <c r="J298" s="21" t="s">
        <v>18</v>
      </c>
      <c r="K298" s="21">
        <v>250</v>
      </c>
      <c r="L298" s="21" t="str">
        <f>VLOOKUP(E298,[1]KLASIFIKASI!$I$4:$J$18,2,FALSE)</f>
        <v>PELEPAS GAS</v>
      </c>
      <c r="M298" s="21">
        <f t="shared" si="18"/>
        <v>14</v>
      </c>
      <c r="N298" s="21" t="s">
        <v>19</v>
      </c>
    </row>
    <row r="299" spans="1:14" x14ac:dyDescent="0.25">
      <c r="A299" s="21">
        <f t="shared" si="19"/>
        <v>298</v>
      </c>
      <c r="B299" s="21" t="s">
        <v>2341</v>
      </c>
      <c r="C299" s="21" t="str">
        <f>VLOOKUP(B299,[1]DESA!$B$2:$D$601,3,FALSE)</f>
        <v>PEMEPEK</v>
      </c>
      <c r="D299" s="21" t="str">
        <f>VLOOKUP(B299,[1]DESA!$B$2:$E$601,4,FALSE)</f>
        <v>PRINGGARATA</v>
      </c>
      <c r="E299" s="22" t="s">
        <v>29</v>
      </c>
      <c r="F299" s="21">
        <f t="shared" si="16"/>
        <v>0</v>
      </c>
      <c r="G299" s="21">
        <f t="shared" si="17"/>
        <v>0</v>
      </c>
      <c r="H299" s="24"/>
      <c r="I299" s="24"/>
      <c r="J299" s="21" t="s">
        <v>18</v>
      </c>
      <c r="K299" s="21">
        <v>125</v>
      </c>
      <c r="L299" s="21" t="str">
        <f>VLOOKUP(E299,[1]KLASIFIKASI!$I$4:$J$18,2,FALSE)</f>
        <v>PELEPAS GAS</v>
      </c>
      <c r="M299" s="21">
        <f t="shared" si="18"/>
        <v>14</v>
      </c>
      <c r="N299" s="21" t="s">
        <v>19</v>
      </c>
    </row>
    <row r="300" spans="1:14" x14ac:dyDescent="0.25">
      <c r="A300" s="21">
        <f t="shared" si="19"/>
        <v>299</v>
      </c>
      <c r="B300" s="21" t="s">
        <v>2341</v>
      </c>
      <c r="C300" s="21" t="str">
        <f>VLOOKUP(B300,[1]DESA!$B$2:$D$601,3,FALSE)</f>
        <v>PEMEPEK</v>
      </c>
      <c r="D300" s="21" t="str">
        <f>VLOOKUP(B300,[1]DESA!$B$2:$E$601,4,FALSE)</f>
        <v>PRINGGARATA</v>
      </c>
      <c r="E300" s="22" t="s">
        <v>29</v>
      </c>
      <c r="F300" s="21">
        <f t="shared" si="16"/>
        <v>0</v>
      </c>
      <c r="G300" s="21">
        <f t="shared" si="17"/>
        <v>0</v>
      </c>
      <c r="H300" s="24"/>
      <c r="I300" s="24"/>
      <c r="J300" s="21" t="s">
        <v>18</v>
      </c>
      <c r="K300" s="21">
        <v>250</v>
      </c>
      <c r="L300" s="21" t="str">
        <f>VLOOKUP(E300,[1]KLASIFIKASI!$I$4:$J$18,2,FALSE)</f>
        <v>PELEPAS GAS</v>
      </c>
      <c r="M300" s="21">
        <f t="shared" si="18"/>
        <v>14</v>
      </c>
      <c r="N300" s="21" t="s">
        <v>19</v>
      </c>
    </row>
    <row r="301" spans="1:14" x14ac:dyDescent="0.25">
      <c r="A301" s="21">
        <f t="shared" si="19"/>
        <v>300</v>
      </c>
      <c r="B301" s="21" t="s">
        <v>2341</v>
      </c>
      <c r="C301" s="21" t="str">
        <f>VLOOKUP(B301,[1]DESA!$B$2:$D$601,3,FALSE)</f>
        <v>PEMEPEK</v>
      </c>
      <c r="D301" s="21" t="str">
        <f>VLOOKUP(B301,[1]DESA!$B$2:$E$601,4,FALSE)</f>
        <v>PRINGGARATA</v>
      </c>
      <c r="E301" s="22" t="s">
        <v>29</v>
      </c>
      <c r="F301" s="21">
        <f t="shared" si="16"/>
        <v>0</v>
      </c>
      <c r="G301" s="21">
        <f t="shared" si="17"/>
        <v>0</v>
      </c>
      <c r="H301" s="24"/>
      <c r="I301" s="24"/>
      <c r="J301" s="21" t="s">
        <v>18</v>
      </c>
      <c r="K301" s="21">
        <v>250</v>
      </c>
      <c r="L301" s="21" t="str">
        <f>VLOOKUP(E301,[1]KLASIFIKASI!$I$4:$J$18,2,FALSE)</f>
        <v>PELEPAS GAS</v>
      </c>
      <c r="M301" s="21">
        <f t="shared" si="18"/>
        <v>14</v>
      </c>
      <c r="N301" s="21" t="s">
        <v>19</v>
      </c>
    </row>
    <row r="302" spans="1:14" x14ac:dyDescent="0.25">
      <c r="A302" s="21">
        <f t="shared" si="19"/>
        <v>301</v>
      </c>
      <c r="B302" s="21" t="s">
        <v>2341</v>
      </c>
      <c r="C302" s="21" t="str">
        <f>VLOOKUP(B302,[1]DESA!$B$2:$D$601,3,FALSE)</f>
        <v>PEMEPEK</v>
      </c>
      <c r="D302" s="21" t="str">
        <f>VLOOKUP(B302,[1]DESA!$B$2:$E$601,4,FALSE)</f>
        <v>PRINGGARATA</v>
      </c>
      <c r="E302" s="22" t="s">
        <v>29</v>
      </c>
      <c r="F302" s="21">
        <f t="shared" si="16"/>
        <v>0</v>
      </c>
      <c r="G302" s="21">
        <f t="shared" si="17"/>
        <v>0</v>
      </c>
      <c r="H302" s="24"/>
      <c r="I302" s="24"/>
      <c r="J302" s="21" t="s">
        <v>18</v>
      </c>
      <c r="K302" s="21">
        <v>250</v>
      </c>
      <c r="L302" s="21" t="str">
        <f>VLOOKUP(E302,[1]KLASIFIKASI!$I$4:$J$18,2,FALSE)</f>
        <v>PELEPAS GAS</v>
      </c>
      <c r="M302" s="21">
        <f t="shared" si="18"/>
        <v>14</v>
      </c>
      <c r="N302" s="21" t="s">
        <v>19</v>
      </c>
    </row>
    <row r="303" spans="1:14" x14ac:dyDescent="0.25">
      <c r="A303" s="21">
        <f t="shared" si="19"/>
        <v>302</v>
      </c>
      <c r="B303" s="21" t="s">
        <v>2341</v>
      </c>
      <c r="C303" s="21" t="str">
        <f>VLOOKUP(B303,[1]DESA!$B$2:$D$601,3,FALSE)</f>
        <v>PEMEPEK</v>
      </c>
      <c r="D303" s="21" t="str">
        <f>VLOOKUP(B303,[1]DESA!$B$2:$E$601,4,FALSE)</f>
        <v>PRINGGARATA</v>
      </c>
      <c r="E303" s="22" t="s">
        <v>29</v>
      </c>
      <c r="F303" s="21">
        <f t="shared" si="16"/>
        <v>0</v>
      </c>
      <c r="G303" s="21">
        <f t="shared" si="17"/>
        <v>0</v>
      </c>
      <c r="H303" s="24"/>
      <c r="I303" s="24"/>
      <c r="J303" s="21" t="s">
        <v>18</v>
      </c>
      <c r="K303" s="21">
        <v>250</v>
      </c>
      <c r="L303" s="21" t="str">
        <f>VLOOKUP(E303,[1]KLASIFIKASI!$I$4:$J$18,2,FALSE)</f>
        <v>PELEPAS GAS</v>
      </c>
      <c r="M303" s="21">
        <f t="shared" si="18"/>
        <v>14</v>
      </c>
      <c r="N303" s="21" t="s">
        <v>19</v>
      </c>
    </row>
    <row r="304" spans="1:14" x14ac:dyDescent="0.25">
      <c r="A304" s="21">
        <f t="shared" si="19"/>
        <v>303</v>
      </c>
      <c r="B304" s="21" t="s">
        <v>2341</v>
      </c>
      <c r="C304" s="21" t="str">
        <f>VLOOKUP(B304,[1]DESA!$B$2:$D$601,3,FALSE)</f>
        <v>PEMEPEK</v>
      </c>
      <c r="D304" s="21" t="str">
        <f>VLOOKUP(B304,[1]DESA!$B$2:$E$601,4,FALSE)</f>
        <v>PRINGGARATA</v>
      </c>
      <c r="E304" s="22" t="s">
        <v>29</v>
      </c>
      <c r="F304" s="21">
        <f t="shared" si="16"/>
        <v>0</v>
      </c>
      <c r="G304" s="21">
        <f t="shared" si="17"/>
        <v>0</v>
      </c>
      <c r="H304" s="24"/>
      <c r="I304" s="24"/>
      <c r="J304" s="21" t="s">
        <v>18</v>
      </c>
      <c r="K304" s="21">
        <v>500</v>
      </c>
      <c r="L304" s="21" t="str">
        <f>VLOOKUP(E304,[1]KLASIFIKASI!$I$4:$J$18,2,FALSE)</f>
        <v>PELEPAS GAS</v>
      </c>
      <c r="M304" s="21">
        <f t="shared" si="18"/>
        <v>15</v>
      </c>
      <c r="N304" s="21" t="s">
        <v>19</v>
      </c>
    </row>
    <row r="305" spans="1:14" x14ac:dyDescent="0.25">
      <c r="A305" s="21">
        <f t="shared" si="19"/>
        <v>304</v>
      </c>
      <c r="B305" s="21" t="s">
        <v>2341</v>
      </c>
      <c r="C305" s="21" t="str">
        <f>VLOOKUP(B305,[1]DESA!$B$2:$D$601,3,FALSE)</f>
        <v>PEMEPEK</v>
      </c>
      <c r="D305" s="21" t="str">
        <f>VLOOKUP(B305,[1]DESA!$B$2:$E$601,4,FALSE)</f>
        <v>PRINGGARATA</v>
      </c>
      <c r="E305" s="22" t="s">
        <v>29</v>
      </c>
      <c r="F305" s="21">
        <f t="shared" si="16"/>
        <v>0</v>
      </c>
      <c r="G305" s="21">
        <f t="shared" si="17"/>
        <v>0</v>
      </c>
      <c r="H305" s="24"/>
      <c r="I305" s="24"/>
      <c r="J305" s="21" t="s">
        <v>18</v>
      </c>
      <c r="K305" s="21">
        <v>125</v>
      </c>
      <c r="L305" s="21" t="str">
        <f>VLOOKUP(E305,[1]KLASIFIKASI!$I$4:$J$18,2,FALSE)</f>
        <v>PELEPAS GAS</v>
      </c>
      <c r="M305" s="21">
        <f t="shared" si="18"/>
        <v>14</v>
      </c>
      <c r="N305" s="21" t="s">
        <v>19</v>
      </c>
    </row>
    <row r="306" spans="1:14" x14ac:dyDescent="0.25">
      <c r="A306" s="21">
        <f t="shared" si="19"/>
        <v>305</v>
      </c>
      <c r="B306" s="21" t="s">
        <v>2341</v>
      </c>
      <c r="C306" s="21" t="str">
        <f>VLOOKUP(B306,[1]DESA!$B$2:$D$601,3,FALSE)</f>
        <v>PEMEPEK</v>
      </c>
      <c r="D306" s="21" t="str">
        <f>VLOOKUP(B306,[1]DESA!$B$2:$E$601,4,FALSE)</f>
        <v>PRINGGARATA</v>
      </c>
      <c r="E306" s="22" t="s">
        <v>29</v>
      </c>
      <c r="F306" s="21">
        <f t="shared" si="16"/>
        <v>0</v>
      </c>
      <c r="G306" s="21">
        <f t="shared" si="17"/>
        <v>0</v>
      </c>
      <c r="H306" s="24"/>
      <c r="I306" s="24"/>
      <c r="J306" s="21" t="s">
        <v>18</v>
      </c>
      <c r="K306" s="21">
        <v>500</v>
      </c>
      <c r="L306" s="21" t="str">
        <f>VLOOKUP(E306,[1]KLASIFIKASI!$I$4:$J$18,2,FALSE)</f>
        <v>PELEPAS GAS</v>
      </c>
      <c r="M306" s="21">
        <f t="shared" si="18"/>
        <v>15</v>
      </c>
      <c r="N306" s="21" t="s">
        <v>19</v>
      </c>
    </row>
    <row r="307" spans="1:14" x14ac:dyDescent="0.25">
      <c r="A307" s="21">
        <f t="shared" si="19"/>
        <v>306</v>
      </c>
      <c r="B307" s="21" t="s">
        <v>2337</v>
      </c>
      <c r="C307" s="21" t="str">
        <f>VLOOKUP(B307,[1]DESA!$B$2:$D$601,3,FALSE)</f>
        <v>PEMEPEK</v>
      </c>
      <c r="D307" s="21" t="str">
        <f>VLOOKUP(B307,[1]DESA!$B$2:$E$601,4,FALSE)</f>
        <v>PRINGGARATA</v>
      </c>
      <c r="E307" s="22" t="s">
        <v>29</v>
      </c>
      <c r="F307" s="21">
        <f t="shared" si="16"/>
        <v>0</v>
      </c>
      <c r="G307" s="21">
        <f t="shared" si="17"/>
        <v>0</v>
      </c>
      <c r="H307" s="24"/>
      <c r="I307" s="24"/>
      <c r="J307" s="21" t="s">
        <v>18</v>
      </c>
      <c r="K307" s="21">
        <v>500</v>
      </c>
      <c r="L307" s="21" t="str">
        <f>VLOOKUP(E307,[1]KLASIFIKASI!$I$4:$J$18,2,FALSE)</f>
        <v>PELEPAS GAS</v>
      </c>
      <c r="M307" s="21">
        <f t="shared" si="18"/>
        <v>15</v>
      </c>
      <c r="N307" s="21" t="s">
        <v>19</v>
      </c>
    </row>
    <row r="308" spans="1:14" x14ac:dyDescent="0.25">
      <c r="A308" s="21">
        <f t="shared" si="19"/>
        <v>307</v>
      </c>
      <c r="B308" s="21" t="s">
        <v>2337</v>
      </c>
      <c r="C308" s="21" t="str">
        <f>VLOOKUP(B308,[1]DESA!$B$2:$D$601,3,FALSE)</f>
        <v>PEMEPEK</v>
      </c>
      <c r="D308" s="21" t="str">
        <f>VLOOKUP(B308,[1]DESA!$B$2:$E$601,4,FALSE)</f>
        <v>PRINGGARATA</v>
      </c>
      <c r="E308" s="22" t="s">
        <v>29</v>
      </c>
      <c r="F308" s="21">
        <f t="shared" si="16"/>
        <v>0</v>
      </c>
      <c r="G308" s="21">
        <f t="shared" si="17"/>
        <v>0</v>
      </c>
      <c r="H308" s="24"/>
      <c r="I308" s="24"/>
      <c r="J308" s="21" t="s">
        <v>18</v>
      </c>
      <c r="K308" s="21">
        <v>250</v>
      </c>
      <c r="L308" s="21" t="str">
        <f>VLOOKUP(E308,[1]KLASIFIKASI!$I$4:$J$18,2,FALSE)</f>
        <v>PELEPAS GAS</v>
      </c>
      <c r="M308" s="21">
        <f t="shared" si="18"/>
        <v>14</v>
      </c>
      <c r="N308" s="21" t="s">
        <v>19</v>
      </c>
    </row>
    <row r="309" spans="1:14" x14ac:dyDescent="0.25">
      <c r="A309" s="21">
        <f t="shared" si="19"/>
        <v>308</v>
      </c>
      <c r="B309" s="21" t="s">
        <v>2337</v>
      </c>
      <c r="C309" s="21" t="str">
        <f>VLOOKUP(B309,[1]DESA!$B$2:$D$601,3,FALSE)</f>
        <v>PEMEPEK</v>
      </c>
      <c r="D309" s="21" t="str">
        <f>VLOOKUP(B309,[1]DESA!$B$2:$E$601,4,FALSE)</f>
        <v>PRINGGARATA</v>
      </c>
      <c r="E309" s="22" t="s">
        <v>29</v>
      </c>
      <c r="F309" s="21">
        <f t="shared" si="16"/>
        <v>0</v>
      </c>
      <c r="G309" s="21">
        <f t="shared" si="17"/>
        <v>0</v>
      </c>
      <c r="H309" s="24"/>
      <c r="I309" s="24"/>
      <c r="J309" s="21" t="s">
        <v>18</v>
      </c>
      <c r="K309" s="21">
        <v>250</v>
      </c>
      <c r="L309" s="21" t="str">
        <f>VLOOKUP(E309,[1]KLASIFIKASI!$I$4:$J$18,2,FALSE)</f>
        <v>PELEPAS GAS</v>
      </c>
      <c r="M309" s="21">
        <f t="shared" si="18"/>
        <v>14</v>
      </c>
      <c r="N309" s="21" t="s">
        <v>19</v>
      </c>
    </row>
    <row r="310" spans="1:14" x14ac:dyDescent="0.25">
      <c r="A310" s="21">
        <f t="shared" si="19"/>
        <v>309</v>
      </c>
      <c r="B310" s="21" t="s">
        <v>2337</v>
      </c>
      <c r="C310" s="21" t="str">
        <f>VLOOKUP(B310,[1]DESA!$B$2:$D$601,3,FALSE)</f>
        <v>PEMEPEK</v>
      </c>
      <c r="D310" s="21" t="str">
        <f>VLOOKUP(B310,[1]DESA!$B$2:$E$601,4,FALSE)</f>
        <v>PRINGGARATA</v>
      </c>
      <c r="E310" s="22" t="s">
        <v>29</v>
      </c>
      <c r="F310" s="21">
        <f t="shared" si="16"/>
        <v>0</v>
      </c>
      <c r="G310" s="21">
        <f t="shared" si="17"/>
        <v>0</v>
      </c>
      <c r="H310" s="24"/>
      <c r="I310" s="24"/>
      <c r="J310" s="21" t="s">
        <v>18</v>
      </c>
      <c r="K310" s="21">
        <v>500</v>
      </c>
      <c r="L310" s="21" t="str">
        <f>VLOOKUP(E310,[1]KLASIFIKASI!$I$4:$J$18,2,FALSE)</f>
        <v>PELEPAS GAS</v>
      </c>
      <c r="M310" s="21">
        <f t="shared" si="18"/>
        <v>15</v>
      </c>
      <c r="N310" s="21" t="s">
        <v>19</v>
      </c>
    </row>
    <row r="311" spans="1:14" x14ac:dyDescent="0.25">
      <c r="A311" s="21">
        <f t="shared" si="19"/>
        <v>310</v>
      </c>
      <c r="B311" s="21" t="s">
        <v>2337</v>
      </c>
      <c r="C311" s="21" t="str">
        <f>VLOOKUP(B311,[1]DESA!$B$2:$D$601,3,FALSE)</f>
        <v>PEMEPEK</v>
      </c>
      <c r="D311" s="21" t="str">
        <f>VLOOKUP(B311,[1]DESA!$B$2:$E$601,4,FALSE)</f>
        <v>PRINGGARATA</v>
      </c>
      <c r="E311" s="22" t="s">
        <v>29</v>
      </c>
      <c r="F311" s="21">
        <f t="shared" si="16"/>
        <v>0</v>
      </c>
      <c r="G311" s="21">
        <f t="shared" si="17"/>
        <v>0</v>
      </c>
      <c r="H311" s="24"/>
      <c r="I311" s="24"/>
      <c r="J311" s="21" t="s">
        <v>18</v>
      </c>
      <c r="K311" s="21">
        <v>500</v>
      </c>
      <c r="L311" s="21" t="str">
        <f>VLOOKUP(E311,[1]KLASIFIKASI!$I$4:$J$18,2,FALSE)</f>
        <v>PELEPAS GAS</v>
      </c>
      <c r="M311" s="21">
        <f t="shared" si="18"/>
        <v>15</v>
      </c>
      <c r="N311" s="21" t="s">
        <v>19</v>
      </c>
    </row>
    <row r="312" spans="1:14" x14ac:dyDescent="0.25">
      <c r="A312" s="21">
        <f t="shared" si="19"/>
        <v>311</v>
      </c>
      <c r="B312" s="21" t="s">
        <v>2337</v>
      </c>
      <c r="C312" s="21" t="str">
        <f>VLOOKUP(B312,[1]DESA!$B$2:$D$601,3,FALSE)</f>
        <v>PEMEPEK</v>
      </c>
      <c r="D312" s="21" t="str">
        <f>VLOOKUP(B312,[1]DESA!$B$2:$E$601,4,FALSE)</f>
        <v>PRINGGARATA</v>
      </c>
      <c r="E312" s="22" t="s">
        <v>15</v>
      </c>
      <c r="F312" s="21">
        <f t="shared" si="16"/>
        <v>0</v>
      </c>
      <c r="G312" s="21">
        <f t="shared" si="17"/>
        <v>0</v>
      </c>
      <c r="H312" s="24"/>
      <c r="I312" s="24"/>
      <c r="J312" s="21" t="s">
        <v>18</v>
      </c>
      <c r="K312" s="21">
        <v>42</v>
      </c>
      <c r="L312" s="21" t="str">
        <f>VLOOKUP(E312,[1]KLASIFIKASI!$I$4:$J$18,2,FALSE)</f>
        <v>PELEPAS GAS</v>
      </c>
      <c r="M312" s="21">
        <f t="shared" si="18"/>
        <v>12</v>
      </c>
      <c r="N312" s="21" t="s">
        <v>19</v>
      </c>
    </row>
    <row r="313" spans="1:14" x14ac:dyDescent="0.25">
      <c r="A313" s="21">
        <f t="shared" si="19"/>
        <v>312</v>
      </c>
      <c r="B313" s="21" t="s">
        <v>2337</v>
      </c>
      <c r="C313" s="21" t="str">
        <f>VLOOKUP(B313,[1]DESA!$B$2:$D$601,3,FALSE)</f>
        <v>PEMEPEK</v>
      </c>
      <c r="D313" s="21" t="str">
        <f>VLOOKUP(B313,[1]DESA!$B$2:$E$601,4,FALSE)</f>
        <v>PRINGGARATA</v>
      </c>
      <c r="E313" s="22" t="s">
        <v>29</v>
      </c>
      <c r="F313" s="21">
        <f t="shared" si="16"/>
        <v>0</v>
      </c>
      <c r="G313" s="21">
        <f t="shared" si="17"/>
        <v>0</v>
      </c>
      <c r="H313" s="24"/>
      <c r="I313" s="24"/>
      <c r="J313" s="21" t="s">
        <v>18</v>
      </c>
      <c r="K313" s="21">
        <v>125</v>
      </c>
      <c r="L313" s="21" t="str">
        <f>VLOOKUP(E313,[1]KLASIFIKASI!$I$4:$J$18,2,FALSE)</f>
        <v>PELEPAS GAS</v>
      </c>
      <c r="M313" s="21">
        <f t="shared" si="18"/>
        <v>14</v>
      </c>
      <c r="N313" s="21" t="s">
        <v>19</v>
      </c>
    </row>
    <row r="314" spans="1:14" x14ac:dyDescent="0.25">
      <c r="A314" s="21">
        <f t="shared" si="19"/>
        <v>313</v>
      </c>
      <c r="B314" s="21" t="s">
        <v>2337</v>
      </c>
      <c r="C314" s="21" t="str">
        <f>VLOOKUP(B314,[1]DESA!$B$2:$D$601,3,FALSE)</f>
        <v>PEMEPEK</v>
      </c>
      <c r="D314" s="21" t="str">
        <f>VLOOKUP(B314,[1]DESA!$B$2:$E$601,4,FALSE)</f>
        <v>PRINGGARATA</v>
      </c>
      <c r="E314" s="22" t="s">
        <v>29</v>
      </c>
      <c r="F314" s="21">
        <f t="shared" si="16"/>
        <v>0</v>
      </c>
      <c r="G314" s="21">
        <f t="shared" si="17"/>
        <v>0</v>
      </c>
      <c r="H314" s="24"/>
      <c r="I314" s="24"/>
      <c r="J314" s="21" t="s">
        <v>18</v>
      </c>
      <c r="K314" s="21">
        <v>125</v>
      </c>
      <c r="L314" s="21" t="str">
        <f>VLOOKUP(E314,[1]KLASIFIKASI!$I$4:$J$18,2,FALSE)</f>
        <v>PELEPAS GAS</v>
      </c>
      <c r="M314" s="21">
        <f t="shared" si="18"/>
        <v>14</v>
      </c>
      <c r="N314" s="21" t="s">
        <v>19</v>
      </c>
    </row>
    <row r="315" spans="1:14" x14ac:dyDescent="0.25">
      <c r="A315" s="21">
        <f t="shared" si="19"/>
        <v>314</v>
      </c>
      <c r="B315" s="21" t="s">
        <v>2337</v>
      </c>
      <c r="C315" s="21" t="str">
        <f>VLOOKUP(B315,[1]DESA!$B$2:$D$601,3,FALSE)</f>
        <v>PEMEPEK</v>
      </c>
      <c r="D315" s="21" t="str">
        <f>VLOOKUP(B315,[1]DESA!$B$2:$E$601,4,FALSE)</f>
        <v>PRINGGARATA</v>
      </c>
      <c r="E315" s="22" t="s">
        <v>29</v>
      </c>
      <c r="F315" s="21">
        <f t="shared" si="16"/>
        <v>0</v>
      </c>
      <c r="G315" s="21">
        <f t="shared" si="17"/>
        <v>0</v>
      </c>
      <c r="H315" s="24"/>
      <c r="I315" s="24"/>
      <c r="J315" s="21" t="s">
        <v>18</v>
      </c>
      <c r="K315" s="21">
        <v>125</v>
      </c>
      <c r="L315" s="21" t="str">
        <f>VLOOKUP(E315,[1]KLASIFIKASI!$I$4:$J$18,2,FALSE)</f>
        <v>PELEPAS GAS</v>
      </c>
      <c r="M315" s="21">
        <f t="shared" si="18"/>
        <v>14</v>
      </c>
      <c r="N315" s="21" t="s">
        <v>19</v>
      </c>
    </row>
    <row r="316" spans="1:14" s="4" customFormat="1" x14ac:dyDescent="0.25">
      <c r="A316" s="21">
        <f t="shared" si="19"/>
        <v>315</v>
      </c>
      <c r="B316" s="21" t="s">
        <v>2557</v>
      </c>
      <c r="C316" s="21" t="str">
        <f>VLOOKUP(B316,[1]DESA!$B$2:$D$601,3,FALSE)</f>
        <v>BILEBANTE</v>
      </c>
      <c r="D316" s="21" t="str">
        <f>VLOOKUP(B316,[1]DESA!$B$2:$E$601,4,FALSE)</f>
        <v>PRINGGARATA</v>
      </c>
      <c r="E316" s="22" t="s">
        <v>15</v>
      </c>
      <c r="F316" s="21">
        <f t="shared" si="16"/>
        <v>0</v>
      </c>
      <c r="G316" s="21">
        <f t="shared" si="17"/>
        <v>0</v>
      </c>
      <c r="H316" s="24"/>
      <c r="I316" s="24"/>
      <c r="J316" s="21" t="s">
        <v>18</v>
      </c>
      <c r="K316" s="21">
        <v>45</v>
      </c>
      <c r="L316" s="21" t="str">
        <f>VLOOKUP(E316,[1]KLASIFIKASI!$I$4:$J$18,2,FALSE)</f>
        <v>PELEPAS GAS</v>
      </c>
      <c r="M316" s="21">
        <f t="shared" si="18"/>
        <v>12</v>
      </c>
      <c r="N316" s="21" t="s">
        <v>19</v>
      </c>
    </row>
    <row r="317" spans="1:14" s="4" customFormat="1" x14ac:dyDescent="0.25">
      <c r="A317" s="21">
        <f t="shared" si="19"/>
        <v>316</v>
      </c>
      <c r="B317" s="21" t="s">
        <v>2557</v>
      </c>
      <c r="C317" s="21" t="str">
        <f>VLOOKUP(B317,[1]DESA!$B$2:$D$601,3,FALSE)</f>
        <v>BILEBANTE</v>
      </c>
      <c r="D317" s="21" t="str">
        <f>VLOOKUP(B317,[1]DESA!$B$2:$E$601,4,FALSE)</f>
        <v>PRINGGARATA</v>
      </c>
      <c r="E317" s="22" t="s">
        <v>15</v>
      </c>
      <c r="F317" s="21">
        <f t="shared" si="16"/>
        <v>0</v>
      </c>
      <c r="G317" s="21">
        <f t="shared" si="17"/>
        <v>0</v>
      </c>
      <c r="H317" s="24"/>
      <c r="I317" s="24"/>
      <c r="J317" s="21" t="s">
        <v>18</v>
      </c>
      <c r="K317" s="21">
        <v>45</v>
      </c>
      <c r="L317" s="21" t="str">
        <f>VLOOKUP(E317,[1]KLASIFIKASI!$I$4:$J$18,2,FALSE)</f>
        <v>PELEPAS GAS</v>
      </c>
      <c r="M317" s="21">
        <f t="shared" si="18"/>
        <v>12</v>
      </c>
      <c r="N317" s="21" t="s">
        <v>19</v>
      </c>
    </row>
    <row r="318" spans="1:14" s="4" customFormat="1" x14ac:dyDescent="0.25">
      <c r="A318" s="21">
        <f t="shared" si="19"/>
        <v>317</v>
      </c>
      <c r="B318" s="21" t="s">
        <v>2557</v>
      </c>
      <c r="C318" s="21" t="str">
        <f>VLOOKUP(B318,[1]DESA!$B$2:$D$601,3,FALSE)</f>
        <v>BILEBANTE</v>
      </c>
      <c r="D318" s="21" t="str">
        <f>VLOOKUP(B318,[1]DESA!$B$2:$E$601,4,FALSE)</f>
        <v>PRINGGARATA</v>
      </c>
      <c r="E318" s="22" t="s">
        <v>24</v>
      </c>
      <c r="F318" s="21">
        <f t="shared" si="16"/>
        <v>0</v>
      </c>
      <c r="G318" s="21">
        <f t="shared" si="17"/>
        <v>0</v>
      </c>
      <c r="H318" s="24"/>
      <c r="I318" s="24"/>
      <c r="J318" s="21" t="s">
        <v>18</v>
      </c>
      <c r="K318" s="21">
        <v>125</v>
      </c>
      <c r="L318" s="21" t="str">
        <f>VLOOKUP(E318,[1]KLASIFIKASI!$I$4:$J$18,2,FALSE)</f>
        <v>PELEPAS GAS</v>
      </c>
      <c r="M318" s="21">
        <f t="shared" si="18"/>
        <v>14</v>
      </c>
      <c r="N318" s="21" t="s">
        <v>19</v>
      </c>
    </row>
    <row r="319" spans="1:14" x14ac:dyDescent="0.25">
      <c r="A319" s="21">
        <f t="shared" si="19"/>
        <v>318</v>
      </c>
      <c r="B319" s="21" t="s">
        <v>2291</v>
      </c>
      <c r="C319" s="21" t="str">
        <f>VLOOKUP(B319,[1]DESA!$B$2:$D$601,3,FALSE)</f>
        <v>PEMEPEK</v>
      </c>
      <c r="D319" s="21" t="str">
        <f>VLOOKUP(B319,[1]DESA!$B$2:$E$601,4,FALSE)</f>
        <v>PRINGGARATA</v>
      </c>
      <c r="E319" s="22" t="s">
        <v>15</v>
      </c>
      <c r="F319" s="21">
        <f t="shared" si="16"/>
        <v>0</v>
      </c>
      <c r="G319" s="21">
        <f t="shared" si="17"/>
        <v>0</v>
      </c>
      <c r="H319" s="24"/>
      <c r="I319" s="24"/>
      <c r="J319" s="21" t="s">
        <v>18</v>
      </c>
      <c r="K319" s="21">
        <v>11</v>
      </c>
      <c r="L319" s="21" t="str">
        <f>VLOOKUP(E319,[1]KLASIFIKASI!$I$4:$J$18,2,FALSE)</f>
        <v>PELEPAS GAS</v>
      </c>
      <c r="M319" s="21">
        <f t="shared" si="18"/>
        <v>12</v>
      </c>
      <c r="N319" s="21" t="s">
        <v>19</v>
      </c>
    </row>
    <row r="320" spans="1:14" x14ac:dyDescent="0.25">
      <c r="A320" s="21">
        <f t="shared" si="19"/>
        <v>319</v>
      </c>
      <c r="B320" s="21" t="s">
        <v>2291</v>
      </c>
      <c r="C320" s="21" t="str">
        <f>VLOOKUP(B320,[1]DESA!$B$2:$D$601,3,FALSE)</f>
        <v>PEMEPEK</v>
      </c>
      <c r="D320" s="21" t="str">
        <f>VLOOKUP(B320,[1]DESA!$B$2:$E$601,4,FALSE)</f>
        <v>PRINGGARATA</v>
      </c>
      <c r="E320" s="22" t="s">
        <v>24</v>
      </c>
      <c r="F320" s="21">
        <f t="shared" si="16"/>
        <v>0</v>
      </c>
      <c r="G320" s="21">
        <f t="shared" si="17"/>
        <v>0</v>
      </c>
      <c r="H320" s="24"/>
      <c r="I320" s="24"/>
      <c r="J320" s="21" t="s">
        <v>18</v>
      </c>
      <c r="K320" s="21">
        <v>220</v>
      </c>
      <c r="L320" s="21" t="str">
        <f>VLOOKUP(E320,[1]KLASIFIKASI!$I$4:$J$18,2,FALSE)</f>
        <v>PELEPAS GAS</v>
      </c>
      <c r="M320" s="21">
        <f t="shared" si="18"/>
        <v>14</v>
      </c>
      <c r="N320" s="21" t="s">
        <v>19</v>
      </c>
    </row>
    <row r="321" spans="1:14" x14ac:dyDescent="0.25">
      <c r="A321" s="21">
        <f t="shared" si="19"/>
        <v>320</v>
      </c>
      <c r="B321" s="21" t="s">
        <v>2291</v>
      </c>
      <c r="C321" s="21" t="str">
        <f>VLOOKUP(B321,[1]DESA!$B$2:$D$601,3,FALSE)</f>
        <v>PEMEPEK</v>
      </c>
      <c r="D321" s="21" t="str">
        <f>VLOOKUP(B321,[1]DESA!$B$2:$E$601,4,FALSE)</f>
        <v>PRINGGARATA</v>
      </c>
      <c r="E321" s="22" t="s">
        <v>24</v>
      </c>
      <c r="F321" s="21">
        <f t="shared" si="16"/>
        <v>0</v>
      </c>
      <c r="G321" s="21">
        <f t="shared" si="17"/>
        <v>0</v>
      </c>
      <c r="H321" s="24"/>
      <c r="I321" s="24"/>
      <c r="J321" s="21" t="s">
        <v>18</v>
      </c>
      <c r="K321" s="21">
        <v>500</v>
      </c>
      <c r="L321" s="21" t="str">
        <f>VLOOKUP(E321,[1]KLASIFIKASI!$I$4:$J$18,2,FALSE)</f>
        <v>PELEPAS GAS</v>
      </c>
      <c r="M321" s="21">
        <f t="shared" si="18"/>
        <v>15</v>
      </c>
      <c r="N321" s="21" t="s">
        <v>19</v>
      </c>
    </row>
    <row r="322" spans="1:14" x14ac:dyDescent="0.25">
      <c r="A322" s="21">
        <f t="shared" si="19"/>
        <v>321</v>
      </c>
      <c r="B322" s="21" t="s">
        <v>2291</v>
      </c>
      <c r="C322" s="21" t="str">
        <f>VLOOKUP(B322,[1]DESA!$B$2:$D$601,3,FALSE)</f>
        <v>PEMEPEK</v>
      </c>
      <c r="D322" s="21" t="str">
        <f>VLOOKUP(B322,[1]DESA!$B$2:$E$601,4,FALSE)</f>
        <v>PRINGGARATA</v>
      </c>
      <c r="E322" s="22" t="s">
        <v>24</v>
      </c>
      <c r="F322" s="21">
        <f t="shared" ref="F322:F385" si="20">IF(ISERROR(VLOOKUP(M322,KELAS,2,FALSE)),0,VLOOKUP(M322,KELAS,2,FALSE))</f>
        <v>0</v>
      </c>
      <c r="G322" s="21">
        <f t="shared" ref="G322:G385" si="21">IF(F322&gt;50,100,F322)</f>
        <v>0</v>
      </c>
      <c r="H322" s="24"/>
      <c r="I322" s="24"/>
      <c r="J322" s="21" t="s">
        <v>18</v>
      </c>
      <c r="K322" s="21">
        <v>500</v>
      </c>
      <c r="L322" s="21" t="str">
        <f>VLOOKUP(E322,[1]KLASIFIKASI!$I$4:$J$18,2,FALSE)</f>
        <v>PELEPAS GAS</v>
      </c>
      <c r="M322" s="21">
        <f t="shared" ref="M322:M385" si="22">IF(AND(L322="PIJAR",K322&gt;=25,K322&lt;=50),1,IF(AND(L322="PIJAR",K322&gt;=51,K322&lt;=100),2,IF(AND(L322="PIJAR",K322&gt;=101,K322&lt;=200),3,IF(AND(L322="PIJAR",K322&gt;=201,K322&lt;=300),4,IF(AND(L322="PIJAR",K322&gt;=301,K322&lt;=400),5,IF(AND(L322="PIJAR",K322&gt;=401,K322&lt;=500),6,IF(AND(L322="PIJAR",K322&gt;=510,K322&lt;=600),7,IF(AND(L322="PIJAR",K322&gt;=601,K322&lt;=700),8,IF(AND(L322="PIJAR",K322&gt;=701,K322&lt;=800),9,IF(AND(L322="PIJAR",K322&gt;=801,K322&lt;=900),10,IF(AND(L322="PIJAR",K322&gt;=901,K322&lt;=1000),11,IF(AND(L322="PELEPAS GAS",K322&gt;=10,K322&lt;=50),12,IF(AND(L322="PELEPAS GAS",K322&gt;=51,K322&lt;=100),13,IF(AND(L322="PELEPAS GAS",K322&gt;=101,K322&lt;=250),14,IF(AND(L322="PELEPAS GAS",K322&gt;=251,K322&lt;1000),15,IF(AND(L322="PELEPAS GAS",K322&gt;=501,K322&lt;2000),16,"SALAH"))))))))))))))))</f>
        <v>15</v>
      </c>
      <c r="N322" s="21" t="s">
        <v>19</v>
      </c>
    </row>
    <row r="323" spans="1:14" x14ac:dyDescent="0.25">
      <c r="A323" s="21">
        <f t="shared" si="19"/>
        <v>322</v>
      </c>
      <c r="B323" s="21" t="s">
        <v>2291</v>
      </c>
      <c r="C323" s="21" t="str">
        <f>VLOOKUP(B323,[1]DESA!$B$2:$D$601,3,FALSE)</f>
        <v>PEMEPEK</v>
      </c>
      <c r="D323" s="21" t="str">
        <f>VLOOKUP(B323,[1]DESA!$B$2:$E$601,4,FALSE)</f>
        <v>PRINGGARATA</v>
      </c>
      <c r="E323" s="22" t="s">
        <v>24</v>
      </c>
      <c r="F323" s="21">
        <f t="shared" si="20"/>
        <v>0</v>
      </c>
      <c r="G323" s="21">
        <f t="shared" si="21"/>
        <v>0</v>
      </c>
      <c r="H323" s="24"/>
      <c r="I323" s="24"/>
      <c r="J323" s="21" t="s">
        <v>18</v>
      </c>
      <c r="K323" s="21">
        <v>500</v>
      </c>
      <c r="L323" s="21" t="str">
        <f>VLOOKUP(E323,[1]KLASIFIKASI!$I$4:$J$18,2,FALSE)</f>
        <v>PELEPAS GAS</v>
      </c>
      <c r="M323" s="21">
        <f t="shared" si="22"/>
        <v>15</v>
      </c>
      <c r="N323" s="21" t="s">
        <v>19</v>
      </c>
    </row>
    <row r="324" spans="1:14" x14ac:dyDescent="0.25">
      <c r="A324" s="21">
        <f t="shared" ref="A324:A387" si="23">1+A323</f>
        <v>323</v>
      </c>
      <c r="B324" s="21" t="s">
        <v>2291</v>
      </c>
      <c r="C324" s="21" t="str">
        <f>VLOOKUP(B324,[1]DESA!$B$2:$D$601,3,FALSE)</f>
        <v>PEMEPEK</v>
      </c>
      <c r="D324" s="21" t="str">
        <f>VLOOKUP(B324,[1]DESA!$B$2:$E$601,4,FALSE)</f>
        <v>PRINGGARATA</v>
      </c>
      <c r="E324" s="22" t="s">
        <v>29</v>
      </c>
      <c r="F324" s="21">
        <f t="shared" si="20"/>
        <v>0</v>
      </c>
      <c r="G324" s="21">
        <f t="shared" si="21"/>
        <v>0</v>
      </c>
      <c r="H324" s="24"/>
      <c r="I324" s="24"/>
      <c r="J324" s="21" t="s">
        <v>18</v>
      </c>
      <c r="K324" s="21">
        <v>125</v>
      </c>
      <c r="L324" s="21" t="str">
        <f>VLOOKUP(E324,[1]KLASIFIKASI!$I$4:$J$18,2,FALSE)</f>
        <v>PELEPAS GAS</v>
      </c>
      <c r="M324" s="21">
        <f t="shared" si="22"/>
        <v>14</v>
      </c>
      <c r="N324" s="21" t="s">
        <v>19</v>
      </c>
    </row>
    <row r="325" spans="1:14" x14ac:dyDescent="0.25">
      <c r="A325" s="21">
        <f t="shared" si="23"/>
        <v>324</v>
      </c>
      <c r="B325" s="21" t="s">
        <v>2291</v>
      </c>
      <c r="C325" s="21" t="str">
        <f>VLOOKUP(B325,[1]DESA!$B$2:$D$601,3,FALSE)</f>
        <v>PEMEPEK</v>
      </c>
      <c r="D325" s="21" t="str">
        <f>VLOOKUP(B325,[1]DESA!$B$2:$E$601,4,FALSE)</f>
        <v>PRINGGARATA</v>
      </c>
      <c r="E325" s="22" t="s">
        <v>24</v>
      </c>
      <c r="F325" s="21">
        <f t="shared" si="20"/>
        <v>0</v>
      </c>
      <c r="G325" s="21">
        <f t="shared" si="21"/>
        <v>0</v>
      </c>
      <c r="H325" s="24"/>
      <c r="I325" s="24"/>
      <c r="J325" s="21" t="s">
        <v>18</v>
      </c>
      <c r="K325" s="21">
        <v>220</v>
      </c>
      <c r="L325" s="21" t="str">
        <f>VLOOKUP(E325,[1]KLASIFIKASI!$I$4:$J$18,2,FALSE)</f>
        <v>PELEPAS GAS</v>
      </c>
      <c r="M325" s="21">
        <f t="shared" si="22"/>
        <v>14</v>
      </c>
      <c r="N325" s="21" t="s">
        <v>19</v>
      </c>
    </row>
    <row r="326" spans="1:14" x14ac:dyDescent="0.25">
      <c r="A326" s="21">
        <f t="shared" si="23"/>
        <v>325</v>
      </c>
      <c r="B326" s="21" t="s">
        <v>2291</v>
      </c>
      <c r="C326" s="21" t="str">
        <f>VLOOKUP(B326,[1]DESA!$B$2:$D$601,3,FALSE)</f>
        <v>PEMEPEK</v>
      </c>
      <c r="D326" s="21" t="str">
        <f>VLOOKUP(B326,[1]DESA!$B$2:$E$601,4,FALSE)</f>
        <v>PRINGGARATA</v>
      </c>
      <c r="E326" s="22" t="s">
        <v>24</v>
      </c>
      <c r="F326" s="21">
        <f t="shared" si="20"/>
        <v>0</v>
      </c>
      <c r="G326" s="21">
        <f t="shared" si="21"/>
        <v>0</v>
      </c>
      <c r="H326" s="24"/>
      <c r="I326" s="24"/>
      <c r="J326" s="21" t="s">
        <v>18</v>
      </c>
      <c r="K326" s="21">
        <v>220</v>
      </c>
      <c r="L326" s="21" t="str">
        <f>VLOOKUP(E326,[1]KLASIFIKASI!$I$4:$J$18,2,FALSE)</f>
        <v>PELEPAS GAS</v>
      </c>
      <c r="M326" s="21">
        <f t="shared" si="22"/>
        <v>14</v>
      </c>
      <c r="N326" s="21" t="s">
        <v>19</v>
      </c>
    </row>
    <row r="327" spans="1:14" x14ac:dyDescent="0.25">
      <c r="A327" s="21">
        <f t="shared" si="23"/>
        <v>326</v>
      </c>
      <c r="B327" s="21" t="s">
        <v>2291</v>
      </c>
      <c r="C327" s="21" t="str">
        <f>VLOOKUP(B327,[1]DESA!$B$2:$D$601,3,FALSE)</f>
        <v>PEMEPEK</v>
      </c>
      <c r="D327" s="21" t="str">
        <f>VLOOKUP(B327,[1]DESA!$B$2:$E$601,4,FALSE)</f>
        <v>PRINGGARATA</v>
      </c>
      <c r="E327" s="22" t="s">
        <v>15</v>
      </c>
      <c r="F327" s="21">
        <f t="shared" si="20"/>
        <v>0</v>
      </c>
      <c r="G327" s="21">
        <f t="shared" si="21"/>
        <v>0</v>
      </c>
      <c r="H327" s="24"/>
      <c r="I327" s="24"/>
      <c r="J327" s="21" t="s">
        <v>18</v>
      </c>
      <c r="K327" s="21">
        <v>50</v>
      </c>
      <c r="L327" s="21" t="str">
        <f>VLOOKUP(E327,[1]KLASIFIKASI!$I$4:$J$18,2,FALSE)</f>
        <v>PELEPAS GAS</v>
      </c>
      <c r="M327" s="21">
        <f t="shared" si="22"/>
        <v>12</v>
      </c>
      <c r="N327" s="21" t="s">
        <v>19</v>
      </c>
    </row>
    <row r="328" spans="1:14" x14ac:dyDescent="0.25">
      <c r="A328" s="21">
        <f t="shared" si="23"/>
        <v>327</v>
      </c>
      <c r="B328" s="21" t="s">
        <v>2291</v>
      </c>
      <c r="C328" s="21" t="str">
        <f>VLOOKUP(B328,[1]DESA!$B$2:$D$601,3,FALSE)</f>
        <v>PEMEPEK</v>
      </c>
      <c r="D328" s="21" t="str">
        <f>VLOOKUP(B328,[1]DESA!$B$2:$E$601,4,FALSE)</f>
        <v>PRINGGARATA</v>
      </c>
      <c r="E328" s="22" t="s">
        <v>29</v>
      </c>
      <c r="F328" s="21">
        <f t="shared" si="20"/>
        <v>0</v>
      </c>
      <c r="G328" s="21">
        <f t="shared" si="21"/>
        <v>0</v>
      </c>
      <c r="H328" s="24"/>
      <c r="I328" s="24"/>
      <c r="J328" s="21" t="s">
        <v>18</v>
      </c>
      <c r="K328" s="21">
        <v>250</v>
      </c>
      <c r="L328" s="21" t="str">
        <f>VLOOKUP(E328,[1]KLASIFIKASI!$I$4:$J$18,2,FALSE)</f>
        <v>PELEPAS GAS</v>
      </c>
      <c r="M328" s="21">
        <f t="shared" si="22"/>
        <v>14</v>
      </c>
      <c r="N328" s="21" t="s">
        <v>19</v>
      </c>
    </row>
    <row r="329" spans="1:14" x14ac:dyDescent="0.25">
      <c r="A329" s="21">
        <f t="shared" si="23"/>
        <v>328</v>
      </c>
      <c r="B329" s="21" t="s">
        <v>2292</v>
      </c>
      <c r="C329" s="21" t="str">
        <f>VLOOKUP(B329,[1]DESA!$B$2:$D$601,3,FALSE)</f>
        <v>SEPAKEK</v>
      </c>
      <c r="D329" s="21" t="str">
        <f>VLOOKUP(B329,[1]DESA!$B$2:$E$601,4,FALSE)</f>
        <v>PRINGGARATA</v>
      </c>
      <c r="E329" s="22" t="s">
        <v>15</v>
      </c>
      <c r="F329" s="21">
        <f t="shared" si="20"/>
        <v>0</v>
      </c>
      <c r="G329" s="21">
        <f t="shared" si="21"/>
        <v>0</v>
      </c>
      <c r="H329" s="24"/>
      <c r="I329" s="24"/>
      <c r="J329" s="21" t="s">
        <v>18</v>
      </c>
      <c r="K329" s="21">
        <v>21</v>
      </c>
      <c r="L329" s="21" t="str">
        <f>VLOOKUP(E329,[1]KLASIFIKASI!$I$4:$J$18,2,FALSE)</f>
        <v>PELEPAS GAS</v>
      </c>
      <c r="M329" s="21">
        <f t="shared" si="22"/>
        <v>12</v>
      </c>
      <c r="N329" s="21" t="s">
        <v>19</v>
      </c>
    </row>
    <row r="330" spans="1:14" x14ac:dyDescent="0.25">
      <c r="A330" s="21">
        <f t="shared" si="23"/>
        <v>329</v>
      </c>
      <c r="B330" s="21" t="s">
        <v>2292</v>
      </c>
      <c r="C330" s="21" t="str">
        <f>VLOOKUP(B330,[1]DESA!$B$2:$D$601,3,FALSE)</f>
        <v>SEPAKEK</v>
      </c>
      <c r="D330" s="21" t="str">
        <f>VLOOKUP(B330,[1]DESA!$B$2:$E$601,4,FALSE)</f>
        <v>PRINGGARATA</v>
      </c>
      <c r="E330" s="22" t="s">
        <v>24</v>
      </c>
      <c r="F330" s="21">
        <f t="shared" si="20"/>
        <v>0</v>
      </c>
      <c r="G330" s="21">
        <f t="shared" si="21"/>
        <v>0</v>
      </c>
      <c r="H330" s="24"/>
      <c r="I330" s="24"/>
      <c r="J330" s="21" t="s">
        <v>18</v>
      </c>
      <c r="K330" s="21">
        <v>500</v>
      </c>
      <c r="L330" s="21" t="str">
        <f>VLOOKUP(E330,[1]KLASIFIKASI!$I$4:$J$18,2,FALSE)</f>
        <v>PELEPAS GAS</v>
      </c>
      <c r="M330" s="21">
        <f t="shared" si="22"/>
        <v>15</v>
      </c>
      <c r="N330" s="21" t="s">
        <v>19</v>
      </c>
    </row>
    <row r="331" spans="1:14" x14ac:dyDescent="0.25">
      <c r="A331" s="21">
        <f t="shared" si="23"/>
        <v>330</v>
      </c>
      <c r="B331" s="21" t="s">
        <v>2292</v>
      </c>
      <c r="C331" s="21" t="str">
        <f>VLOOKUP(B331,[1]DESA!$B$2:$D$601,3,FALSE)</f>
        <v>SEPAKEK</v>
      </c>
      <c r="D331" s="21" t="str">
        <f>VLOOKUP(B331,[1]DESA!$B$2:$E$601,4,FALSE)</f>
        <v>PRINGGARATA</v>
      </c>
      <c r="E331" s="22" t="s">
        <v>15</v>
      </c>
      <c r="F331" s="21">
        <f t="shared" si="20"/>
        <v>0</v>
      </c>
      <c r="G331" s="21">
        <f t="shared" si="21"/>
        <v>0</v>
      </c>
      <c r="H331" s="24"/>
      <c r="I331" s="24"/>
      <c r="J331" s="21" t="s">
        <v>18</v>
      </c>
      <c r="K331" s="21">
        <v>24</v>
      </c>
      <c r="L331" s="21" t="str">
        <f>VLOOKUP(E331,[1]KLASIFIKASI!$I$4:$J$18,2,FALSE)</f>
        <v>PELEPAS GAS</v>
      </c>
      <c r="M331" s="21">
        <f t="shared" si="22"/>
        <v>12</v>
      </c>
      <c r="N331" s="21" t="s">
        <v>19</v>
      </c>
    </row>
    <row r="332" spans="1:14" x14ac:dyDescent="0.25">
      <c r="A332" s="21">
        <f t="shared" si="23"/>
        <v>331</v>
      </c>
      <c r="B332" s="21" t="s">
        <v>2292</v>
      </c>
      <c r="C332" s="21" t="str">
        <f>VLOOKUP(B332,[1]DESA!$B$2:$D$601,3,FALSE)</f>
        <v>SEPAKEK</v>
      </c>
      <c r="D332" s="21" t="str">
        <f>VLOOKUP(B332,[1]DESA!$B$2:$E$601,4,FALSE)</f>
        <v>PRINGGARATA</v>
      </c>
      <c r="E332" s="22" t="s">
        <v>15</v>
      </c>
      <c r="F332" s="21">
        <f t="shared" si="20"/>
        <v>0</v>
      </c>
      <c r="G332" s="21">
        <f t="shared" si="21"/>
        <v>0</v>
      </c>
      <c r="H332" s="24"/>
      <c r="I332" s="24"/>
      <c r="J332" s="21" t="s">
        <v>18</v>
      </c>
      <c r="K332" s="21">
        <v>24</v>
      </c>
      <c r="L332" s="21" t="str">
        <f>VLOOKUP(E332,[1]KLASIFIKASI!$I$4:$J$18,2,FALSE)</f>
        <v>PELEPAS GAS</v>
      </c>
      <c r="M332" s="21">
        <f t="shared" si="22"/>
        <v>12</v>
      </c>
      <c r="N332" s="21" t="s">
        <v>19</v>
      </c>
    </row>
    <row r="333" spans="1:14" x14ac:dyDescent="0.25">
      <c r="A333" s="21">
        <f t="shared" si="23"/>
        <v>332</v>
      </c>
      <c r="B333" s="21" t="s">
        <v>2292</v>
      </c>
      <c r="C333" s="21" t="str">
        <f>VLOOKUP(B333,[1]DESA!$B$2:$D$601,3,FALSE)</f>
        <v>SEPAKEK</v>
      </c>
      <c r="D333" s="21" t="str">
        <f>VLOOKUP(B333,[1]DESA!$B$2:$E$601,4,FALSE)</f>
        <v>PRINGGARATA</v>
      </c>
      <c r="E333" s="22" t="s">
        <v>15</v>
      </c>
      <c r="F333" s="21">
        <f t="shared" si="20"/>
        <v>0</v>
      </c>
      <c r="G333" s="21">
        <f t="shared" si="21"/>
        <v>0</v>
      </c>
      <c r="H333" s="24"/>
      <c r="I333" s="24"/>
      <c r="J333" s="21" t="s">
        <v>18</v>
      </c>
      <c r="K333" s="21">
        <v>24</v>
      </c>
      <c r="L333" s="21" t="str">
        <f>VLOOKUP(E333,[1]KLASIFIKASI!$I$4:$J$18,2,FALSE)</f>
        <v>PELEPAS GAS</v>
      </c>
      <c r="M333" s="21">
        <f t="shared" si="22"/>
        <v>12</v>
      </c>
      <c r="N333" s="21" t="s">
        <v>19</v>
      </c>
    </row>
    <row r="334" spans="1:14" x14ac:dyDescent="0.25">
      <c r="A334" s="21">
        <f t="shared" si="23"/>
        <v>333</v>
      </c>
      <c r="B334" s="21" t="s">
        <v>2292</v>
      </c>
      <c r="C334" s="21" t="str">
        <f>VLOOKUP(B334,[1]DESA!$B$2:$D$601,3,FALSE)</f>
        <v>SEPAKEK</v>
      </c>
      <c r="D334" s="21" t="str">
        <f>VLOOKUP(B334,[1]DESA!$B$2:$E$601,4,FALSE)</f>
        <v>PRINGGARATA</v>
      </c>
      <c r="E334" s="22" t="s">
        <v>29</v>
      </c>
      <c r="F334" s="21">
        <f t="shared" si="20"/>
        <v>0</v>
      </c>
      <c r="G334" s="21">
        <f t="shared" si="21"/>
        <v>0</v>
      </c>
      <c r="H334" s="24"/>
      <c r="I334" s="24"/>
      <c r="J334" s="21" t="s">
        <v>18</v>
      </c>
      <c r="K334" s="21">
        <v>250</v>
      </c>
      <c r="L334" s="21" t="str">
        <f>VLOOKUP(E334,[1]KLASIFIKASI!$I$4:$J$18,2,FALSE)</f>
        <v>PELEPAS GAS</v>
      </c>
      <c r="M334" s="21">
        <f t="shared" si="22"/>
        <v>14</v>
      </c>
      <c r="N334" s="21" t="s">
        <v>19</v>
      </c>
    </row>
    <row r="335" spans="1:14" x14ac:dyDescent="0.25">
      <c r="A335" s="21">
        <f t="shared" si="23"/>
        <v>334</v>
      </c>
      <c r="B335" s="21" t="s">
        <v>2292</v>
      </c>
      <c r="C335" s="21" t="str">
        <f>VLOOKUP(B335,[1]DESA!$B$2:$D$601,3,FALSE)</f>
        <v>SEPAKEK</v>
      </c>
      <c r="D335" s="21" t="str">
        <f>VLOOKUP(B335,[1]DESA!$B$2:$E$601,4,FALSE)</f>
        <v>PRINGGARATA</v>
      </c>
      <c r="E335" s="22" t="s">
        <v>15</v>
      </c>
      <c r="F335" s="21">
        <f t="shared" si="20"/>
        <v>0</v>
      </c>
      <c r="G335" s="21">
        <f t="shared" si="21"/>
        <v>0</v>
      </c>
      <c r="H335" s="24"/>
      <c r="I335" s="24"/>
      <c r="J335" s="21" t="s">
        <v>18</v>
      </c>
      <c r="K335" s="21"/>
      <c r="L335" s="21" t="str">
        <f>VLOOKUP(E335,[1]KLASIFIKASI!$I$4:$J$18,2,FALSE)</f>
        <v>PELEPAS GAS</v>
      </c>
      <c r="M335" s="21" t="str">
        <f t="shared" si="22"/>
        <v>SALAH</v>
      </c>
      <c r="N335" s="21" t="s">
        <v>52</v>
      </c>
    </row>
    <row r="336" spans="1:14" x14ac:dyDescent="0.25">
      <c r="A336" s="21">
        <f t="shared" si="23"/>
        <v>335</v>
      </c>
      <c r="B336" s="21" t="s">
        <v>2292</v>
      </c>
      <c r="C336" s="21" t="str">
        <f>VLOOKUP(B336,[1]DESA!$B$2:$D$601,3,FALSE)</f>
        <v>SEPAKEK</v>
      </c>
      <c r="D336" s="21" t="str">
        <f>VLOOKUP(B336,[1]DESA!$B$2:$E$601,4,FALSE)</f>
        <v>PRINGGARATA</v>
      </c>
      <c r="E336" s="22" t="s">
        <v>15</v>
      </c>
      <c r="F336" s="21">
        <f t="shared" si="20"/>
        <v>0</v>
      </c>
      <c r="G336" s="21">
        <f t="shared" si="21"/>
        <v>0</v>
      </c>
      <c r="H336" s="24"/>
      <c r="I336" s="24"/>
      <c r="J336" s="21" t="s">
        <v>18</v>
      </c>
      <c r="K336" s="21"/>
      <c r="L336" s="21" t="str">
        <f>VLOOKUP(E336,[1]KLASIFIKASI!$I$4:$J$18,2,FALSE)</f>
        <v>PELEPAS GAS</v>
      </c>
      <c r="M336" s="21" t="str">
        <f t="shared" si="22"/>
        <v>SALAH</v>
      </c>
      <c r="N336" s="21" t="s">
        <v>52</v>
      </c>
    </row>
    <row r="337" spans="1:14" x14ac:dyDescent="0.25">
      <c r="A337" s="21">
        <f t="shared" si="23"/>
        <v>336</v>
      </c>
      <c r="B337" s="21" t="s">
        <v>2292</v>
      </c>
      <c r="C337" s="21" t="str">
        <f>VLOOKUP(B337,[1]DESA!$B$2:$D$601,3,FALSE)</f>
        <v>SEPAKEK</v>
      </c>
      <c r="D337" s="21" t="str">
        <f>VLOOKUP(B337,[1]DESA!$B$2:$E$601,4,FALSE)</f>
        <v>PRINGGARATA</v>
      </c>
      <c r="E337" s="22" t="s">
        <v>15</v>
      </c>
      <c r="F337" s="21">
        <f t="shared" si="20"/>
        <v>0</v>
      </c>
      <c r="G337" s="21">
        <f t="shared" si="21"/>
        <v>0</v>
      </c>
      <c r="H337" s="24"/>
      <c r="I337" s="24"/>
      <c r="J337" s="21" t="s">
        <v>18</v>
      </c>
      <c r="K337" s="21">
        <v>24</v>
      </c>
      <c r="L337" s="21" t="str">
        <f>VLOOKUP(E337,[1]KLASIFIKASI!$I$4:$J$18,2,FALSE)</f>
        <v>PELEPAS GAS</v>
      </c>
      <c r="M337" s="21">
        <f t="shared" si="22"/>
        <v>12</v>
      </c>
      <c r="N337" s="21" t="s">
        <v>19</v>
      </c>
    </row>
    <row r="338" spans="1:14" x14ac:dyDescent="0.25">
      <c r="A338" s="21">
        <f t="shared" si="23"/>
        <v>337</v>
      </c>
      <c r="B338" s="21" t="s">
        <v>2292</v>
      </c>
      <c r="C338" s="21" t="str">
        <f>VLOOKUP(B338,[1]DESA!$B$2:$D$601,3,FALSE)</f>
        <v>SEPAKEK</v>
      </c>
      <c r="D338" s="21" t="str">
        <f>VLOOKUP(B338,[1]DESA!$B$2:$E$601,4,FALSE)</f>
        <v>PRINGGARATA</v>
      </c>
      <c r="E338" s="22" t="s">
        <v>29</v>
      </c>
      <c r="F338" s="21">
        <f t="shared" si="20"/>
        <v>0</v>
      </c>
      <c r="G338" s="21">
        <f t="shared" si="21"/>
        <v>0</v>
      </c>
      <c r="H338" s="24"/>
      <c r="I338" s="24"/>
      <c r="J338" s="21" t="s">
        <v>18</v>
      </c>
      <c r="K338" s="21">
        <v>125</v>
      </c>
      <c r="L338" s="21" t="str">
        <f>VLOOKUP(E338,[1]KLASIFIKASI!$I$4:$J$18,2,FALSE)</f>
        <v>PELEPAS GAS</v>
      </c>
      <c r="M338" s="21">
        <f t="shared" si="22"/>
        <v>14</v>
      </c>
      <c r="N338" s="21" t="s">
        <v>19</v>
      </c>
    </row>
    <row r="339" spans="1:14" x14ac:dyDescent="0.25">
      <c r="A339" s="21">
        <f t="shared" si="23"/>
        <v>338</v>
      </c>
      <c r="B339" s="21" t="s">
        <v>2293</v>
      </c>
      <c r="C339" s="21" t="str">
        <f>VLOOKUP(B339,[1]DESA!$B$2:$D$601,3,FALSE)</f>
        <v>MURBAYA</v>
      </c>
      <c r="D339" s="21" t="str">
        <f>VLOOKUP(B339,[1]DESA!$B$2:$E$601,4,FALSE)</f>
        <v>PRINGGARATA</v>
      </c>
      <c r="E339" s="22" t="s">
        <v>24</v>
      </c>
      <c r="F339" s="21">
        <f t="shared" si="20"/>
        <v>0</v>
      </c>
      <c r="G339" s="21">
        <f t="shared" si="21"/>
        <v>0</v>
      </c>
      <c r="H339" s="24"/>
      <c r="I339" s="24"/>
      <c r="J339" s="21" t="s">
        <v>18</v>
      </c>
      <c r="K339" s="21">
        <v>220</v>
      </c>
      <c r="L339" s="21" t="str">
        <f>VLOOKUP(E339,[1]KLASIFIKASI!$I$4:$J$18,2,FALSE)</f>
        <v>PELEPAS GAS</v>
      </c>
      <c r="M339" s="21">
        <f t="shared" si="22"/>
        <v>14</v>
      </c>
      <c r="N339" s="21" t="s">
        <v>19</v>
      </c>
    </row>
    <row r="340" spans="1:14" x14ac:dyDescent="0.25">
      <c r="A340" s="21">
        <f t="shared" si="23"/>
        <v>339</v>
      </c>
      <c r="B340" s="21" t="s">
        <v>2293</v>
      </c>
      <c r="C340" s="21" t="str">
        <f>VLOOKUP(B340,[1]DESA!$B$2:$D$601,3,FALSE)</f>
        <v>MURBAYA</v>
      </c>
      <c r="D340" s="21" t="str">
        <f>VLOOKUP(B340,[1]DESA!$B$2:$E$601,4,FALSE)</f>
        <v>PRINGGARATA</v>
      </c>
      <c r="E340" s="22" t="s">
        <v>15</v>
      </c>
      <c r="F340" s="21">
        <f t="shared" si="20"/>
        <v>0</v>
      </c>
      <c r="G340" s="21">
        <f t="shared" si="21"/>
        <v>0</v>
      </c>
      <c r="H340" s="24"/>
      <c r="I340" s="24"/>
      <c r="J340" s="21" t="s">
        <v>18</v>
      </c>
      <c r="K340" s="21">
        <v>32</v>
      </c>
      <c r="L340" s="21" t="str">
        <f>VLOOKUP(E340,[1]KLASIFIKASI!$I$4:$J$18,2,FALSE)</f>
        <v>PELEPAS GAS</v>
      </c>
      <c r="M340" s="21">
        <f t="shared" si="22"/>
        <v>12</v>
      </c>
      <c r="N340" s="21" t="s">
        <v>19</v>
      </c>
    </row>
    <row r="341" spans="1:14" x14ac:dyDescent="0.25">
      <c r="A341" s="21">
        <f t="shared" si="23"/>
        <v>340</v>
      </c>
      <c r="B341" s="21" t="s">
        <v>2293</v>
      </c>
      <c r="C341" s="21" t="str">
        <f>VLOOKUP(B341,[1]DESA!$B$2:$D$601,3,FALSE)</f>
        <v>MURBAYA</v>
      </c>
      <c r="D341" s="21" t="str">
        <f>VLOOKUP(B341,[1]DESA!$B$2:$E$601,4,FALSE)</f>
        <v>PRINGGARATA</v>
      </c>
      <c r="E341" s="22" t="s">
        <v>15</v>
      </c>
      <c r="F341" s="21">
        <f t="shared" si="20"/>
        <v>0</v>
      </c>
      <c r="G341" s="21">
        <f t="shared" si="21"/>
        <v>0</v>
      </c>
      <c r="H341" s="24"/>
      <c r="I341" s="24"/>
      <c r="J341" s="21" t="s">
        <v>18</v>
      </c>
      <c r="K341" s="21">
        <v>24</v>
      </c>
      <c r="L341" s="21" t="str">
        <f>VLOOKUP(E341,[1]KLASIFIKASI!$I$4:$J$18,2,FALSE)</f>
        <v>PELEPAS GAS</v>
      </c>
      <c r="M341" s="21">
        <f t="shared" si="22"/>
        <v>12</v>
      </c>
      <c r="N341" s="21" t="s">
        <v>19</v>
      </c>
    </row>
    <row r="342" spans="1:14" x14ac:dyDescent="0.25">
      <c r="A342" s="21">
        <f t="shared" si="23"/>
        <v>341</v>
      </c>
      <c r="B342" s="21" t="s">
        <v>2293</v>
      </c>
      <c r="C342" s="21" t="str">
        <f>VLOOKUP(B342,[1]DESA!$B$2:$D$601,3,FALSE)</f>
        <v>MURBAYA</v>
      </c>
      <c r="D342" s="21" t="str">
        <f>VLOOKUP(B342,[1]DESA!$B$2:$E$601,4,FALSE)</f>
        <v>PRINGGARATA</v>
      </c>
      <c r="E342" s="22" t="s">
        <v>15</v>
      </c>
      <c r="F342" s="21">
        <f t="shared" si="20"/>
        <v>0</v>
      </c>
      <c r="G342" s="21">
        <f t="shared" si="21"/>
        <v>0</v>
      </c>
      <c r="H342" s="24"/>
      <c r="I342" s="24"/>
      <c r="J342" s="21" t="s">
        <v>18</v>
      </c>
      <c r="K342" s="21">
        <v>24</v>
      </c>
      <c r="L342" s="21" t="str">
        <f>VLOOKUP(E342,[1]KLASIFIKASI!$I$4:$J$18,2,FALSE)</f>
        <v>PELEPAS GAS</v>
      </c>
      <c r="M342" s="21">
        <f t="shared" si="22"/>
        <v>12</v>
      </c>
      <c r="N342" s="21" t="s">
        <v>19</v>
      </c>
    </row>
    <row r="343" spans="1:14" x14ac:dyDescent="0.25">
      <c r="A343" s="21">
        <f t="shared" si="23"/>
        <v>342</v>
      </c>
      <c r="B343" s="21" t="s">
        <v>2293</v>
      </c>
      <c r="C343" s="21" t="str">
        <f>VLOOKUP(B343,[1]DESA!$B$2:$D$601,3,FALSE)</f>
        <v>MURBAYA</v>
      </c>
      <c r="D343" s="21" t="str">
        <f>VLOOKUP(B343,[1]DESA!$B$2:$E$601,4,FALSE)</f>
        <v>PRINGGARATA</v>
      </c>
      <c r="E343" s="22" t="s">
        <v>24</v>
      </c>
      <c r="F343" s="21">
        <f t="shared" si="20"/>
        <v>0</v>
      </c>
      <c r="G343" s="21">
        <f t="shared" si="21"/>
        <v>0</v>
      </c>
      <c r="H343" s="24"/>
      <c r="I343" s="24"/>
      <c r="J343" s="21" t="s">
        <v>18</v>
      </c>
      <c r="K343" s="21">
        <v>220</v>
      </c>
      <c r="L343" s="21" t="str">
        <f>VLOOKUP(E343,[1]KLASIFIKASI!$I$4:$J$18,2,FALSE)</f>
        <v>PELEPAS GAS</v>
      </c>
      <c r="M343" s="21">
        <f t="shared" si="22"/>
        <v>14</v>
      </c>
      <c r="N343" s="21" t="s">
        <v>19</v>
      </c>
    </row>
    <row r="344" spans="1:14" x14ac:dyDescent="0.25">
      <c r="A344" s="21">
        <f t="shared" si="23"/>
        <v>343</v>
      </c>
      <c r="B344" s="21" t="s">
        <v>2293</v>
      </c>
      <c r="C344" s="21" t="str">
        <f>VLOOKUP(B344,[1]DESA!$B$2:$D$601,3,FALSE)</f>
        <v>MURBAYA</v>
      </c>
      <c r="D344" s="21" t="str">
        <f>VLOOKUP(B344,[1]DESA!$B$2:$E$601,4,FALSE)</f>
        <v>PRINGGARATA</v>
      </c>
      <c r="E344" s="22"/>
      <c r="F344" s="21">
        <f t="shared" si="20"/>
        <v>0</v>
      </c>
      <c r="G344" s="21">
        <f t="shared" si="21"/>
        <v>0</v>
      </c>
      <c r="H344" s="24"/>
      <c r="I344" s="24"/>
      <c r="J344" s="21" t="s">
        <v>18</v>
      </c>
      <c r="K344" s="21"/>
      <c r="L344" s="21" t="e">
        <f>VLOOKUP(E344,[1]KLASIFIKASI!$I$4:$J$18,2,FALSE)</f>
        <v>#N/A</v>
      </c>
      <c r="M344" s="21" t="e">
        <f t="shared" si="22"/>
        <v>#N/A</v>
      </c>
      <c r="N344" s="21" t="s">
        <v>52</v>
      </c>
    </row>
    <row r="345" spans="1:14" x14ac:dyDescent="0.25">
      <c r="A345" s="21">
        <f t="shared" si="23"/>
        <v>344</v>
      </c>
      <c r="B345" s="21" t="s">
        <v>2293</v>
      </c>
      <c r="C345" s="21" t="str">
        <f>VLOOKUP(B345,[1]DESA!$B$2:$D$601,3,FALSE)</f>
        <v>MURBAYA</v>
      </c>
      <c r="D345" s="21" t="str">
        <f>VLOOKUP(B345,[1]DESA!$B$2:$E$601,4,FALSE)</f>
        <v>PRINGGARATA</v>
      </c>
      <c r="E345" s="22" t="s">
        <v>15</v>
      </c>
      <c r="F345" s="21">
        <f t="shared" si="20"/>
        <v>0</v>
      </c>
      <c r="G345" s="21">
        <f t="shared" si="21"/>
        <v>0</v>
      </c>
      <c r="H345" s="24"/>
      <c r="I345" s="24"/>
      <c r="J345" s="21" t="s">
        <v>18</v>
      </c>
      <c r="K345" s="21">
        <v>42</v>
      </c>
      <c r="L345" s="21" t="str">
        <f>VLOOKUP(E345,[1]KLASIFIKASI!$I$4:$J$18,2,FALSE)</f>
        <v>PELEPAS GAS</v>
      </c>
      <c r="M345" s="21">
        <f t="shared" si="22"/>
        <v>12</v>
      </c>
      <c r="N345" s="21" t="s">
        <v>19</v>
      </c>
    </row>
    <row r="346" spans="1:14" x14ac:dyDescent="0.25">
      <c r="A346" s="21">
        <f t="shared" si="23"/>
        <v>345</v>
      </c>
      <c r="B346" s="21" t="s">
        <v>2293</v>
      </c>
      <c r="C346" s="21" t="str">
        <f>VLOOKUP(B346,[1]DESA!$B$2:$D$601,3,FALSE)</f>
        <v>MURBAYA</v>
      </c>
      <c r="D346" s="21" t="str">
        <f>VLOOKUP(B346,[1]DESA!$B$2:$E$601,4,FALSE)</f>
        <v>PRINGGARATA</v>
      </c>
      <c r="E346" s="22" t="s">
        <v>24</v>
      </c>
      <c r="F346" s="21">
        <f t="shared" si="20"/>
        <v>0</v>
      </c>
      <c r="G346" s="21">
        <f t="shared" si="21"/>
        <v>0</v>
      </c>
      <c r="H346" s="24"/>
      <c r="I346" s="24"/>
      <c r="J346" s="21" t="s">
        <v>18</v>
      </c>
      <c r="K346" s="21">
        <v>500</v>
      </c>
      <c r="L346" s="21" t="str">
        <f>VLOOKUP(E346,[1]KLASIFIKASI!$I$4:$J$18,2,FALSE)</f>
        <v>PELEPAS GAS</v>
      </c>
      <c r="M346" s="21">
        <f t="shared" si="22"/>
        <v>15</v>
      </c>
      <c r="N346" s="21" t="s">
        <v>19</v>
      </c>
    </row>
    <row r="347" spans="1:14" x14ac:dyDescent="0.25">
      <c r="A347" s="21">
        <f t="shared" si="23"/>
        <v>346</v>
      </c>
      <c r="B347" s="21" t="s">
        <v>2293</v>
      </c>
      <c r="C347" s="21" t="str">
        <f>VLOOKUP(B347,[1]DESA!$B$2:$D$601,3,FALSE)</f>
        <v>MURBAYA</v>
      </c>
      <c r="D347" s="21" t="str">
        <f>VLOOKUP(B347,[1]DESA!$B$2:$E$601,4,FALSE)</f>
        <v>PRINGGARATA</v>
      </c>
      <c r="E347" s="22" t="s">
        <v>24</v>
      </c>
      <c r="F347" s="21">
        <f t="shared" si="20"/>
        <v>0</v>
      </c>
      <c r="G347" s="21">
        <f t="shared" si="21"/>
        <v>0</v>
      </c>
      <c r="H347" s="24"/>
      <c r="I347" s="24"/>
      <c r="J347" s="21" t="s">
        <v>18</v>
      </c>
      <c r="K347" s="21">
        <v>220</v>
      </c>
      <c r="L347" s="21" t="str">
        <f>VLOOKUP(E347,[1]KLASIFIKASI!$I$4:$J$18,2,FALSE)</f>
        <v>PELEPAS GAS</v>
      </c>
      <c r="M347" s="21">
        <f t="shared" si="22"/>
        <v>14</v>
      </c>
      <c r="N347" s="21" t="s">
        <v>19</v>
      </c>
    </row>
    <row r="348" spans="1:14" x14ac:dyDescent="0.25">
      <c r="A348" s="21">
        <f t="shared" si="23"/>
        <v>347</v>
      </c>
      <c r="B348" s="21" t="s">
        <v>2293</v>
      </c>
      <c r="C348" s="21" t="str">
        <f>VLOOKUP(B348,[1]DESA!$B$2:$D$601,3,FALSE)</f>
        <v>MURBAYA</v>
      </c>
      <c r="D348" s="21" t="str">
        <f>VLOOKUP(B348,[1]DESA!$B$2:$E$601,4,FALSE)</f>
        <v>PRINGGARATA</v>
      </c>
      <c r="E348" s="22" t="s">
        <v>24</v>
      </c>
      <c r="F348" s="21">
        <f t="shared" si="20"/>
        <v>0</v>
      </c>
      <c r="G348" s="21">
        <f t="shared" si="21"/>
        <v>0</v>
      </c>
      <c r="H348" s="24"/>
      <c r="I348" s="24"/>
      <c r="J348" s="21" t="s">
        <v>18</v>
      </c>
      <c r="K348" s="21">
        <v>500</v>
      </c>
      <c r="L348" s="21" t="str">
        <f>VLOOKUP(E348,[1]KLASIFIKASI!$I$4:$J$18,2,FALSE)</f>
        <v>PELEPAS GAS</v>
      </c>
      <c r="M348" s="21">
        <f t="shared" si="22"/>
        <v>15</v>
      </c>
      <c r="N348" s="21" t="s">
        <v>19</v>
      </c>
    </row>
    <row r="349" spans="1:14" x14ac:dyDescent="0.25">
      <c r="A349" s="21">
        <f t="shared" si="23"/>
        <v>348</v>
      </c>
      <c r="B349" s="21" t="s">
        <v>2293</v>
      </c>
      <c r="C349" s="21" t="str">
        <f>VLOOKUP(B349,[1]DESA!$B$2:$D$601,3,FALSE)</f>
        <v>MURBAYA</v>
      </c>
      <c r="D349" s="21" t="str">
        <f>VLOOKUP(B349,[1]DESA!$B$2:$E$601,4,FALSE)</f>
        <v>PRINGGARATA</v>
      </c>
      <c r="E349" s="22" t="s">
        <v>24</v>
      </c>
      <c r="F349" s="21">
        <f t="shared" si="20"/>
        <v>0</v>
      </c>
      <c r="G349" s="21">
        <f t="shared" si="21"/>
        <v>0</v>
      </c>
      <c r="H349" s="24"/>
      <c r="I349" s="24"/>
      <c r="J349" s="21" t="s">
        <v>18</v>
      </c>
      <c r="K349" s="21">
        <v>220</v>
      </c>
      <c r="L349" s="21" t="str">
        <f>VLOOKUP(E349,[1]KLASIFIKASI!$I$4:$J$18,2,FALSE)</f>
        <v>PELEPAS GAS</v>
      </c>
      <c r="M349" s="21">
        <f t="shared" si="22"/>
        <v>14</v>
      </c>
      <c r="N349" s="21" t="s">
        <v>19</v>
      </c>
    </row>
    <row r="350" spans="1:14" x14ac:dyDescent="0.25">
      <c r="A350" s="21">
        <f t="shared" si="23"/>
        <v>349</v>
      </c>
      <c r="B350" s="21" t="s">
        <v>2293</v>
      </c>
      <c r="C350" s="21" t="str">
        <f>VLOOKUP(B350,[1]DESA!$B$2:$D$601,3,FALSE)</f>
        <v>MURBAYA</v>
      </c>
      <c r="D350" s="21" t="str">
        <f>VLOOKUP(B350,[1]DESA!$B$2:$E$601,4,FALSE)</f>
        <v>PRINGGARATA</v>
      </c>
      <c r="E350" s="22" t="s">
        <v>24</v>
      </c>
      <c r="F350" s="21">
        <f t="shared" si="20"/>
        <v>0</v>
      </c>
      <c r="G350" s="21">
        <f t="shared" si="21"/>
        <v>0</v>
      </c>
      <c r="H350" s="24"/>
      <c r="I350" s="24"/>
      <c r="J350" s="21" t="s">
        <v>18</v>
      </c>
      <c r="K350" s="21">
        <v>220</v>
      </c>
      <c r="L350" s="21" t="str">
        <f>VLOOKUP(E350,[1]KLASIFIKASI!$I$4:$J$18,2,FALSE)</f>
        <v>PELEPAS GAS</v>
      </c>
      <c r="M350" s="21">
        <f t="shared" si="22"/>
        <v>14</v>
      </c>
      <c r="N350" s="21" t="s">
        <v>19</v>
      </c>
    </row>
    <row r="351" spans="1:14" x14ac:dyDescent="0.25">
      <c r="A351" s="21">
        <f t="shared" si="23"/>
        <v>350</v>
      </c>
      <c r="B351" s="21" t="s">
        <v>2293</v>
      </c>
      <c r="C351" s="21" t="str">
        <f>VLOOKUP(B351,[1]DESA!$B$2:$D$601,3,FALSE)</f>
        <v>MURBAYA</v>
      </c>
      <c r="D351" s="21" t="str">
        <f>VLOOKUP(B351,[1]DESA!$B$2:$E$601,4,FALSE)</f>
        <v>PRINGGARATA</v>
      </c>
      <c r="E351" s="22" t="s">
        <v>24</v>
      </c>
      <c r="F351" s="21">
        <f t="shared" si="20"/>
        <v>0</v>
      </c>
      <c r="G351" s="21">
        <f t="shared" si="21"/>
        <v>0</v>
      </c>
      <c r="H351" s="24"/>
      <c r="I351" s="24"/>
      <c r="J351" s="21" t="s">
        <v>18</v>
      </c>
      <c r="K351" s="21">
        <v>220</v>
      </c>
      <c r="L351" s="21" t="str">
        <f>VLOOKUP(E351,[1]KLASIFIKASI!$I$4:$J$18,2,FALSE)</f>
        <v>PELEPAS GAS</v>
      </c>
      <c r="M351" s="21">
        <f t="shared" si="22"/>
        <v>14</v>
      </c>
      <c r="N351" s="21" t="s">
        <v>19</v>
      </c>
    </row>
    <row r="352" spans="1:14" x14ac:dyDescent="0.25">
      <c r="A352" s="21">
        <f t="shared" si="23"/>
        <v>351</v>
      </c>
      <c r="B352" s="21" t="s">
        <v>2293</v>
      </c>
      <c r="C352" s="21" t="str">
        <f>VLOOKUP(B352,[1]DESA!$B$2:$D$601,3,FALSE)</f>
        <v>MURBAYA</v>
      </c>
      <c r="D352" s="21" t="str">
        <f>VLOOKUP(B352,[1]DESA!$B$2:$E$601,4,FALSE)</f>
        <v>PRINGGARATA</v>
      </c>
      <c r="E352" s="22" t="s">
        <v>24</v>
      </c>
      <c r="F352" s="21">
        <f t="shared" si="20"/>
        <v>0</v>
      </c>
      <c r="G352" s="21">
        <f t="shared" si="21"/>
        <v>0</v>
      </c>
      <c r="H352" s="24"/>
      <c r="I352" s="24"/>
      <c r="J352" s="21" t="s">
        <v>18</v>
      </c>
      <c r="K352" s="21">
        <v>220</v>
      </c>
      <c r="L352" s="21" t="str">
        <f>VLOOKUP(E352,[1]KLASIFIKASI!$I$4:$J$18,2,FALSE)</f>
        <v>PELEPAS GAS</v>
      </c>
      <c r="M352" s="21">
        <f t="shared" si="22"/>
        <v>14</v>
      </c>
      <c r="N352" s="21" t="s">
        <v>19</v>
      </c>
    </row>
    <row r="353" spans="1:14" x14ac:dyDescent="0.25">
      <c r="A353" s="21">
        <f t="shared" si="23"/>
        <v>352</v>
      </c>
      <c r="B353" s="21" t="s">
        <v>2293</v>
      </c>
      <c r="C353" s="21" t="str">
        <f>VLOOKUP(B353,[1]DESA!$B$2:$D$601,3,FALSE)</f>
        <v>MURBAYA</v>
      </c>
      <c r="D353" s="21" t="str">
        <f>VLOOKUP(B353,[1]DESA!$B$2:$E$601,4,FALSE)</f>
        <v>PRINGGARATA</v>
      </c>
      <c r="E353" s="22" t="s">
        <v>24</v>
      </c>
      <c r="F353" s="21">
        <f t="shared" si="20"/>
        <v>0</v>
      </c>
      <c r="G353" s="21">
        <f t="shared" si="21"/>
        <v>0</v>
      </c>
      <c r="H353" s="24"/>
      <c r="I353" s="24"/>
      <c r="J353" s="21" t="s">
        <v>18</v>
      </c>
      <c r="K353" s="21">
        <v>500</v>
      </c>
      <c r="L353" s="21" t="str">
        <f>VLOOKUP(E353,[1]KLASIFIKASI!$I$4:$J$18,2,FALSE)</f>
        <v>PELEPAS GAS</v>
      </c>
      <c r="M353" s="21">
        <f t="shared" si="22"/>
        <v>15</v>
      </c>
      <c r="N353" s="21" t="s">
        <v>19</v>
      </c>
    </row>
    <row r="354" spans="1:14" x14ac:dyDescent="0.25">
      <c r="A354" s="21">
        <f t="shared" si="23"/>
        <v>353</v>
      </c>
      <c r="B354" s="21" t="s">
        <v>2293</v>
      </c>
      <c r="C354" s="21" t="str">
        <f>VLOOKUP(B354,[1]DESA!$B$2:$D$601,3,FALSE)</f>
        <v>MURBAYA</v>
      </c>
      <c r="D354" s="21" t="str">
        <f>VLOOKUP(B354,[1]DESA!$B$2:$E$601,4,FALSE)</f>
        <v>PRINGGARATA</v>
      </c>
      <c r="E354" s="22" t="s">
        <v>24</v>
      </c>
      <c r="F354" s="21">
        <f t="shared" si="20"/>
        <v>0</v>
      </c>
      <c r="G354" s="21">
        <f t="shared" si="21"/>
        <v>0</v>
      </c>
      <c r="H354" s="24"/>
      <c r="I354" s="24"/>
      <c r="J354" s="21" t="s">
        <v>18</v>
      </c>
      <c r="K354" s="21">
        <v>220</v>
      </c>
      <c r="L354" s="21" t="str">
        <f>VLOOKUP(E354,[1]KLASIFIKASI!$I$4:$J$18,2,FALSE)</f>
        <v>PELEPAS GAS</v>
      </c>
      <c r="M354" s="21">
        <f t="shared" si="22"/>
        <v>14</v>
      </c>
      <c r="N354" s="21" t="s">
        <v>19</v>
      </c>
    </row>
    <row r="355" spans="1:14" x14ac:dyDescent="0.25">
      <c r="A355" s="21">
        <f t="shared" si="23"/>
        <v>354</v>
      </c>
      <c r="B355" s="21" t="s">
        <v>2293</v>
      </c>
      <c r="C355" s="21" t="str">
        <f>VLOOKUP(B355,[1]DESA!$B$2:$D$601,3,FALSE)</f>
        <v>MURBAYA</v>
      </c>
      <c r="D355" s="21" t="str">
        <f>VLOOKUP(B355,[1]DESA!$B$2:$E$601,4,FALSE)</f>
        <v>PRINGGARATA</v>
      </c>
      <c r="E355" s="22" t="s">
        <v>24</v>
      </c>
      <c r="F355" s="21">
        <f t="shared" si="20"/>
        <v>0</v>
      </c>
      <c r="G355" s="21">
        <f t="shared" si="21"/>
        <v>0</v>
      </c>
      <c r="H355" s="24"/>
      <c r="I355" s="24"/>
      <c r="J355" s="21" t="s">
        <v>18</v>
      </c>
      <c r="K355" s="21">
        <v>220</v>
      </c>
      <c r="L355" s="21" t="str">
        <f>VLOOKUP(E355,[1]KLASIFIKASI!$I$4:$J$18,2,FALSE)</f>
        <v>PELEPAS GAS</v>
      </c>
      <c r="M355" s="21">
        <f t="shared" si="22"/>
        <v>14</v>
      </c>
      <c r="N355" s="21" t="s">
        <v>19</v>
      </c>
    </row>
    <row r="356" spans="1:14" x14ac:dyDescent="0.25">
      <c r="A356" s="21">
        <f t="shared" si="23"/>
        <v>355</v>
      </c>
      <c r="B356" s="21" t="s">
        <v>2293</v>
      </c>
      <c r="C356" s="21" t="str">
        <f>VLOOKUP(B356,[1]DESA!$B$2:$D$601,3,FALSE)</f>
        <v>MURBAYA</v>
      </c>
      <c r="D356" s="21" t="str">
        <f>VLOOKUP(B356,[1]DESA!$B$2:$E$601,4,FALSE)</f>
        <v>PRINGGARATA</v>
      </c>
      <c r="E356" s="22" t="s">
        <v>24</v>
      </c>
      <c r="F356" s="21">
        <f t="shared" si="20"/>
        <v>0</v>
      </c>
      <c r="G356" s="21">
        <f t="shared" si="21"/>
        <v>0</v>
      </c>
      <c r="H356" s="24"/>
      <c r="I356" s="24"/>
      <c r="J356" s="21" t="s">
        <v>18</v>
      </c>
      <c r="K356" s="21">
        <v>220</v>
      </c>
      <c r="L356" s="21" t="str">
        <f>VLOOKUP(E356,[1]KLASIFIKASI!$I$4:$J$18,2,FALSE)</f>
        <v>PELEPAS GAS</v>
      </c>
      <c r="M356" s="21">
        <f t="shared" si="22"/>
        <v>14</v>
      </c>
      <c r="N356" s="21" t="s">
        <v>19</v>
      </c>
    </row>
    <row r="357" spans="1:14" x14ac:dyDescent="0.25">
      <c r="A357" s="21">
        <f t="shared" si="23"/>
        <v>356</v>
      </c>
      <c r="B357" s="21" t="s">
        <v>2293</v>
      </c>
      <c r="C357" s="21" t="str">
        <f>VLOOKUP(B357,[1]DESA!$B$2:$D$601,3,FALSE)</f>
        <v>MURBAYA</v>
      </c>
      <c r="D357" s="21" t="str">
        <f>VLOOKUP(B357,[1]DESA!$B$2:$E$601,4,FALSE)</f>
        <v>PRINGGARATA</v>
      </c>
      <c r="E357" s="22" t="s">
        <v>24</v>
      </c>
      <c r="F357" s="21">
        <f t="shared" si="20"/>
        <v>0</v>
      </c>
      <c r="G357" s="21">
        <f t="shared" si="21"/>
        <v>0</v>
      </c>
      <c r="H357" s="24"/>
      <c r="I357" s="24"/>
      <c r="J357" s="21" t="s">
        <v>18</v>
      </c>
      <c r="K357" s="21">
        <v>220</v>
      </c>
      <c r="L357" s="21" t="str">
        <f>VLOOKUP(E357,[1]KLASIFIKASI!$I$4:$J$18,2,FALSE)</f>
        <v>PELEPAS GAS</v>
      </c>
      <c r="M357" s="21">
        <f t="shared" si="22"/>
        <v>14</v>
      </c>
      <c r="N357" s="21" t="s">
        <v>19</v>
      </c>
    </row>
    <row r="358" spans="1:14" x14ac:dyDescent="0.25">
      <c r="A358" s="21">
        <f t="shared" si="23"/>
        <v>357</v>
      </c>
      <c r="B358" s="21" t="s">
        <v>2293</v>
      </c>
      <c r="C358" s="21" t="str">
        <f>VLOOKUP(B358,[1]DESA!$B$2:$D$601,3,FALSE)</f>
        <v>MURBAYA</v>
      </c>
      <c r="D358" s="21" t="str">
        <f>VLOOKUP(B358,[1]DESA!$B$2:$E$601,4,FALSE)</f>
        <v>PRINGGARATA</v>
      </c>
      <c r="E358" s="22" t="s">
        <v>24</v>
      </c>
      <c r="F358" s="21">
        <f t="shared" si="20"/>
        <v>0</v>
      </c>
      <c r="G358" s="21">
        <f t="shared" si="21"/>
        <v>0</v>
      </c>
      <c r="H358" s="24"/>
      <c r="I358" s="24"/>
      <c r="J358" s="21" t="s">
        <v>18</v>
      </c>
      <c r="K358" s="21">
        <v>500</v>
      </c>
      <c r="L358" s="21" t="str">
        <f>VLOOKUP(E358,[1]KLASIFIKASI!$I$4:$J$18,2,FALSE)</f>
        <v>PELEPAS GAS</v>
      </c>
      <c r="M358" s="21">
        <f t="shared" si="22"/>
        <v>15</v>
      </c>
      <c r="N358" s="21" t="s">
        <v>19</v>
      </c>
    </row>
    <row r="359" spans="1:14" x14ac:dyDescent="0.25">
      <c r="A359" s="21">
        <f t="shared" si="23"/>
        <v>358</v>
      </c>
      <c r="B359" s="21" t="s">
        <v>2293</v>
      </c>
      <c r="C359" s="21" t="str">
        <f>VLOOKUP(B359,[1]DESA!$B$2:$D$601,3,FALSE)</f>
        <v>MURBAYA</v>
      </c>
      <c r="D359" s="21" t="str">
        <f>VLOOKUP(B359,[1]DESA!$B$2:$E$601,4,FALSE)</f>
        <v>PRINGGARATA</v>
      </c>
      <c r="E359" s="22" t="s">
        <v>24</v>
      </c>
      <c r="F359" s="21">
        <f t="shared" si="20"/>
        <v>0</v>
      </c>
      <c r="G359" s="21">
        <f t="shared" si="21"/>
        <v>0</v>
      </c>
      <c r="H359" s="24"/>
      <c r="I359" s="24"/>
      <c r="J359" s="21" t="s">
        <v>18</v>
      </c>
      <c r="K359" s="21">
        <v>220</v>
      </c>
      <c r="L359" s="21" t="str">
        <f>VLOOKUP(E359,[1]KLASIFIKASI!$I$4:$J$18,2,FALSE)</f>
        <v>PELEPAS GAS</v>
      </c>
      <c r="M359" s="21">
        <f t="shared" si="22"/>
        <v>14</v>
      </c>
      <c r="N359" s="21" t="s">
        <v>19</v>
      </c>
    </row>
    <row r="360" spans="1:14" x14ac:dyDescent="0.25">
      <c r="A360" s="21">
        <f t="shared" si="23"/>
        <v>359</v>
      </c>
      <c r="B360" s="21" t="s">
        <v>2293</v>
      </c>
      <c r="C360" s="21" t="str">
        <f>VLOOKUP(B360,[1]DESA!$B$2:$D$601,3,FALSE)</f>
        <v>MURBAYA</v>
      </c>
      <c r="D360" s="21" t="str">
        <f>VLOOKUP(B360,[1]DESA!$B$2:$E$601,4,FALSE)</f>
        <v>PRINGGARATA</v>
      </c>
      <c r="E360" s="22" t="s">
        <v>24</v>
      </c>
      <c r="F360" s="21">
        <f t="shared" si="20"/>
        <v>0</v>
      </c>
      <c r="G360" s="21">
        <f t="shared" si="21"/>
        <v>0</v>
      </c>
      <c r="H360" s="24"/>
      <c r="I360" s="24"/>
      <c r="J360" s="21" t="s">
        <v>18</v>
      </c>
      <c r="K360" s="21"/>
      <c r="L360" s="21" t="str">
        <f>VLOOKUP(E360,[1]KLASIFIKASI!$I$4:$J$18,2,FALSE)</f>
        <v>PELEPAS GAS</v>
      </c>
      <c r="M360" s="21" t="str">
        <f t="shared" si="22"/>
        <v>SALAH</v>
      </c>
      <c r="N360" s="21" t="s">
        <v>52</v>
      </c>
    </row>
    <row r="361" spans="1:14" x14ac:dyDescent="0.25">
      <c r="A361" s="21">
        <f t="shared" si="23"/>
        <v>360</v>
      </c>
      <c r="B361" s="21" t="s">
        <v>2294</v>
      </c>
      <c r="C361" s="21" t="str">
        <f>VLOOKUP(B361,[1]DESA!$B$2:$D$601,3,FALSE)</f>
        <v>MURBAYA</v>
      </c>
      <c r="D361" s="21" t="str">
        <f>VLOOKUP(B361,[1]DESA!$B$2:$E$601,4,FALSE)</f>
        <v>PRINGGARATA</v>
      </c>
      <c r="E361" s="22" t="s">
        <v>24</v>
      </c>
      <c r="F361" s="21">
        <f t="shared" si="20"/>
        <v>0</v>
      </c>
      <c r="G361" s="21">
        <f t="shared" si="21"/>
        <v>0</v>
      </c>
      <c r="H361" s="24"/>
      <c r="I361" s="24"/>
      <c r="J361" s="21" t="s">
        <v>18</v>
      </c>
      <c r="K361" s="21">
        <v>500</v>
      </c>
      <c r="L361" s="21" t="str">
        <f>VLOOKUP(E361,[1]KLASIFIKASI!$I$4:$J$18,2,FALSE)</f>
        <v>PELEPAS GAS</v>
      </c>
      <c r="M361" s="21">
        <f t="shared" si="22"/>
        <v>15</v>
      </c>
      <c r="N361" s="21" t="s">
        <v>19</v>
      </c>
    </row>
    <row r="362" spans="1:14" x14ac:dyDescent="0.25">
      <c r="A362" s="21">
        <f t="shared" si="23"/>
        <v>361</v>
      </c>
      <c r="B362" s="21" t="s">
        <v>2294</v>
      </c>
      <c r="C362" s="21" t="str">
        <f>VLOOKUP(B362,[1]DESA!$B$2:$D$601,3,FALSE)</f>
        <v>MURBAYA</v>
      </c>
      <c r="D362" s="21" t="str">
        <f>VLOOKUP(B362,[1]DESA!$B$2:$E$601,4,FALSE)</f>
        <v>PRINGGARATA</v>
      </c>
      <c r="E362" s="22" t="s">
        <v>24</v>
      </c>
      <c r="F362" s="21">
        <f t="shared" si="20"/>
        <v>0</v>
      </c>
      <c r="G362" s="21">
        <f t="shared" si="21"/>
        <v>0</v>
      </c>
      <c r="H362" s="24"/>
      <c r="I362" s="24"/>
      <c r="J362" s="21" t="s">
        <v>18</v>
      </c>
      <c r="K362" s="21">
        <v>500</v>
      </c>
      <c r="L362" s="21" t="str">
        <f>VLOOKUP(E362,[1]KLASIFIKASI!$I$4:$J$18,2,FALSE)</f>
        <v>PELEPAS GAS</v>
      </c>
      <c r="M362" s="21">
        <f t="shared" si="22"/>
        <v>15</v>
      </c>
      <c r="N362" s="21" t="s">
        <v>19</v>
      </c>
    </row>
    <row r="363" spans="1:14" x14ac:dyDescent="0.25">
      <c r="A363" s="21">
        <f t="shared" si="23"/>
        <v>362</v>
      </c>
      <c r="B363" s="21" t="s">
        <v>2294</v>
      </c>
      <c r="C363" s="21" t="str">
        <f>VLOOKUP(B363,[1]DESA!$B$2:$D$601,3,FALSE)</f>
        <v>MURBAYA</v>
      </c>
      <c r="D363" s="21" t="str">
        <f>VLOOKUP(B363,[1]DESA!$B$2:$E$601,4,FALSE)</f>
        <v>PRINGGARATA</v>
      </c>
      <c r="E363" s="22" t="s">
        <v>24</v>
      </c>
      <c r="F363" s="21">
        <f t="shared" si="20"/>
        <v>0</v>
      </c>
      <c r="G363" s="21">
        <f t="shared" si="21"/>
        <v>0</v>
      </c>
      <c r="H363" s="24"/>
      <c r="I363" s="24"/>
      <c r="J363" s="21" t="s">
        <v>18</v>
      </c>
      <c r="K363" s="21">
        <v>500</v>
      </c>
      <c r="L363" s="21" t="str">
        <f>VLOOKUP(E363,[1]KLASIFIKASI!$I$4:$J$18,2,FALSE)</f>
        <v>PELEPAS GAS</v>
      </c>
      <c r="M363" s="21">
        <f t="shared" si="22"/>
        <v>15</v>
      </c>
      <c r="N363" s="21" t="s">
        <v>19</v>
      </c>
    </row>
    <row r="364" spans="1:14" x14ac:dyDescent="0.25">
      <c r="A364" s="21">
        <f t="shared" si="23"/>
        <v>363</v>
      </c>
      <c r="B364" s="21" t="s">
        <v>2294</v>
      </c>
      <c r="C364" s="21" t="str">
        <f>VLOOKUP(B364,[1]DESA!$B$2:$D$601,3,FALSE)</f>
        <v>MURBAYA</v>
      </c>
      <c r="D364" s="21" t="str">
        <f>VLOOKUP(B364,[1]DESA!$B$2:$E$601,4,FALSE)</f>
        <v>PRINGGARATA</v>
      </c>
      <c r="E364" s="22" t="s">
        <v>24</v>
      </c>
      <c r="F364" s="21">
        <f t="shared" si="20"/>
        <v>0</v>
      </c>
      <c r="G364" s="21">
        <f t="shared" si="21"/>
        <v>0</v>
      </c>
      <c r="H364" s="24"/>
      <c r="I364" s="24"/>
      <c r="J364" s="21" t="s">
        <v>18</v>
      </c>
      <c r="K364" s="21">
        <v>500</v>
      </c>
      <c r="L364" s="21" t="str">
        <f>VLOOKUP(E364,[1]KLASIFIKASI!$I$4:$J$18,2,FALSE)</f>
        <v>PELEPAS GAS</v>
      </c>
      <c r="M364" s="21">
        <f t="shared" si="22"/>
        <v>15</v>
      </c>
      <c r="N364" s="21" t="s">
        <v>19</v>
      </c>
    </row>
    <row r="365" spans="1:14" x14ac:dyDescent="0.25">
      <c r="A365" s="21">
        <f t="shared" si="23"/>
        <v>364</v>
      </c>
      <c r="B365" s="21" t="s">
        <v>2294</v>
      </c>
      <c r="C365" s="21" t="str">
        <f>VLOOKUP(B365,[1]DESA!$B$2:$D$601,3,FALSE)</f>
        <v>MURBAYA</v>
      </c>
      <c r="D365" s="21" t="str">
        <f>VLOOKUP(B365,[1]DESA!$B$2:$E$601,4,FALSE)</f>
        <v>PRINGGARATA</v>
      </c>
      <c r="E365" s="22" t="s">
        <v>24</v>
      </c>
      <c r="F365" s="21">
        <f t="shared" si="20"/>
        <v>0</v>
      </c>
      <c r="G365" s="21">
        <f t="shared" si="21"/>
        <v>0</v>
      </c>
      <c r="H365" s="24"/>
      <c r="I365" s="24"/>
      <c r="J365" s="21" t="s">
        <v>18</v>
      </c>
      <c r="K365" s="21">
        <v>500</v>
      </c>
      <c r="L365" s="21" t="str">
        <f>VLOOKUP(E365,[1]KLASIFIKASI!$I$4:$J$18,2,FALSE)</f>
        <v>PELEPAS GAS</v>
      </c>
      <c r="M365" s="21">
        <f t="shared" si="22"/>
        <v>15</v>
      </c>
      <c r="N365" s="21" t="s">
        <v>19</v>
      </c>
    </row>
    <row r="366" spans="1:14" x14ac:dyDescent="0.25">
      <c r="A366" s="21">
        <f t="shared" si="23"/>
        <v>365</v>
      </c>
      <c r="B366" s="21" t="s">
        <v>2294</v>
      </c>
      <c r="C366" s="21" t="str">
        <f>VLOOKUP(B366,[1]DESA!$B$2:$D$601,3,FALSE)</f>
        <v>MURBAYA</v>
      </c>
      <c r="D366" s="21" t="str">
        <f>VLOOKUP(B366,[1]DESA!$B$2:$E$601,4,FALSE)</f>
        <v>PRINGGARATA</v>
      </c>
      <c r="E366" s="22" t="s">
        <v>29</v>
      </c>
      <c r="F366" s="21">
        <f t="shared" si="20"/>
        <v>0</v>
      </c>
      <c r="G366" s="21">
        <f t="shared" si="21"/>
        <v>0</v>
      </c>
      <c r="H366" s="24"/>
      <c r="I366" s="24"/>
      <c r="J366" s="21" t="s">
        <v>18</v>
      </c>
      <c r="K366" s="21">
        <v>220</v>
      </c>
      <c r="L366" s="21" t="str">
        <f>VLOOKUP(E366,[1]KLASIFIKASI!$I$4:$J$18,2,FALSE)</f>
        <v>PELEPAS GAS</v>
      </c>
      <c r="M366" s="21">
        <f t="shared" si="22"/>
        <v>14</v>
      </c>
      <c r="N366" s="21" t="s">
        <v>19</v>
      </c>
    </row>
    <row r="367" spans="1:14" x14ac:dyDescent="0.25">
      <c r="A367" s="21">
        <f t="shared" si="23"/>
        <v>366</v>
      </c>
      <c r="B367" s="21" t="s">
        <v>2294</v>
      </c>
      <c r="C367" s="21" t="str">
        <f>VLOOKUP(B367,[1]DESA!$B$2:$D$601,3,FALSE)</f>
        <v>MURBAYA</v>
      </c>
      <c r="D367" s="21" t="str">
        <f>VLOOKUP(B367,[1]DESA!$B$2:$E$601,4,FALSE)</f>
        <v>PRINGGARATA</v>
      </c>
      <c r="E367" s="22" t="s">
        <v>15</v>
      </c>
      <c r="F367" s="21">
        <f t="shared" si="20"/>
        <v>0</v>
      </c>
      <c r="G367" s="21">
        <f t="shared" si="21"/>
        <v>0</v>
      </c>
      <c r="H367" s="24"/>
      <c r="I367" s="24"/>
      <c r="J367" s="21" t="s">
        <v>18</v>
      </c>
      <c r="K367" s="21">
        <v>24</v>
      </c>
      <c r="L367" s="21" t="str">
        <f>VLOOKUP(E367,[1]KLASIFIKASI!$I$4:$J$18,2,FALSE)</f>
        <v>PELEPAS GAS</v>
      </c>
      <c r="M367" s="21">
        <f t="shared" si="22"/>
        <v>12</v>
      </c>
      <c r="N367" s="21" t="s">
        <v>19</v>
      </c>
    </row>
    <row r="368" spans="1:14" x14ac:dyDescent="0.25">
      <c r="A368" s="21">
        <f t="shared" si="23"/>
        <v>367</v>
      </c>
      <c r="B368" s="21" t="s">
        <v>2294</v>
      </c>
      <c r="C368" s="21" t="str">
        <f>VLOOKUP(B368,[1]DESA!$B$2:$D$601,3,FALSE)</f>
        <v>MURBAYA</v>
      </c>
      <c r="D368" s="21" t="str">
        <f>VLOOKUP(B368,[1]DESA!$B$2:$E$601,4,FALSE)</f>
        <v>PRINGGARATA</v>
      </c>
      <c r="E368" s="22" t="s">
        <v>24</v>
      </c>
      <c r="F368" s="21">
        <f t="shared" si="20"/>
        <v>0</v>
      </c>
      <c r="G368" s="21">
        <f t="shared" si="21"/>
        <v>0</v>
      </c>
      <c r="H368" s="24"/>
      <c r="I368" s="24"/>
      <c r="J368" s="21" t="s">
        <v>18</v>
      </c>
      <c r="K368" s="21">
        <v>500</v>
      </c>
      <c r="L368" s="21" t="str">
        <f>VLOOKUP(E368,[1]KLASIFIKASI!$I$4:$J$18,2,FALSE)</f>
        <v>PELEPAS GAS</v>
      </c>
      <c r="M368" s="21">
        <f t="shared" si="22"/>
        <v>15</v>
      </c>
      <c r="N368" s="21" t="s">
        <v>19</v>
      </c>
    </row>
    <row r="369" spans="1:14" x14ac:dyDescent="0.25">
      <c r="A369" s="21">
        <f t="shared" si="23"/>
        <v>368</v>
      </c>
      <c r="B369" s="21" t="s">
        <v>2294</v>
      </c>
      <c r="C369" s="21" t="str">
        <f>VLOOKUP(B369,[1]DESA!$B$2:$D$601,3,FALSE)</f>
        <v>MURBAYA</v>
      </c>
      <c r="D369" s="21" t="str">
        <f>VLOOKUP(B369,[1]DESA!$B$2:$E$601,4,FALSE)</f>
        <v>PRINGGARATA</v>
      </c>
      <c r="E369" s="22" t="s">
        <v>24</v>
      </c>
      <c r="F369" s="21">
        <f t="shared" si="20"/>
        <v>0</v>
      </c>
      <c r="G369" s="21">
        <f t="shared" si="21"/>
        <v>0</v>
      </c>
      <c r="H369" s="24"/>
      <c r="I369" s="24"/>
      <c r="J369" s="21" t="s">
        <v>18</v>
      </c>
      <c r="K369" s="21">
        <v>720</v>
      </c>
      <c r="L369" s="21" t="str">
        <f>VLOOKUP(E369,[1]KLASIFIKASI!$I$4:$J$18,2,FALSE)</f>
        <v>PELEPAS GAS</v>
      </c>
      <c r="M369" s="21">
        <f t="shared" si="22"/>
        <v>15</v>
      </c>
      <c r="N369" s="21" t="s">
        <v>19</v>
      </c>
    </row>
    <row r="370" spans="1:14" x14ac:dyDescent="0.25">
      <c r="A370" s="21">
        <f t="shared" si="23"/>
        <v>369</v>
      </c>
      <c r="B370" s="21" t="s">
        <v>2294</v>
      </c>
      <c r="C370" s="21" t="str">
        <f>VLOOKUP(B370,[1]DESA!$B$2:$D$601,3,FALSE)</f>
        <v>MURBAYA</v>
      </c>
      <c r="D370" s="21" t="str">
        <f>VLOOKUP(B370,[1]DESA!$B$2:$E$601,4,FALSE)</f>
        <v>PRINGGARATA</v>
      </c>
      <c r="E370" s="22" t="s">
        <v>24</v>
      </c>
      <c r="F370" s="21">
        <f t="shared" si="20"/>
        <v>0</v>
      </c>
      <c r="G370" s="21">
        <f t="shared" si="21"/>
        <v>0</v>
      </c>
      <c r="H370" s="24"/>
      <c r="I370" s="24"/>
      <c r="J370" s="21" t="s">
        <v>18</v>
      </c>
      <c r="K370" s="21">
        <v>500</v>
      </c>
      <c r="L370" s="21" t="str">
        <f>VLOOKUP(E370,[1]KLASIFIKASI!$I$4:$J$18,2,FALSE)</f>
        <v>PELEPAS GAS</v>
      </c>
      <c r="M370" s="21">
        <f t="shared" si="22"/>
        <v>15</v>
      </c>
      <c r="N370" s="21" t="s">
        <v>19</v>
      </c>
    </row>
    <row r="371" spans="1:14" x14ac:dyDescent="0.25">
      <c r="A371" s="21">
        <f t="shared" si="23"/>
        <v>370</v>
      </c>
      <c r="B371" s="21" t="s">
        <v>2295</v>
      </c>
      <c r="C371" s="21" t="str">
        <f>VLOOKUP(B371,[1]DESA!$B$2:$D$601,3,FALSE)</f>
        <v>MURBAYA</v>
      </c>
      <c r="D371" s="21" t="str">
        <f>VLOOKUP(B371,[1]DESA!$B$2:$E$601,4,FALSE)</f>
        <v>PRINGGARATA</v>
      </c>
      <c r="E371" s="22" t="s">
        <v>24</v>
      </c>
      <c r="F371" s="21">
        <f t="shared" si="20"/>
        <v>0</v>
      </c>
      <c r="G371" s="21">
        <f t="shared" si="21"/>
        <v>0</v>
      </c>
      <c r="H371" s="24"/>
      <c r="I371" s="24"/>
      <c r="J371" s="21" t="s">
        <v>18</v>
      </c>
      <c r="K371" s="21">
        <v>500</v>
      </c>
      <c r="L371" s="21" t="str">
        <f>VLOOKUP(E371,[1]KLASIFIKASI!$I$4:$J$18,2,FALSE)</f>
        <v>PELEPAS GAS</v>
      </c>
      <c r="M371" s="21">
        <f t="shared" si="22"/>
        <v>15</v>
      </c>
      <c r="N371" s="21" t="s">
        <v>19</v>
      </c>
    </row>
    <row r="372" spans="1:14" x14ac:dyDescent="0.25">
      <c r="A372" s="21">
        <f t="shared" si="23"/>
        <v>371</v>
      </c>
      <c r="B372" s="21" t="s">
        <v>2295</v>
      </c>
      <c r="C372" s="21" t="str">
        <f>VLOOKUP(B372,[1]DESA!$B$2:$D$601,3,FALSE)</f>
        <v>MURBAYA</v>
      </c>
      <c r="D372" s="21" t="str">
        <f>VLOOKUP(B372,[1]DESA!$B$2:$E$601,4,FALSE)</f>
        <v>PRINGGARATA</v>
      </c>
      <c r="E372" s="22" t="s">
        <v>24</v>
      </c>
      <c r="F372" s="21">
        <f t="shared" si="20"/>
        <v>0</v>
      </c>
      <c r="G372" s="21">
        <f t="shared" si="21"/>
        <v>0</v>
      </c>
      <c r="H372" s="24"/>
      <c r="I372" s="24"/>
      <c r="J372" s="21" t="s">
        <v>18</v>
      </c>
      <c r="K372" s="21">
        <v>220</v>
      </c>
      <c r="L372" s="21" t="str">
        <f>VLOOKUP(E372,[1]KLASIFIKASI!$I$4:$J$18,2,FALSE)</f>
        <v>PELEPAS GAS</v>
      </c>
      <c r="M372" s="21">
        <f t="shared" si="22"/>
        <v>14</v>
      </c>
      <c r="N372" s="21" t="s">
        <v>19</v>
      </c>
    </row>
    <row r="373" spans="1:14" x14ac:dyDescent="0.25">
      <c r="A373" s="21">
        <f t="shared" si="23"/>
        <v>372</v>
      </c>
      <c r="B373" s="21" t="s">
        <v>2295</v>
      </c>
      <c r="C373" s="21" t="str">
        <f>VLOOKUP(B373,[1]DESA!$B$2:$D$601,3,FALSE)</f>
        <v>MURBAYA</v>
      </c>
      <c r="D373" s="21" t="str">
        <f>VLOOKUP(B373,[1]DESA!$B$2:$E$601,4,FALSE)</f>
        <v>PRINGGARATA</v>
      </c>
      <c r="E373" s="22" t="s">
        <v>15</v>
      </c>
      <c r="F373" s="21">
        <f t="shared" si="20"/>
        <v>0</v>
      </c>
      <c r="G373" s="21">
        <f t="shared" si="21"/>
        <v>0</v>
      </c>
      <c r="H373" s="24"/>
      <c r="I373" s="24"/>
      <c r="J373" s="21" t="s">
        <v>18</v>
      </c>
      <c r="K373" s="21">
        <v>42</v>
      </c>
      <c r="L373" s="21" t="str">
        <f>VLOOKUP(E373,[1]KLASIFIKASI!$I$4:$J$18,2,FALSE)</f>
        <v>PELEPAS GAS</v>
      </c>
      <c r="M373" s="21">
        <f t="shared" si="22"/>
        <v>12</v>
      </c>
      <c r="N373" s="21" t="s">
        <v>19</v>
      </c>
    </row>
    <row r="374" spans="1:14" x14ac:dyDescent="0.25">
      <c r="A374" s="21">
        <f t="shared" si="23"/>
        <v>373</v>
      </c>
      <c r="B374" s="21" t="s">
        <v>2295</v>
      </c>
      <c r="C374" s="21" t="str">
        <f>VLOOKUP(B374,[1]DESA!$B$2:$D$601,3,FALSE)</f>
        <v>MURBAYA</v>
      </c>
      <c r="D374" s="21" t="str">
        <f>VLOOKUP(B374,[1]DESA!$B$2:$E$601,4,FALSE)</f>
        <v>PRINGGARATA</v>
      </c>
      <c r="E374" s="22" t="s">
        <v>24</v>
      </c>
      <c r="F374" s="21">
        <f t="shared" si="20"/>
        <v>0</v>
      </c>
      <c r="G374" s="21">
        <f t="shared" si="21"/>
        <v>0</v>
      </c>
      <c r="H374" s="24"/>
      <c r="I374" s="24"/>
      <c r="J374" s="21" t="s">
        <v>18</v>
      </c>
      <c r="K374" s="21">
        <v>500</v>
      </c>
      <c r="L374" s="21" t="str">
        <f>VLOOKUP(E374,[1]KLASIFIKASI!$I$4:$J$18,2,FALSE)</f>
        <v>PELEPAS GAS</v>
      </c>
      <c r="M374" s="21">
        <f t="shared" si="22"/>
        <v>15</v>
      </c>
      <c r="N374" s="21" t="s">
        <v>19</v>
      </c>
    </row>
    <row r="375" spans="1:14" x14ac:dyDescent="0.25">
      <c r="A375" s="21">
        <f t="shared" si="23"/>
        <v>374</v>
      </c>
      <c r="B375" s="21" t="s">
        <v>2295</v>
      </c>
      <c r="C375" s="21" t="str">
        <f>VLOOKUP(B375,[1]DESA!$B$2:$D$601,3,FALSE)</f>
        <v>MURBAYA</v>
      </c>
      <c r="D375" s="21" t="str">
        <f>VLOOKUP(B375,[1]DESA!$B$2:$E$601,4,FALSE)</f>
        <v>PRINGGARATA</v>
      </c>
      <c r="E375" s="22" t="s">
        <v>15</v>
      </c>
      <c r="F375" s="21">
        <f t="shared" si="20"/>
        <v>0</v>
      </c>
      <c r="G375" s="21">
        <f t="shared" si="21"/>
        <v>0</v>
      </c>
      <c r="H375" s="24"/>
      <c r="I375" s="24"/>
      <c r="J375" s="21" t="s">
        <v>18</v>
      </c>
      <c r="K375" s="21">
        <v>42</v>
      </c>
      <c r="L375" s="21" t="str">
        <f>VLOOKUP(E375,[1]KLASIFIKASI!$I$4:$J$18,2,FALSE)</f>
        <v>PELEPAS GAS</v>
      </c>
      <c r="M375" s="21">
        <f t="shared" si="22"/>
        <v>12</v>
      </c>
      <c r="N375" s="21" t="s">
        <v>19</v>
      </c>
    </row>
    <row r="376" spans="1:14" x14ac:dyDescent="0.25">
      <c r="A376" s="21">
        <f t="shared" si="23"/>
        <v>375</v>
      </c>
      <c r="B376" s="21" t="s">
        <v>2295</v>
      </c>
      <c r="C376" s="21" t="str">
        <f>VLOOKUP(B376,[1]DESA!$B$2:$D$601,3,FALSE)</f>
        <v>MURBAYA</v>
      </c>
      <c r="D376" s="21" t="str">
        <f>VLOOKUP(B376,[1]DESA!$B$2:$E$601,4,FALSE)</f>
        <v>PRINGGARATA</v>
      </c>
      <c r="E376" s="22" t="s">
        <v>15</v>
      </c>
      <c r="F376" s="21">
        <f t="shared" si="20"/>
        <v>0</v>
      </c>
      <c r="G376" s="21">
        <f t="shared" si="21"/>
        <v>0</v>
      </c>
      <c r="H376" s="24"/>
      <c r="I376" s="24"/>
      <c r="J376" s="21" t="s">
        <v>18</v>
      </c>
      <c r="K376" s="21">
        <v>80</v>
      </c>
      <c r="L376" s="21" t="str">
        <f>VLOOKUP(E376,[1]KLASIFIKASI!$I$4:$J$18,2,FALSE)</f>
        <v>PELEPAS GAS</v>
      </c>
      <c r="M376" s="21">
        <f t="shared" si="22"/>
        <v>13</v>
      </c>
      <c r="N376" s="21" t="s">
        <v>52</v>
      </c>
    </row>
    <row r="377" spans="1:14" x14ac:dyDescent="0.25">
      <c r="A377" s="21">
        <f t="shared" si="23"/>
        <v>376</v>
      </c>
      <c r="B377" s="21" t="s">
        <v>2295</v>
      </c>
      <c r="C377" s="21" t="str">
        <f>VLOOKUP(B377,[1]DESA!$B$2:$D$601,3,FALSE)</f>
        <v>MURBAYA</v>
      </c>
      <c r="D377" s="21" t="str">
        <f>VLOOKUP(B377,[1]DESA!$B$2:$E$601,4,FALSE)</f>
        <v>PRINGGARATA</v>
      </c>
      <c r="E377" s="22" t="s">
        <v>24</v>
      </c>
      <c r="F377" s="21">
        <f t="shared" si="20"/>
        <v>0</v>
      </c>
      <c r="G377" s="21">
        <f t="shared" si="21"/>
        <v>0</v>
      </c>
      <c r="H377" s="24"/>
      <c r="I377" s="24"/>
      <c r="J377" s="21" t="s">
        <v>18</v>
      </c>
      <c r="K377" s="21">
        <v>500</v>
      </c>
      <c r="L377" s="21" t="str">
        <f>VLOOKUP(E377,[1]KLASIFIKASI!$I$4:$J$18,2,FALSE)</f>
        <v>PELEPAS GAS</v>
      </c>
      <c r="M377" s="21">
        <f t="shared" si="22"/>
        <v>15</v>
      </c>
      <c r="N377" s="21" t="s">
        <v>19</v>
      </c>
    </row>
    <row r="378" spans="1:14" x14ac:dyDescent="0.25">
      <c r="A378" s="21">
        <f t="shared" si="23"/>
        <v>377</v>
      </c>
      <c r="B378" s="21" t="s">
        <v>2295</v>
      </c>
      <c r="C378" s="21" t="str">
        <f>VLOOKUP(B378,[1]DESA!$B$2:$D$601,3,FALSE)</f>
        <v>MURBAYA</v>
      </c>
      <c r="D378" s="21" t="str">
        <f>VLOOKUP(B378,[1]DESA!$B$2:$E$601,4,FALSE)</f>
        <v>PRINGGARATA</v>
      </c>
      <c r="E378" s="22" t="s">
        <v>24</v>
      </c>
      <c r="F378" s="21">
        <f t="shared" si="20"/>
        <v>0</v>
      </c>
      <c r="G378" s="21">
        <f t="shared" si="21"/>
        <v>0</v>
      </c>
      <c r="H378" s="24"/>
      <c r="I378" s="24"/>
      <c r="J378" s="21" t="s">
        <v>18</v>
      </c>
      <c r="K378" s="21"/>
      <c r="L378" s="21" t="str">
        <f>VLOOKUP(E378,[1]KLASIFIKASI!$I$4:$J$18,2,FALSE)</f>
        <v>PELEPAS GAS</v>
      </c>
      <c r="M378" s="21" t="str">
        <f t="shared" si="22"/>
        <v>SALAH</v>
      </c>
      <c r="N378" s="21" t="s">
        <v>52</v>
      </c>
    </row>
    <row r="379" spans="1:14" x14ac:dyDescent="0.25">
      <c r="A379" s="21">
        <f t="shared" si="23"/>
        <v>378</v>
      </c>
      <c r="B379" s="21" t="s">
        <v>2295</v>
      </c>
      <c r="C379" s="21" t="str">
        <f>VLOOKUP(B379,[1]DESA!$B$2:$D$601,3,FALSE)</f>
        <v>MURBAYA</v>
      </c>
      <c r="D379" s="21" t="str">
        <f>VLOOKUP(B379,[1]DESA!$B$2:$E$601,4,FALSE)</f>
        <v>PRINGGARATA</v>
      </c>
      <c r="E379" s="22" t="s">
        <v>24</v>
      </c>
      <c r="F379" s="21">
        <f t="shared" si="20"/>
        <v>0</v>
      </c>
      <c r="G379" s="21">
        <f t="shared" si="21"/>
        <v>0</v>
      </c>
      <c r="H379" s="24"/>
      <c r="I379" s="24"/>
      <c r="J379" s="21" t="s">
        <v>18</v>
      </c>
      <c r="K379" s="21"/>
      <c r="L379" s="21" t="str">
        <f>VLOOKUP(E379,[1]KLASIFIKASI!$I$4:$J$18,2,FALSE)</f>
        <v>PELEPAS GAS</v>
      </c>
      <c r="M379" s="21" t="str">
        <f t="shared" si="22"/>
        <v>SALAH</v>
      </c>
      <c r="N379" s="21" t="s">
        <v>52</v>
      </c>
    </row>
    <row r="380" spans="1:14" x14ac:dyDescent="0.25">
      <c r="A380" s="21">
        <f t="shared" si="23"/>
        <v>379</v>
      </c>
      <c r="B380" s="21" t="s">
        <v>2295</v>
      </c>
      <c r="C380" s="21" t="str">
        <f>VLOOKUP(B380,[1]DESA!$B$2:$D$601,3,FALSE)</f>
        <v>MURBAYA</v>
      </c>
      <c r="D380" s="21" t="str">
        <f>VLOOKUP(B380,[1]DESA!$B$2:$E$601,4,FALSE)</f>
        <v>PRINGGARATA</v>
      </c>
      <c r="E380" s="22" t="s">
        <v>49</v>
      </c>
      <c r="F380" s="21">
        <f t="shared" si="20"/>
        <v>0</v>
      </c>
      <c r="G380" s="21">
        <f t="shared" si="21"/>
        <v>0</v>
      </c>
      <c r="H380" s="24"/>
      <c r="I380" s="24"/>
      <c r="J380" s="21" t="s">
        <v>18</v>
      </c>
      <c r="K380" s="21"/>
      <c r="L380" s="21" t="e">
        <f>VLOOKUP(E380,[1]KLASIFIKASI!$I$4:$J$18,2,FALSE)</f>
        <v>#N/A</v>
      </c>
      <c r="M380" s="21" t="e">
        <f t="shared" si="22"/>
        <v>#N/A</v>
      </c>
      <c r="N380" s="21" t="s">
        <v>52</v>
      </c>
    </row>
    <row r="381" spans="1:14" x14ac:dyDescent="0.25">
      <c r="A381" s="21">
        <f t="shared" si="23"/>
        <v>380</v>
      </c>
      <c r="B381" s="21" t="s">
        <v>2295</v>
      </c>
      <c r="C381" s="21" t="str">
        <f>VLOOKUP(B381,[1]DESA!$B$2:$D$601,3,FALSE)</f>
        <v>MURBAYA</v>
      </c>
      <c r="D381" s="21" t="str">
        <f>VLOOKUP(B381,[1]DESA!$B$2:$E$601,4,FALSE)</f>
        <v>PRINGGARATA</v>
      </c>
      <c r="E381" s="22" t="s">
        <v>49</v>
      </c>
      <c r="F381" s="21">
        <f t="shared" si="20"/>
        <v>0</v>
      </c>
      <c r="G381" s="21">
        <f t="shared" si="21"/>
        <v>0</v>
      </c>
      <c r="H381" s="24"/>
      <c r="I381" s="24"/>
      <c r="J381" s="21" t="s">
        <v>18</v>
      </c>
      <c r="K381" s="21"/>
      <c r="L381" s="21" t="e">
        <f>VLOOKUP(E381,[1]KLASIFIKASI!$I$4:$J$18,2,FALSE)</f>
        <v>#N/A</v>
      </c>
      <c r="M381" s="21" t="e">
        <f t="shared" si="22"/>
        <v>#N/A</v>
      </c>
      <c r="N381" s="21" t="s">
        <v>52</v>
      </c>
    </row>
    <row r="382" spans="1:14" x14ac:dyDescent="0.25">
      <c r="A382" s="21">
        <f t="shared" si="23"/>
        <v>381</v>
      </c>
      <c r="B382" s="21" t="s">
        <v>2295</v>
      </c>
      <c r="C382" s="21" t="str">
        <f>VLOOKUP(B382,[1]DESA!$B$2:$D$601,3,FALSE)</f>
        <v>MURBAYA</v>
      </c>
      <c r="D382" s="21" t="str">
        <f>VLOOKUP(B382,[1]DESA!$B$2:$E$601,4,FALSE)</f>
        <v>PRINGGARATA</v>
      </c>
      <c r="E382" s="22" t="s">
        <v>29</v>
      </c>
      <c r="F382" s="21">
        <f t="shared" si="20"/>
        <v>0</v>
      </c>
      <c r="G382" s="21">
        <f t="shared" si="21"/>
        <v>0</v>
      </c>
      <c r="H382" s="24"/>
      <c r="I382" s="24"/>
      <c r="J382" s="21" t="s">
        <v>18</v>
      </c>
      <c r="K382" s="21">
        <v>125</v>
      </c>
      <c r="L382" s="21" t="str">
        <f>VLOOKUP(E382,[1]KLASIFIKASI!$I$4:$J$18,2,FALSE)</f>
        <v>PELEPAS GAS</v>
      </c>
      <c r="M382" s="21">
        <f t="shared" si="22"/>
        <v>14</v>
      </c>
      <c r="N382" s="21" t="s">
        <v>19</v>
      </c>
    </row>
    <row r="383" spans="1:14" x14ac:dyDescent="0.25">
      <c r="A383" s="21">
        <f t="shared" si="23"/>
        <v>382</v>
      </c>
      <c r="B383" s="21" t="s">
        <v>2295</v>
      </c>
      <c r="C383" s="21" t="str">
        <f>VLOOKUP(B383,[1]DESA!$B$2:$D$601,3,FALSE)</f>
        <v>MURBAYA</v>
      </c>
      <c r="D383" s="21" t="str">
        <f>VLOOKUP(B383,[1]DESA!$B$2:$E$601,4,FALSE)</f>
        <v>PRINGGARATA</v>
      </c>
      <c r="E383" s="22" t="s">
        <v>49</v>
      </c>
      <c r="F383" s="21">
        <f t="shared" si="20"/>
        <v>0</v>
      </c>
      <c r="G383" s="21">
        <f t="shared" si="21"/>
        <v>0</v>
      </c>
      <c r="H383" s="24"/>
      <c r="I383" s="24"/>
      <c r="J383" s="21" t="s">
        <v>18</v>
      </c>
      <c r="K383" s="21"/>
      <c r="L383" s="21" t="e">
        <f>VLOOKUP(E383,[1]KLASIFIKASI!$I$4:$J$18,2,FALSE)</f>
        <v>#N/A</v>
      </c>
      <c r="M383" s="21" t="e">
        <f t="shared" si="22"/>
        <v>#N/A</v>
      </c>
      <c r="N383" s="21" t="s">
        <v>52</v>
      </c>
    </row>
    <row r="384" spans="1:14" x14ac:dyDescent="0.25">
      <c r="A384" s="21">
        <f t="shared" si="23"/>
        <v>383</v>
      </c>
      <c r="B384" s="21" t="s">
        <v>2295</v>
      </c>
      <c r="C384" s="21" t="str">
        <f>VLOOKUP(B384,[1]DESA!$B$2:$D$601,3,FALSE)</f>
        <v>MURBAYA</v>
      </c>
      <c r="D384" s="21" t="str">
        <f>VLOOKUP(B384,[1]DESA!$B$2:$E$601,4,FALSE)</f>
        <v>PRINGGARATA</v>
      </c>
      <c r="E384" s="22" t="s">
        <v>24</v>
      </c>
      <c r="F384" s="21">
        <f t="shared" si="20"/>
        <v>0</v>
      </c>
      <c r="G384" s="21">
        <f t="shared" si="21"/>
        <v>0</v>
      </c>
      <c r="H384" s="24"/>
      <c r="I384" s="24"/>
      <c r="J384" s="21" t="s">
        <v>18</v>
      </c>
      <c r="K384" s="21">
        <v>220</v>
      </c>
      <c r="L384" s="21" t="str">
        <f>VLOOKUP(E384,[1]KLASIFIKASI!$I$4:$J$18,2,FALSE)</f>
        <v>PELEPAS GAS</v>
      </c>
      <c r="M384" s="21">
        <f t="shared" si="22"/>
        <v>14</v>
      </c>
      <c r="N384" s="21" t="s">
        <v>19</v>
      </c>
    </row>
    <row r="385" spans="1:14" x14ac:dyDescent="0.25">
      <c r="A385" s="21">
        <f t="shared" si="23"/>
        <v>384</v>
      </c>
      <c r="B385" s="21" t="s">
        <v>2295</v>
      </c>
      <c r="C385" s="21" t="str">
        <f>VLOOKUP(B385,[1]DESA!$B$2:$D$601,3,FALSE)</f>
        <v>MURBAYA</v>
      </c>
      <c r="D385" s="21" t="str">
        <f>VLOOKUP(B385,[1]DESA!$B$2:$E$601,4,FALSE)</f>
        <v>PRINGGARATA</v>
      </c>
      <c r="E385" s="22"/>
      <c r="F385" s="21">
        <f t="shared" si="20"/>
        <v>0</v>
      </c>
      <c r="G385" s="21">
        <f t="shared" si="21"/>
        <v>0</v>
      </c>
      <c r="H385" s="24"/>
      <c r="I385" s="24"/>
      <c r="J385" s="21" t="s">
        <v>18</v>
      </c>
      <c r="K385" s="21"/>
      <c r="L385" s="21" t="e">
        <f>VLOOKUP(E385,[1]KLASIFIKASI!$I$4:$J$18,2,FALSE)</f>
        <v>#N/A</v>
      </c>
      <c r="M385" s="21" t="e">
        <f t="shared" si="22"/>
        <v>#N/A</v>
      </c>
      <c r="N385" s="21" t="s">
        <v>52</v>
      </c>
    </row>
    <row r="386" spans="1:14" x14ac:dyDescent="0.25">
      <c r="A386" s="21">
        <f t="shared" si="23"/>
        <v>385</v>
      </c>
      <c r="B386" s="21" t="s">
        <v>2296</v>
      </c>
      <c r="C386" s="21" t="str">
        <f>VLOOKUP(B386,[1]DESA!$B$2:$D$601,3,FALSE)</f>
        <v>SINTUNG</v>
      </c>
      <c r="D386" s="21" t="str">
        <f>VLOOKUP(B386,[1]DESA!$B$2:$E$601,4,FALSE)</f>
        <v>PRINGGARATA</v>
      </c>
      <c r="E386" s="22" t="s">
        <v>49</v>
      </c>
      <c r="F386" s="21">
        <f t="shared" ref="F386:F435" si="24">IF(ISERROR(VLOOKUP(M386,KELAS,2,FALSE)),0,VLOOKUP(M386,KELAS,2,FALSE))</f>
        <v>0</v>
      </c>
      <c r="G386" s="21">
        <f t="shared" ref="G386:G435" si="25">IF(F386&gt;50,100,F386)</f>
        <v>0</v>
      </c>
      <c r="H386" s="24"/>
      <c r="I386" s="24"/>
      <c r="J386" s="21" t="s">
        <v>18</v>
      </c>
      <c r="K386" s="21"/>
      <c r="L386" s="21" t="e">
        <f>VLOOKUP(E386,[1]KLASIFIKASI!$I$4:$J$18,2,FALSE)</f>
        <v>#N/A</v>
      </c>
      <c r="M386" s="21" t="e">
        <f t="shared" ref="M386:M435" si="26">IF(AND(L386="PIJAR",K386&gt;=25,K386&lt;=50),1,IF(AND(L386="PIJAR",K386&gt;=51,K386&lt;=100),2,IF(AND(L386="PIJAR",K386&gt;=101,K386&lt;=200),3,IF(AND(L386="PIJAR",K386&gt;=201,K386&lt;=300),4,IF(AND(L386="PIJAR",K386&gt;=301,K386&lt;=400),5,IF(AND(L386="PIJAR",K386&gt;=401,K386&lt;=500),6,IF(AND(L386="PIJAR",K386&gt;=510,K386&lt;=600),7,IF(AND(L386="PIJAR",K386&gt;=601,K386&lt;=700),8,IF(AND(L386="PIJAR",K386&gt;=701,K386&lt;=800),9,IF(AND(L386="PIJAR",K386&gt;=801,K386&lt;=900),10,IF(AND(L386="PIJAR",K386&gt;=901,K386&lt;=1000),11,IF(AND(L386="PELEPAS GAS",K386&gt;=10,K386&lt;=50),12,IF(AND(L386="PELEPAS GAS",K386&gt;=51,K386&lt;=100),13,IF(AND(L386="PELEPAS GAS",K386&gt;=101,K386&lt;=250),14,IF(AND(L386="PELEPAS GAS",K386&gt;=251,K386&lt;1000),15,IF(AND(L386="PELEPAS GAS",K386&gt;=501,K386&lt;2000),16,"SALAH"))))))))))))))))</f>
        <v>#N/A</v>
      </c>
      <c r="N386" s="21" t="s">
        <v>52</v>
      </c>
    </row>
    <row r="387" spans="1:14" x14ac:dyDescent="0.25">
      <c r="A387" s="21">
        <f t="shared" si="23"/>
        <v>386</v>
      </c>
      <c r="B387" s="21" t="s">
        <v>1464</v>
      </c>
      <c r="C387" s="21" t="str">
        <f>VLOOKUP(B387,[1]DESA!$B$2:$D$601,3,FALSE)</f>
        <v>BAGU</v>
      </c>
      <c r="D387" s="21" t="str">
        <f>VLOOKUP(B387,[1]DESA!$B$2:$E$601,4,FALSE)</f>
        <v>PRINGGARATA</v>
      </c>
      <c r="E387" s="22" t="s">
        <v>15</v>
      </c>
      <c r="F387" s="21">
        <f t="shared" si="24"/>
        <v>0</v>
      </c>
      <c r="G387" s="21">
        <f t="shared" si="25"/>
        <v>0</v>
      </c>
      <c r="H387" s="24"/>
      <c r="I387" s="24"/>
      <c r="J387" s="21" t="s">
        <v>18</v>
      </c>
      <c r="K387" s="21">
        <v>50</v>
      </c>
      <c r="L387" s="21" t="str">
        <f>VLOOKUP(E387,[1]KLASIFIKASI!$I$4:$J$18,2,FALSE)</f>
        <v>PELEPAS GAS</v>
      </c>
      <c r="M387" s="21">
        <f t="shared" si="26"/>
        <v>12</v>
      </c>
      <c r="N387" s="21" t="s">
        <v>19</v>
      </c>
    </row>
    <row r="388" spans="1:14" x14ac:dyDescent="0.25">
      <c r="A388" s="21">
        <f t="shared" ref="A388:A442" si="27">1+A387</f>
        <v>387</v>
      </c>
      <c r="B388" s="21" t="s">
        <v>2292</v>
      </c>
      <c r="C388" s="21" t="str">
        <f>VLOOKUP(B388,[1]DESA!$B$2:$D$601,3,FALSE)</f>
        <v>SEPAKEK</v>
      </c>
      <c r="D388" s="21" t="str">
        <f>VLOOKUP(B388,[1]DESA!$B$2:$E$601,4,FALSE)</f>
        <v>PRINGGARATA</v>
      </c>
      <c r="E388" s="22" t="s">
        <v>15</v>
      </c>
      <c r="F388" s="21">
        <f t="shared" si="24"/>
        <v>0</v>
      </c>
      <c r="G388" s="21">
        <f t="shared" si="25"/>
        <v>0</v>
      </c>
      <c r="H388" s="24"/>
      <c r="I388" s="24"/>
      <c r="J388" s="21" t="s">
        <v>18</v>
      </c>
      <c r="K388" s="21">
        <v>32</v>
      </c>
      <c r="L388" s="21" t="str">
        <f>VLOOKUP(E388,[1]KLASIFIKASI!$I$4:$J$18,2,FALSE)</f>
        <v>PELEPAS GAS</v>
      </c>
      <c r="M388" s="21">
        <f t="shared" si="26"/>
        <v>12</v>
      </c>
      <c r="N388" s="21" t="s">
        <v>19</v>
      </c>
    </row>
    <row r="389" spans="1:14" x14ac:dyDescent="0.25">
      <c r="A389" s="21">
        <f t="shared" si="27"/>
        <v>388</v>
      </c>
      <c r="B389" s="21" t="s">
        <v>2297</v>
      </c>
      <c r="C389" s="21" t="str">
        <f>VLOOKUP(B389,[1]DESA!$B$2:$D$601,3,FALSE)</f>
        <v>PRINGGARATA</v>
      </c>
      <c r="D389" s="21" t="str">
        <f>VLOOKUP(B389,[1]DESA!$B$2:$E$601,4,FALSE)</f>
        <v>PRINGGARATA</v>
      </c>
      <c r="E389" s="22" t="s">
        <v>24</v>
      </c>
      <c r="F389" s="21">
        <f t="shared" si="24"/>
        <v>0</v>
      </c>
      <c r="G389" s="21">
        <f t="shared" si="25"/>
        <v>0</v>
      </c>
      <c r="H389" s="24"/>
      <c r="I389" s="24"/>
      <c r="J389" s="21" t="s">
        <v>18</v>
      </c>
      <c r="K389" s="21">
        <v>220</v>
      </c>
      <c r="L389" s="21" t="str">
        <f>VLOOKUP(E389,[1]KLASIFIKASI!$I$4:$J$18,2,FALSE)</f>
        <v>PELEPAS GAS</v>
      </c>
      <c r="M389" s="21">
        <f t="shared" si="26"/>
        <v>14</v>
      </c>
      <c r="N389" s="21" t="s">
        <v>19</v>
      </c>
    </row>
    <row r="390" spans="1:14" x14ac:dyDescent="0.25">
      <c r="A390" s="21">
        <f t="shared" si="27"/>
        <v>389</v>
      </c>
      <c r="B390" s="21"/>
      <c r="C390" s="21" t="e">
        <f>VLOOKUP(B390,[1]DESA!$B$2:$D$601,3,FALSE)</f>
        <v>#N/A</v>
      </c>
      <c r="D390" s="21" t="e">
        <f>VLOOKUP(B390,[1]DESA!$B$2:$E$601,4,FALSE)</f>
        <v>#N/A</v>
      </c>
      <c r="E390" s="22" t="s">
        <v>24</v>
      </c>
      <c r="F390" s="21">
        <f t="shared" si="24"/>
        <v>0</v>
      </c>
      <c r="G390" s="21">
        <f t="shared" si="25"/>
        <v>0</v>
      </c>
      <c r="H390" s="24"/>
      <c r="I390" s="24"/>
      <c r="J390" s="21" t="s">
        <v>18</v>
      </c>
      <c r="K390" s="21"/>
      <c r="L390" s="21" t="str">
        <f>VLOOKUP(E390,[1]KLASIFIKASI!$I$4:$J$18,2,FALSE)</f>
        <v>PELEPAS GAS</v>
      </c>
      <c r="M390" s="21" t="str">
        <f t="shared" si="26"/>
        <v>SALAH</v>
      </c>
      <c r="N390" s="21" t="s">
        <v>52</v>
      </c>
    </row>
    <row r="391" spans="1:14" x14ac:dyDescent="0.25">
      <c r="A391" s="21">
        <f t="shared" si="27"/>
        <v>390</v>
      </c>
      <c r="B391" s="21" t="s">
        <v>2297</v>
      </c>
      <c r="C391" s="21" t="str">
        <f>VLOOKUP(B391,[1]DESA!$B$2:$D$601,3,FALSE)</f>
        <v>PRINGGARATA</v>
      </c>
      <c r="D391" s="21" t="str">
        <f>VLOOKUP(B391,[1]DESA!$B$2:$E$601,4,FALSE)</f>
        <v>PRINGGARATA</v>
      </c>
      <c r="E391" s="22" t="s">
        <v>24</v>
      </c>
      <c r="F391" s="21">
        <f t="shared" si="24"/>
        <v>0</v>
      </c>
      <c r="G391" s="21">
        <f t="shared" si="25"/>
        <v>0</v>
      </c>
      <c r="H391" s="24"/>
      <c r="I391" s="24"/>
      <c r="J391" s="21" t="s">
        <v>18</v>
      </c>
      <c r="K391" s="21">
        <v>220</v>
      </c>
      <c r="L391" s="21" t="str">
        <f>VLOOKUP(E391,[1]KLASIFIKASI!$I$4:$J$18,2,FALSE)</f>
        <v>PELEPAS GAS</v>
      </c>
      <c r="M391" s="21">
        <f t="shared" si="26"/>
        <v>14</v>
      </c>
      <c r="N391" s="21" t="s">
        <v>19</v>
      </c>
    </row>
    <row r="392" spans="1:14" x14ac:dyDescent="0.25">
      <c r="A392" s="21">
        <f t="shared" si="27"/>
        <v>391</v>
      </c>
      <c r="B392" s="21" t="s">
        <v>2292</v>
      </c>
      <c r="C392" s="21" t="str">
        <f>VLOOKUP(B392,[1]DESA!$B$2:$D$601,3,FALSE)</f>
        <v>SEPAKEK</v>
      </c>
      <c r="D392" s="21" t="str">
        <f>VLOOKUP(B392,[1]DESA!$B$2:$E$601,4,FALSE)</f>
        <v>PRINGGARATA</v>
      </c>
      <c r="E392" s="22" t="s">
        <v>408</v>
      </c>
      <c r="F392" s="21">
        <f t="shared" si="24"/>
        <v>0</v>
      </c>
      <c r="G392" s="21">
        <f t="shared" si="25"/>
        <v>0</v>
      </c>
      <c r="H392" s="24"/>
      <c r="I392" s="24"/>
      <c r="J392" s="21" t="s">
        <v>18</v>
      </c>
      <c r="K392" s="21">
        <v>200</v>
      </c>
      <c r="L392" s="21" t="str">
        <f>VLOOKUP(E392,[1]KLASIFIKASI!$I$4:$J$18,2,FALSE)</f>
        <v>PIJAR</v>
      </c>
      <c r="M392" s="21">
        <f t="shared" si="26"/>
        <v>3</v>
      </c>
      <c r="N392" s="21" t="s">
        <v>52</v>
      </c>
    </row>
    <row r="393" spans="1:14" x14ac:dyDescent="0.25">
      <c r="A393" s="21">
        <f t="shared" si="27"/>
        <v>392</v>
      </c>
      <c r="B393" s="21" t="s">
        <v>1464</v>
      </c>
      <c r="C393" s="21" t="str">
        <f>VLOOKUP(B393,[1]DESA!$B$2:$D$601,3,FALSE)</f>
        <v>BAGU</v>
      </c>
      <c r="D393" s="21" t="str">
        <f>VLOOKUP(B393,[1]DESA!$B$2:$E$601,4,FALSE)</f>
        <v>PRINGGARATA</v>
      </c>
      <c r="E393" s="22" t="s">
        <v>29</v>
      </c>
      <c r="F393" s="21">
        <f t="shared" si="24"/>
        <v>0</v>
      </c>
      <c r="G393" s="21">
        <f t="shared" si="25"/>
        <v>0</v>
      </c>
      <c r="H393" s="24"/>
      <c r="I393" s="24"/>
      <c r="J393" s="21" t="s">
        <v>18</v>
      </c>
      <c r="K393" s="21">
        <v>220</v>
      </c>
      <c r="L393" s="21" t="str">
        <f>VLOOKUP(E393,[1]KLASIFIKASI!$I$4:$J$18,2,FALSE)</f>
        <v>PELEPAS GAS</v>
      </c>
      <c r="M393" s="21">
        <f t="shared" si="26"/>
        <v>14</v>
      </c>
      <c r="N393" s="21" t="s">
        <v>19</v>
      </c>
    </row>
    <row r="394" spans="1:14" x14ac:dyDescent="0.25">
      <c r="A394" s="21">
        <f t="shared" si="27"/>
        <v>393</v>
      </c>
      <c r="B394" s="21" t="s">
        <v>2296</v>
      </c>
      <c r="C394" s="21" t="str">
        <f>VLOOKUP(B394,[1]DESA!$B$2:$D$601,3,FALSE)</f>
        <v>SINTUNG</v>
      </c>
      <c r="D394" s="21" t="str">
        <f>VLOOKUP(B394,[1]DESA!$B$2:$E$601,4,FALSE)</f>
        <v>PRINGGARATA</v>
      </c>
      <c r="E394" s="22" t="s">
        <v>24</v>
      </c>
      <c r="F394" s="21">
        <f t="shared" si="24"/>
        <v>0</v>
      </c>
      <c r="G394" s="21">
        <f t="shared" si="25"/>
        <v>0</v>
      </c>
      <c r="H394" s="24"/>
      <c r="I394" s="24"/>
      <c r="J394" s="21" t="s">
        <v>18</v>
      </c>
      <c r="K394" s="21">
        <v>500</v>
      </c>
      <c r="L394" s="21" t="str">
        <f>VLOOKUP(E394,[1]KLASIFIKASI!$I$4:$J$18,2,FALSE)</f>
        <v>PELEPAS GAS</v>
      </c>
      <c r="M394" s="21">
        <f t="shared" si="26"/>
        <v>15</v>
      </c>
      <c r="N394" s="21" t="s">
        <v>19</v>
      </c>
    </row>
    <row r="395" spans="1:14" x14ac:dyDescent="0.25">
      <c r="A395" s="21">
        <f t="shared" si="27"/>
        <v>394</v>
      </c>
      <c r="B395" s="21" t="s">
        <v>2291</v>
      </c>
      <c r="C395" s="21" t="str">
        <f>VLOOKUP(B395,[1]DESA!$B$2:$D$601,3,FALSE)</f>
        <v>PEMEPEK</v>
      </c>
      <c r="D395" s="21" t="str">
        <f>VLOOKUP(B395,[1]DESA!$B$2:$E$601,4,FALSE)</f>
        <v>PRINGGARATA</v>
      </c>
      <c r="E395" s="22" t="s">
        <v>24</v>
      </c>
      <c r="F395" s="21">
        <f t="shared" si="24"/>
        <v>0</v>
      </c>
      <c r="G395" s="21">
        <f t="shared" si="25"/>
        <v>0</v>
      </c>
      <c r="H395" s="24"/>
      <c r="I395" s="24"/>
      <c r="J395" s="21" t="s">
        <v>18</v>
      </c>
      <c r="K395" s="21">
        <v>220</v>
      </c>
      <c r="L395" s="21" t="str">
        <f>VLOOKUP(E395,[1]KLASIFIKASI!$I$4:$J$18,2,FALSE)</f>
        <v>PELEPAS GAS</v>
      </c>
      <c r="M395" s="21">
        <f t="shared" si="26"/>
        <v>14</v>
      </c>
      <c r="N395" s="21" t="s">
        <v>19</v>
      </c>
    </row>
    <row r="396" spans="1:14" x14ac:dyDescent="0.25">
      <c r="A396" s="21">
        <f t="shared" si="27"/>
        <v>395</v>
      </c>
      <c r="B396" s="21" t="s">
        <v>2295</v>
      </c>
      <c r="C396" s="21" t="str">
        <f>VLOOKUP(B396,[1]DESA!$B$2:$D$601,3,FALSE)</f>
        <v>MURBAYA</v>
      </c>
      <c r="D396" s="21" t="str">
        <f>VLOOKUP(B396,[1]DESA!$B$2:$E$601,4,FALSE)</f>
        <v>PRINGGARATA</v>
      </c>
      <c r="E396" s="22" t="s">
        <v>15</v>
      </c>
      <c r="F396" s="21">
        <f t="shared" si="24"/>
        <v>0</v>
      </c>
      <c r="G396" s="21">
        <f t="shared" si="25"/>
        <v>0</v>
      </c>
      <c r="H396" s="24"/>
      <c r="I396" s="24"/>
      <c r="J396" s="21" t="s">
        <v>18</v>
      </c>
      <c r="K396" s="21">
        <v>24</v>
      </c>
      <c r="L396" s="21" t="str">
        <f>VLOOKUP(E396,[1]KLASIFIKASI!$I$4:$J$18,2,FALSE)</f>
        <v>PELEPAS GAS</v>
      </c>
      <c r="M396" s="21">
        <f t="shared" si="26"/>
        <v>12</v>
      </c>
      <c r="N396" s="21" t="s">
        <v>19</v>
      </c>
    </row>
    <row r="397" spans="1:14" x14ac:dyDescent="0.25">
      <c r="A397" s="21">
        <f t="shared" si="27"/>
        <v>396</v>
      </c>
      <c r="B397" s="21" t="s">
        <v>2298</v>
      </c>
      <c r="C397" s="21" t="str">
        <f>VLOOKUP(B397,[1]DESA!$B$2:$D$601,3,FALSE)</f>
        <v>PEMEPEK</v>
      </c>
      <c r="D397" s="21" t="str">
        <f>VLOOKUP(B397,[1]DESA!$B$2:$E$601,4,FALSE)</f>
        <v>PRINGGARATA</v>
      </c>
      <c r="E397" s="22" t="s">
        <v>15</v>
      </c>
      <c r="F397" s="21">
        <f t="shared" si="24"/>
        <v>0</v>
      </c>
      <c r="G397" s="21">
        <f t="shared" si="25"/>
        <v>0</v>
      </c>
      <c r="H397" s="24"/>
      <c r="I397" s="24"/>
      <c r="J397" s="21" t="s">
        <v>18</v>
      </c>
      <c r="K397" s="21">
        <v>80</v>
      </c>
      <c r="L397" s="21" t="str">
        <f>VLOOKUP(E397,[1]KLASIFIKASI!$I$4:$J$18,2,FALSE)</f>
        <v>PELEPAS GAS</v>
      </c>
      <c r="M397" s="21">
        <f t="shared" si="26"/>
        <v>13</v>
      </c>
      <c r="N397" s="21" t="s">
        <v>52</v>
      </c>
    </row>
    <row r="398" spans="1:14" x14ac:dyDescent="0.25">
      <c r="A398" s="21">
        <f t="shared" si="27"/>
        <v>397</v>
      </c>
      <c r="B398" s="21" t="s">
        <v>2299</v>
      </c>
      <c r="C398" s="21" t="str">
        <f>VLOOKUP(B398,[1]DESA!$B$2:$D$601,3,FALSE)</f>
        <v>PEMEPEK</v>
      </c>
      <c r="D398" s="21" t="str">
        <f>VLOOKUP(B398,[1]DESA!$B$2:$E$601,4,FALSE)</f>
        <v>PRINGGARATA</v>
      </c>
      <c r="E398" s="22" t="s">
        <v>24</v>
      </c>
      <c r="F398" s="21">
        <f t="shared" si="24"/>
        <v>0</v>
      </c>
      <c r="G398" s="21">
        <f t="shared" si="25"/>
        <v>0</v>
      </c>
      <c r="H398" s="24"/>
      <c r="I398" s="24"/>
      <c r="J398" s="21" t="s">
        <v>18</v>
      </c>
      <c r="K398" s="21">
        <v>220</v>
      </c>
      <c r="L398" s="21" t="str">
        <f>VLOOKUP(E398,[1]KLASIFIKASI!$I$4:$J$18,2,FALSE)</f>
        <v>PELEPAS GAS</v>
      </c>
      <c r="M398" s="21">
        <f t="shared" si="26"/>
        <v>14</v>
      </c>
      <c r="N398" s="21" t="s">
        <v>19</v>
      </c>
    </row>
    <row r="399" spans="1:14" x14ac:dyDescent="0.25">
      <c r="A399" s="21">
        <f t="shared" si="27"/>
        <v>398</v>
      </c>
      <c r="B399" s="21" t="s">
        <v>2299</v>
      </c>
      <c r="C399" s="21" t="str">
        <f>VLOOKUP(B399,[1]DESA!$B$2:$D$601,3,FALSE)</f>
        <v>PEMEPEK</v>
      </c>
      <c r="D399" s="21" t="str">
        <f>VLOOKUP(B399,[1]DESA!$B$2:$E$601,4,FALSE)</f>
        <v>PRINGGARATA</v>
      </c>
      <c r="E399" s="22" t="s">
        <v>24</v>
      </c>
      <c r="F399" s="21">
        <f t="shared" si="24"/>
        <v>0</v>
      </c>
      <c r="G399" s="21">
        <f t="shared" si="25"/>
        <v>0</v>
      </c>
      <c r="H399" s="24"/>
      <c r="I399" s="24"/>
      <c r="J399" s="21" t="s">
        <v>18</v>
      </c>
      <c r="K399" s="21">
        <v>220</v>
      </c>
      <c r="L399" s="21" t="str">
        <f>VLOOKUP(E399,[1]KLASIFIKASI!$I$4:$J$18,2,FALSE)</f>
        <v>PELEPAS GAS</v>
      </c>
      <c r="M399" s="21">
        <f t="shared" si="26"/>
        <v>14</v>
      </c>
      <c r="N399" s="21" t="s">
        <v>19</v>
      </c>
    </row>
    <row r="400" spans="1:14" x14ac:dyDescent="0.25">
      <c r="A400" s="21">
        <f t="shared" si="27"/>
        <v>399</v>
      </c>
      <c r="B400" s="21" t="s">
        <v>2299</v>
      </c>
      <c r="C400" s="21" t="str">
        <f>VLOOKUP(B400,[1]DESA!$B$2:$D$601,3,FALSE)</f>
        <v>PEMEPEK</v>
      </c>
      <c r="D400" s="21" t="str">
        <f>VLOOKUP(B400,[1]DESA!$B$2:$E$601,4,FALSE)</f>
        <v>PRINGGARATA</v>
      </c>
      <c r="E400" s="22" t="s">
        <v>15</v>
      </c>
      <c r="F400" s="21">
        <f t="shared" si="24"/>
        <v>0</v>
      </c>
      <c r="G400" s="21">
        <f t="shared" si="25"/>
        <v>0</v>
      </c>
      <c r="H400" s="24"/>
      <c r="I400" s="24"/>
      <c r="J400" s="21" t="s">
        <v>18</v>
      </c>
      <c r="K400" s="21">
        <v>150</v>
      </c>
      <c r="L400" s="21" t="str">
        <f>VLOOKUP(E400,[1]KLASIFIKASI!$I$4:$J$18,2,FALSE)</f>
        <v>PELEPAS GAS</v>
      </c>
      <c r="M400" s="21">
        <f t="shared" si="26"/>
        <v>14</v>
      </c>
      <c r="N400" s="21" t="s">
        <v>19</v>
      </c>
    </row>
    <row r="401" spans="1:14" x14ac:dyDescent="0.25">
      <c r="A401" s="21">
        <f t="shared" si="27"/>
        <v>400</v>
      </c>
      <c r="B401" s="21" t="s">
        <v>2299</v>
      </c>
      <c r="C401" s="21" t="str">
        <f>VLOOKUP(B401,[1]DESA!$B$2:$D$601,3,FALSE)</f>
        <v>PEMEPEK</v>
      </c>
      <c r="D401" s="21" t="str">
        <f>VLOOKUP(B401,[1]DESA!$B$2:$E$601,4,FALSE)</f>
        <v>PRINGGARATA</v>
      </c>
      <c r="E401" s="22" t="s">
        <v>24</v>
      </c>
      <c r="F401" s="21">
        <f t="shared" si="24"/>
        <v>0</v>
      </c>
      <c r="G401" s="21">
        <f t="shared" si="25"/>
        <v>0</v>
      </c>
      <c r="H401" s="24"/>
      <c r="I401" s="24"/>
      <c r="J401" s="21" t="s">
        <v>18</v>
      </c>
      <c r="K401" s="21">
        <v>500</v>
      </c>
      <c r="L401" s="21" t="str">
        <f>VLOOKUP(E401,[1]KLASIFIKASI!$I$4:$J$18,2,FALSE)</f>
        <v>PELEPAS GAS</v>
      </c>
      <c r="M401" s="21">
        <f t="shared" si="26"/>
        <v>15</v>
      </c>
      <c r="N401" s="21" t="s">
        <v>19</v>
      </c>
    </row>
    <row r="402" spans="1:14" x14ac:dyDescent="0.25">
      <c r="A402" s="21">
        <f t="shared" si="27"/>
        <v>401</v>
      </c>
      <c r="B402" s="21" t="s">
        <v>2299</v>
      </c>
      <c r="C402" s="21" t="str">
        <f>VLOOKUP(B402,[1]DESA!$B$2:$D$601,3,FALSE)</f>
        <v>PEMEPEK</v>
      </c>
      <c r="D402" s="21" t="str">
        <f>VLOOKUP(B402,[1]DESA!$B$2:$E$601,4,FALSE)</f>
        <v>PRINGGARATA</v>
      </c>
      <c r="E402" s="22" t="s">
        <v>24</v>
      </c>
      <c r="F402" s="21">
        <f t="shared" si="24"/>
        <v>0</v>
      </c>
      <c r="G402" s="21">
        <f t="shared" si="25"/>
        <v>0</v>
      </c>
      <c r="H402" s="24"/>
      <c r="I402" s="24"/>
      <c r="J402" s="21" t="s">
        <v>18</v>
      </c>
      <c r="K402" s="21">
        <v>500</v>
      </c>
      <c r="L402" s="21" t="str">
        <f>VLOOKUP(E402,[1]KLASIFIKASI!$I$4:$J$18,2,FALSE)</f>
        <v>PELEPAS GAS</v>
      </c>
      <c r="M402" s="21">
        <f t="shared" si="26"/>
        <v>15</v>
      </c>
      <c r="N402" s="21" t="s">
        <v>19</v>
      </c>
    </row>
    <row r="403" spans="1:14" x14ac:dyDescent="0.25">
      <c r="A403" s="21">
        <f t="shared" si="27"/>
        <v>402</v>
      </c>
      <c r="B403" s="21" t="s">
        <v>2299</v>
      </c>
      <c r="C403" s="21" t="str">
        <f>VLOOKUP(B403,[1]DESA!$B$2:$D$601,3,FALSE)</f>
        <v>PEMEPEK</v>
      </c>
      <c r="D403" s="21" t="str">
        <f>VLOOKUP(B403,[1]DESA!$B$2:$E$601,4,FALSE)</f>
        <v>PRINGGARATA</v>
      </c>
      <c r="E403" s="22" t="s">
        <v>24</v>
      </c>
      <c r="F403" s="21">
        <f t="shared" si="24"/>
        <v>0</v>
      </c>
      <c r="G403" s="21">
        <f t="shared" si="25"/>
        <v>0</v>
      </c>
      <c r="H403" s="24"/>
      <c r="I403" s="24"/>
      <c r="J403" s="21" t="s">
        <v>18</v>
      </c>
      <c r="K403" s="21">
        <v>220</v>
      </c>
      <c r="L403" s="21" t="str">
        <f>VLOOKUP(E403,[1]KLASIFIKASI!$I$4:$J$18,2,FALSE)</f>
        <v>PELEPAS GAS</v>
      </c>
      <c r="M403" s="21">
        <f t="shared" si="26"/>
        <v>14</v>
      </c>
      <c r="N403" s="21" t="s">
        <v>19</v>
      </c>
    </row>
    <row r="404" spans="1:14" x14ac:dyDescent="0.25">
      <c r="A404" s="21">
        <f t="shared" si="27"/>
        <v>403</v>
      </c>
      <c r="B404" s="21" t="s">
        <v>2299</v>
      </c>
      <c r="C404" s="21" t="str">
        <f>VLOOKUP(B404,[1]DESA!$B$2:$D$601,3,FALSE)</f>
        <v>PEMEPEK</v>
      </c>
      <c r="D404" s="21" t="str">
        <f>VLOOKUP(B404,[1]DESA!$B$2:$E$601,4,FALSE)</f>
        <v>PRINGGARATA</v>
      </c>
      <c r="E404" s="22" t="s">
        <v>24</v>
      </c>
      <c r="F404" s="21">
        <f t="shared" si="24"/>
        <v>0</v>
      </c>
      <c r="G404" s="21">
        <f t="shared" si="25"/>
        <v>0</v>
      </c>
      <c r="H404" s="24"/>
      <c r="I404" s="24"/>
      <c r="J404" s="21" t="s">
        <v>18</v>
      </c>
      <c r="K404" s="21">
        <v>220</v>
      </c>
      <c r="L404" s="21" t="str">
        <f>VLOOKUP(E404,[1]KLASIFIKASI!$I$4:$J$18,2,FALSE)</f>
        <v>PELEPAS GAS</v>
      </c>
      <c r="M404" s="21">
        <f t="shared" si="26"/>
        <v>14</v>
      </c>
      <c r="N404" s="21" t="s">
        <v>19</v>
      </c>
    </row>
    <row r="405" spans="1:14" x14ac:dyDescent="0.25">
      <c r="A405" s="21">
        <f t="shared" si="27"/>
        <v>404</v>
      </c>
      <c r="B405" s="21" t="s">
        <v>2299</v>
      </c>
      <c r="C405" s="21" t="str">
        <f>VLOOKUP(B405,[1]DESA!$B$2:$D$601,3,FALSE)</f>
        <v>PEMEPEK</v>
      </c>
      <c r="D405" s="21" t="str">
        <f>VLOOKUP(B405,[1]DESA!$B$2:$E$601,4,FALSE)</f>
        <v>PRINGGARATA</v>
      </c>
      <c r="E405" s="22"/>
      <c r="F405" s="21">
        <f t="shared" si="24"/>
        <v>0</v>
      </c>
      <c r="G405" s="21">
        <f t="shared" si="25"/>
        <v>0</v>
      </c>
      <c r="H405" s="24"/>
      <c r="I405" s="24"/>
      <c r="J405" s="21" t="s">
        <v>18</v>
      </c>
      <c r="K405" s="21"/>
      <c r="L405" s="21" t="e">
        <f>VLOOKUP(E405,[1]KLASIFIKASI!$I$4:$J$18,2,FALSE)</f>
        <v>#N/A</v>
      </c>
      <c r="M405" s="21" t="e">
        <f t="shared" si="26"/>
        <v>#N/A</v>
      </c>
      <c r="N405" s="21" t="s">
        <v>52</v>
      </c>
    </row>
    <row r="406" spans="1:14" x14ac:dyDescent="0.25">
      <c r="A406" s="21">
        <f t="shared" si="27"/>
        <v>405</v>
      </c>
      <c r="B406" s="21" t="s">
        <v>2300</v>
      </c>
      <c r="C406" s="21" t="str">
        <f>VLOOKUP(B406,[1]DESA!$B$2:$D$601,3,FALSE)</f>
        <v>PEMEPEK</v>
      </c>
      <c r="D406" s="21" t="str">
        <f>VLOOKUP(B406,[1]DESA!$B$2:$E$601,4,FALSE)</f>
        <v>PRINGGARATA</v>
      </c>
      <c r="E406" s="22" t="s">
        <v>24</v>
      </c>
      <c r="F406" s="21">
        <f t="shared" si="24"/>
        <v>0</v>
      </c>
      <c r="G406" s="21">
        <f t="shared" si="25"/>
        <v>0</v>
      </c>
      <c r="H406" s="24"/>
      <c r="I406" s="24"/>
      <c r="J406" s="21" t="s">
        <v>18</v>
      </c>
      <c r="K406" s="21">
        <v>500</v>
      </c>
      <c r="L406" s="21" t="str">
        <f>VLOOKUP(E406,[1]KLASIFIKASI!$I$4:$J$18,2,FALSE)</f>
        <v>PELEPAS GAS</v>
      </c>
      <c r="M406" s="21">
        <f t="shared" si="26"/>
        <v>15</v>
      </c>
      <c r="N406" s="21" t="s">
        <v>19</v>
      </c>
    </row>
    <row r="407" spans="1:14" x14ac:dyDescent="0.25">
      <c r="A407" s="21">
        <f t="shared" si="27"/>
        <v>406</v>
      </c>
      <c r="B407" s="21" t="s">
        <v>2300</v>
      </c>
      <c r="C407" s="21" t="str">
        <f>VLOOKUP(B407,[1]DESA!$B$2:$D$601,3,FALSE)</f>
        <v>PEMEPEK</v>
      </c>
      <c r="D407" s="21" t="str">
        <f>VLOOKUP(B407,[1]DESA!$B$2:$E$601,4,FALSE)</f>
        <v>PRINGGARATA</v>
      </c>
      <c r="E407" s="22" t="s">
        <v>24</v>
      </c>
      <c r="F407" s="21">
        <f t="shared" si="24"/>
        <v>0</v>
      </c>
      <c r="G407" s="21">
        <f t="shared" si="25"/>
        <v>0</v>
      </c>
      <c r="H407" s="24"/>
      <c r="I407" s="24"/>
      <c r="J407" s="21" t="s">
        <v>18</v>
      </c>
      <c r="K407" s="21">
        <v>500</v>
      </c>
      <c r="L407" s="21" t="str">
        <f>VLOOKUP(E407,[1]KLASIFIKASI!$I$4:$J$18,2,FALSE)</f>
        <v>PELEPAS GAS</v>
      </c>
      <c r="M407" s="21">
        <f t="shared" si="26"/>
        <v>15</v>
      </c>
      <c r="N407" s="21" t="s">
        <v>19</v>
      </c>
    </row>
    <row r="408" spans="1:14" x14ac:dyDescent="0.25">
      <c r="A408" s="21">
        <f t="shared" si="27"/>
        <v>407</v>
      </c>
      <c r="B408" s="21" t="s">
        <v>2300</v>
      </c>
      <c r="C408" s="21" t="str">
        <f>VLOOKUP(B408,[1]DESA!$B$2:$D$601,3,FALSE)</f>
        <v>PEMEPEK</v>
      </c>
      <c r="D408" s="21" t="str">
        <f>VLOOKUP(B408,[1]DESA!$B$2:$E$601,4,FALSE)</f>
        <v>PRINGGARATA</v>
      </c>
      <c r="E408" s="22" t="s">
        <v>24</v>
      </c>
      <c r="F408" s="21">
        <f t="shared" si="24"/>
        <v>0</v>
      </c>
      <c r="G408" s="21">
        <f t="shared" si="25"/>
        <v>0</v>
      </c>
      <c r="H408" s="24"/>
      <c r="I408" s="24"/>
      <c r="J408" s="21" t="s">
        <v>18</v>
      </c>
      <c r="K408" s="21">
        <v>500</v>
      </c>
      <c r="L408" s="21" t="str">
        <f>VLOOKUP(E408,[1]KLASIFIKASI!$I$4:$J$18,2,FALSE)</f>
        <v>PELEPAS GAS</v>
      </c>
      <c r="M408" s="21">
        <f t="shared" si="26"/>
        <v>15</v>
      </c>
      <c r="N408" s="21" t="s">
        <v>19</v>
      </c>
    </row>
    <row r="409" spans="1:14" x14ac:dyDescent="0.25">
      <c r="A409" s="21">
        <f t="shared" si="27"/>
        <v>408</v>
      </c>
      <c r="B409" s="21" t="s">
        <v>2300</v>
      </c>
      <c r="C409" s="21" t="str">
        <f>VLOOKUP(B409,[1]DESA!$B$2:$D$601,3,FALSE)</f>
        <v>PEMEPEK</v>
      </c>
      <c r="D409" s="21" t="str">
        <f>VLOOKUP(B409,[1]DESA!$B$2:$E$601,4,FALSE)</f>
        <v>PRINGGARATA</v>
      </c>
      <c r="E409" s="22" t="s">
        <v>24</v>
      </c>
      <c r="F409" s="21">
        <f t="shared" si="24"/>
        <v>0</v>
      </c>
      <c r="G409" s="21">
        <f t="shared" si="25"/>
        <v>0</v>
      </c>
      <c r="H409" s="24"/>
      <c r="I409" s="24"/>
      <c r="J409" s="21" t="s">
        <v>18</v>
      </c>
      <c r="K409" s="21">
        <v>500</v>
      </c>
      <c r="L409" s="21" t="str">
        <f>VLOOKUP(E409,[1]KLASIFIKASI!$I$4:$J$18,2,FALSE)</f>
        <v>PELEPAS GAS</v>
      </c>
      <c r="M409" s="21">
        <f t="shared" si="26"/>
        <v>15</v>
      </c>
      <c r="N409" s="21" t="s">
        <v>19</v>
      </c>
    </row>
    <row r="410" spans="1:14" x14ac:dyDescent="0.25">
      <c r="A410" s="21">
        <f t="shared" si="27"/>
        <v>409</v>
      </c>
      <c r="B410" s="21" t="s">
        <v>2300</v>
      </c>
      <c r="C410" s="21" t="str">
        <f>VLOOKUP(B410,[1]DESA!$B$2:$D$601,3,FALSE)</f>
        <v>PEMEPEK</v>
      </c>
      <c r="D410" s="21" t="str">
        <f>VLOOKUP(B410,[1]DESA!$B$2:$E$601,4,FALSE)</f>
        <v>PRINGGARATA</v>
      </c>
      <c r="E410" s="22" t="s">
        <v>24</v>
      </c>
      <c r="F410" s="21">
        <f t="shared" si="24"/>
        <v>0</v>
      </c>
      <c r="G410" s="21">
        <f t="shared" si="25"/>
        <v>0</v>
      </c>
      <c r="H410" s="24"/>
      <c r="I410" s="24"/>
      <c r="J410" s="21" t="s">
        <v>18</v>
      </c>
      <c r="K410" s="21">
        <v>500</v>
      </c>
      <c r="L410" s="21" t="str">
        <f>VLOOKUP(E410,[1]KLASIFIKASI!$I$4:$J$18,2,FALSE)</f>
        <v>PELEPAS GAS</v>
      </c>
      <c r="M410" s="21">
        <f t="shared" si="26"/>
        <v>15</v>
      </c>
      <c r="N410" s="21" t="s">
        <v>19</v>
      </c>
    </row>
    <row r="411" spans="1:14" x14ac:dyDescent="0.25">
      <c r="A411" s="21">
        <f t="shared" si="27"/>
        <v>410</v>
      </c>
      <c r="B411" s="21" t="s">
        <v>2300</v>
      </c>
      <c r="C411" s="21" t="str">
        <f>VLOOKUP(B411,[1]DESA!$B$2:$D$601,3,FALSE)</f>
        <v>PEMEPEK</v>
      </c>
      <c r="D411" s="21" t="str">
        <f>VLOOKUP(B411,[1]DESA!$B$2:$E$601,4,FALSE)</f>
        <v>PRINGGARATA</v>
      </c>
      <c r="E411" s="22" t="s">
        <v>24</v>
      </c>
      <c r="F411" s="21">
        <f t="shared" si="24"/>
        <v>0</v>
      </c>
      <c r="G411" s="21">
        <f t="shared" si="25"/>
        <v>0</v>
      </c>
      <c r="H411" s="24"/>
      <c r="I411" s="24"/>
      <c r="J411" s="21" t="s">
        <v>18</v>
      </c>
      <c r="K411" s="21">
        <v>500</v>
      </c>
      <c r="L411" s="21" t="str">
        <f>VLOOKUP(E411,[1]KLASIFIKASI!$I$4:$J$18,2,FALSE)</f>
        <v>PELEPAS GAS</v>
      </c>
      <c r="M411" s="21">
        <f t="shared" si="26"/>
        <v>15</v>
      </c>
      <c r="N411" s="21" t="s">
        <v>19</v>
      </c>
    </row>
    <row r="412" spans="1:14" x14ac:dyDescent="0.25">
      <c r="A412" s="21">
        <f t="shared" si="27"/>
        <v>411</v>
      </c>
      <c r="B412" s="21" t="s">
        <v>2300</v>
      </c>
      <c r="C412" s="21" t="str">
        <f>VLOOKUP(B412,[1]DESA!$B$2:$D$601,3,FALSE)</f>
        <v>PEMEPEK</v>
      </c>
      <c r="D412" s="21" t="str">
        <f>VLOOKUP(B412,[1]DESA!$B$2:$E$601,4,FALSE)</f>
        <v>PRINGGARATA</v>
      </c>
      <c r="E412" s="22" t="s">
        <v>24</v>
      </c>
      <c r="F412" s="21">
        <f t="shared" si="24"/>
        <v>0</v>
      </c>
      <c r="G412" s="21">
        <f t="shared" si="25"/>
        <v>0</v>
      </c>
      <c r="H412" s="24"/>
      <c r="I412" s="24"/>
      <c r="J412" s="21" t="s">
        <v>18</v>
      </c>
      <c r="K412" s="21">
        <v>500</v>
      </c>
      <c r="L412" s="21" t="str">
        <f>VLOOKUP(E412,[1]KLASIFIKASI!$I$4:$J$18,2,FALSE)</f>
        <v>PELEPAS GAS</v>
      </c>
      <c r="M412" s="21">
        <f t="shared" si="26"/>
        <v>15</v>
      </c>
      <c r="N412" s="21" t="s">
        <v>19</v>
      </c>
    </row>
    <row r="413" spans="1:14" x14ac:dyDescent="0.25">
      <c r="A413" s="21">
        <f t="shared" si="27"/>
        <v>412</v>
      </c>
      <c r="B413" s="21" t="s">
        <v>2301</v>
      </c>
      <c r="C413" s="21" t="str">
        <f>VLOOKUP(B413,[1]DESA!$B$2:$D$601,3,FALSE)</f>
        <v>MURBAYA</v>
      </c>
      <c r="D413" s="21" t="str">
        <f>VLOOKUP(B413,[1]DESA!$B$2:$E$601,4,FALSE)</f>
        <v>PRINGGARATA</v>
      </c>
      <c r="E413" s="22" t="s">
        <v>15</v>
      </c>
      <c r="F413" s="21">
        <f t="shared" si="24"/>
        <v>0</v>
      </c>
      <c r="G413" s="21">
        <f t="shared" si="25"/>
        <v>0</v>
      </c>
      <c r="H413" s="24"/>
      <c r="I413" s="24"/>
      <c r="J413" s="21" t="s">
        <v>18</v>
      </c>
      <c r="K413" s="21">
        <v>42</v>
      </c>
      <c r="L413" s="21" t="str">
        <f>VLOOKUP(E413,[1]KLASIFIKASI!$I$4:$J$18,2,FALSE)</f>
        <v>PELEPAS GAS</v>
      </c>
      <c r="M413" s="21">
        <f t="shared" si="26"/>
        <v>12</v>
      </c>
      <c r="N413" s="21" t="s">
        <v>19</v>
      </c>
    </row>
    <row r="414" spans="1:14" x14ac:dyDescent="0.25">
      <c r="A414" s="21">
        <f t="shared" si="27"/>
        <v>413</v>
      </c>
      <c r="B414" s="21" t="s">
        <v>2301</v>
      </c>
      <c r="C414" s="21" t="str">
        <f>VLOOKUP(B414,[1]DESA!$B$2:$D$601,3,FALSE)</f>
        <v>MURBAYA</v>
      </c>
      <c r="D414" s="21" t="str">
        <f>VLOOKUP(B414,[1]DESA!$B$2:$E$601,4,FALSE)</f>
        <v>PRINGGARATA</v>
      </c>
      <c r="E414" s="22" t="s">
        <v>15</v>
      </c>
      <c r="F414" s="21">
        <f t="shared" si="24"/>
        <v>0</v>
      </c>
      <c r="G414" s="21">
        <f t="shared" si="25"/>
        <v>0</v>
      </c>
      <c r="H414" s="24"/>
      <c r="I414" s="24"/>
      <c r="J414" s="21" t="s">
        <v>18</v>
      </c>
      <c r="K414" s="21">
        <v>80</v>
      </c>
      <c r="L414" s="21" t="str">
        <f>VLOOKUP(E414,[1]KLASIFIKASI!$I$4:$J$18,2,FALSE)</f>
        <v>PELEPAS GAS</v>
      </c>
      <c r="M414" s="21">
        <f t="shared" si="26"/>
        <v>13</v>
      </c>
      <c r="N414" s="21" t="s">
        <v>52</v>
      </c>
    </row>
    <row r="415" spans="1:14" x14ac:dyDescent="0.25">
      <c r="A415" s="21">
        <f t="shared" si="27"/>
        <v>414</v>
      </c>
      <c r="B415" s="21" t="s">
        <v>2301</v>
      </c>
      <c r="C415" s="21" t="str">
        <f>VLOOKUP(B415,[1]DESA!$B$2:$D$601,3,FALSE)</f>
        <v>MURBAYA</v>
      </c>
      <c r="D415" s="21" t="str">
        <f>VLOOKUP(B415,[1]DESA!$B$2:$E$601,4,FALSE)</f>
        <v>PRINGGARATA</v>
      </c>
      <c r="E415" s="22" t="s">
        <v>15</v>
      </c>
      <c r="F415" s="21">
        <f t="shared" si="24"/>
        <v>0</v>
      </c>
      <c r="G415" s="21">
        <f t="shared" si="25"/>
        <v>0</v>
      </c>
      <c r="H415" s="24"/>
      <c r="I415" s="24"/>
      <c r="J415" s="21" t="s">
        <v>18</v>
      </c>
      <c r="K415" s="21">
        <v>50</v>
      </c>
      <c r="L415" s="21" t="str">
        <f>VLOOKUP(E415,[1]KLASIFIKASI!$I$4:$J$18,2,FALSE)</f>
        <v>PELEPAS GAS</v>
      </c>
      <c r="M415" s="21">
        <f t="shared" si="26"/>
        <v>12</v>
      </c>
      <c r="N415" s="21" t="s">
        <v>19</v>
      </c>
    </row>
    <row r="416" spans="1:14" x14ac:dyDescent="0.25">
      <c r="A416" s="21">
        <f t="shared" si="27"/>
        <v>415</v>
      </c>
      <c r="B416" s="21" t="s">
        <v>2301</v>
      </c>
      <c r="C416" s="21" t="str">
        <f>VLOOKUP(B416,[1]DESA!$B$2:$D$601,3,FALSE)</f>
        <v>MURBAYA</v>
      </c>
      <c r="D416" s="21" t="str">
        <f>VLOOKUP(B416,[1]DESA!$B$2:$E$601,4,FALSE)</f>
        <v>PRINGGARATA</v>
      </c>
      <c r="E416" s="22" t="s">
        <v>15</v>
      </c>
      <c r="F416" s="21">
        <f t="shared" si="24"/>
        <v>0</v>
      </c>
      <c r="G416" s="21">
        <f t="shared" si="25"/>
        <v>0</v>
      </c>
      <c r="H416" s="24"/>
      <c r="I416" s="24"/>
      <c r="J416" s="21" t="s">
        <v>18</v>
      </c>
      <c r="K416" s="21">
        <v>80</v>
      </c>
      <c r="L416" s="21" t="str">
        <f>VLOOKUP(E416,[1]KLASIFIKASI!$I$4:$J$18,2,FALSE)</f>
        <v>PELEPAS GAS</v>
      </c>
      <c r="M416" s="21">
        <f t="shared" si="26"/>
        <v>13</v>
      </c>
      <c r="N416" s="21" t="s">
        <v>52</v>
      </c>
    </row>
    <row r="417" spans="1:14" x14ac:dyDescent="0.25">
      <c r="A417" s="21">
        <f t="shared" si="27"/>
        <v>416</v>
      </c>
      <c r="B417" s="21" t="s">
        <v>2301</v>
      </c>
      <c r="C417" s="21" t="str">
        <f>VLOOKUP(B417,[1]DESA!$B$2:$D$601,3,FALSE)</f>
        <v>MURBAYA</v>
      </c>
      <c r="D417" s="21" t="str">
        <f>VLOOKUP(B417,[1]DESA!$B$2:$E$601,4,FALSE)</f>
        <v>PRINGGARATA</v>
      </c>
      <c r="E417" s="22" t="s">
        <v>15</v>
      </c>
      <c r="F417" s="21">
        <f t="shared" si="24"/>
        <v>0</v>
      </c>
      <c r="G417" s="21">
        <f t="shared" si="25"/>
        <v>0</v>
      </c>
      <c r="H417" s="24"/>
      <c r="I417" s="24"/>
      <c r="J417" s="21" t="s">
        <v>18</v>
      </c>
      <c r="K417" s="21">
        <v>42</v>
      </c>
      <c r="L417" s="21" t="str">
        <f>VLOOKUP(E417,[1]KLASIFIKASI!$I$4:$J$18,2,FALSE)</f>
        <v>PELEPAS GAS</v>
      </c>
      <c r="M417" s="21">
        <f t="shared" si="26"/>
        <v>12</v>
      </c>
      <c r="N417" s="21" t="s">
        <v>19</v>
      </c>
    </row>
    <row r="418" spans="1:14" x14ac:dyDescent="0.25">
      <c r="A418" s="21">
        <f t="shared" si="27"/>
        <v>417</v>
      </c>
      <c r="B418" s="21" t="s">
        <v>2301</v>
      </c>
      <c r="C418" s="21" t="str">
        <f>VLOOKUP(B418,[1]DESA!$B$2:$D$601,3,FALSE)</f>
        <v>MURBAYA</v>
      </c>
      <c r="D418" s="21" t="str">
        <f>VLOOKUP(B418,[1]DESA!$B$2:$E$601,4,FALSE)</f>
        <v>PRINGGARATA</v>
      </c>
      <c r="E418" s="22" t="s">
        <v>24</v>
      </c>
      <c r="F418" s="21">
        <f t="shared" si="24"/>
        <v>0</v>
      </c>
      <c r="G418" s="21">
        <f t="shared" si="25"/>
        <v>0</v>
      </c>
      <c r="H418" s="24"/>
      <c r="I418" s="24"/>
      <c r="J418" s="21" t="s">
        <v>18</v>
      </c>
      <c r="K418" s="21">
        <v>500</v>
      </c>
      <c r="L418" s="21" t="str">
        <f>VLOOKUP(E418,[1]KLASIFIKASI!$I$4:$J$18,2,FALSE)</f>
        <v>PELEPAS GAS</v>
      </c>
      <c r="M418" s="21">
        <f t="shared" si="26"/>
        <v>15</v>
      </c>
      <c r="N418" s="21" t="s">
        <v>19</v>
      </c>
    </row>
    <row r="419" spans="1:14" x14ac:dyDescent="0.25">
      <c r="A419" s="21">
        <f t="shared" si="27"/>
        <v>418</v>
      </c>
      <c r="B419" s="21" t="s">
        <v>2301</v>
      </c>
      <c r="C419" s="21" t="str">
        <f>VLOOKUP(B419,[1]DESA!$B$2:$D$601,3,FALSE)</f>
        <v>MURBAYA</v>
      </c>
      <c r="D419" s="21" t="str">
        <f>VLOOKUP(B419,[1]DESA!$B$2:$E$601,4,FALSE)</f>
        <v>PRINGGARATA</v>
      </c>
      <c r="E419" s="22" t="s">
        <v>15</v>
      </c>
      <c r="F419" s="21">
        <f t="shared" si="24"/>
        <v>0</v>
      </c>
      <c r="G419" s="21">
        <f t="shared" si="25"/>
        <v>0</v>
      </c>
      <c r="H419" s="24"/>
      <c r="I419" s="24"/>
      <c r="J419" s="21" t="s">
        <v>18</v>
      </c>
      <c r="K419" s="21">
        <v>80</v>
      </c>
      <c r="L419" s="21" t="str">
        <f>VLOOKUP(E419,[1]KLASIFIKASI!$I$4:$J$18,2,FALSE)</f>
        <v>PELEPAS GAS</v>
      </c>
      <c r="M419" s="21">
        <f t="shared" si="26"/>
        <v>13</v>
      </c>
      <c r="N419" s="21" t="s">
        <v>52</v>
      </c>
    </row>
    <row r="420" spans="1:14" x14ac:dyDescent="0.25">
      <c r="A420" s="21">
        <f t="shared" si="27"/>
        <v>419</v>
      </c>
      <c r="B420" s="21" t="s">
        <v>2301</v>
      </c>
      <c r="C420" s="21" t="str">
        <f>VLOOKUP(B420,[1]DESA!$B$2:$D$601,3,FALSE)</f>
        <v>MURBAYA</v>
      </c>
      <c r="D420" s="21" t="str">
        <f>VLOOKUP(B420,[1]DESA!$B$2:$E$601,4,FALSE)</f>
        <v>PRINGGARATA</v>
      </c>
      <c r="E420" s="22" t="s">
        <v>15</v>
      </c>
      <c r="F420" s="21">
        <f t="shared" si="24"/>
        <v>0</v>
      </c>
      <c r="G420" s="21">
        <f t="shared" si="25"/>
        <v>0</v>
      </c>
      <c r="H420" s="24"/>
      <c r="I420" s="24"/>
      <c r="J420" s="21" t="s">
        <v>18</v>
      </c>
      <c r="K420" s="21">
        <v>80</v>
      </c>
      <c r="L420" s="21" t="str">
        <f>VLOOKUP(E420,[1]KLASIFIKASI!$I$4:$J$18,2,FALSE)</f>
        <v>PELEPAS GAS</v>
      </c>
      <c r="M420" s="21">
        <f t="shared" si="26"/>
        <v>13</v>
      </c>
      <c r="N420" s="21" t="s">
        <v>52</v>
      </c>
    </row>
    <row r="421" spans="1:14" x14ac:dyDescent="0.25">
      <c r="A421" s="21">
        <f t="shared" si="27"/>
        <v>420</v>
      </c>
      <c r="B421" s="21" t="s">
        <v>2296</v>
      </c>
      <c r="C421" s="21" t="str">
        <f>VLOOKUP(B421,[1]DESA!$B$2:$D$601,3,FALSE)</f>
        <v>SINTUNG</v>
      </c>
      <c r="D421" s="21" t="str">
        <f>VLOOKUP(B421,[1]DESA!$B$2:$E$601,4,FALSE)</f>
        <v>PRINGGARATA</v>
      </c>
      <c r="E421" s="22" t="s">
        <v>29</v>
      </c>
      <c r="F421" s="21">
        <f t="shared" si="24"/>
        <v>0</v>
      </c>
      <c r="G421" s="21">
        <f t="shared" si="25"/>
        <v>0</v>
      </c>
      <c r="H421" s="24"/>
      <c r="I421" s="24"/>
      <c r="J421" s="21" t="s">
        <v>18</v>
      </c>
      <c r="K421" s="21">
        <v>80</v>
      </c>
      <c r="L421" s="21" t="str">
        <f>VLOOKUP(E421,[1]KLASIFIKASI!$I$4:$J$18,2,FALSE)</f>
        <v>PELEPAS GAS</v>
      </c>
      <c r="M421" s="21">
        <f t="shared" si="26"/>
        <v>13</v>
      </c>
      <c r="N421" s="21" t="s">
        <v>52</v>
      </c>
    </row>
    <row r="422" spans="1:14" x14ac:dyDescent="0.25">
      <c r="A422" s="21">
        <f t="shared" si="27"/>
        <v>421</v>
      </c>
      <c r="B422" s="21" t="s">
        <v>2296</v>
      </c>
      <c r="C422" s="21" t="str">
        <f>VLOOKUP(B422,[1]DESA!$B$2:$D$601,3,FALSE)</f>
        <v>SINTUNG</v>
      </c>
      <c r="D422" s="21" t="str">
        <f>VLOOKUP(B422,[1]DESA!$B$2:$E$601,4,FALSE)</f>
        <v>PRINGGARATA</v>
      </c>
      <c r="E422" s="22" t="s">
        <v>24</v>
      </c>
      <c r="F422" s="21">
        <f t="shared" si="24"/>
        <v>0</v>
      </c>
      <c r="G422" s="21">
        <f t="shared" si="25"/>
        <v>0</v>
      </c>
      <c r="H422" s="24"/>
      <c r="I422" s="24"/>
      <c r="J422" s="21" t="s">
        <v>18</v>
      </c>
      <c r="K422" s="21">
        <v>250</v>
      </c>
      <c r="L422" s="21" t="str">
        <f>VLOOKUP(E422,[1]KLASIFIKASI!$I$4:$J$18,2,FALSE)</f>
        <v>PELEPAS GAS</v>
      </c>
      <c r="M422" s="21">
        <f t="shared" si="26"/>
        <v>14</v>
      </c>
      <c r="N422" s="21" t="s">
        <v>19</v>
      </c>
    </row>
    <row r="423" spans="1:14" x14ac:dyDescent="0.25">
      <c r="A423" s="21">
        <f t="shared" si="27"/>
        <v>422</v>
      </c>
      <c r="B423" s="21" t="s">
        <v>2296</v>
      </c>
      <c r="C423" s="21" t="str">
        <f>VLOOKUP(B423,[1]DESA!$B$2:$D$601,3,FALSE)</f>
        <v>SINTUNG</v>
      </c>
      <c r="D423" s="21" t="str">
        <f>VLOOKUP(B423,[1]DESA!$B$2:$E$601,4,FALSE)</f>
        <v>PRINGGARATA</v>
      </c>
      <c r="E423" s="22" t="s">
        <v>15</v>
      </c>
      <c r="F423" s="21">
        <f t="shared" si="24"/>
        <v>0</v>
      </c>
      <c r="G423" s="21">
        <f t="shared" si="25"/>
        <v>0</v>
      </c>
      <c r="H423" s="24"/>
      <c r="I423" s="24"/>
      <c r="J423" s="21" t="s">
        <v>18</v>
      </c>
      <c r="K423" s="21">
        <v>80</v>
      </c>
      <c r="L423" s="21" t="str">
        <f>VLOOKUP(E423,[1]KLASIFIKASI!$I$4:$J$18,2,FALSE)</f>
        <v>PELEPAS GAS</v>
      </c>
      <c r="M423" s="21">
        <f t="shared" si="26"/>
        <v>13</v>
      </c>
      <c r="N423" s="21" t="s">
        <v>52</v>
      </c>
    </row>
    <row r="424" spans="1:14" x14ac:dyDescent="0.25">
      <c r="A424" s="21">
        <f t="shared" si="27"/>
        <v>423</v>
      </c>
      <c r="B424" s="21" t="s">
        <v>2296</v>
      </c>
      <c r="C424" s="21" t="str">
        <f>VLOOKUP(B424,[1]DESA!$B$2:$D$601,3,FALSE)</f>
        <v>SINTUNG</v>
      </c>
      <c r="D424" s="21" t="str">
        <f>VLOOKUP(B424,[1]DESA!$B$2:$E$601,4,FALSE)</f>
        <v>PRINGGARATA</v>
      </c>
      <c r="E424" s="22" t="s">
        <v>24</v>
      </c>
      <c r="F424" s="21">
        <f t="shared" si="24"/>
        <v>0</v>
      </c>
      <c r="G424" s="21">
        <f t="shared" si="25"/>
        <v>0</v>
      </c>
      <c r="H424" s="24"/>
      <c r="I424" s="24"/>
      <c r="J424" s="21" t="s">
        <v>18</v>
      </c>
      <c r="K424" s="21">
        <v>500</v>
      </c>
      <c r="L424" s="21" t="str">
        <f>VLOOKUP(E424,[1]KLASIFIKASI!$I$4:$J$18,2,FALSE)</f>
        <v>PELEPAS GAS</v>
      </c>
      <c r="M424" s="21">
        <f t="shared" si="26"/>
        <v>15</v>
      </c>
      <c r="N424" s="21" t="s">
        <v>19</v>
      </c>
    </row>
    <row r="425" spans="1:14" s="14" customFormat="1" x14ac:dyDescent="0.25">
      <c r="A425" s="21">
        <f t="shared" si="27"/>
        <v>424</v>
      </c>
      <c r="B425" s="21" t="s">
        <v>1464</v>
      </c>
      <c r="C425" s="21" t="str">
        <f>VLOOKUP(B425,[1]DESA!$B$2:$D$601,3,FALSE)</f>
        <v>BAGU</v>
      </c>
      <c r="D425" s="21" t="str">
        <f>VLOOKUP(B425,[1]DESA!$B$2:$E$601,4,FALSE)</f>
        <v>PRINGGARATA</v>
      </c>
      <c r="E425" s="22" t="s">
        <v>15</v>
      </c>
      <c r="F425" s="21">
        <f t="shared" si="24"/>
        <v>0</v>
      </c>
      <c r="G425" s="21">
        <f t="shared" si="25"/>
        <v>0</v>
      </c>
      <c r="H425" s="24"/>
      <c r="I425" s="24"/>
      <c r="J425" s="21" t="s">
        <v>18</v>
      </c>
      <c r="K425" s="21">
        <v>35</v>
      </c>
      <c r="L425" s="21" t="str">
        <f>VLOOKUP(E425,[1]KLASIFIKASI!$I$4:$J$18,2,FALSE)</f>
        <v>PELEPAS GAS</v>
      </c>
      <c r="M425" s="21">
        <f t="shared" si="26"/>
        <v>12</v>
      </c>
      <c r="N425" s="21" t="s">
        <v>19</v>
      </c>
    </row>
    <row r="426" spans="1:14" s="14" customFormat="1" x14ac:dyDescent="0.25">
      <c r="A426" s="21">
        <f t="shared" si="27"/>
        <v>425</v>
      </c>
      <c r="B426" s="21" t="s">
        <v>1464</v>
      </c>
      <c r="C426" s="21" t="str">
        <f>VLOOKUP(B426,[1]DESA!$B$2:$D$601,3,FALSE)</f>
        <v>BAGU</v>
      </c>
      <c r="D426" s="21" t="str">
        <f>VLOOKUP(B426,[1]DESA!$B$2:$E$601,4,FALSE)</f>
        <v>PRINGGARATA</v>
      </c>
      <c r="E426" s="22" t="s">
        <v>15</v>
      </c>
      <c r="F426" s="21">
        <f t="shared" si="24"/>
        <v>0</v>
      </c>
      <c r="G426" s="21">
        <f t="shared" si="25"/>
        <v>0</v>
      </c>
      <c r="H426" s="24"/>
      <c r="I426" s="24"/>
      <c r="J426" s="21" t="s">
        <v>18</v>
      </c>
      <c r="K426" s="21">
        <v>45</v>
      </c>
      <c r="L426" s="21" t="str">
        <f>VLOOKUP(E426,[1]KLASIFIKASI!$I$4:$J$18,2,FALSE)</f>
        <v>PELEPAS GAS</v>
      </c>
      <c r="M426" s="21">
        <f t="shared" si="26"/>
        <v>12</v>
      </c>
      <c r="N426" s="21" t="s">
        <v>19</v>
      </c>
    </row>
    <row r="427" spans="1:14" s="14" customFormat="1" x14ac:dyDescent="0.25">
      <c r="A427" s="21">
        <f t="shared" si="27"/>
        <v>426</v>
      </c>
      <c r="B427" s="21" t="s">
        <v>1464</v>
      </c>
      <c r="C427" s="21" t="str">
        <f>VLOOKUP(B427,[1]DESA!$B$2:$D$601,3,FALSE)</f>
        <v>BAGU</v>
      </c>
      <c r="D427" s="21" t="str">
        <f>VLOOKUP(B427,[1]DESA!$B$2:$E$601,4,FALSE)</f>
        <v>PRINGGARATA</v>
      </c>
      <c r="E427" s="22" t="s">
        <v>15</v>
      </c>
      <c r="F427" s="21">
        <f t="shared" si="24"/>
        <v>0</v>
      </c>
      <c r="G427" s="21">
        <f t="shared" si="25"/>
        <v>0</v>
      </c>
      <c r="H427" s="24"/>
      <c r="I427" s="24"/>
      <c r="J427" s="21" t="s">
        <v>18</v>
      </c>
      <c r="K427" s="21">
        <v>70</v>
      </c>
      <c r="L427" s="21" t="str">
        <f>VLOOKUP(E427,[1]KLASIFIKASI!$I$4:$J$18,2,FALSE)</f>
        <v>PELEPAS GAS</v>
      </c>
      <c r="M427" s="21">
        <f t="shared" si="26"/>
        <v>13</v>
      </c>
      <c r="N427" s="21" t="s">
        <v>52</v>
      </c>
    </row>
    <row r="428" spans="1:14" s="14" customFormat="1" x14ac:dyDescent="0.25">
      <c r="A428" s="21">
        <f t="shared" si="27"/>
        <v>427</v>
      </c>
      <c r="B428" s="21" t="s">
        <v>1464</v>
      </c>
      <c r="C428" s="21" t="str">
        <f>VLOOKUP(B428,[1]DESA!$B$2:$D$601,3,FALSE)</f>
        <v>BAGU</v>
      </c>
      <c r="D428" s="21" t="str">
        <f>VLOOKUP(B428,[1]DESA!$B$2:$E$601,4,FALSE)</f>
        <v>PRINGGARATA</v>
      </c>
      <c r="E428" s="22" t="s">
        <v>15</v>
      </c>
      <c r="F428" s="21">
        <f t="shared" si="24"/>
        <v>0</v>
      </c>
      <c r="G428" s="21">
        <f t="shared" si="25"/>
        <v>0</v>
      </c>
      <c r="H428" s="24"/>
      <c r="I428" s="24"/>
      <c r="J428" s="21" t="s">
        <v>18</v>
      </c>
      <c r="K428" s="21">
        <v>35</v>
      </c>
      <c r="L428" s="21" t="str">
        <f>VLOOKUP(E428,[1]KLASIFIKASI!$I$4:$J$18,2,FALSE)</f>
        <v>PELEPAS GAS</v>
      </c>
      <c r="M428" s="21">
        <f t="shared" si="26"/>
        <v>12</v>
      </c>
      <c r="N428" s="21" t="s">
        <v>19</v>
      </c>
    </row>
    <row r="429" spans="1:14" s="14" customFormat="1" x14ac:dyDescent="0.25">
      <c r="A429" s="21">
        <f t="shared" si="27"/>
        <v>428</v>
      </c>
      <c r="B429" s="21" t="s">
        <v>1464</v>
      </c>
      <c r="C429" s="21" t="str">
        <f>VLOOKUP(B429,[1]DESA!$B$2:$D$601,3,FALSE)</f>
        <v>BAGU</v>
      </c>
      <c r="D429" s="21" t="str">
        <f>VLOOKUP(B429,[1]DESA!$B$2:$E$601,4,FALSE)</f>
        <v>PRINGGARATA</v>
      </c>
      <c r="E429" s="22" t="s">
        <v>24</v>
      </c>
      <c r="F429" s="21">
        <f t="shared" si="24"/>
        <v>0</v>
      </c>
      <c r="G429" s="21">
        <f t="shared" si="25"/>
        <v>0</v>
      </c>
      <c r="H429" s="24"/>
      <c r="I429" s="24"/>
      <c r="J429" s="21" t="s">
        <v>18</v>
      </c>
      <c r="K429" s="21">
        <v>75</v>
      </c>
      <c r="L429" s="21" t="str">
        <f>VLOOKUP(E429,[1]KLASIFIKASI!$I$4:$J$18,2,FALSE)</f>
        <v>PELEPAS GAS</v>
      </c>
      <c r="M429" s="21">
        <f t="shared" si="26"/>
        <v>13</v>
      </c>
      <c r="N429" s="21" t="s">
        <v>52</v>
      </c>
    </row>
    <row r="430" spans="1:14" s="14" customFormat="1" x14ac:dyDescent="0.25">
      <c r="A430" s="21">
        <f t="shared" si="27"/>
        <v>429</v>
      </c>
      <c r="B430" s="21" t="s">
        <v>1464</v>
      </c>
      <c r="C430" s="21" t="str">
        <f>VLOOKUP(B430,[1]DESA!$B$2:$D$601,3,FALSE)</f>
        <v>BAGU</v>
      </c>
      <c r="D430" s="21" t="str">
        <f>VLOOKUP(B430,[1]DESA!$B$2:$E$601,4,FALSE)</f>
        <v>PRINGGARATA</v>
      </c>
      <c r="E430" s="22" t="s">
        <v>15</v>
      </c>
      <c r="F430" s="21">
        <f t="shared" si="24"/>
        <v>0</v>
      </c>
      <c r="G430" s="21">
        <f t="shared" si="25"/>
        <v>0</v>
      </c>
      <c r="H430" s="24"/>
      <c r="I430" s="24"/>
      <c r="J430" s="21" t="s">
        <v>18</v>
      </c>
      <c r="K430" s="21">
        <v>35</v>
      </c>
      <c r="L430" s="21" t="str">
        <f>VLOOKUP(E430,[1]KLASIFIKASI!$I$4:$J$18,2,FALSE)</f>
        <v>PELEPAS GAS</v>
      </c>
      <c r="M430" s="21">
        <f t="shared" si="26"/>
        <v>12</v>
      </c>
      <c r="N430" s="21" t="s">
        <v>19</v>
      </c>
    </row>
    <row r="431" spans="1:14" s="14" customFormat="1" x14ac:dyDescent="0.25">
      <c r="A431" s="21">
        <f t="shared" si="27"/>
        <v>430</v>
      </c>
      <c r="B431" s="21" t="s">
        <v>1464</v>
      </c>
      <c r="C431" s="21" t="str">
        <f>VLOOKUP(B431,[1]DESA!$B$2:$D$601,3,FALSE)</f>
        <v>BAGU</v>
      </c>
      <c r="D431" s="21" t="str">
        <f>VLOOKUP(B431,[1]DESA!$B$2:$E$601,4,FALSE)</f>
        <v>PRINGGARATA</v>
      </c>
      <c r="E431" s="22" t="s">
        <v>24</v>
      </c>
      <c r="F431" s="21">
        <f t="shared" si="24"/>
        <v>0</v>
      </c>
      <c r="G431" s="21">
        <f t="shared" si="25"/>
        <v>0</v>
      </c>
      <c r="H431" s="24"/>
      <c r="I431" s="24"/>
      <c r="J431" s="21" t="s">
        <v>18</v>
      </c>
      <c r="K431" s="21">
        <v>250</v>
      </c>
      <c r="L431" s="21" t="str">
        <f>VLOOKUP(E431,[1]KLASIFIKASI!$I$4:$J$18,2,FALSE)</f>
        <v>PELEPAS GAS</v>
      </c>
      <c r="M431" s="21">
        <f t="shared" si="26"/>
        <v>14</v>
      </c>
      <c r="N431" s="21" t="s">
        <v>19</v>
      </c>
    </row>
    <row r="432" spans="1:14" x14ac:dyDescent="0.25">
      <c r="A432" s="21">
        <f t="shared" si="27"/>
        <v>431</v>
      </c>
      <c r="B432" s="21" t="s">
        <v>2293</v>
      </c>
      <c r="C432" s="21" t="str">
        <f>VLOOKUP(B432,[1]DESA!$B$2:$D$601,3,FALSE)</f>
        <v>MURBAYA</v>
      </c>
      <c r="D432" s="21" t="str">
        <f>VLOOKUP(B432,[1]DESA!$B$2:$E$601,4,FALSE)</f>
        <v>PRINGGARATA</v>
      </c>
      <c r="E432" s="22" t="s">
        <v>24</v>
      </c>
      <c r="F432" s="21">
        <f t="shared" si="24"/>
        <v>0</v>
      </c>
      <c r="G432" s="21">
        <f t="shared" si="25"/>
        <v>0</v>
      </c>
      <c r="H432" s="24"/>
      <c r="I432" s="24"/>
      <c r="J432" s="21" t="s">
        <v>18</v>
      </c>
      <c r="K432" s="21">
        <v>250</v>
      </c>
      <c r="L432" s="21" t="str">
        <f>VLOOKUP(E432,[1]KLASIFIKASI!$I$4:$J$18,2,FALSE)</f>
        <v>PELEPAS GAS</v>
      </c>
      <c r="M432" s="21">
        <f t="shared" si="26"/>
        <v>14</v>
      </c>
      <c r="N432" s="21" t="s">
        <v>19</v>
      </c>
    </row>
    <row r="433" spans="1:14" x14ac:dyDescent="0.25">
      <c r="A433" s="21">
        <f t="shared" si="27"/>
        <v>432</v>
      </c>
      <c r="B433" s="21" t="s">
        <v>2293</v>
      </c>
      <c r="C433" s="21" t="str">
        <f>VLOOKUP(B433,[1]DESA!$B$2:$D$601,3,FALSE)</f>
        <v>MURBAYA</v>
      </c>
      <c r="D433" s="21" t="str">
        <f>VLOOKUP(B433,[1]DESA!$B$2:$E$601,4,FALSE)</f>
        <v>PRINGGARATA</v>
      </c>
      <c r="E433" s="22" t="s">
        <v>24</v>
      </c>
      <c r="F433" s="21">
        <f t="shared" si="24"/>
        <v>0</v>
      </c>
      <c r="G433" s="21">
        <f t="shared" si="25"/>
        <v>0</v>
      </c>
      <c r="H433" s="24"/>
      <c r="I433" s="24"/>
      <c r="J433" s="21" t="s">
        <v>18</v>
      </c>
      <c r="K433" s="21">
        <v>150</v>
      </c>
      <c r="L433" s="21" t="str">
        <f>VLOOKUP(E433,[1]KLASIFIKASI!$I$4:$J$18,2,FALSE)</f>
        <v>PELEPAS GAS</v>
      </c>
      <c r="M433" s="21">
        <f t="shared" si="26"/>
        <v>14</v>
      </c>
      <c r="N433" s="21" t="s">
        <v>19</v>
      </c>
    </row>
    <row r="434" spans="1:14" x14ac:dyDescent="0.25">
      <c r="A434" s="21">
        <f t="shared" si="27"/>
        <v>433</v>
      </c>
      <c r="B434" s="21" t="s">
        <v>2293</v>
      </c>
      <c r="C434" s="21" t="str">
        <f>VLOOKUP(B434,[1]DESA!$B$2:$D$601,3,FALSE)</f>
        <v>MURBAYA</v>
      </c>
      <c r="D434" s="21" t="str">
        <f>VLOOKUP(B434,[1]DESA!$B$2:$E$601,4,FALSE)</f>
        <v>PRINGGARATA</v>
      </c>
      <c r="E434" s="22" t="s">
        <v>15</v>
      </c>
      <c r="F434" s="21">
        <f t="shared" si="24"/>
        <v>0</v>
      </c>
      <c r="G434" s="21">
        <f t="shared" si="25"/>
        <v>0</v>
      </c>
      <c r="H434" s="24"/>
      <c r="I434" s="24"/>
      <c r="J434" s="21" t="s">
        <v>18</v>
      </c>
      <c r="K434" s="21">
        <v>42</v>
      </c>
      <c r="L434" s="21" t="str">
        <f>VLOOKUP(E434,[1]KLASIFIKASI!$I$4:$J$18,2,FALSE)</f>
        <v>PELEPAS GAS</v>
      </c>
      <c r="M434" s="21">
        <f t="shared" si="26"/>
        <v>12</v>
      </c>
      <c r="N434" s="21" t="s">
        <v>19</v>
      </c>
    </row>
    <row r="435" spans="1:14" x14ac:dyDescent="0.25">
      <c r="A435" s="21">
        <f t="shared" si="27"/>
        <v>434</v>
      </c>
      <c r="B435" s="21" t="s">
        <v>2293</v>
      </c>
      <c r="C435" s="21" t="str">
        <f>VLOOKUP(B435,[1]DESA!$B$2:$D$601,3,FALSE)</f>
        <v>MURBAYA</v>
      </c>
      <c r="D435" s="21" t="str">
        <f>VLOOKUP(B435,[1]DESA!$B$2:$E$601,4,FALSE)</f>
        <v>PRINGGARATA</v>
      </c>
      <c r="E435" s="22" t="s">
        <v>15</v>
      </c>
      <c r="F435" s="21">
        <f t="shared" si="24"/>
        <v>0</v>
      </c>
      <c r="G435" s="21">
        <f t="shared" si="25"/>
        <v>0</v>
      </c>
      <c r="H435" s="24"/>
      <c r="I435" s="24"/>
      <c r="J435" s="21" t="s">
        <v>18</v>
      </c>
      <c r="K435" s="21">
        <v>42</v>
      </c>
      <c r="L435" s="21" t="str">
        <f>VLOOKUP(E435,[1]KLASIFIKASI!$I$4:$J$18,2,FALSE)</f>
        <v>PELEPAS GAS</v>
      </c>
      <c r="M435" s="21">
        <f t="shared" si="26"/>
        <v>12</v>
      </c>
      <c r="N435" s="21" t="s">
        <v>19</v>
      </c>
    </row>
    <row r="436" spans="1:14" x14ac:dyDescent="0.25">
      <c r="A436" s="21">
        <f t="shared" si="27"/>
        <v>435</v>
      </c>
      <c r="B436" s="21" t="s">
        <v>1464</v>
      </c>
      <c r="C436" s="21" t="str">
        <f>VLOOKUP(B436,[1]DESA!$B$2:$D$601,3,FALSE)</f>
        <v>BAGU</v>
      </c>
      <c r="D436" s="21" t="str">
        <f>VLOOKUP(B436,[1]DESA!$B$2:$E$601,4,FALSE)</f>
        <v>PRINGGARATA</v>
      </c>
      <c r="E436" s="22" t="s">
        <v>15</v>
      </c>
      <c r="F436" s="21">
        <f>IF(ISERROR(VLOOKUP(M436,KELAS,2,FALSE)),0,VLOOKUP(M436,KELAS,2,FALSE))</f>
        <v>0</v>
      </c>
      <c r="G436" s="21">
        <f>IF(F436&gt;50,100,F436)</f>
        <v>0</v>
      </c>
      <c r="H436" s="24" t="s">
        <v>1465</v>
      </c>
      <c r="I436" s="24" t="s">
        <v>1466</v>
      </c>
      <c r="J436" s="21" t="s">
        <v>18</v>
      </c>
      <c r="K436" s="21">
        <v>42</v>
      </c>
      <c r="L436" s="21" t="str">
        <f>VLOOKUP(E436,[1]KLASIFIKASI!$I$4:$J$18,2,FALSE)</f>
        <v>PELEPAS GAS</v>
      </c>
      <c r="M436" s="21">
        <f>IF(AND(L436="PIJAR",K436&gt;=25,K436&lt;=50),1,IF(AND(L436="PIJAR",K436&gt;=51,K436&lt;=100),2,IF(AND(L436="PIJAR",K436&gt;=101,K436&lt;=200),3,IF(AND(L436="PIJAR",K436&gt;=201,K436&lt;=300),4,IF(AND(L436="PIJAR",K436&gt;=301,K436&lt;=400),5,IF(AND(L436="PIJAR",K436&gt;=401,K436&lt;=500),6,IF(AND(L436="PIJAR",K436&gt;=510,K436&lt;=600),7,IF(AND(L436="PIJAR",K436&gt;=601,K436&lt;=700),8,IF(AND(L436="PIJAR",K436&gt;=701,K436&lt;=800),9,IF(AND(L436="PIJAR",K436&gt;=801,K436&lt;=900),10,IF(AND(L436="PIJAR",K436&gt;=901,K436&lt;=1000),11,IF(AND(L436="PELEPAS GAS",K436&gt;=10,K436&lt;=50),12,IF(AND(L436="PELEPAS GAS",K436&gt;=51,K436&lt;=100),13,IF(AND(L436="PELEPAS GAS",K436&gt;=101,K436&lt;=250),14,IF(AND(L436="PELEPAS GAS",K436&gt;=251,K436&lt;1000),15,IF(AND(L436="PELEPAS GAS",K436&gt;=501,K436&lt;2000),16,"SALAH"))))))))))))))))</f>
        <v>12</v>
      </c>
      <c r="N436" s="21" t="s">
        <v>19</v>
      </c>
    </row>
    <row r="437" spans="1:14" x14ac:dyDescent="0.25">
      <c r="A437" s="21">
        <f t="shared" si="27"/>
        <v>436</v>
      </c>
      <c r="B437" s="21"/>
      <c r="C437" s="21" t="e">
        <f>VLOOKUP(B437,[1]DESA!$B$2:$D$601,3,FALSE)</f>
        <v>#N/A</v>
      </c>
      <c r="D437" s="21" t="e">
        <f>VLOOKUP(B437,[1]DESA!$B$2:$E$601,4,FALSE)</f>
        <v>#N/A</v>
      </c>
      <c r="E437" s="22" t="s">
        <v>408</v>
      </c>
      <c r="F437" s="21">
        <f>IF(ISERROR(VLOOKUP(M437,KELAS,2,FALSE)),0,VLOOKUP(M437,KELAS,2,FALSE))</f>
        <v>0</v>
      </c>
      <c r="G437" s="21">
        <f>IF(F437&gt;50,100,F437)</f>
        <v>0</v>
      </c>
      <c r="H437" s="24"/>
      <c r="I437" s="24"/>
      <c r="J437" s="21" t="s">
        <v>18</v>
      </c>
      <c r="K437" s="21">
        <v>200</v>
      </c>
      <c r="L437" s="21" t="str">
        <f>VLOOKUP(E437,[1]KLASIFIKASI!$I$4:$J$18,2,FALSE)</f>
        <v>PIJAR</v>
      </c>
      <c r="M437" s="21">
        <f>IF(AND(L437="PIJAR",K437&gt;=25,K437&lt;=50),1,IF(AND(L437="PIJAR",K437&gt;=51,K437&lt;=100),2,IF(AND(L437="PIJAR",K437&gt;=101,K437&lt;=200),3,IF(AND(L437="PIJAR",K437&gt;=201,K437&lt;=300),4,IF(AND(L437="PIJAR",K437&gt;=301,K437&lt;=400),5,IF(AND(L437="PIJAR",K437&gt;=401,K437&lt;=500),6,IF(AND(L437="PIJAR",K437&gt;=510,K437&lt;=600),7,IF(AND(L437="PIJAR",K437&gt;=601,K437&lt;=700),8,IF(AND(L437="PIJAR",K437&gt;=701,K437&lt;=800),9,IF(AND(L437="PIJAR",K437&gt;=801,K437&lt;=900),10,IF(AND(L437="PIJAR",K437&gt;=901,K437&lt;=1000),11,IF(AND(L437="PELEPAS GAS",K437&gt;=10,K437&lt;=50),12,IF(AND(L437="PELEPAS GAS",K437&gt;=51,K437&lt;=100),13,IF(AND(L437="PELEPAS GAS",K437&gt;=101,K437&lt;=250),14,IF(AND(L437="PELEPAS GAS",K437&gt;=251,K437&lt;1000),15,IF(AND(L437="PELEPAS GAS",K437&gt;=501,K437&lt;2000),16,"SALAH"))))))))))))))))</f>
        <v>3</v>
      </c>
      <c r="N437" s="21" t="s">
        <v>52</v>
      </c>
    </row>
    <row r="438" spans="1:14" x14ac:dyDescent="0.25">
      <c r="A438" s="21">
        <f t="shared" si="27"/>
        <v>437</v>
      </c>
      <c r="B438" s="21" t="s">
        <v>1464</v>
      </c>
      <c r="C438" s="21" t="str">
        <f>VLOOKUP(B438,[1]DESA!$B$2:$D$601,3,FALSE)</f>
        <v>BAGU</v>
      </c>
      <c r="D438" s="21" t="str">
        <f>VLOOKUP(B438,[1]DESA!$B$2:$E$601,4,FALSE)</f>
        <v>PRINGGARATA</v>
      </c>
      <c r="E438" s="22" t="s">
        <v>15</v>
      </c>
      <c r="F438" s="21">
        <f>IF(ISERROR(VLOOKUP(M438,KELAS,2,FALSE)),0,VLOOKUP(M438,KELAS,2,FALSE))</f>
        <v>0</v>
      </c>
      <c r="G438" s="21">
        <f>IF(F438&gt;50,100,F438)</f>
        <v>0</v>
      </c>
      <c r="H438" s="24" t="s">
        <v>1467</v>
      </c>
      <c r="I438" s="24" t="s">
        <v>1468</v>
      </c>
      <c r="J438" s="21" t="s">
        <v>18</v>
      </c>
      <c r="K438" s="21">
        <v>42</v>
      </c>
      <c r="L438" s="21" t="str">
        <f>VLOOKUP(E438,[1]KLASIFIKASI!$I$4:$J$18,2,FALSE)</f>
        <v>PELEPAS GAS</v>
      </c>
      <c r="M438" s="21">
        <f>IF(AND(L438="PIJAR",K438&gt;=25,K438&lt;=50),1,IF(AND(L438="PIJAR",K438&gt;=51,K438&lt;=100),2,IF(AND(L438="PIJAR",K438&gt;=101,K438&lt;=200),3,IF(AND(L438="PIJAR",K438&gt;=201,K438&lt;=300),4,IF(AND(L438="PIJAR",K438&gt;=301,K438&lt;=400),5,IF(AND(L438="PIJAR",K438&gt;=401,K438&lt;=500),6,IF(AND(L438="PIJAR",K438&gt;=510,K438&lt;=600),7,IF(AND(L438="PIJAR",K438&gt;=601,K438&lt;=700),8,IF(AND(L438="PIJAR",K438&gt;=701,K438&lt;=800),9,IF(AND(L438="PIJAR",K438&gt;=801,K438&lt;=900),10,IF(AND(L438="PIJAR",K438&gt;=901,K438&lt;=1000),11,IF(AND(L438="PELEPAS GAS",K438&gt;=10,K438&lt;=50),12,IF(AND(L438="PELEPAS GAS",K438&gt;=51,K438&lt;=100),13,IF(AND(L438="PELEPAS GAS",K438&gt;=101,K438&lt;=250),14,IF(AND(L438="PELEPAS GAS",K438&gt;=251,K438&lt;1000),15,IF(AND(L438="PELEPAS GAS",K438&gt;=501,K438&lt;2000),16,"SALAH"))))))))))))))))</f>
        <v>12</v>
      </c>
      <c r="N438" s="21" t="s">
        <v>19</v>
      </c>
    </row>
    <row r="439" spans="1:14" x14ac:dyDescent="0.25">
      <c r="A439" s="21">
        <f t="shared" si="27"/>
        <v>438</v>
      </c>
      <c r="B439" s="21" t="s">
        <v>1464</v>
      </c>
      <c r="C439" s="21" t="str">
        <f>VLOOKUP(B439,[1]DESA!$B$2:$D$601,3,FALSE)</f>
        <v>BAGU</v>
      </c>
      <c r="D439" s="21" t="str">
        <f>VLOOKUP(B439,[1]DESA!$B$2:$E$601,4,FALSE)</f>
        <v>PRINGGARATA</v>
      </c>
      <c r="E439" s="22" t="s">
        <v>29</v>
      </c>
      <c r="F439" s="21">
        <f>IF(ISERROR(VLOOKUP(M439,KELAS,2,FALSE)),0,VLOOKUP(M439,KELAS,2,FALSE))</f>
        <v>0</v>
      </c>
      <c r="G439" s="21">
        <f>IF(F439&gt;50,100,F439)</f>
        <v>0</v>
      </c>
      <c r="H439" s="24"/>
      <c r="I439" s="24"/>
      <c r="J439" s="21" t="s">
        <v>18</v>
      </c>
      <c r="K439" s="21">
        <v>500</v>
      </c>
      <c r="L439" s="21" t="str">
        <f>VLOOKUP(E439,[1]KLASIFIKASI!$I$4:$J$18,2,FALSE)</f>
        <v>PELEPAS GAS</v>
      </c>
      <c r="M439" s="21">
        <f>IF(AND(L439="PIJAR",K439&gt;=25,K439&lt;=50),1,IF(AND(L439="PIJAR",K439&gt;=51,K439&lt;=100),2,IF(AND(L439="PIJAR",K439&gt;=101,K439&lt;=200),3,IF(AND(L439="PIJAR",K439&gt;=201,K439&lt;=300),4,IF(AND(L439="PIJAR",K439&gt;=301,K439&lt;=400),5,IF(AND(L439="PIJAR",K439&gt;=401,K439&lt;=500),6,IF(AND(L439="PIJAR",K439&gt;=510,K439&lt;=600),7,IF(AND(L439="PIJAR",K439&gt;=601,K439&lt;=700),8,IF(AND(L439="PIJAR",K439&gt;=701,K439&lt;=800),9,IF(AND(L439="PIJAR",K439&gt;=801,K439&lt;=900),10,IF(AND(L439="PIJAR",K439&gt;=901,K439&lt;=1000),11,IF(AND(L439="PELEPAS GAS",K439&gt;=10,K439&lt;=50),12,IF(AND(L439="PELEPAS GAS",K439&gt;=51,K439&lt;=100),13,IF(AND(L439="PELEPAS GAS",K439&gt;=101,K439&lt;=250),14,IF(AND(L439="PELEPAS GAS",K439&gt;=251,K439&lt;1000),15,IF(AND(L439="PELEPAS GAS",K439&gt;=501,K439&lt;2000),16,"SALAH"))))))))))))))))</f>
        <v>15</v>
      </c>
      <c r="N439" s="21" t="s">
        <v>19</v>
      </c>
    </row>
    <row r="440" spans="1:14" x14ac:dyDescent="0.25">
      <c r="A440" s="21">
        <f t="shared" si="27"/>
        <v>439</v>
      </c>
      <c r="B440" s="21" t="s">
        <v>1464</v>
      </c>
      <c r="C440" s="21" t="str">
        <f>VLOOKUP(B440,[1]DESA!$B$2:$D$601,3,FALSE)</f>
        <v>BAGU</v>
      </c>
      <c r="D440" s="21" t="str">
        <f>VLOOKUP(B440,[1]DESA!$B$2:$E$601,4,FALSE)</f>
        <v>PRINGGARATA</v>
      </c>
      <c r="E440" s="22" t="s">
        <v>15</v>
      </c>
      <c r="F440" s="21">
        <f>IF(ISERROR(VLOOKUP(M440,KELAS,2,FALSE)),0,VLOOKUP(M440,KELAS,2,FALSE))</f>
        <v>0</v>
      </c>
      <c r="G440" s="21">
        <f>IF(F440&gt;50,100,F440)</f>
        <v>0</v>
      </c>
      <c r="H440" s="24" t="s">
        <v>1469</v>
      </c>
      <c r="I440" s="24" t="s">
        <v>1470</v>
      </c>
      <c r="J440" s="21" t="s">
        <v>18</v>
      </c>
      <c r="K440" s="21">
        <v>42</v>
      </c>
      <c r="L440" s="21" t="str">
        <f>VLOOKUP(E440,[1]KLASIFIKASI!$I$4:$J$18,2,FALSE)</f>
        <v>PELEPAS GAS</v>
      </c>
      <c r="M440" s="21">
        <f>IF(AND(L440="PIJAR",K440&gt;=25,K440&lt;=50),1,IF(AND(L440="PIJAR",K440&gt;=51,K440&lt;=100),2,IF(AND(L440="PIJAR",K440&gt;=101,K440&lt;=200),3,IF(AND(L440="PIJAR",K440&gt;=201,K440&lt;=300),4,IF(AND(L440="PIJAR",K440&gt;=301,K440&lt;=400),5,IF(AND(L440="PIJAR",K440&gt;=401,K440&lt;=500),6,IF(AND(L440="PIJAR",K440&gt;=510,K440&lt;=600),7,IF(AND(L440="PIJAR",K440&gt;=601,K440&lt;=700),8,IF(AND(L440="PIJAR",K440&gt;=701,K440&lt;=800),9,IF(AND(L440="PIJAR",K440&gt;=801,K440&lt;=900),10,IF(AND(L440="PIJAR",K440&gt;=901,K440&lt;=1000),11,IF(AND(L440="PELEPAS GAS",K440&gt;=10,K440&lt;=50),12,IF(AND(L440="PELEPAS GAS",K440&gt;=51,K440&lt;=100),13,IF(AND(L440="PELEPAS GAS",K440&gt;=101,K440&lt;=250),14,IF(AND(L440="PELEPAS GAS",K440&gt;=251,K440&lt;1000),15,IF(AND(L440="PELEPAS GAS",K440&gt;=501,K440&lt;2000),16,"SALAH"))))))))))))))))</f>
        <v>12</v>
      </c>
      <c r="N440" s="21" t="s">
        <v>19</v>
      </c>
    </row>
    <row r="441" spans="1:14" x14ac:dyDescent="0.25">
      <c r="A441" s="21">
        <f t="shared" si="27"/>
        <v>440</v>
      </c>
      <c r="B441" s="21" t="s">
        <v>1464</v>
      </c>
      <c r="C441" s="21" t="str">
        <f>VLOOKUP(B441,[1]DESA!$B$2:$D$601,3,FALSE)</f>
        <v>BAGU</v>
      </c>
      <c r="D441" s="21" t="str">
        <f>VLOOKUP(B441,[1]DESA!$B$2:$E$601,4,FALSE)</f>
        <v>PRINGGARATA</v>
      </c>
      <c r="E441" s="22" t="s">
        <v>49</v>
      </c>
      <c r="F441" s="21">
        <f>IF(ISERROR(VLOOKUP(M441,KELAS,2,FALSE)),0,VLOOKUP(M441,KELAS,2,FALSE))</f>
        <v>0</v>
      </c>
      <c r="G441" s="21">
        <f>IF(F441&gt;50,100,F441)</f>
        <v>0</v>
      </c>
      <c r="H441" s="24" t="s">
        <v>1471</v>
      </c>
      <c r="I441" s="24" t="s">
        <v>1472</v>
      </c>
      <c r="J441" s="21" t="s">
        <v>18</v>
      </c>
      <c r="K441" s="21"/>
      <c r="L441" s="21" t="e">
        <f>VLOOKUP(E441,[1]KLASIFIKASI!$I$4:$J$18,2,FALSE)</f>
        <v>#N/A</v>
      </c>
      <c r="M441" s="21" t="e">
        <f>IF(AND(L441="PIJAR",K441&gt;=25,K441&lt;=50),1,IF(AND(L441="PIJAR",K441&gt;=51,K441&lt;=100),2,IF(AND(L441="PIJAR",K441&gt;=101,K441&lt;=200),3,IF(AND(L441="PIJAR",K441&gt;=201,K441&lt;=300),4,IF(AND(L441="PIJAR",K441&gt;=301,K441&lt;=400),5,IF(AND(L441="PIJAR",K441&gt;=401,K441&lt;=500),6,IF(AND(L441="PIJAR",K441&gt;=510,K441&lt;=600),7,IF(AND(L441="PIJAR",K441&gt;=601,K441&lt;=700),8,IF(AND(L441="PIJAR",K441&gt;=701,K441&lt;=800),9,IF(AND(L441="PIJAR",K441&gt;=801,K441&lt;=900),10,IF(AND(L441="PIJAR",K441&gt;=901,K441&lt;=1000),11,IF(AND(L441="PELEPAS GAS",K441&gt;=10,K441&lt;=50),12,IF(AND(L441="PELEPAS GAS",K441&gt;=51,K441&lt;=100),13,IF(AND(L441="PELEPAS GAS",K441&gt;=101,K441&lt;=250),14,IF(AND(L441="PELEPAS GAS",K441&gt;=251,K441&lt;1000),15,IF(AND(L441="PELEPAS GAS",K441&gt;=501,K441&lt;2000),16,"SALAH"))))))))))))))))</f>
        <v>#N/A</v>
      </c>
      <c r="N441" s="21" t="s">
        <v>52</v>
      </c>
    </row>
    <row r="442" spans="1:14" x14ac:dyDescent="0.25">
      <c r="A442" s="21">
        <f t="shared" si="27"/>
        <v>441</v>
      </c>
      <c r="B442" s="21" t="s">
        <v>1464</v>
      </c>
      <c r="C442" s="21" t="str">
        <f>VLOOKUP(B442,[1]DESA!$B$2:$D$601,3,FALSE)</f>
        <v>BAGU</v>
      </c>
      <c r="D442" s="21" t="str">
        <f>VLOOKUP(B442,[1]DESA!$B$2:$E$601,4,FALSE)</f>
        <v>PRINGGARATA</v>
      </c>
      <c r="E442" s="22" t="s">
        <v>15</v>
      </c>
      <c r="F442" s="21">
        <f>IF(ISERROR(VLOOKUP(M442,KELAS,2,FALSE)),0,VLOOKUP(M442,KELAS,2,FALSE))</f>
        <v>0</v>
      </c>
      <c r="G442" s="21">
        <f>IF(F442&gt;50,100,F442)</f>
        <v>0</v>
      </c>
      <c r="H442" s="24" t="s">
        <v>1473</v>
      </c>
      <c r="I442" s="24" t="s">
        <v>1474</v>
      </c>
      <c r="J442" s="21" t="s">
        <v>18</v>
      </c>
      <c r="K442" s="21">
        <v>42</v>
      </c>
      <c r="L442" s="21" t="str">
        <f>VLOOKUP(E442,[1]KLASIFIKASI!$I$4:$J$18,2,FALSE)</f>
        <v>PELEPAS GAS</v>
      </c>
      <c r="M442" s="21">
        <f>IF(AND(L442="PIJAR",K442&gt;=25,K442&lt;=50),1,IF(AND(L442="PIJAR",K442&gt;=51,K442&lt;=100),2,IF(AND(L442="PIJAR",K442&gt;=101,K442&lt;=200),3,IF(AND(L442="PIJAR",K442&gt;=201,K442&lt;=300),4,IF(AND(L442="PIJAR",K442&gt;=301,K442&lt;=400),5,IF(AND(L442="PIJAR",K442&gt;=401,K442&lt;=500),6,IF(AND(L442="PIJAR",K442&gt;=510,K442&lt;=600),7,IF(AND(L442="PIJAR",K442&gt;=601,K442&lt;=700),8,IF(AND(L442="PIJAR",K442&gt;=701,K442&lt;=800),9,IF(AND(L442="PIJAR",K442&gt;=801,K442&lt;=900),10,IF(AND(L442="PIJAR",K442&gt;=901,K442&lt;=1000),11,IF(AND(L442="PELEPAS GAS",K442&gt;=10,K442&lt;=50),12,IF(AND(L442="PELEPAS GAS",K442&gt;=51,K442&lt;=100),13,IF(AND(L442="PELEPAS GAS",K442&gt;=101,K442&lt;=250),14,IF(AND(L442="PELEPAS GAS",K442&gt;=251,K442&lt;1000),15,IF(AND(L442="PELEPAS GAS",K442&gt;=501,K442&lt;2000),16,"SALAH"))))))))))))))))</f>
        <v>12</v>
      </c>
      <c r="N442" s="2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workbookViewId="0">
      <selection activeCell="A2" sqref="A1:N408"/>
    </sheetView>
  </sheetViews>
  <sheetFormatPr defaultRowHeight="15" x14ac:dyDescent="0.25"/>
  <cols>
    <col min="3" max="3" width="16.42578125" customWidth="1"/>
    <col min="4" max="4" width="21.42578125" customWidth="1"/>
    <col min="5" max="5" width="17.28515625" customWidth="1"/>
    <col min="9" max="9" width="10.7109375" customWidth="1"/>
    <col min="10" max="10" width="22" customWidth="1"/>
    <col min="11" max="11" width="19.28515625" customWidth="1"/>
    <col min="12" max="12" width="14" customWidth="1"/>
    <col min="14" max="14" width="15.8554687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2363</v>
      </c>
      <c r="C2" s="21" t="str">
        <f>VLOOKUP(B2,[1]DESA!$B$2:$D$601,3,FALSE)</f>
        <v>BAREJULAT</v>
      </c>
      <c r="D2" s="21" t="str">
        <f>VLOOKUP(B2,[1]DESA!$B$2:$E$601,4,FALSE)</f>
        <v>JONGGAT</v>
      </c>
      <c r="E2" s="22" t="s">
        <v>29</v>
      </c>
      <c r="F2" s="21">
        <f t="shared" ref="F2:F65" si="0">IF(ISERROR(VLOOKUP(M2,KELAS,2,FALSE)),0,VLOOKUP(M2,KELAS,2,FALSE))</f>
        <v>0</v>
      </c>
      <c r="G2" s="21">
        <f t="shared" ref="G2:G65" si="1">IF(F2&gt;50,100,F2)</f>
        <v>0</v>
      </c>
      <c r="H2" s="24"/>
      <c r="I2" s="24"/>
      <c r="J2" s="21" t="s">
        <v>18</v>
      </c>
      <c r="K2" s="21">
        <v>250</v>
      </c>
      <c r="L2" s="21" t="str">
        <f>VLOOKUP(E2,[1]KLASIFIKASI!$I$4:$J$18,2,FALSE)</f>
        <v>PELEPAS GAS</v>
      </c>
      <c r="M2" s="21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21" t="s">
        <v>19</v>
      </c>
    </row>
    <row r="3" spans="1:14" x14ac:dyDescent="0.25">
      <c r="A3" s="21">
        <f>1+A2</f>
        <v>2</v>
      </c>
      <c r="B3" s="21" t="s">
        <v>2363</v>
      </c>
      <c r="C3" s="21" t="str">
        <f>VLOOKUP(B3,[1]DESA!$B$2:$D$601,3,FALSE)</f>
        <v>BAREJULAT</v>
      </c>
      <c r="D3" s="21" t="str">
        <f>VLOOKUP(B3,[1]DESA!$B$2:$E$601,4,FALSE)</f>
        <v>JONGGAT</v>
      </c>
      <c r="E3" s="22" t="s">
        <v>15</v>
      </c>
      <c r="F3" s="21">
        <f t="shared" si="0"/>
        <v>0</v>
      </c>
      <c r="G3" s="21">
        <f t="shared" si="1"/>
        <v>0</v>
      </c>
      <c r="H3" s="24"/>
      <c r="I3" s="24"/>
      <c r="J3" s="21" t="s">
        <v>18</v>
      </c>
      <c r="K3" s="21">
        <v>20</v>
      </c>
      <c r="L3" s="21" t="str">
        <f>VLOOKUP(E3,[1]KLASIFIKASI!$I$4:$J$18,2,FALSE)</f>
        <v>PELEPAS GAS</v>
      </c>
      <c r="M3" s="21">
        <f t="shared" si="2"/>
        <v>12</v>
      </c>
      <c r="N3" s="21" t="s">
        <v>19</v>
      </c>
    </row>
    <row r="4" spans="1:14" x14ac:dyDescent="0.25">
      <c r="A4" s="21">
        <f t="shared" ref="A4:A67" si="3">1+A3</f>
        <v>3</v>
      </c>
      <c r="B4" s="21" t="s">
        <v>2363</v>
      </c>
      <c r="C4" s="21" t="str">
        <f>VLOOKUP(B4,[1]DESA!$B$2:$D$601,3,FALSE)</f>
        <v>BAREJULAT</v>
      </c>
      <c r="D4" s="21" t="str">
        <f>VLOOKUP(B4,[1]DESA!$B$2:$E$601,4,FALSE)</f>
        <v>JONGGAT</v>
      </c>
      <c r="E4" s="22" t="s">
        <v>15</v>
      </c>
      <c r="F4" s="21">
        <f t="shared" si="0"/>
        <v>0</v>
      </c>
      <c r="G4" s="21">
        <f t="shared" si="1"/>
        <v>0</v>
      </c>
      <c r="H4" s="24"/>
      <c r="I4" s="24"/>
      <c r="J4" s="21" t="s">
        <v>18</v>
      </c>
      <c r="K4" s="21">
        <v>20</v>
      </c>
      <c r="L4" s="21" t="str">
        <f>VLOOKUP(E4,[1]KLASIFIKASI!$I$4:$J$18,2,FALSE)</f>
        <v>PELEPAS GAS</v>
      </c>
      <c r="M4" s="21">
        <f t="shared" si="2"/>
        <v>12</v>
      </c>
      <c r="N4" s="21" t="s">
        <v>19</v>
      </c>
    </row>
    <row r="5" spans="1:14" x14ac:dyDescent="0.25">
      <c r="A5" s="21">
        <f t="shared" si="3"/>
        <v>4</v>
      </c>
      <c r="B5" s="21" t="s">
        <v>2363</v>
      </c>
      <c r="C5" s="21" t="str">
        <f>VLOOKUP(B5,[1]DESA!$B$2:$D$601,3,FALSE)</f>
        <v>BAREJULAT</v>
      </c>
      <c r="D5" s="21" t="str">
        <f>VLOOKUP(B5,[1]DESA!$B$2:$E$601,4,FALSE)</f>
        <v>JONGGAT</v>
      </c>
      <c r="E5" s="22" t="s">
        <v>15</v>
      </c>
      <c r="F5" s="21">
        <f t="shared" si="0"/>
        <v>0</v>
      </c>
      <c r="G5" s="21">
        <f t="shared" si="1"/>
        <v>0</v>
      </c>
      <c r="H5" s="24"/>
      <c r="I5" s="24"/>
      <c r="J5" s="21" t="s">
        <v>18</v>
      </c>
      <c r="K5" s="21">
        <v>40</v>
      </c>
      <c r="L5" s="21" t="str">
        <f>VLOOKUP(E5,[1]KLASIFIKASI!$I$4:$J$18,2,FALSE)</f>
        <v>PELEPAS GAS</v>
      </c>
      <c r="M5" s="21">
        <f t="shared" si="2"/>
        <v>12</v>
      </c>
      <c r="N5" s="21" t="s">
        <v>19</v>
      </c>
    </row>
    <row r="6" spans="1:14" x14ac:dyDescent="0.25">
      <c r="A6" s="21">
        <f t="shared" si="3"/>
        <v>5</v>
      </c>
      <c r="B6" s="21" t="s">
        <v>2363</v>
      </c>
      <c r="C6" s="21" t="str">
        <f>VLOOKUP(B6,[1]DESA!$B$2:$D$601,3,FALSE)</f>
        <v>BAREJULAT</v>
      </c>
      <c r="D6" s="21" t="str">
        <f>VLOOKUP(B6,[1]DESA!$B$2:$E$601,4,FALSE)</f>
        <v>JONGGAT</v>
      </c>
      <c r="E6" s="22" t="s">
        <v>15</v>
      </c>
      <c r="F6" s="21">
        <f t="shared" si="0"/>
        <v>0</v>
      </c>
      <c r="G6" s="21">
        <f t="shared" si="1"/>
        <v>0</v>
      </c>
      <c r="H6" s="24"/>
      <c r="I6" s="24"/>
      <c r="J6" s="21" t="s">
        <v>18</v>
      </c>
      <c r="K6" s="21">
        <v>40</v>
      </c>
      <c r="L6" s="21" t="str">
        <f>VLOOKUP(E6,[1]KLASIFIKASI!$I$4:$J$18,2,FALSE)</f>
        <v>PELEPAS GAS</v>
      </c>
      <c r="M6" s="21">
        <f t="shared" si="2"/>
        <v>12</v>
      </c>
      <c r="N6" s="21" t="s">
        <v>19</v>
      </c>
    </row>
    <row r="7" spans="1:14" x14ac:dyDescent="0.25">
      <c r="A7" s="21">
        <f t="shared" si="3"/>
        <v>6</v>
      </c>
      <c r="B7" s="21" t="s">
        <v>2363</v>
      </c>
      <c r="C7" s="21" t="str">
        <f>VLOOKUP(B7,[1]DESA!$B$2:$D$601,3,FALSE)</f>
        <v>BAREJULAT</v>
      </c>
      <c r="D7" s="21" t="str">
        <f>VLOOKUP(B7,[1]DESA!$B$2:$E$601,4,FALSE)</f>
        <v>JONGGAT</v>
      </c>
      <c r="E7" s="22" t="s">
        <v>29</v>
      </c>
      <c r="F7" s="21">
        <f t="shared" si="0"/>
        <v>0</v>
      </c>
      <c r="G7" s="21">
        <f t="shared" si="1"/>
        <v>0</v>
      </c>
      <c r="H7" s="24"/>
      <c r="I7" s="24"/>
      <c r="J7" s="21" t="s">
        <v>18</v>
      </c>
      <c r="K7" s="21">
        <v>500</v>
      </c>
      <c r="L7" s="21" t="str">
        <f>VLOOKUP(E7,[1]KLASIFIKASI!$I$4:$J$18,2,FALSE)</f>
        <v>PELEPAS GAS</v>
      </c>
      <c r="M7" s="21">
        <f t="shared" si="2"/>
        <v>15</v>
      </c>
      <c r="N7" s="21" t="s">
        <v>19</v>
      </c>
    </row>
    <row r="8" spans="1:14" x14ac:dyDescent="0.25">
      <c r="A8" s="21">
        <f t="shared" si="3"/>
        <v>7</v>
      </c>
      <c r="B8" s="21" t="s">
        <v>2363</v>
      </c>
      <c r="C8" s="21" t="str">
        <f>VLOOKUP(B8,[1]DESA!$B$2:$D$601,3,FALSE)</f>
        <v>BAREJULAT</v>
      </c>
      <c r="D8" s="21" t="str">
        <f>VLOOKUP(B8,[1]DESA!$B$2:$E$601,4,FALSE)</f>
        <v>JONGGAT</v>
      </c>
      <c r="E8" s="22" t="s">
        <v>29</v>
      </c>
      <c r="F8" s="21">
        <f t="shared" si="0"/>
        <v>0</v>
      </c>
      <c r="G8" s="21">
        <f t="shared" si="1"/>
        <v>0</v>
      </c>
      <c r="H8" s="24"/>
      <c r="I8" s="24"/>
      <c r="J8" s="21" t="s">
        <v>18</v>
      </c>
      <c r="K8" s="21">
        <v>500</v>
      </c>
      <c r="L8" s="21" t="str">
        <f>VLOOKUP(E8,[1]KLASIFIKASI!$I$4:$J$18,2,FALSE)</f>
        <v>PELEPAS GAS</v>
      </c>
      <c r="M8" s="21">
        <f t="shared" si="2"/>
        <v>15</v>
      </c>
      <c r="N8" s="21" t="s">
        <v>19</v>
      </c>
    </row>
    <row r="9" spans="1:14" x14ac:dyDescent="0.25">
      <c r="A9" s="21">
        <f t="shared" si="3"/>
        <v>8</v>
      </c>
      <c r="B9" s="21" t="s">
        <v>2363</v>
      </c>
      <c r="C9" s="21" t="str">
        <f>VLOOKUP(B9,[1]DESA!$B$2:$D$601,3,FALSE)</f>
        <v>BAREJULAT</v>
      </c>
      <c r="D9" s="21" t="str">
        <f>VLOOKUP(B9,[1]DESA!$B$2:$E$601,4,FALSE)</f>
        <v>JONGGAT</v>
      </c>
      <c r="E9" s="22" t="s">
        <v>29</v>
      </c>
      <c r="F9" s="21">
        <f t="shared" si="0"/>
        <v>0</v>
      </c>
      <c r="G9" s="21">
        <f t="shared" si="1"/>
        <v>0</v>
      </c>
      <c r="H9" s="24"/>
      <c r="I9" s="24"/>
      <c r="J9" s="21" t="s">
        <v>18</v>
      </c>
      <c r="K9" s="21">
        <v>500</v>
      </c>
      <c r="L9" s="21" t="str">
        <f>VLOOKUP(E9,[1]KLASIFIKASI!$I$4:$J$18,2,FALSE)</f>
        <v>PELEPAS GAS</v>
      </c>
      <c r="M9" s="21">
        <f t="shared" si="2"/>
        <v>15</v>
      </c>
      <c r="N9" s="21" t="s">
        <v>19</v>
      </c>
    </row>
    <row r="10" spans="1:14" x14ac:dyDescent="0.25">
      <c r="A10" s="21">
        <f t="shared" si="3"/>
        <v>9</v>
      </c>
      <c r="B10" s="21" t="s">
        <v>2363</v>
      </c>
      <c r="C10" s="21" t="str">
        <f>VLOOKUP(B10,[1]DESA!$B$2:$D$601,3,FALSE)</f>
        <v>BAREJULAT</v>
      </c>
      <c r="D10" s="21" t="str">
        <f>VLOOKUP(B10,[1]DESA!$B$2:$E$601,4,FALSE)</f>
        <v>JONGGAT</v>
      </c>
      <c r="E10" s="22" t="s">
        <v>15</v>
      </c>
      <c r="F10" s="21">
        <f t="shared" si="0"/>
        <v>0</v>
      </c>
      <c r="G10" s="21">
        <f t="shared" si="1"/>
        <v>0</v>
      </c>
      <c r="H10" s="24"/>
      <c r="I10" s="24"/>
      <c r="J10" s="21" t="s">
        <v>18</v>
      </c>
      <c r="K10" s="21">
        <v>20</v>
      </c>
      <c r="L10" s="21" t="str">
        <f>VLOOKUP(E10,[1]KLASIFIKASI!$I$4:$J$18,2,FALSE)</f>
        <v>PELEPAS GAS</v>
      </c>
      <c r="M10" s="21">
        <f t="shared" si="2"/>
        <v>12</v>
      </c>
      <c r="N10" s="21" t="s">
        <v>19</v>
      </c>
    </row>
    <row r="11" spans="1:14" x14ac:dyDescent="0.25">
      <c r="A11" s="21">
        <f t="shared" si="3"/>
        <v>10</v>
      </c>
      <c r="B11" s="21" t="s">
        <v>2364</v>
      </c>
      <c r="C11" s="21" t="str">
        <f>VLOOKUP(B11,[1]DESA!$B$2:$D$601,3,FALSE)</f>
        <v>BAREJULAT</v>
      </c>
      <c r="D11" s="21" t="str">
        <f>VLOOKUP(B11,[1]DESA!$B$2:$E$601,4,FALSE)</f>
        <v>JONGGAT</v>
      </c>
      <c r="E11" s="22" t="s">
        <v>29</v>
      </c>
      <c r="F11" s="21">
        <f t="shared" si="0"/>
        <v>0</v>
      </c>
      <c r="G11" s="21">
        <f t="shared" si="1"/>
        <v>0</v>
      </c>
      <c r="H11" s="24" t="s">
        <v>1839</v>
      </c>
      <c r="I11" s="24" t="s">
        <v>2365</v>
      </c>
      <c r="J11" s="21" t="s">
        <v>18</v>
      </c>
      <c r="K11" s="21">
        <v>250</v>
      </c>
      <c r="L11" s="21" t="str">
        <f>VLOOKUP(E11,[1]KLASIFIKASI!$I$4:$J$18,2,FALSE)</f>
        <v>PELEPAS GAS</v>
      </c>
      <c r="M11" s="21">
        <f t="shared" si="2"/>
        <v>14</v>
      </c>
      <c r="N11" s="21" t="s">
        <v>19</v>
      </c>
    </row>
    <row r="12" spans="1:14" x14ac:dyDescent="0.25">
      <c r="A12" s="21">
        <f t="shared" si="3"/>
        <v>11</v>
      </c>
      <c r="B12" s="21" t="s">
        <v>2364</v>
      </c>
      <c r="C12" s="21" t="str">
        <f>VLOOKUP(B12,[1]DESA!$B$2:$D$601,3,FALSE)</f>
        <v>BAREJULAT</v>
      </c>
      <c r="D12" s="21" t="str">
        <f>VLOOKUP(B12,[1]DESA!$B$2:$E$601,4,FALSE)</f>
        <v>JONGGAT</v>
      </c>
      <c r="E12" s="22" t="s">
        <v>29</v>
      </c>
      <c r="F12" s="21">
        <f t="shared" si="0"/>
        <v>0</v>
      </c>
      <c r="G12" s="21">
        <f t="shared" si="1"/>
        <v>0</v>
      </c>
      <c r="H12" s="24" t="s">
        <v>2366</v>
      </c>
      <c r="I12" s="24" t="s">
        <v>2367</v>
      </c>
      <c r="J12" s="21" t="s">
        <v>18</v>
      </c>
      <c r="K12" s="21">
        <v>250</v>
      </c>
      <c r="L12" s="21" t="str">
        <f>VLOOKUP(E12,[1]KLASIFIKASI!$I$4:$J$18,2,FALSE)</f>
        <v>PELEPAS GAS</v>
      </c>
      <c r="M12" s="21">
        <f t="shared" si="2"/>
        <v>14</v>
      </c>
      <c r="N12" s="21" t="s">
        <v>19</v>
      </c>
    </row>
    <row r="13" spans="1:14" x14ac:dyDescent="0.25">
      <c r="A13" s="21">
        <f t="shared" si="3"/>
        <v>12</v>
      </c>
      <c r="B13" s="21" t="s">
        <v>2364</v>
      </c>
      <c r="C13" s="21" t="str">
        <f>VLOOKUP(B13,[1]DESA!$B$2:$D$601,3,FALSE)</f>
        <v>BAREJULAT</v>
      </c>
      <c r="D13" s="21" t="str">
        <f>VLOOKUP(B13,[1]DESA!$B$2:$E$601,4,FALSE)</f>
        <v>JONGGAT</v>
      </c>
      <c r="E13" s="22" t="s">
        <v>15</v>
      </c>
      <c r="F13" s="21">
        <f t="shared" si="0"/>
        <v>0</v>
      </c>
      <c r="G13" s="21">
        <f t="shared" si="1"/>
        <v>0</v>
      </c>
      <c r="H13" s="24" t="s">
        <v>1827</v>
      </c>
      <c r="I13" s="24" t="s">
        <v>2367</v>
      </c>
      <c r="J13" s="21" t="s">
        <v>18</v>
      </c>
      <c r="K13" s="21">
        <v>20</v>
      </c>
      <c r="L13" s="21" t="str">
        <f>VLOOKUP(E13,[1]KLASIFIKASI!$I$4:$J$18,2,FALSE)</f>
        <v>PELEPAS GAS</v>
      </c>
      <c r="M13" s="21">
        <f t="shared" si="2"/>
        <v>12</v>
      </c>
      <c r="N13" s="21" t="s">
        <v>19</v>
      </c>
    </row>
    <row r="14" spans="1:14" x14ac:dyDescent="0.25">
      <c r="A14" s="21">
        <f t="shared" si="3"/>
        <v>13</v>
      </c>
      <c r="B14" s="21" t="s">
        <v>2364</v>
      </c>
      <c r="C14" s="21" t="str">
        <f>VLOOKUP(B14,[1]DESA!$B$2:$D$601,3,FALSE)</f>
        <v>BAREJULAT</v>
      </c>
      <c r="D14" s="21" t="str">
        <f>VLOOKUP(B14,[1]DESA!$B$2:$E$601,4,FALSE)</f>
        <v>JONGGAT</v>
      </c>
      <c r="E14" s="22" t="s">
        <v>29</v>
      </c>
      <c r="F14" s="21">
        <f t="shared" si="0"/>
        <v>0</v>
      </c>
      <c r="G14" s="21">
        <f t="shared" si="1"/>
        <v>0</v>
      </c>
      <c r="H14" s="24" t="s">
        <v>2368</v>
      </c>
      <c r="I14" s="24" t="s">
        <v>2369</v>
      </c>
      <c r="J14" s="21" t="s">
        <v>18</v>
      </c>
      <c r="K14" s="21">
        <v>250</v>
      </c>
      <c r="L14" s="21" t="str">
        <f>VLOOKUP(E14,[1]KLASIFIKASI!$I$4:$J$18,2,FALSE)</f>
        <v>PELEPAS GAS</v>
      </c>
      <c r="M14" s="21">
        <f t="shared" si="2"/>
        <v>14</v>
      </c>
      <c r="N14" s="21" t="s">
        <v>19</v>
      </c>
    </row>
    <row r="15" spans="1:14" x14ac:dyDescent="0.25">
      <c r="A15" s="21">
        <f t="shared" si="3"/>
        <v>14</v>
      </c>
      <c r="B15" s="21" t="s">
        <v>2364</v>
      </c>
      <c r="C15" s="21" t="str">
        <f>VLOOKUP(B15,[1]DESA!$B$2:$D$601,3,FALSE)</f>
        <v>BAREJULAT</v>
      </c>
      <c r="D15" s="21" t="str">
        <f>VLOOKUP(B15,[1]DESA!$B$2:$E$601,4,FALSE)</f>
        <v>JONGGAT</v>
      </c>
      <c r="E15" s="22" t="s">
        <v>29</v>
      </c>
      <c r="F15" s="21">
        <f t="shared" si="0"/>
        <v>0</v>
      </c>
      <c r="G15" s="21">
        <f t="shared" si="1"/>
        <v>0</v>
      </c>
      <c r="H15" s="24" t="s">
        <v>2370</v>
      </c>
      <c r="I15" s="24" t="s">
        <v>2371</v>
      </c>
      <c r="J15" s="21" t="s">
        <v>18</v>
      </c>
      <c r="K15" s="21">
        <v>250</v>
      </c>
      <c r="L15" s="21" t="str">
        <f>VLOOKUP(E15,[1]KLASIFIKASI!$I$4:$J$18,2,FALSE)</f>
        <v>PELEPAS GAS</v>
      </c>
      <c r="M15" s="21">
        <f t="shared" si="2"/>
        <v>14</v>
      </c>
      <c r="N15" s="21" t="s">
        <v>19</v>
      </c>
    </row>
    <row r="16" spans="1:14" x14ac:dyDescent="0.25">
      <c r="A16" s="21">
        <f t="shared" si="3"/>
        <v>15</v>
      </c>
      <c r="B16" s="21" t="s">
        <v>2362</v>
      </c>
      <c r="C16" s="21" t="str">
        <f>VLOOKUP(B16,[1]DESA!$B$2:$D$601,3,FALSE)</f>
        <v>PENGENJEK</v>
      </c>
      <c r="D16" s="21" t="str">
        <f>VLOOKUP(B16,[1]DESA!$B$2:$E$601,4,FALSE)</f>
        <v>JONGGAT</v>
      </c>
      <c r="E16" s="22" t="s">
        <v>15</v>
      </c>
      <c r="F16" s="21">
        <f t="shared" si="0"/>
        <v>0</v>
      </c>
      <c r="G16" s="21">
        <f t="shared" si="1"/>
        <v>0</v>
      </c>
      <c r="H16" s="24"/>
      <c r="I16" s="24"/>
      <c r="J16" s="21" t="s">
        <v>18</v>
      </c>
      <c r="K16" s="21">
        <v>40</v>
      </c>
      <c r="L16" s="21" t="str">
        <f>VLOOKUP(E16,[1]KLASIFIKASI!$I$4:$J$18,2,FALSE)</f>
        <v>PELEPAS GAS</v>
      </c>
      <c r="M16" s="21">
        <f t="shared" si="2"/>
        <v>12</v>
      </c>
      <c r="N16" s="21" t="s">
        <v>19</v>
      </c>
    </row>
    <row r="17" spans="1:14" x14ac:dyDescent="0.25">
      <c r="A17" s="21">
        <f t="shared" si="3"/>
        <v>16</v>
      </c>
      <c r="B17" s="21" t="s">
        <v>2362</v>
      </c>
      <c r="C17" s="21" t="str">
        <f>VLOOKUP(B17,[1]DESA!$B$2:$D$601,3,FALSE)</f>
        <v>PENGENJEK</v>
      </c>
      <c r="D17" s="21" t="str">
        <f>VLOOKUP(B17,[1]DESA!$B$2:$E$601,4,FALSE)</f>
        <v>JONGGAT</v>
      </c>
      <c r="E17" s="22" t="s">
        <v>29</v>
      </c>
      <c r="F17" s="21">
        <f t="shared" si="0"/>
        <v>0</v>
      </c>
      <c r="G17" s="21">
        <f t="shared" si="1"/>
        <v>0</v>
      </c>
      <c r="H17" s="24"/>
      <c r="I17" s="24"/>
      <c r="J17" s="21" t="s">
        <v>18</v>
      </c>
      <c r="K17" s="21">
        <v>500</v>
      </c>
      <c r="L17" s="21" t="str">
        <f>VLOOKUP(E17,[1]KLASIFIKASI!$I$4:$J$18,2,FALSE)</f>
        <v>PELEPAS GAS</v>
      </c>
      <c r="M17" s="21">
        <f t="shared" si="2"/>
        <v>15</v>
      </c>
      <c r="N17" s="21" t="s">
        <v>19</v>
      </c>
    </row>
    <row r="18" spans="1:14" x14ac:dyDescent="0.25">
      <c r="A18" s="21">
        <f t="shared" si="3"/>
        <v>17</v>
      </c>
      <c r="B18" s="21" t="s">
        <v>2362</v>
      </c>
      <c r="C18" s="21" t="str">
        <f>VLOOKUP(B18,[1]DESA!$B$2:$D$601,3,FALSE)</f>
        <v>PENGENJEK</v>
      </c>
      <c r="D18" s="21" t="str">
        <f>VLOOKUP(B18,[1]DESA!$B$2:$E$601,4,FALSE)</f>
        <v>JONGGAT</v>
      </c>
      <c r="E18" s="22" t="s">
        <v>29</v>
      </c>
      <c r="F18" s="21">
        <f t="shared" si="0"/>
        <v>0</v>
      </c>
      <c r="G18" s="21">
        <f t="shared" si="1"/>
        <v>0</v>
      </c>
      <c r="H18" s="24"/>
      <c r="I18" s="24"/>
      <c r="J18" s="21" t="s">
        <v>18</v>
      </c>
      <c r="K18" s="21">
        <v>500</v>
      </c>
      <c r="L18" s="21" t="str">
        <f>VLOOKUP(E18,[1]KLASIFIKASI!$I$4:$J$18,2,FALSE)</f>
        <v>PELEPAS GAS</v>
      </c>
      <c r="M18" s="21">
        <f t="shared" si="2"/>
        <v>15</v>
      </c>
      <c r="N18" s="21" t="s">
        <v>19</v>
      </c>
    </row>
    <row r="19" spans="1:14" x14ac:dyDescent="0.25">
      <c r="A19" s="21">
        <f t="shared" si="3"/>
        <v>18</v>
      </c>
      <c r="B19" s="21" t="s">
        <v>2362</v>
      </c>
      <c r="C19" s="21" t="str">
        <f>VLOOKUP(B19,[1]DESA!$B$2:$D$601,3,FALSE)</f>
        <v>PENGENJEK</v>
      </c>
      <c r="D19" s="21" t="str">
        <f>VLOOKUP(B19,[1]DESA!$B$2:$E$601,4,FALSE)</f>
        <v>JONGGAT</v>
      </c>
      <c r="E19" s="22" t="s">
        <v>29</v>
      </c>
      <c r="F19" s="21">
        <f t="shared" si="0"/>
        <v>0</v>
      </c>
      <c r="G19" s="21">
        <f t="shared" si="1"/>
        <v>0</v>
      </c>
      <c r="H19" s="24"/>
      <c r="I19" s="24"/>
      <c r="J19" s="21" t="s">
        <v>18</v>
      </c>
      <c r="K19" s="21">
        <v>250</v>
      </c>
      <c r="L19" s="21" t="str">
        <f>VLOOKUP(E19,[1]KLASIFIKASI!$I$4:$J$18,2,FALSE)</f>
        <v>PELEPAS GAS</v>
      </c>
      <c r="M19" s="21">
        <f t="shared" si="2"/>
        <v>14</v>
      </c>
      <c r="N19" s="21" t="s">
        <v>19</v>
      </c>
    </row>
    <row r="20" spans="1:14" x14ac:dyDescent="0.25">
      <c r="A20" s="21">
        <f t="shared" si="3"/>
        <v>19</v>
      </c>
      <c r="B20" s="21" t="s">
        <v>2362</v>
      </c>
      <c r="C20" s="21" t="str">
        <f>VLOOKUP(B20,[1]DESA!$B$2:$D$601,3,FALSE)</f>
        <v>PENGENJEK</v>
      </c>
      <c r="D20" s="21" t="str">
        <f>VLOOKUP(B20,[1]DESA!$B$2:$E$601,4,FALSE)</f>
        <v>JONGGAT</v>
      </c>
      <c r="E20" s="22" t="s">
        <v>29</v>
      </c>
      <c r="F20" s="21">
        <f t="shared" si="0"/>
        <v>0</v>
      </c>
      <c r="G20" s="21">
        <f t="shared" si="1"/>
        <v>0</v>
      </c>
      <c r="H20" s="24"/>
      <c r="I20" s="24"/>
      <c r="J20" s="21" t="s">
        <v>18</v>
      </c>
      <c r="K20" s="21">
        <v>500</v>
      </c>
      <c r="L20" s="21" t="str">
        <f>VLOOKUP(E20,[1]KLASIFIKASI!$I$4:$J$18,2,FALSE)</f>
        <v>PELEPAS GAS</v>
      </c>
      <c r="M20" s="21">
        <f t="shared" si="2"/>
        <v>15</v>
      </c>
      <c r="N20" s="21" t="s">
        <v>19</v>
      </c>
    </row>
    <row r="21" spans="1:14" x14ac:dyDescent="0.25">
      <c r="A21" s="21">
        <f t="shared" si="3"/>
        <v>20</v>
      </c>
      <c r="B21" s="21" t="s">
        <v>2362</v>
      </c>
      <c r="C21" s="21" t="str">
        <f>VLOOKUP(B21,[1]DESA!$B$2:$D$601,3,FALSE)</f>
        <v>PENGENJEK</v>
      </c>
      <c r="D21" s="21" t="str">
        <f>VLOOKUP(B21,[1]DESA!$B$2:$E$601,4,FALSE)</f>
        <v>JONGGAT</v>
      </c>
      <c r="E21" s="22" t="s">
        <v>15</v>
      </c>
      <c r="F21" s="21">
        <f t="shared" si="0"/>
        <v>0</v>
      </c>
      <c r="G21" s="21">
        <f t="shared" si="1"/>
        <v>0</v>
      </c>
      <c r="H21" s="24"/>
      <c r="I21" s="24"/>
      <c r="J21" s="21" t="s">
        <v>18</v>
      </c>
      <c r="K21" s="21">
        <v>20</v>
      </c>
      <c r="L21" s="21" t="str">
        <f>VLOOKUP(E21,[1]KLASIFIKASI!$I$4:$J$18,2,FALSE)</f>
        <v>PELEPAS GAS</v>
      </c>
      <c r="M21" s="21">
        <f t="shared" si="2"/>
        <v>12</v>
      </c>
      <c r="N21" s="21" t="s">
        <v>19</v>
      </c>
    </row>
    <row r="22" spans="1:14" x14ac:dyDescent="0.25">
      <c r="A22" s="21">
        <f t="shared" si="3"/>
        <v>21</v>
      </c>
      <c r="B22" s="21" t="s">
        <v>2362</v>
      </c>
      <c r="C22" s="21" t="str">
        <f>VLOOKUP(B22,[1]DESA!$B$2:$D$601,3,FALSE)</f>
        <v>PENGENJEK</v>
      </c>
      <c r="D22" s="21" t="str">
        <f>VLOOKUP(B22,[1]DESA!$B$2:$E$601,4,FALSE)</f>
        <v>JONGGAT</v>
      </c>
      <c r="E22" s="22" t="s">
        <v>29</v>
      </c>
      <c r="F22" s="21">
        <f t="shared" si="0"/>
        <v>0</v>
      </c>
      <c r="G22" s="21">
        <f t="shared" si="1"/>
        <v>0</v>
      </c>
      <c r="H22" s="24"/>
      <c r="I22" s="24"/>
      <c r="J22" s="21" t="s">
        <v>18</v>
      </c>
      <c r="K22" s="21">
        <v>500</v>
      </c>
      <c r="L22" s="21" t="str">
        <f>VLOOKUP(E22,[1]KLASIFIKASI!$I$4:$J$18,2,FALSE)</f>
        <v>PELEPAS GAS</v>
      </c>
      <c r="M22" s="21">
        <f t="shared" si="2"/>
        <v>15</v>
      </c>
      <c r="N22" s="21" t="s">
        <v>19</v>
      </c>
    </row>
    <row r="23" spans="1:14" x14ac:dyDescent="0.25">
      <c r="A23" s="21">
        <f t="shared" si="3"/>
        <v>22</v>
      </c>
      <c r="B23" s="21" t="s">
        <v>2362</v>
      </c>
      <c r="C23" s="21" t="str">
        <f>VLOOKUP(B23,[1]DESA!$B$2:$D$601,3,FALSE)</f>
        <v>PENGENJEK</v>
      </c>
      <c r="D23" s="21" t="str">
        <f>VLOOKUP(B23,[1]DESA!$B$2:$E$601,4,FALSE)</f>
        <v>JONGGAT</v>
      </c>
      <c r="E23" s="22" t="s">
        <v>29</v>
      </c>
      <c r="F23" s="21">
        <f t="shared" si="0"/>
        <v>0</v>
      </c>
      <c r="G23" s="21">
        <f t="shared" si="1"/>
        <v>0</v>
      </c>
      <c r="H23" s="24"/>
      <c r="I23" s="24"/>
      <c r="J23" s="21" t="s">
        <v>18</v>
      </c>
      <c r="K23" s="21">
        <v>250</v>
      </c>
      <c r="L23" s="21" t="str">
        <f>VLOOKUP(E23,[1]KLASIFIKASI!$I$4:$J$18,2,FALSE)</f>
        <v>PELEPAS GAS</v>
      </c>
      <c r="M23" s="21">
        <f t="shared" si="2"/>
        <v>14</v>
      </c>
      <c r="N23" s="21" t="s">
        <v>19</v>
      </c>
    </row>
    <row r="24" spans="1:14" x14ac:dyDescent="0.25">
      <c r="A24" s="21">
        <f t="shared" si="3"/>
        <v>23</v>
      </c>
      <c r="B24" s="21" t="s">
        <v>2362</v>
      </c>
      <c r="C24" s="21" t="str">
        <f>VLOOKUP(B24,[1]DESA!$B$2:$D$601,3,FALSE)</f>
        <v>PENGENJEK</v>
      </c>
      <c r="D24" s="21" t="str">
        <f>VLOOKUP(B24,[1]DESA!$B$2:$E$601,4,FALSE)</f>
        <v>JONGGAT</v>
      </c>
      <c r="E24" s="22" t="s">
        <v>29</v>
      </c>
      <c r="F24" s="21">
        <f t="shared" si="0"/>
        <v>0</v>
      </c>
      <c r="G24" s="21">
        <f t="shared" si="1"/>
        <v>0</v>
      </c>
      <c r="H24" s="24"/>
      <c r="I24" s="24"/>
      <c r="J24" s="21" t="s">
        <v>18</v>
      </c>
      <c r="K24" s="21">
        <v>500</v>
      </c>
      <c r="L24" s="21" t="str">
        <f>VLOOKUP(E24,[1]KLASIFIKASI!$I$4:$J$18,2,FALSE)</f>
        <v>PELEPAS GAS</v>
      </c>
      <c r="M24" s="21">
        <f t="shared" si="2"/>
        <v>15</v>
      </c>
      <c r="N24" s="21" t="s">
        <v>19</v>
      </c>
    </row>
    <row r="25" spans="1:14" x14ac:dyDescent="0.25">
      <c r="A25" s="21">
        <f t="shared" si="3"/>
        <v>24</v>
      </c>
      <c r="B25" s="21" t="s">
        <v>2362</v>
      </c>
      <c r="C25" s="21" t="str">
        <f>VLOOKUP(B25,[1]DESA!$B$2:$D$601,3,FALSE)</f>
        <v>PENGENJEK</v>
      </c>
      <c r="D25" s="21" t="str">
        <f>VLOOKUP(B25,[1]DESA!$B$2:$E$601,4,FALSE)</f>
        <v>JONGGAT</v>
      </c>
      <c r="E25" s="22" t="s">
        <v>29</v>
      </c>
      <c r="F25" s="21">
        <f t="shared" si="0"/>
        <v>0</v>
      </c>
      <c r="G25" s="21">
        <f t="shared" si="1"/>
        <v>0</v>
      </c>
      <c r="H25" s="24"/>
      <c r="I25" s="24"/>
      <c r="J25" s="21" t="s">
        <v>18</v>
      </c>
      <c r="K25" s="21">
        <v>250</v>
      </c>
      <c r="L25" s="21" t="str">
        <f>VLOOKUP(E25,[1]KLASIFIKASI!$I$4:$J$18,2,FALSE)</f>
        <v>PELEPAS GAS</v>
      </c>
      <c r="M25" s="21">
        <f t="shared" si="2"/>
        <v>14</v>
      </c>
      <c r="N25" s="21" t="s">
        <v>19</v>
      </c>
    </row>
    <row r="26" spans="1:14" x14ac:dyDescent="0.25">
      <c r="A26" s="21">
        <f t="shared" si="3"/>
        <v>25</v>
      </c>
      <c r="B26" s="21" t="s">
        <v>2362</v>
      </c>
      <c r="C26" s="21" t="str">
        <f>VLOOKUP(B26,[1]DESA!$B$2:$D$601,3,FALSE)</f>
        <v>PENGENJEK</v>
      </c>
      <c r="D26" s="21" t="str">
        <f>VLOOKUP(B26,[1]DESA!$B$2:$E$601,4,FALSE)</f>
        <v>JONGGAT</v>
      </c>
      <c r="E26" s="22" t="s">
        <v>29</v>
      </c>
      <c r="F26" s="21">
        <f t="shared" si="0"/>
        <v>0</v>
      </c>
      <c r="G26" s="21">
        <f t="shared" si="1"/>
        <v>0</v>
      </c>
      <c r="H26" s="24"/>
      <c r="I26" s="24"/>
      <c r="J26" s="21" t="s">
        <v>18</v>
      </c>
      <c r="K26" s="21">
        <v>500</v>
      </c>
      <c r="L26" s="21" t="str">
        <f>VLOOKUP(E26,[1]KLASIFIKASI!$I$4:$J$18,2,FALSE)</f>
        <v>PELEPAS GAS</v>
      </c>
      <c r="M26" s="21">
        <f t="shared" si="2"/>
        <v>15</v>
      </c>
      <c r="N26" s="21" t="s">
        <v>19</v>
      </c>
    </row>
    <row r="27" spans="1:14" x14ac:dyDescent="0.25">
      <c r="A27" s="21">
        <f t="shared" si="3"/>
        <v>26</v>
      </c>
      <c r="B27" s="21" t="s">
        <v>2362</v>
      </c>
      <c r="C27" s="21" t="str">
        <f>VLOOKUP(B27,[1]DESA!$B$2:$D$601,3,FALSE)</f>
        <v>PENGENJEK</v>
      </c>
      <c r="D27" s="21" t="str">
        <f>VLOOKUP(B27,[1]DESA!$B$2:$E$601,4,FALSE)</f>
        <v>JONGGAT</v>
      </c>
      <c r="E27" s="22" t="s">
        <v>29</v>
      </c>
      <c r="F27" s="21">
        <f t="shared" si="0"/>
        <v>0</v>
      </c>
      <c r="G27" s="21">
        <f t="shared" si="1"/>
        <v>0</v>
      </c>
      <c r="H27" s="24"/>
      <c r="I27" s="24"/>
      <c r="J27" s="21" t="s">
        <v>18</v>
      </c>
      <c r="K27" s="21">
        <v>250</v>
      </c>
      <c r="L27" s="21" t="str">
        <f>VLOOKUP(E27,[1]KLASIFIKASI!$I$4:$J$18,2,FALSE)</f>
        <v>PELEPAS GAS</v>
      </c>
      <c r="M27" s="21">
        <f t="shared" si="2"/>
        <v>14</v>
      </c>
      <c r="N27" s="21" t="s">
        <v>19</v>
      </c>
    </row>
    <row r="28" spans="1:14" x14ac:dyDescent="0.25">
      <c r="A28" s="21">
        <f t="shared" si="3"/>
        <v>27</v>
      </c>
      <c r="B28" s="21" t="s">
        <v>2362</v>
      </c>
      <c r="C28" s="21" t="str">
        <f>VLOOKUP(B28,[1]DESA!$B$2:$D$601,3,FALSE)</f>
        <v>PENGENJEK</v>
      </c>
      <c r="D28" s="21" t="str">
        <f>VLOOKUP(B28,[1]DESA!$B$2:$E$601,4,FALSE)</f>
        <v>JONGGAT</v>
      </c>
      <c r="E28" s="22" t="s">
        <v>29</v>
      </c>
      <c r="F28" s="21">
        <f t="shared" si="0"/>
        <v>0</v>
      </c>
      <c r="G28" s="21">
        <f t="shared" si="1"/>
        <v>0</v>
      </c>
      <c r="H28" s="24"/>
      <c r="I28" s="24"/>
      <c r="J28" s="21" t="s">
        <v>18</v>
      </c>
      <c r="K28" s="21">
        <v>250</v>
      </c>
      <c r="L28" s="21" t="str">
        <f>VLOOKUP(E28,[1]KLASIFIKASI!$I$4:$J$18,2,FALSE)</f>
        <v>PELEPAS GAS</v>
      </c>
      <c r="M28" s="21">
        <f t="shared" si="2"/>
        <v>14</v>
      </c>
      <c r="N28" s="21" t="s">
        <v>19</v>
      </c>
    </row>
    <row r="29" spans="1:14" x14ac:dyDescent="0.25">
      <c r="A29" s="21">
        <f t="shared" si="3"/>
        <v>28</v>
      </c>
      <c r="B29" s="21" t="s">
        <v>2362</v>
      </c>
      <c r="C29" s="21" t="str">
        <f>VLOOKUP(B29,[1]DESA!$B$2:$D$601,3,FALSE)</f>
        <v>PENGENJEK</v>
      </c>
      <c r="D29" s="21" t="str">
        <f>VLOOKUP(B29,[1]DESA!$B$2:$E$601,4,FALSE)</f>
        <v>JONGGAT</v>
      </c>
      <c r="E29" s="22" t="s">
        <v>15</v>
      </c>
      <c r="F29" s="21">
        <f t="shared" si="0"/>
        <v>0</v>
      </c>
      <c r="G29" s="21">
        <f t="shared" si="1"/>
        <v>0</v>
      </c>
      <c r="H29" s="24"/>
      <c r="I29" s="24"/>
      <c r="J29" s="21" t="s">
        <v>18</v>
      </c>
      <c r="K29" s="21">
        <v>25</v>
      </c>
      <c r="L29" s="21" t="str">
        <f>VLOOKUP(E29,[1]KLASIFIKASI!$I$4:$J$18,2,FALSE)</f>
        <v>PELEPAS GAS</v>
      </c>
      <c r="M29" s="21">
        <f t="shared" si="2"/>
        <v>12</v>
      </c>
      <c r="N29" s="21" t="s">
        <v>19</v>
      </c>
    </row>
    <row r="30" spans="1:14" x14ac:dyDescent="0.25">
      <c r="A30" s="21">
        <f t="shared" si="3"/>
        <v>29</v>
      </c>
      <c r="B30" s="21" t="s">
        <v>2361</v>
      </c>
      <c r="C30" s="21" t="str">
        <f>VLOOKUP(B30,[1]DESA!$B$2:$D$601,3,FALSE)</f>
        <v>PUYUNG</v>
      </c>
      <c r="D30" s="21" t="str">
        <f>VLOOKUP(B30,[1]DESA!$B$2:$E$601,4,FALSE)</f>
        <v>JONGGAT</v>
      </c>
      <c r="E30" s="22" t="s">
        <v>29</v>
      </c>
      <c r="F30" s="21">
        <f t="shared" si="0"/>
        <v>0</v>
      </c>
      <c r="G30" s="21">
        <f t="shared" si="1"/>
        <v>0</v>
      </c>
      <c r="H30" s="24"/>
      <c r="I30" s="24"/>
      <c r="J30" s="21" t="s">
        <v>18</v>
      </c>
      <c r="K30" s="21">
        <v>750</v>
      </c>
      <c r="L30" s="21" t="str">
        <f>VLOOKUP(E30,[1]KLASIFIKASI!$I$4:$J$18,2,FALSE)</f>
        <v>PELEPAS GAS</v>
      </c>
      <c r="M30" s="21">
        <f t="shared" si="2"/>
        <v>15</v>
      </c>
      <c r="N30" s="21" t="s">
        <v>19</v>
      </c>
    </row>
    <row r="31" spans="1:14" x14ac:dyDescent="0.25">
      <c r="A31" s="21">
        <f t="shared" si="3"/>
        <v>30</v>
      </c>
      <c r="B31" s="21" t="s">
        <v>2361</v>
      </c>
      <c r="C31" s="21" t="str">
        <f>VLOOKUP(B31,[1]DESA!$B$2:$D$601,3,FALSE)</f>
        <v>PUYUNG</v>
      </c>
      <c r="D31" s="21" t="str">
        <f>VLOOKUP(B31,[1]DESA!$B$2:$E$601,4,FALSE)</f>
        <v>JONGGAT</v>
      </c>
      <c r="E31" s="22" t="s">
        <v>29</v>
      </c>
      <c r="F31" s="21">
        <f t="shared" si="0"/>
        <v>0</v>
      </c>
      <c r="G31" s="21">
        <f t="shared" si="1"/>
        <v>0</v>
      </c>
      <c r="H31" s="24"/>
      <c r="I31" s="24"/>
      <c r="J31" s="21" t="s">
        <v>18</v>
      </c>
      <c r="K31" s="21">
        <v>500</v>
      </c>
      <c r="L31" s="21" t="str">
        <f>VLOOKUP(E31,[1]KLASIFIKASI!$I$4:$J$18,2,FALSE)</f>
        <v>PELEPAS GAS</v>
      </c>
      <c r="M31" s="21">
        <f t="shared" si="2"/>
        <v>15</v>
      </c>
      <c r="N31" s="21" t="s">
        <v>19</v>
      </c>
    </row>
    <row r="32" spans="1:14" x14ac:dyDescent="0.25">
      <c r="A32" s="21">
        <f t="shared" si="3"/>
        <v>31</v>
      </c>
      <c r="B32" s="21" t="s">
        <v>2361</v>
      </c>
      <c r="C32" s="21" t="str">
        <f>VLOOKUP(B32,[1]DESA!$B$2:$D$601,3,FALSE)</f>
        <v>PUYUNG</v>
      </c>
      <c r="D32" s="21" t="str">
        <f>VLOOKUP(B32,[1]DESA!$B$2:$E$601,4,FALSE)</f>
        <v>JONGGAT</v>
      </c>
      <c r="E32" s="22" t="s">
        <v>29</v>
      </c>
      <c r="F32" s="21">
        <f t="shared" si="0"/>
        <v>0</v>
      </c>
      <c r="G32" s="21">
        <f t="shared" si="1"/>
        <v>0</v>
      </c>
      <c r="H32" s="24"/>
      <c r="I32" s="24"/>
      <c r="J32" s="21" t="s">
        <v>18</v>
      </c>
      <c r="K32" s="21">
        <v>500</v>
      </c>
      <c r="L32" s="21" t="str">
        <f>VLOOKUP(E32,[1]KLASIFIKASI!$I$4:$J$18,2,FALSE)</f>
        <v>PELEPAS GAS</v>
      </c>
      <c r="M32" s="21">
        <f t="shared" si="2"/>
        <v>15</v>
      </c>
      <c r="N32" s="21" t="s">
        <v>19</v>
      </c>
    </row>
    <row r="33" spans="1:14" x14ac:dyDescent="0.25">
      <c r="A33" s="21">
        <f t="shared" si="3"/>
        <v>32</v>
      </c>
      <c r="B33" s="21" t="s">
        <v>2361</v>
      </c>
      <c r="C33" s="21" t="str">
        <f>VLOOKUP(B33,[1]DESA!$B$2:$D$601,3,FALSE)</f>
        <v>PUYUNG</v>
      </c>
      <c r="D33" s="21" t="str">
        <f>VLOOKUP(B33,[1]DESA!$B$2:$E$601,4,FALSE)</f>
        <v>JONGGAT</v>
      </c>
      <c r="E33" s="22" t="s">
        <v>29</v>
      </c>
      <c r="F33" s="21">
        <f t="shared" si="0"/>
        <v>0</v>
      </c>
      <c r="G33" s="21">
        <f t="shared" si="1"/>
        <v>0</v>
      </c>
      <c r="H33" s="24"/>
      <c r="I33" s="24"/>
      <c r="J33" s="21" t="s">
        <v>18</v>
      </c>
      <c r="K33" s="21">
        <v>250</v>
      </c>
      <c r="L33" s="21" t="str">
        <f>VLOOKUP(E33,[1]KLASIFIKASI!$I$4:$J$18,2,FALSE)</f>
        <v>PELEPAS GAS</v>
      </c>
      <c r="M33" s="21">
        <f t="shared" si="2"/>
        <v>14</v>
      </c>
      <c r="N33" s="21" t="s">
        <v>19</v>
      </c>
    </row>
    <row r="34" spans="1:14" x14ac:dyDescent="0.25">
      <c r="A34" s="21">
        <f t="shared" si="3"/>
        <v>33</v>
      </c>
      <c r="B34" s="21" t="s">
        <v>2361</v>
      </c>
      <c r="C34" s="21" t="str">
        <f>VLOOKUP(B34,[1]DESA!$B$2:$D$601,3,FALSE)</f>
        <v>PUYUNG</v>
      </c>
      <c r="D34" s="21" t="str">
        <f>VLOOKUP(B34,[1]DESA!$B$2:$E$601,4,FALSE)</f>
        <v>JONGGAT</v>
      </c>
      <c r="E34" s="22" t="s">
        <v>15</v>
      </c>
      <c r="F34" s="21">
        <f t="shared" si="0"/>
        <v>0</v>
      </c>
      <c r="G34" s="21">
        <f t="shared" si="1"/>
        <v>0</v>
      </c>
      <c r="H34" s="24"/>
      <c r="I34" s="24"/>
      <c r="J34" s="21" t="s">
        <v>18</v>
      </c>
      <c r="K34" s="21">
        <v>18</v>
      </c>
      <c r="L34" s="21" t="str">
        <f>VLOOKUP(E34,[1]KLASIFIKASI!$I$4:$J$18,2,FALSE)</f>
        <v>PELEPAS GAS</v>
      </c>
      <c r="M34" s="21">
        <f t="shared" si="2"/>
        <v>12</v>
      </c>
      <c r="N34" s="21" t="s">
        <v>19</v>
      </c>
    </row>
    <row r="35" spans="1:14" x14ac:dyDescent="0.25">
      <c r="A35" s="21">
        <f t="shared" si="3"/>
        <v>34</v>
      </c>
      <c r="B35" s="21" t="s">
        <v>2361</v>
      </c>
      <c r="C35" s="21" t="str">
        <f>VLOOKUP(B35,[1]DESA!$B$2:$D$601,3,FALSE)</f>
        <v>PUYUNG</v>
      </c>
      <c r="D35" s="21" t="str">
        <f>VLOOKUP(B35,[1]DESA!$B$2:$E$601,4,FALSE)</f>
        <v>JONGGAT</v>
      </c>
      <c r="E35" s="22" t="s">
        <v>49</v>
      </c>
      <c r="F35" s="21">
        <f t="shared" si="0"/>
        <v>0</v>
      </c>
      <c r="G35" s="21">
        <f t="shared" si="1"/>
        <v>0</v>
      </c>
      <c r="H35" s="24"/>
      <c r="I35" s="24"/>
      <c r="J35" s="21" t="s">
        <v>18</v>
      </c>
      <c r="K35" s="21"/>
      <c r="L35" s="21" t="e">
        <f>VLOOKUP(E35,[1]KLASIFIKASI!$I$4:$J$18,2,FALSE)</f>
        <v>#N/A</v>
      </c>
      <c r="M35" s="21" t="e">
        <f t="shared" si="2"/>
        <v>#N/A</v>
      </c>
      <c r="N35" s="21" t="s">
        <v>52</v>
      </c>
    </row>
    <row r="36" spans="1:14" x14ac:dyDescent="0.25">
      <c r="A36" s="21">
        <f t="shared" si="3"/>
        <v>35</v>
      </c>
      <c r="B36" s="21" t="s">
        <v>2358</v>
      </c>
      <c r="C36" s="21" t="str">
        <f>VLOOKUP(B36,[1]DESA!$B$2:$D$601,3,FALSE)</f>
        <v>LABULIA</v>
      </c>
      <c r="D36" s="21" t="str">
        <f>VLOOKUP(B36,[1]DESA!$B$2:$E$601,4,FALSE)</f>
        <v>JONGGAT</v>
      </c>
      <c r="E36" s="22" t="s">
        <v>29</v>
      </c>
      <c r="F36" s="21">
        <f t="shared" si="0"/>
        <v>0</v>
      </c>
      <c r="G36" s="21">
        <f t="shared" si="1"/>
        <v>0</v>
      </c>
      <c r="H36" s="24"/>
      <c r="I36" s="24"/>
      <c r="J36" s="21" t="s">
        <v>18</v>
      </c>
      <c r="K36" s="21">
        <v>500</v>
      </c>
      <c r="L36" s="21" t="str">
        <f>VLOOKUP(E36,[1]KLASIFIKASI!$I$4:$J$18,2,FALSE)</f>
        <v>PELEPAS GAS</v>
      </c>
      <c r="M36" s="21">
        <f t="shared" si="2"/>
        <v>15</v>
      </c>
      <c r="N36" s="21" t="s">
        <v>19</v>
      </c>
    </row>
    <row r="37" spans="1:14" x14ac:dyDescent="0.25">
      <c r="A37" s="21">
        <f t="shared" si="3"/>
        <v>36</v>
      </c>
      <c r="B37" s="21" t="s">
        <v>2358</v>
      </c>
      <c r="C37" s="21" t="str">
        <f>VLOOKUP(B37,[1]DESA!$B$2:$D$601,3,FALSE)</f>
        <v>LABULIA</v>
      </c>
      <c r="D37" s="21" t="str">
        <f>VLOOKUP(B37,[1]DESA!$B$2:$E$601,4,FALSE)</f>
        <v>JONGGAT</v>
      </c>
      <c r="E37" s="22" t="s">
        <v>29</v>
      </c>
      <c r="F37" s="21">
        <f t="shared" si="0"/>
        <v>0</v>
      </c>
      <c r="G37" s="21">
        <f t="shared" si="1"/>
        <v>0</v>
      </c>
      <c r="H37" s="24"/>
      <c r="I37" s="24"/>
      <c r="J37" s="21" t="s">
        <v>18</v>
      </c>
      <c r="K37" s="21">
        <v>500</v>
      </c>
      <c r="L37" s="21" t="str">
        <f>VLOOKUP(E37,[1]KLASIFIKASI!$I$4:$J$18,2,FALSE)</f>
        <v>PELEPAS GAS</v>
      </c>
      <c r="M37" s="21">
        <f t="shared" si="2"/>
        <v>15</v>
      </c>
      <c r="N37" s="21" t="s">
        <v>19</v>
      </c>
    </row>
    <row r="38" spans="1:14" x14ac:dyDescent="0.25">
      <c r="A38" s="21">
        <f t="shared" si="3"/>
        <v>37</v>
      </c>
      <c r="B38" s="21" t="s">
        <v>2358</v>
      </c>
      <c r="C38" s="21" t="str">
        <f>VLOOKUP(B38,[1]DESA!$B$2:$D$601,3,FALSE)</f>
        <v>LABULIA</v>
      </c>
      <c r="D38" s="21" t="str">
        <f>VLOOKUP(B38,[1]DESA!$B$2:$E$601,4,FALSE)</f>
        <v>JONGGAT</v>
      </c>
      <c r="E38" s="22" t="s">
        <v>29</v>
      </c>
      <c r="F38" s="21">
        <f t="shared" si="0"/>
        <v>0</v>
      </c>
      <c r="G38" s="21">
        <f t="shared" si="1"/>
        <v>0</v>
      </c>
      <c r="H38" s="24"/>
      <c r="I38" s="24"/>
      <c r="J38" s="21" t="s">
        <v>18</v>
      </c>
      <c r="K38" s="21">
        <v>125</v>
      </c>
      <c r="L38" s="21" t="str">
        <f>VLOOKUP(E38,[1]KLASIFIKASI!$I$4:$J$18,2,FALSE)</f>
        <v>PELEPAS GAS</v>
      </c>
      <c r="M38" s="21">
        <f t="shared" si="2"/>
        <v>14</v>
      </c>
      <c r="N38" s="21" t="s">
        <v>19</v>
      </c>
    </row>
    <row r="39" spans="1:14" x14ac:dyDescent="0.25">
      <c r="A39" s="21">
        <f t="shared" si="3"/>
        <v>38</v>
      </c>
      <c r="B39" s="21" t="s">
        <v>2358</v>
      </c>
      <c r="C39" s="21" t="str">
        <f>VLOOKUP(B39,[1]DESA!$B$2:$D$601,3,FALSE)</f>
        <v>LABULIA</v>
      </c>
      <c r="D39" s="21" t="str">
        <f>VLOOKUP(B39,[1]DESA!$B$2:$E$601,4,FALSE)</f>
        <v>JONGGAT</v>
      </c>
      <c r="E39" s="22" t="s">
        <v>29</v>
      </c>
      <c r="F39" s="21">
        <f t="shared" si="0"/>
        <v>0</v>
      </c>
      <c r="G39" s="21">
        <f t="shared" si="1"/>
        <v>0</v>
      </c>
      <c r="H39" s="24"/>
      <c r="I39" s="24"/>
      <c r="J39" s="21" t="s">
        <v>18</v>
      </c>
      <c r="K39" s="21">
        <v>125</v>
      </c>
      <c r="L39" s="21" t="str">
        <f>VLOOKUP(E39,[1]KLASIFIKASI!$I$4:$J$18,2,FALSE)</f>
        <v>PELEPAS GAS</v>
      </c>
      <c r="M39" s="21">
        <f t="shared" si="2"/>
        <v>14</v>
      </c>
      <c r="N39" s="21" t="s">
        <v>19</v>
      </c>
    </row>
    <row r="40" spans="1:14" x14ac:dyDescent="0.25">
      <c r="A40" s="21">
        <f t="shared" si="3"/>
        <v>39</v>
      </c>
      <c r="B40" s="21" t="s">
        <v>2358</v>
      </c>
      <c r="C40" s="21" t="str">
        <f>VLOOKUP(B40,[1]DESA!$B$2:$D$601,3,FALSE)</f>
        <v>LABULIA</v>
      </c>
      <c r="D40" s="21" t="str">
        <f>VLOOKUP(B40,[1]DESA!$B$2:$E$601,4,FALSE)</f>
        <v>JONGGAT</v>
      </c>
      <c r="E40" s="22" t="s">
        <v>29</v>
      </c>
      <c r="F40" s="21">
        <f t="shared" si="0"/>
        <v>0</v>
      </c>
      <c r="G40" s="21">
        <f t="shared" si="1"/>
        <v>0</v>
      </c>
      <c r="H40" s="24"/>
      <c r="I40" s="24"/>
      <c r="J40" s="21" t="s">
        <v>18</v>
      </c>
      <c r="K40" s="21">
        <v>250</v>
      </c>
      <c r="L40" s="21" t="str">
        <f>VLOOKUP(E40,[1]KLASIFIKASI!$I$4:$J$18,2,FALSE)</f>
        <v>PELEPAS GAS</v>
      </c>
      <c r="M40" s="21">
        <f t="shared" si="2"/>
        <v>14</v>
      </c>
      <c r="N40" s="21" t="s">
        <v>19</v>
      </c>
    </row>
    <row r="41" spans="1:14" x14ac:dyDescent="0.25">
      <c r="A41" s="21">
        <f t="shared" si="3"/>
        <v>40</v>
      </c>
      <c r="B41" s="21" t="s">
        <v>2358</v>
      </c>
      <c r="C41" s="21" t="str">
        <f>VLOOKUP(B41,[1]DESA!$B$2:$D$601,3,FALSE)</f>
        <v>LABULIA</v>
      </c>
      <c r="D41" s="21" t="str">
        <f>VLOOKUP(B41,[1]DESA!$B$2:$E$601,4,FALSE)</f>
        <v>JONGGAT</v>
      </c>
      <c r="E41" s="22" t="s">
        <v>29</v>
      </c>
      <c r="F41" s="21">
        <f t="shared" si="0"/>
        <v>0</v>
      </c>
      <c r="G41" s="21">
        <f t="shared" si="1"/>
        <v>0</v>
      </c>
      <c r="H41" s="24"/>
      <c r="I41" s="24"/>
      <c r="J41" s="21" t="s">
        <v>18</v>
      </c>
      <c r="K41" s="21">
        <v>500</v>
      </c>
      <c r="L41" s="21" t="str">
        <f>VLOOKUP(E41,[1]KLASIFIKASI!$I$4:$J$18,2,FALSE)</f>
        <v>PELEPAS GAS</v>
      </c>
      <c r="M41" s="21">
        <f t="shared" si="2"/>
        <v>15</v>
      </c>
      <c r="N41" s="21" t="s">
        <v>19</v>
      </c>
    </row>
    <row r="42" spans="1:14" x14ac:dyDescent="0.25">
      <c r="A42" s="21">
        <f t="shared" si="3"/>
        <v>41</v>
      </c>
      <c r="B42" s="21" t="s">
        <v>2358</v>
      </c>
      <c r="C42" s="21" t="str">
        <f>VLOOKUP(B42,[1]DESA!$B$2:$D$601,3,FALSE)</f>
        <v>LABULIA</v>
      </c>
      <c r="D42" s="21" t="str">
        <f>VLOOKUP(B42,[1]DESA!$B$2:$E$601,4,FALSE)</f>
        <v>JONGGAT</v>
      </c>
      <c r="E42" s="22" t="s">
        <v>29</v>
      </c>
      <c r="F42" s="21">
        <f t="shared" si="0"/>
        <v>0</v>
      </c>
      <c r="G42" s="21">
        <f t="shared" si="1"/>
        <v>0</v>
      </c>
      <c r="H42" s="24"/>
      <c r="I42" s="24"/>
      <c r="J42" s="21" t="s">
        <v>18</v>
      </c>
      <c r="K42" s="21">
        <v>500</v>
      </c>
      <c r="L42" s="21" t="str">
        <f>VLOOKUP(E42,[1]KLASIFIKASI!$I$4:$J$18,2,FALSE)</f>
        <v>PELEPAS GAS</v>
      </c>
      <c r="M42" s="21">
        <f t="shared" si="2"/>
        <v>15</v>
      </c>
      <c r="N42" s="21" t="s">
        <v>19</v>
      </c>
    </row>
    <row r="43" spans="1:14" x14ac:dyDescent="0.25">
      <c r="A43" s="21">
        <f t="shared" si="3"/>
        <v>42</v>
      </c>
      <c r="B43" s="21" t="s">
        <v>2358</v>
      </c>
      <c r="C43" s="21" t="str">
        <f>VLOOKUP(B43,[1]DESA!$B$2:$D$601,3,FALSE)</f>
        <v>LABULIA</v>
      </c>
      <c r="D43" s="21" t="str">
        <f>VLOOKUP(B43,[1]DESA!$B$2:$E$601,4,FALSE)</f>
        <v>JONGGAT</v>
      </c>
      <c r="E43" s="22" t="s">
        <v>29</v>
      </c>
      <c r="F43" s="21">
        <f t="shared" si="0"/>
        <v>0</v>
      </c>
      <c r="G43" s="21">
        <f t="shared" si="1"/>
        <v>0</v>
      </c>
      <c r="H43" s="24"/>
      <c r="I43" s="24"/>
      <c r="J43" s="21" t="s">
        <v>18</v>
      </c>
      <c r="K43" s="21">
        <v>500</v>
      </c>
      <c r="L43" s="21" t="str">
        <f>VLOOKUP(E43,[1]KLASIFIKASI!$I$4:$J$18,2,FALSE)</f>
        <v>PELEPAS GAS</v>
      </c>
      <c r="M43" s="21">
        <f t="shared" si="2"/>
        <v>15</v>
      </c>
      <c r="N43" s="21" t="s">
        <v>19</v>
      </c>
    </row>
    <row r="44" spans="1:14" s="17" customFormat="1" x14ac:dyDescent="0.25">
      <c r="A44" s="21">
        <f t="shared" si="3"/>
        <v>43</v>
      </c>
      <c r="B44" s="33" t="s">
        <v>2359</v>
      </c>
      <c r="C44" s="33" t="str">
        <f>VLOOKUP(B44,[1]DESA!$B$2:$D$601,3,FALSE)</f>
        <v>BATUTULIS</v>
      </c>
      <c r="D44" s="33" t="str">
        <f>VLOOKUP(B44,[1]DESA!$B$2:$E$601,4,FALSE)</f>
        <v>JONGGAT</v>
      </c>
      <c r="E44" s="34" t="s">
        <v>29</v>
      </c>
      <c r="F44" s="33">
        <f t="shared" si="0"/>
        <v>0</v>
      </c>
      <c r="G44" s="33">
        <f t="shared" si="1"/>
        <v>0</v>
      </c>
      <c r="H44" s="35"/>
      <c r="I44" s="35"/>
      <c r="J44" s="33" t="s">
        <v>18</v>
      </c>
      <c r="K44" s="33">
        <v>0</v>
      </c>
      <c r="L44" s="33" t="str">
        <f>VLOOKUP(E44,[1]KLASIFIKASI!$I$4:$J$18,2,FALSE)</f>
        <v>PELEPAS GAS</v>
      </c>
      <c r="M44" s="33" t="str">
        <f t="shared" si="2"/>
        <v>SALAH</v>
      </c>
      <c r="N44" s="33" t="s">
        <v>52</v>
      </c>
    </row>
    <row r="45" spans="1:14" x14ac:dyDescent="0.25">
      <c r="A45" s="21">
        <f t="shared" si="3"/>
        <v>44</v>
      </c>
      <c r="B45" s="21" t="s">
        <v>2358</v>
      </c>
      <c r="C45" s="21" t="str">
        <f>VLOOKUP(B45,[1]DESA!$B$2:$D$601,3,FALSE)</f>
        <v>LABULIA</v>
      </c>
      <c r="D45" s="21" t="str">
        <f>VLOOKUP(B45,[1]DESA!$B$2:$E$601,4,FALSE)</f>
        <v>JONGGAT</v>
      </c>
      <c r="E45" s="22" t="s">
        <v>29</v>
      </c>
      <c r="F45" s="21">
        <f t="shared" si="0"/>
        <v>0</v>
      </c>
      <c r="G45" s="21">
        <f t="shared" si="1"/>
        <v>0</v>
      </c>
      <c r="H45" s="24"/>
      <c r="I45" s="24"/>
      <c r="J45" s="21" t="s">
        <v>18</v>
      </c>
      <c r="K45" s="21">
        <v>500</v>
      </c>
      <c r="L45" s="21" t="str">
        <f>VLOOKUP(E45,[1]KLASIFIKASI!$I$4:$J$18,2,FALSE)</f>
        <v>PELEPAS GAS</v>
      </c>
      <c r="M45" s="21">
        <f t="shared" si="2"/>
        <v>15</v>
      </c>
      <c r="N45" s="21" t="s">
        <v>19</v>
      </c>
    </row>
    <row r="46" spans="1:14" x14ac:dyDescent="0.25">
      <c r="A46" s="21">
        <f t="shared" si="3"/>
        <v>45</v>
      </c>
      <c r="B46" s="21" t="s">
        <v>2358</v>
      </c>
      <c r="C46" s="21" t="str">
        <f>VLOOKUP(B46,[1]DESA!$B$2:$D$601,3,FALSE)</f>
        <v>LABULIA</v>
      </c>
      <c r="D46" s="21" t="str">
        <f>VLOOKUP(B46,[1]DESA!$B$2:$E$601,4,FALSE)</f>
        <v>JONGGAT</v>
      </c>
      <c r="E46" s="22" t="s">
        <v>29</v>
      </c>
      <c r="F46" s="21">
        <f t="shared" si="0"/>
        <v>0</v>
      </c>
      <c r="G46" s="21">
        <f t="shared" si="1"/>
        <v>0</v>
      </c>
      <c r="H46" s="24"/>
      <c r="I46" s="24"/>
      <c r="J46" s="21" t="s">
        <v>18</v>
      </c>
      <c r="K46" s="21">
        <v>500</v>
      </c>
      <c r="L46" s="21" t="str">
        <f>VLOOKUP(E46,[1]KLASIFIKASI!$I$4:$J$18,2,FALSE)</f>
        <v>PELEPAS GAS</v>
      </c>
      <c r="M46" s="21">
        <f t="shared" si="2"/>
        <v>15</v>
      </c>
      <c r="N46" s="21" t="s">
        <v>19</v>
      </c>
    </row>
    <row r="47" spans="1:14" x14ac:dyDescent="0.25">
      <c r="A47" s="21">
        <f t="shared" si="3"/>
        <v>46</v>
      </c>
      <c r="B47" s="21" t="s">
        <v>2358</v>
      </c>
      <c r="C47" s="21" t="str">
        <f>VLOOKUP(B47,[1]DESA!$B$2:$D$601,3,FALSE)</f>
        <v>LABULIA</v>
      </c>
      <c r="D47" s="21" t="str">
        <f>VLOOKUP(B47,[1]DESA!$B$2:$E$601,4,FALSE)</f>
        <v>JONGGAT</v>
      </c>
      <c r="E47" s="22" t="s">
        <v>29</v>
      </c>
      <c r="F47" s="21">
        <f t="shared" si="0"/>
        <v>0</v>
      </c>
      <c r="G47" s="21">
        <f t="shared" si="1"/>
        <v>0</v>
      </c>
      <c r="H47" s="24"/>
      <c r="I47" s="24"/>
      <c r="J47" s="21" t="s">
        <v>18</v>
      </c>
      <c r="K47" s="21">
        <v>500</v>
      </c>
      <c r="L47" s="21" t="str">
        <f>VLOOKUP(E47,[1]KLASIFIKASI!$I$4:$J$18,2,FALSE)</f>
        <v>PELEPAS GAS</v>
      </c>
      <c r="M47" s="21">
        <f t="shared" si="2"/>
        <v>15</v>
      </c>
      <c r="N47" s="21" t="s">
        <v>19</v>
      </c>
    </row>
    <row r="48" spans="1:14" x14ac:dyDescent="0.25">
      <c r="A48" s="21">
        <f t="shared" si="3"/>
        <v>47</v>
      </c>
      <c r="B48" s="21" t="s">
        <v>2358</v>
      </c>
      <c r="C48" s="21" t="str">
        <f>VLOOKUP(B48,[1]DESA!$B$2:$D$601,3,FALSE)</f>
        <v>LABULIA</v>
      </c>
      <c r="D48" s="21" t="str">
        <f>VLOOKUP(B48,[1]DESA!$B$2:$E$601,4,FALSE)</f>
        <v>JONGGAT</v>
      </c>
      <c r="E48" s="22" t="s">
        <v>29</v>
      </c>
      <c r="F48" s="21">
        <f t="shared" si="0"/>
        <v>0</v>
      </c>
      <c r="G48" s="21">
        <f t="shared" si="1"/>
        <v>0</v>
      </c>
      <c r="H48" s="24"/>
      <c r="I48" s="24"/>
      <c r="J48" s="21" t="s">
        <v>18</v>
      </c>
      <c r="K48" s="21">
        <v>500</v>
      </c>
      <c r="L48" s="21" t="str">
        <f>VLOOKUP(E48,[1]KLASIFIKASI!$I$4:$J$18,2,FALSE)</f>
        <v>PELEPAS GAS</v>
      </c>
      <c r="M48" s="21">
        <f t="shared" si="2"/>
        <v>15</v>
      </c>
      <c r="N48" s="21" t="s">
        <v>19</v>
      </c>
    </row>
    <row r="49" spans="1:14" x14ac:dyDescent="0.25">
      <c r="A49" s="21">
        <f t="shared" si="3"/>
        <v>48</v>
      </c>
      <c r="B49" s="21" t="s">
        <v>2358</v>
      </c>
      <c r="C49" s="21" t="str">
        <f>VLOOKUP(B49,[1]DESA!$B$2:$D$601,3,FALSE)</f>
        <v>LABULIA</v>
      </c>
      <c r="D49" s="21" t="str">
        <f>VLOOKUP(B49,[1]DESA!$B$2:$E$601,4,FALSE)</f>
        <v>JONGGAT</v>
      </c>
      <c r="E49" s="22" t="s">
        <v>29</v>
      </c>
      <c r="F49" s="21">
        <f t="shared" si="0"/>
        <v>0</v>
      </c>
      <c r="G49" s="21">
        <f t="shared" si="1"/>
        <v>0</v>
      </c>
      <c r="H49" s="24"/>
      <c r="I49" s="24"/>
      <c r="J49" s="21" t="s">
        <v>18</v>
      </c>
      <c r="K49" s="21">
        <v>500</v>
      </c>
      <c r="L49" s="21" t="str">
        <f>VLOOKUP(E49,[1]KLASIFIKASI!$I$4:$J$18,2,FALSE)</f>
        <v>PELEPAS GAS</v>
      </c>
      <c r="M49" s="21">
        <f t="shared" si="2"/>
        <v>15</v>
      </c>
      <c r="N49" s="21" t="s">
        <v>19</v>
      </c>
    </row>
    <row r="50" spans="1:14" x14ac:dyDescent="0.25">
      <c r="A50" s="21">
        <f t="shared" si="3"/>
        <v>49</v>
      </c>
      <c r="B50" s="21" t="s">
        <v>2358</v>
      </c>
      <c r="C50" s="21" t="str">
        <f>VLOOKUP(B50,[1]DESA!$B$2:$D$601,3,FALSE)</f>
        <v>LABULIA</v>
      </c>
      <c r="D50" s="21" t="str">
        <f>VLOOKUP(B50,[1]DESA!$B$2:$E$601,4,FALSE)</f>
        <v>JONGGAT</v>
      </c>
      <c r="E50" s="22" t="s">
        <v>29</v>
      </c>
      <c r="F50" s="21">
        <f t="shared" si="0"/>
        <v>0</v>
      </c>
      <c r="G50" s="21">
        <f t="shared" si="1"/>
        <v>0</v>
      </c>
      <c r="H50" s="24"/>
      <c r="I50" s="24"/>
      <c r="J50" s="21" t="s">
        <v>18</v>
      </c>
      <c r="K50" s="21">
        <v>500</v>
      </c>
      <c r="L50" s="21" t="str">
        <f>VLOOKUP(E50,[1]KLASIFIKASI!$I$4:$J$18,2,FALSE)</f>
        <v>PELEPAS GAS</v>
      </c>
      <c r="M50" s="21">
        <f t="shared" si="2"/>
        <v>15</v>
      </c>
      <c r="N50" s="21" t="s">
        <v>19</v>
      </c>
    </row>
    <row r="51" spans="1:14" x14ac:dyDescent="0.25">
      <c r="A51" s="21">
        <f t="shared" si="3"/>
        <v>50</v>
      </c>
      <c r="B51" s="21" t="s">
        <v>2358</v>
      </c>
      <c r="C51" s="21" t="str">
        <f>VLOOKUP(B51,[1]DESA!$B$2:$D$601,3,FALSE)</f>
        <v>LABULIA</v>
      </c>
      <c r="D51" s="21" t="str">
        <f>VLOOKUP(B51,[1]DESA!$B$2:$E$601,4,FALSE)</f>
        <v>JONGGAT</v>
      </c>
      <c r="E51" s="22" t="s">
        <v>29</v>
      </c>
      <c r="F51" s="21">
        <f t="shared" si="0"/>
        <v>0</v>
      </c>
      <c r="G51" s="21">
        <f t="shared" si="1"/>
        <v>0</v>
      </c>
      <c r="H51" s="24"/>
      <c r="I51" s="24"/>
      <c r="J51" s="21" t="s">
        <v>18</v>
      </c>
      <c r="K51" s="21">
        <v>500</v>
      </c>
      <c r="L51" s="21" t="str">
        <f>VLOOKUP(E51,[1]KLASIFIKASI!$I$4:$J$18,2,FALSE)</f>
        <v>PELEPAS GAS</v>
      </c>
      <c r="M51" s="21">
        <f t="shared" si="2"/>
        <v>15</v>
      </c>
      <c r="N51" s="21" t="s">
        <v>19</v>
      </c>
    </row>
    <row r="52" spans="1:14" x14ac:dyDescent="0.25">
      <c r="A52" s="21">
        <f t="shared" si="3"/>
        <v>51</v>
      </c>
      <c r="B52" s="21" t="s">
        <v>2358</v>
      </c>
      <c r="C52" s="21" t="str">
        <f>VLOOKUP(B52,[1]DESA!$B$2:$D$601,3,FALSE)</f>
        <v>LABULIA</v>
      </c>
      <c r="D52" s="21" t="str">
        <f>VLOOKUP(B52,[1]DESA!$B$2:$E$601,4,FALSE)</f>
        <v>JONGGAT</v>
      </c>
      <c r="E52" s="22" t="s">
        <v>29</v>
      </c>
      <c r="F52" s="21">
        <f t="shared" si="0"/>
        <v>0</v>
      </c>
      <c r="G52" s="21">
        <f t="shared" si="1"/>
        <v>0</v>
      </c>
      <c r="H52" s="24"/>
      <c r="I52" s="24"/>
      <c r="J52" s="21" t="s">
        <v>18</v>
      </c>
      <c r="K52" s="21">
        <v>500</v>
      </c>
      <c r="L52" s="21" t="str">
        <f>VLOOKUP(E52,[1]KLASIFIKASI!$I$4:$J$18,2,FALSE)</f>
        <v>PELEPAS GAS</v>
      </c>
      <c r="M52" s="21">
        <f t="shared" si="2"/>
        <v>15</v>
      </c>
      <c r="N52" s="21" t="s">
        <v>19</v>
      </c>
    </row>
    <row r="53" spans="1:14" x14ac:dyDescent="0.25">
      <c r="A53" s="21">
        <f t="shared" si="3"/>
        <v>52</v>
      </c>
      <c r="B53" s="21" t="s">
        <v>2358</v>
      </c>
      <c r="C53" s="21" t="str">
        <f>VLOOKUP(B53,[1]DESA!$B$2:$D$601,3,FALSE)</f>
        <v>LABULIA</v>
      </c>
      <c r="D53" s="21" t="str">
        <f>VLOOKUP(B53,[1]DESA!$B$2:$E$601,4,FALSE)</f>
        <v>JONGGAT</v>
      </c>
      <c r="E53" s="22" t="s">
        <v>29</v>
      </c>
      <c r="F53" s="21">
        <f t="shared" si="0"/>
        <v>0</v>
      </c>
      <c r="G53" s="21">
        <f t="shared" si="1"/>
        <v>0</v>
      </c>
      <c r="H53" s="24"/>
      <c r="I53" s="24"/>
      <c r="J53" s="21" t="s">
        <v>18</v>
      </c>
      <c r="K53" s="21">
        <v>250</v>
      </c>
      <c r="L53" s="21" t="str">
        <f>VLOOKUP(E53,[1]KLASIFIKASI!$I$4:$J$18,2,FALSE)</f>
        <v>PELEPAS GAS</v>
      </c>
      <c r="M53" s="21">
        <f t="shared" si="2"/>
        <v>14</v>
      </c>
      <c r="N53" s="21" t="s">
        <v>19</v>
      </c>
    </row>
    <row r="54" spans="1:14" x14ac:dyDescent="0.25">
      <c r="A54" s="21">
        <f t="shared" si="3"/>
        <v>53</v>
      </c>
      <c r="B54" s="21" t="s">
        <v>2358</v>
      </c>
      <c r="C54" s="21" t="str">
        <f>VLOOKUP(B54,[1]DESA!$B$2:$D$601,3,FALSE)</f>
        <v>LABULIA</v>
      </c>
      <c r="D54" s="21" t="str">
        <f>VLOOKUP(B54,[1]DESA!$B$2:$E$601,4,FALSE)</f>
        <v>JONGGAT</v>
      </c>
      <c r="E54" s="22" t="s">
        <v>29</v>
      </c>
      <c r="F54" s="21">
        <f t="shared" si="0"/>
        <v>0</v>
      </c>
      <c r="G54" s="21">
        <f t="shared" si="1"/>
        <v>0</v>
      </c>
      <c r="H54" s="24"/>
      <c r="I54" s="24"/>
      <c r="J54" s="21" t="s">
        <v>18</v>
      </c>
      <c r="K54" s="21">
        <v>250</v>
      </c>
      <c r="L54" s="21" t="str">
        <f>VLOOKUP(E54,[1]KLASIFIKASI!$I$4:$J$18,2,FALSE)</f>
        <v>PELEPAS GAS</v>
      </c>
      <c r="M54" s="21">
        <f t="shared" si="2"/>
        <v>14</v>
      </c>
      <c r="N54" s="21" t="s">
        <v>19</v>
      </c>
    </row>
    <row r="55" spans="1:14" x14ac:dyDescent="0.25">
      <c r="A55" s="21">
        <f t="shared" si="3"/>
        <v>54</v>
      </c>
      <c r="B55" s="21" t="s">
        <v>2358</v>
      </c>
      <c r="C55" s="21" t="str">
        <f>VLOOKUP(B55,[1]DESA!$B$2:$D$601,3,FALSE)</f>
        <v>LABULIA</v>
      </c>
      <c r="D55" s="21" t="str">
        <f>VLOOKUP(B55,[1]DESA!$B$2:$E$601,4,FALSE)</f>
        <v>JONGGAT</v>
      </c>
      <c r="E55" s="22" t="s">
        <v>29</v>
      </c>
      <c r="F55" s="21">
        <f t="shared" si="0"/>
        <v>0</v>
      </c>
      <c r="G55" s="21">
        <f t="shared" si="1"/>
        <v>0</v>
      </c>
      <c r="H55" s="24"/>
      <c r="I55" s="24"/>
      <c r="J55" s="21" t="s">
        <v>18</v>
      </c>
      <c r="K55" s="21">
        <v>250</v>
      </c>
      <c r="L55" s="21" t="str">
        <f>VLOOKUP(E55,[1]KLASIFIKASI!$I$4:$J$18,2,FALSE)</f>
        <v>PELEPAS GAS</v>
      </c>
      <c r="M55" s="21">
        <f t="shared" si="2"/>
        <v>14</v>
      </c>
      <c r="N55" s="21" t="s">
        <v>19</v>
      </c>
    </row>
    <row r="56" spans="1:14" x14ac:dyDescent="0.25">
      <c r="A56" s="21">
        <f t="shared" si="3"/>
        <v>55</v>
      </c>
      <c r="B56" s="21" t="s">
        <v>2358</v>
      </c>
      <c r="C56" s="21" t="str">
        <f>VLOOKUP(B56,[1]DESA!$B$2:$D$601,3,FALSE)</f>
        <v>LABULIA</v>
      </c>
      <c r="D56" s="21" t="str">
        <f>VLOOKUP(B56,[1]DESA!$B$2:$E$601,4,FALSE)</f>
        <v>JONGGAT</v>
      </c>
      <c r="E56" s="22" t="s">
        <v>29</v>
      </c>
      <c r="F56" s="21">
        <f t="shared" si="0"/>
        <v>0</v>
      </c>
      <c r="G56" s="21">
        <f t="shared" si="1"/>
        <v>0</v>
      </c>
      <c r="H56" s="24"/>
      <c r="I56" s="24"/>
      <c r="J56" s="21" t="s">
        <v>18</v>
      </c>
      <c r="K56" s="21">
        <v>250</v>
      </c>
      <c r="L56" s="21" t="str">
        <f>VLOOKUP(E56,[1]KLASIFIKASI!$I$4:$J$18,2,FALSE)</f>
        <v>PELEPAS GAS</v>
      </c>
      <c r="M56" s="21">
        <f t="shared" si="2"/>
        <v>14</v>
      </c>
      <c r="N56" s="21" t="s">
        <v>19</v>
      </c>
    </row>
    <row r="57" spans="1:14" x14ac:dyDescent="0.25">
      <c r="A57" s="21">
        <f t="shared" si="3"/>
        <v>56</v>
      </c>
      <c r="B57" s="21" t="s">
        <v>2358</v>
      </c>
      <c r="C57" s="21" t="str">
        <f>VLOOKUP(B57,[1]DESA!$B$2:$D$601,3,FALSE)</f>
        <v>LABULIA</v>
      </c>
      <c r="D57" s="21" t="str">
        <f>VLOOKUP(B57,[1]DESA!$B$2:$E$601,4,FALSE)</f>
        <v>JONGGAT</v>
      </c>
      <c r="E57" s="22" t="s">
        <v>29</v>
      </c>
      <c r="F57" s="21">
        <f t="shared" si="0"/>
        <v>0</v>
      </c>
      <c r="G57" s="21">
        <f t="shared" si="1"/>
        <v>0</v>
      </c>
      <c r="H57" s="24"/>
      <c r="I57" s="24"/>
      <c r="J57" s="21" t="s">
        <v>18</v>
      </c>
      <c r="K57" s="21">
        <v>250</v>
      </c>
      <c r="L57" s="21" t="str">
        <f>VLOOKUP(E57,[1]KLASIFIKASI!$I$4:$J$18,2,FALSE)</f>
        <v>PELEPAS GAS</v>
      </c>
      <c r="M57" s="21">
        <f t="shared" si="2"/>
        <v>14</v>
      </c>
      <c r="N57" s="21" t="s">
        <v>19</v>
      </c>
    </row>
    <row r="58" spans="1:14" x14ac:dyDescent="0.25">
      <c r="A58" s="21">
        <f t="shared" si="3"/>
        <v>57</v>
      </c>
      <c r="B58" s="21" t="s">
        <v>2358</v>
      </c>
      <c r="C58" s="21" t="str">
        <f>VLOOKUP(B58,[1]DESA!$B$2:$D$601,3,FALSE)</f>
        <v>LABULIA</v>
      </c>
      <c r="D58" s="21" t="str">
        <f>VLOOKUP(B58,[1]DESA!$B$2:$E$601,4,FALSE)</f>
        <v>JONGGAT</v>
      </c>
      <c r="E58" s="22" t="s">
        <v>29</v>
      </c>
      <c r="F58" s="21">
        <f t="shared" si="0"/>
        <v>0</v>
      </c>
      <c r="G58" s="21">
        <f t="shared" si="1"/>
        <v>0</v>
      </c>
      <c r="H58" s="24"/>
      <c r="I58" s="24"/>
      <c r="J58" s="21" t="s">
        <v>18</v>
      </c>
      <c r="K58" s="21">
        <v>250</v>
      </c>
      <c r="L58" s="21" t="str">
        <f>VLOOKUP(E58,[1]KLASIFIKASI!$I$4:$J$18,2,FALSE)</f>
        <v>PELEPAS GAS</v>
      </c>
      <c r="M58" s="21">
        <f t="shared" si="2"/>
        <v>14</v>
      </c>
      <c r="N58" s="21" t="s">
        <v>19</v>
      </c>
    </row>
    <row r="59" spans="1:14" x14ac:dyDescent="0.25">
      <c r="A59" s="21">
        <f t="shared" si="3"/>
        <v>58</v>
      </c>
      <c r="B59" s="21" t="s">
        <v>2358</v>
      </c>
      <c r="C59" s="21" t="str">
        <f>VLOOKUP(B59,[1]DESA!$B$2:$D$601,3,FALSE)</f>
        <v>LABULIA</v>
      </c>
      <c r="D59" s="21" t="str">
        <f>VLOOKUP(B59,[1]DESA!$B$2:$E$601,4,FALSE)</f>
        <v>JONGGAT</v>
      </c>
      <c r="E59" s="22" t="s">
        <v>29</v>
      </c>
      <c r="F59" s="21">
        <f t="shared" si="0"/>
        <v>0</v>
      </c>
      <c r="G59" s="21">
        <f t="shared" si="1"/>
        <v>0</v>
      </c>
      <c r="H59" s="24"/>
      <c r="I59" s="24"/>
      <c r="J59" s="21" t="s">
        <v>18</v>
      </c>
      <c r="K59" s="21">
        <v>250</v>
      </c>
      <c r="L59" s="21" t="str">
        <f>VLOOKUP(E59,[1]KLASIFIKASI!$I$4:$J$18,2,FALSE)</f>
        <v>PELEPAS GAS</v>
      </c>
      <c r="M59" s="21">
        <f t="shared" si="2"/>
        <v>14</v>
      </c>
      <c r="N59" s="21" t="s">
        <v>19</v>
      </c>
    </row>
    <row r="60" spans="1:14" x14ac:dyDescent="0.25">
      <c r="A60" s="21">
        <f t="shared" si="3"/>
        <v>59</v>
      </c>
      <c r="B60" s="21" t="s">
        <v>2358</v>
      </c>
      <c r="C60" s="21" t="str">
        <f>VLOOKUP(B60,[1]DESA!$B$2:$D$601,3,FALSE)</f>
        <v>LABULIA</v>
      </c>
      <c r="D60" s="21" t="str">
        <f>VLOOKUP(B60,[1]DESA!$B$2:$E$601,4,FALSE)</f>
        <v>JONGGAT</v>
      </c>
      <c r="E60" s="22" t="s">
        <v>29</v>
      </c>
      <c r="F60" s="21">
        <f t="shared" si="0"/>
        <v>0</v>
      </c>
      <c r="G60" s="21">
        <f t="shared" si="1"/>
        <v>0</v>
      </c>
      <c r="H60" s="24"/>
      <c r="I60" s="24"/>
      <c r="J60" s="21" t="s">
        <v>18</v>
      </c>
      <c r="K60" s="21">
        <v>250</v>
      </c>
      <c r="L60" s="21" t="str">
        <f>VLOOKUP(E60,[1]KLASIFIKASI!$I$4:$J$18,2,FALSE)</f>
        <v>PELEPAS GAS</v>
      </c>
      <c r="M60" s="21">
        <f t="shared" si="2"/>
        <v>14</v>
      </c>
      <c r="N60" s="21" t="s">
        <v>19</v>
      </c>
    </row>
    <row r="61" spans="1:14" x14ac:dyDescent="0.25">
      <c r="A61" s="21">
        <f t="shared" si="3"/>
        <v>60</v>
      </c>
      <c r="B61" s="21" t="s">
        <v>2358</v>
      </c>
      <c r="C61" s="21" t="str">
        <f>VLOOKUP(B61,[1]DESA!$B$2:$D$601,3,FALSE)</f>
        <v>LABULIA</v>
      </c>
      <c r="D61" s="21" t="str">
        <f>VLOOKUP(B61,[1]DESA!$B$2:$E$601,4,FALSE)</f>
        <v>JONGGAT</v>
      </c>
      <c r="E61" s="22" t="s">
        <v>29</v>
      </c>
      <c r="F61" s="21">
        <f t="shared" si="0"/>
        <v>0</v>
      </c>
      <c r="G61" s="21">
        <f t="shared" si="1"/>
        <v>0</v>
      </c>
      <c r="H61" s="24"/>
      <c r="I61" s="24"/>
      <c r="J61" s="21" t="s">
        <v>18</v>
      </c>
      <c r="K61" s="21">
        <v>250</v>
      </c>
      <c r="L61" s="21" t="str">
        <f>VLOOKUP(E61,[1]KLASIFIKASI!$I$4:$J$18,2,FALSE)</f>
        <v>PELEPAS GAS</v>
      </c>
      <c r="M61" s="21">
        <f t="shared" si="2"/>
        <v>14</v>
      </c>
      <c r="N61" s="21" t="s">
        <v>19</v>
      </c>
    </row>
    <row r="62" spans="1:14" x14ac:dyDescent="0.25">
      <c r="A62" s="21">
        <f t="shared" si="3"/>
        <v>61</v>
      </c>
      <c r="B62" s="21" t="s">
        <v>2358</v>
      </c>
      <c r="C62" s="21" t="str">
        <f>VLOOKUP(B62,[1]DESA!$B$2:$D$601,3,FALSE)</f>
        <v>LABULIA</v>
      </c>
      <c r="D62" s="21" t="str">
        <f>VLOOKUP(B62,[1]DESA!$B$2:$E$601,4,FALSE)</f>
        <v>JONGGAT</v>
      </c>
      <c r="E62" s="22" t="s">
        <v>29</v>
      </c>
      <c r="F62" s="21">
        <f t="shared" si="0"/>
        <v>0</v>
      </c>
      <c r="G62" s="21">
        <f t="shared" si="1"/>
        <v>0</v>
      </c>
      <c r="H62" s="24"/>
      <c r="I62" s="24"/>
      <c r="J62" s="21" t="s">
        <v>18</v>
      </c>
      <c r="K62" s="21">
        <v>125</v>
      </c>
      <c r="L62" s="21" t="str">
        <f>VLOOKUP(E62,[1]KLASIFIKASI!$I$4:$J$18,2,FALSE)</f>
        <v>PELEPAS GAS</v>
      </c>
      <c r="M62" s="21">
        <f t="shared" si="2"/>
        <v>14</v>
      </c>
      <c r="N62" s="21" t="s">
        <v>19</v>
      </c>
    </row>
    <row r="63" spans="1:14" x14ac:dyDescent="0.25">
      <c r="A63" s="21">
        <f t="shared" si="3"/>
        <v>62</v>
      </c>
      <c r="B63" s="21" t="s">
        <v>2358</v>
      </c>
      <c r="C63" s="21" t="str">
        <f>VLOOKUP(B63,[1]DESA!$B$2:$D$601,3,FALSE)</f>
        <v>LABULIA</v>
      </c>
      <c r="D63" s="21" t="str">
        <f>VLOOKUP(B63,[1]DESA!$B$2:$E$601,4,FALSE)</f>
        <v>JONGGAT</v>
      </c>
      <c r="E63" s="22" t="s">
        <v>29</v>
      </c>
      <c r="F63" s="21">
        <f t="shared" si="0"/>
        <v>0</v>
      </c>
      <c r="G63" s="21">
        <f t="shared" si="1"/>
        <v>0</v>
      </c>
      <c r="H63" s="24"/>
      <c r="I63" s="24"/>
      <c r="J63" s="21" t="s">
        <v>18</v>
      </c>
      <c r="K63" s="21">
        <v>125</v>
      </c>
      <c r="L63" s="21" t="str">
        <f>VLOOKUP(E63,[1]KLASIFIKASI!$I$4:$J$18,2,FALSE)</f>
        <v>PELEPAS GAS</v>
      </c>
      <c r="M63" s="21">
        <f t="shared" si="2"/>
        <v>14</v>
      </c>
      <c r="N63" s="21" t="s">
        <v>19</v>
      </c>
    </row>
    <row r="64" spans="1:14" x14ac:dyDescent="0.25">
      <c r="A64" s="21">
        <f t="shared" si="3"/>
        <v>63</v>
      </c>
      <c r="B64" s="21" t="s">
        <v>2358</v>
      </c>
      <c r="C64" s="21" t="str">
        <f>VLOOKUP(B64,[1]DESA!$B$2:$D$601,3,FALSE)</f>
        <v>LABULIA</v>
      </c>
      <c r="D64" s="21" t="str">
        <f>VLOOKUP(B64,[1]DESA!$B$2:$E$601,4,FALSE)</f>
        <v>JONGGAT</v>
      </c>
      <c r="E64" s="22" t="s">
        <v>29</v>
      </c>
      <c r="F64" s="21">
        <f t="shared" si="0"/>
        <v>0</v>
      </c>
      <c r="G64" s="21">
        <f t="shared" si="1"/>
        <v>0</v>
      </c>
      <c r="H64" s="24"/>
      <c r="I64" s="24"/>
      <c r="J64" s="21" t="s">
        <v>18</v>
      </c>
      <c r="K64" s="21">
        <v>125</v>
      </c>
      <c r="L64" s="21" t="str">
        <f>VLOOKUP(E64,[1]KLASIFIKASI!$I$4:$J$18,2,FALSE)</f>
        <v>PELEPAS GAS</v>
      </c>
      <c r="M64" s="21">
        <f t="shared" si="2"/>
        <v>14</v>
      </c>
      <c r="N64" s="21" t="s">
        <v>19</v>
      </c>
    </row>
    <row r="65" spans="1:14" x14ac:dyDescent="0.25">
      <c r="A65" s="21">
        <f t="shared" si="3"/>
        <v>64</v>
      </c>
      <c r="B65" s="21" t="s">
        <v>2358</v>
      </c>
      <c r="C65" s="21" t="str">
        <f>VLOOKUP(B65,[1]DESA!$B$2:$D$601,3,FALSE)</f>
        <v>LABULIA</v>
      </c>
      <c r="D65" s="21" t="str">
        <f>VLOOKUP(B65,[1]DESA!$B$2:$E$601,4,FALSE)</f>
        <v>JONGGAT</v>
      </c>
      <c r="E65" s="22" t="s">
        <v>29</v>
      </c>
      <c r="F65" s="21">
        <f t="shared" si="0"/>
        <v>0</v>
      </c>
      <c r="G65" s="21">
        <f t="shared" si="1"/>
        <v>0</v>
      </c>
      <c r="H65" s="24"/>
      <c r="I65" s="24"/>
      <c r="J65" s="21" t="s">
        <v>18</v>
      </c>
      <c r="K65" s="21">
        <v>500</v>
      </c>
      <c r="L65" s="21" t="str">
        <f>VLOOKUP(E65,[1]KLASIFIKASI!$I$4:$J$18,2,FALSE)</f>
        <v>PELEPAS GAS</v>
      </c>
      <c r="M65" s="21">
        <f t="shared" si="2"/>
        <v>15</v>
      </c>
      <c r="N65" s="21" t="s">
        <v>19</v>
      </c>
    </row>
    <row r="66" spans="1:14" x14ac:dyDescent="0.25">
      <c r="A66" s="21">
        <f t="shared" si="3"/>
        <v>65</v>
      </c>
      <c r="B66" s="21" t="s">
        <v>2358</v>
      </c>
      <c r="C66" s="21" t="str">
        <f>VLOOKUP(B66,[1]DESA!$B$2:$D$601,3,FALSE)</f>
        <v>LABULIA</v>
      </c>
      <c r="D66" s="21" t="str">
        <f>VLOOKUP(B66,[1]DESA!$B$2:$E$601,4,FALSE)</f>
        <v>JONGGAT</v>
      </c>
      <c r="E66" s="22" t="s">
        <v>29</v>
      </c>
      <c r="F66" s="21">
        <f t="shared" ref="F66:F129" si="4">IF(ISERROR(VLOOKUP(M66,KELAS,2,FALSE)),0,VLOOKUP(M66,KELAS,2,FALSE))</f>
        <v>0</v>
      </c>
      <c r="G66" s="21">
        <f t="shared" ref="G66:G129" si="5">IF(F66&gt;50,100,F66)</f>
        <v>0</v>
      </c>
      <c r="H66" s="24"/>
      <c r="I66" s="24"/>
      <c r="J66" s="21" t="s">
        <v>18</v>
      </c>
      <c r="K66" s="21">
        <v>500</v>
      </c>
      <c r="L66" s="21" t="str">
        <f>VLOOKUP(E66,[1]KLASIFIKASI!$I$4:$J$18,2,FALSE)</f>
        <v>PELEPAS GAS</v>
      </c>
      <c r="M66" s="21">
        <f t="shared" ref="M66:M129" si="6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15</v>
      </c>
      <c r="N66" s="21" t="s">
        <v>19</v>
      </c>
    </row>
    <row r="67" spans="1:14" x14ac:dyDescent="0.25">
      <c r="A67" s="21">
        <f t="shared" si="3"/>
        <v>66</v>
      </c>
      <c r="B67" s="21" t="s">
        <v>2356</v>
      </c>
      <c r="C67" s="21" t="str">
        <f>VLOOKUP(B67,[1]DESA!$B$2:$D$601,3,FALSE)</f>
        <v>UBUNG</v>
      </c>
      <c r="D67" s="21" t="str">
        <f>VLOOKUP(B67,[1]DESA!$B$2:$E$601,4,FALSE)</f>
        <v>JONGGAT</v>
      </c>
      <c r="E67" s="22" t="s">
        <v>29</v>
      </c>
      <c r="F67" s="21">
        <f t="shared" si="4"/>
        <v>0</v>
      </c>
      <c r="G67" s="21">
        <f t="shared" si="5"/>
        <v>0</v>
      </c>
      <c r="H67" s="24"/>
      <c r="I67" s="24"/>
      <c r="J67" s="21" t="s">
        <v>18</v>
      </c>
      <c r="K67" s="21">
        <v>250</v>
      </c>
      <c r="L67" s="21" t="str">
        <f>VLOOKUP(E67,[1]KLASIFIKASI!$I$4:$J$18,2,FALSE)</f>
        <v>PELEPAS GAS</v>
      </c>
      <c r="M67" s="21">
        <f t="shared" si="6"/>
        <v>14</v>
      </c>
      <c r="N67" s="21" t="s">
        <v>19</v>
      </c>
    </row>
    <row r="68" spans="1:14" x14ac:dyDescent="0.25">
      <c r="A68" s="21">
        <f t="shared" ref="A68:A131" si="7">1+A67</f>
        <v>67</v>
      </c>
      <c r="B68" s="21" t="s">
        <v>2356</v>
      </c>
      <c r="C68" s="21" t="str">
        <f>VLOOKUP(B68,[1]DESA!$B$2:$D$601,3,FALSE)</f>
        <v>UBUNG</v>
      </c>
      <c r="D68" s="21" t="str">
        <f>VLOOKUP(B68,[1]DESA!$B$2:$E$601,4,FALSE)</f>
        <v>JONGGAT</v>
      </c>
      <c r="E68" s="22" t="s">
        <v>29</v>
      </c>
      <c r="F68" s="21">
        <f t="shared" si="4"/>
        <v>0</v>
      </c>
      <c r="G68" s="21">
        <f t="shared" si="5"/>
        <v>0</v>
      </c>
      <c r="H68" s="24"/>
      <c r="I68" s="24"/>
      <c r="J68" s="21" t="s">
        <v>18</v>
      </c>
      <c r="K68" s="21">
        <v>250</v>
      </c>
      <c r="L68" s="21" t="str">
        <f>VLOOKUP(E68,[1]KLASIFIKASI!$I$4:$J$18,2,FALSE)</f>
        <v>PELEPAS GAS</v>
      </c>
      <c r="M68" s="21">
        <f t="shared" si="6"/>
        <v>14</v>
      </c>
      <c r="N68" s="21" t="s">
        <v>19</v>
      </c>
    </row>
    <row r="69" spans="1:14" x14ac:dyDescent="0.25">
      <c r="A69" s="21">
        <f t="shared" si="7"/>
        <v>68</v>
      </c>
      <c r="B69" s="21" t="s">
        <v>2356</v>
      </c>
      <c r="C69" s="21" t="str">
        <f>VLOOKUP(B69,[1]DESA!$B$2:$D$601,3,FALSE)</f>
        <v>UBUNG</v>
      </c>
      <c r="D69" s="21" t="str">
        <f>VLOOKUP(B69,[1]DESA!$B$2:$E$601,4,FALSE)</f>
        <v>JONGGAT</v>
      </c>
      <c r="E69" s="22" t="s">
        <v>49</v>
      </c>
      <c r="F69" s="21">
        <f t="shared" si="4"/>
        <v>0</v>
      </c>
      <c r="G69" s="21">
        <f t="shared" si="5"/>
        <v>0</v>
      </c>
      <c r="H69" s="24"/>
      <c r="I69" s="24"/>
      <c r="J69" s="21" t="s">
        <v>18</v>
      </c>
      <c r="K69" s="21"/>
      <c r="L69" s="21" t="e">
        <f>VLOOKUP(E69,[1]KLASIFIKASI!$I$4:$J$18,2,FALSE)</f>
        <v>#N/A</v>
      </c>
      <c r="M69" s="21" t="e">
        <f t="shared" si="6"/>
        <v>#N/A</v>
      </c>
      <c r="N69" s="21" t="s">
        <v>52</v>
      </c>
    </row>
    <row r="70" spans="1:14" x14ac:dyDescent="0.25">
      <c r="A70" s="21">
        <f t="shared" si="7"/>
        <v>69</v>
      </c>
      <c r="B70" s="21" t="s">
        <v>2356</v>
      </c>
      <c r="C70" s="21" t="str">
        <f>VLOOKUP(B70,[1]DESA!$B$2:$D$601,3,FALSE)</f>
        <v>UBUNG</v>
      </c>
      <c r="D70" s="21" t="str">
        <f>VLOOKUP(B70,[1]DESA!$B$2:$E$601,4,FALSE)</f>
        <v>JONGGAT</v>
      </c>
      <c r="E70" s="22" t="s">
        <v>29</v>
      </c>
      <c r="F70" s="21">
        <f t="shared" si="4"/>
        <v>0</v>
      </c>
      <c r="G70" s="21">
        <f t="shared" si="5"/>
        <v>0</v>
      </c>
      <c r="H70" s="24"/>
      <c r="I70" s="24"/>
      <c r="J70" s="21" t="s">
        <v>18</v>
      </c>
      <c r="K70" s="21">
        <v>125</v>
      </c>
      <c r="L70" s="21" t="str">
        <f>VLOOKUP(E70,[1]KLASIFIKASI!$I$4:$J$18,2,FALSE)</f>
        <v>PELEPAS GAS</v>
      </c>
      <c r="M70" s="21">
        <f t="shared" si="6"/>
        <v>14</v>
      </c>
      <c r="N70" s="21" t="s">
        <v>19</v>
      </c>
    </row>
    <row r="71" spans="1:14" x14ac:dyDescent="0.25">
      <c r="A71" s="21">
        <f t="shared" si="7"/>
        <v>70</v>
      </c>
      <c r="B71" s="21" t="s">
        <v>2356</v>
      </c>
      <c r="C71" s="21" t="str">
        <f>VLOOKUP(B71,[1]DESA!$B$2:$D$601,3,FALSE)</f>
        <v>UBUNG</v>
      </c>
      <c r="D71" s="21" t="str">
        <f>VLOOKUP(B71,[1]DESA!$B$2:$E$601,4,FALSE)</f>
        <v>JONGGAT</v>
      </c>
      <c r="E71" s="22" t="s">
        <v>29</v>
      </c>
      <c r="F71" s="21">
        <f t="shared" si="4"/>
        <v>0</v>
      </c>
      <c r="G71" s="21">
        <f t="shared" si="5"/>
        <v>0</v>
      </c>
      <c r="H71" s="24"/>
      <c r="I71" s="24"/>
      <c r="J71" s="21" t="s">
        <v>18</v>
      </c>
      <c r="K71" s="21">
        <v>125</v>
      </c>
      <c r="L71" s="21" t="str">
        <f>VLOOKUP(E71,[1]KLASIFIKASI!$I$4:$J$18,2,FALSE)</f>
        <v>PELEPAS GAS</v>
      </c>
      <c r="M71" s="21">
        <f t="shared" si="6"/>
        <v>14</v>
      </c>
      <c r="N71" s="21" t="s">
        <v>19</v>
      </c>
    </row>
    <row r="72" spans="1:14" x14ac:dyDescent="0.25">
      <c r="A72" s="21">
        <f t="shared" si="7"/>
        <v>71</v>
      </c>
      <c r="B72" s="21" t="s">
        <v>2356</v>
      </c>
      <c r="C72" s="21" t="str">
        <f>VLOOKUP(B72,[1]DESA!$B$2:$D$601,3,FALSE)</f>
        <v>UBUNG</v>
      </c>
      <c r="D72" s="21" t="str">
        <f>VLOOKUP(B72,[1]DESA!$B$2:$E$601,4,FALSE)</f>
        <v>JONGGAT</v>
      </c>
      <c r="E72" s="22" t="s">
        <v>29</v>
      </c>
      <c r="F72" s="21">
        <f t="shared" si="4"/>
        <v>0</v>
      </c>
      <c r="G72" s="21">
        <f t="shared" si="5"/>
        <v>0</v>
      </c>
      <c r="H72" s="24"/>
      <c r="I72" s="24"/>
      <c r="J72" s="21" t="s">
        <v>18</v>
      </c>
      <c r="K72" s="21">
        <v>250</v>
      </c>
      <c r="L72" s="21" t="str">
        <f>VLOOKUP(E72,[1]KLASIFIKASI!$I$4:$J$18,2,FALSE)</f>
        <v>PELEPAS GAS</v>
      </c>
      <c r="M72" s="21">
        <f t="shared" si="6"/>
        <v>14</v>
      </c>
      <c r="N72" s="21" t="s">
        <v>19</v>
      </c>
    </row>
    <row r="73" spans="1:14" x14ac:dyDescent="0.25">
      <c r="A73" s="21">
        <f t="shared" si="7"/>
        <v>72</v>
      </c>
      <c r="B73" s="21" t="s">
        <v>2356</v>
      </c>
      <c r="C73" s="21" t="str">
        <f>VLOOKUP(B73,[1]DESA!$B$2:$D$601,3,FALSE)</f>
        <v>UBUNG</v>
      </c>
      <c r="D73" s="21" t="str">
        <f>VLOOKUP(B73,[1]DESA!$B$2:$E$601,4,FALSE)</f>
        <v>JONGGAT</v>
      </c>
      <c r="E73" s="22" t="s">
        <v>15</v>
      </c>
      <c r="F73" s="21">
        <f t="shared" si="4"/>
        <v>0</v>
      </c>
      <c r="G73" s="21">
        <f t="shared" si="5"/>
        <v>0</v>
      </c>
      <c r="H73" s="24"/>
      <c r="I73" s="24"/>
      <c r="J73" s="21" t="s">
        <v>18</v>
      </c>
      <c r="K73" s="21">
        <v>18</v>
      </c>
      <c r="L73" s="21" t="str">
        <f>VLOOKUP(E73,[1]KLASIFIKASI!$I$4:$J$18,2,FALSE)</f>
        <v>PELEPAS GAS</v>
      </c>
      <c r="M73" s="21">
        <f t="shared" si="6"/>
        <v>12</v>
      </c>
      <c r="N73" s="21" t="s">
        <v>19</v>
      </c>
    </row>
    <row r="74" spans="1:14" x14ac:dyDescent="0.25">
      <c r="A74" s="21">
        <f t="shared" si="7"/>
        <v>73</v>
      </c>
      <c r="B74" s="21" t="s">
        <v>2356</v>
      </c>
      <c r="C74" s="21" t="str">
        <f>VLOOKUP(B74,[1]DESA!$B$2:$D$601,3,FALSE)</f>
        <v>UBUNG</v>
      </c>
      <c r="D74" s="21" t="str">
        <f>VLOOKUP(B74,[1]DESA!$B$2:$E$601,4,FALSE)</f>
        <v>JONGGAT</v>
      </c>
      <c r="E74" s="22" t="s">
        <v>29</v>
      </c>
      <c r="F74" s="21">
        <f t="shared" si="4"/>
        <v>0</v>
      </c>
      <c r="G74" s="21">
        <f t="shared" si="5"/>
        <v>0</v>
      </c>
      <c r="H74" s="24"/>
      <c r="I74" s="24"/>
      <c r="J74" s="21" t="s">
        <v>18</v>
      </c>
      <c r="K74" s="21">
        <v>250</v>
      </c>
      <c r="L74" s="21" t="str">
        <f>VLOOKUP(E74,[1]KLASIFIKASI!$I$4:$J$18,2,FALSE)</f>
        <v>PELEPAS GAS</v>
      </c>
      <c r="M74" s="21">
        <f t="shared" si="6"/>
        <v>14</v>
      </c>
      <c r="N74" s="21" t="s">
        <v>19</v>
      </c>
    </row>
    <row r="75" spans="1:14" x14ac:dyDescent="0.25">
      <c r="A75" s="21">
        <f t="shared" si="7"/>
        <v>74</v>
      </c>
      <c r="B75" s="21" t="s">
        <v>2356</v>
      </c>
      <c r="C75" s="21" t="str">
        <f>VLOOKUP(B75,[1]DESA!$B$2:$D$601,3,FALSE)</f>
        <v>UBUNG</v>
      </c>
      <c r="D75" s="21" t="str">
        <f>VLOOKUP(B75,[1]DESA!$B$2:$E$601,4,FALSE)</f>
        <v>JONGGAT</v>
      </c>
      <c r="E75" s="22" t="s">
        <v>29</v>
      </c>
      <c r="F75" s="21">
        <f t="shared" si="4"/>
        <v>0</v>
      </c>
      <c r="G75" s="21">
        <f t="shared" si="5"/>
        <v>0</v>
      </c>
      <c r="H75" s="24"/>
      <c r="I75" s="24"/>
      <c r="J75" s="21" t="s">
        <v>18</v>
      </c>
      <c r="K75" s="21">
        <v>500</v>
      </c>
      <c r="L75" s="21" t="str">
        <f>VLOOKUP(E75,[1]KLASIFIKASI!$I$4:$J$18,2,FALSE)</f>
        <v>PELEPAS GAS</v>
      </c>
      <c r="M75" s="21">
        <f t="shared" si="6"/>
        <v>15</v>
      </c>
      <c r="N75" s="21" t="s">
        <v>19</v>
      </c>
    </row>
    <row r="76" spans="1:14" x14ac:dyDescent="0.25">
      <c r="A76" s="21">
        <f t="shared" si="7"/>
        <v>75</v>
      </c>
      <c r="B76" s="21" t="s">
        <v>2356</v>
      </c>
      <c r="C76" s="21" t="str">
        <f>VLOOKUP(B76,[1]DESA!$B$2:$D$601,3,FALSE)</f>
        <v>UBUNG</v>
      </c>
      <c r="D76" s="21" t="str">
        <f>VLOOKUP(B76,[1]DESA!$B$2:$E$601,4,FALSE)</f>
        <v>JONGGAT</v>
      </c>
      <c r="E76" s="22" t="s">
        <v>29</v>
      </c>
      <c r="F76" s="21">
        <f t="shared" si="4"/>
        <v>0</v>
      </c>
      <c r="G76" s="21">
        <f t="shared" si="5"/>
        <v>0</v>
      </c>
      <c r="H76" s="24"/>
      <c r="I76" s="24"/>
      <c r="J76" s="21" t="s">
        <v>18</v>
      </c>
      <c r="K76" s="21">
        <v>250</v>
      </c>
      <c r="L76" s="21" t="str">
        <f>VLOOKUP(E76,[1]KLASIFIKASI!$I$4:$J$18,2,FALSE)</f>
        <v>PELEPAS GAS</v>
      </c>
      <c r="M76" s="21">
        <f t="shared" si="6"/>
        <v>14</v>
      </c>
      <c r="N76" s="21" t="s">
        <v>19</v>
      </c>
    </row>
    <row r="77" spans="1:14" x14ac:dyDescent="0.25">
      <c r="A77" s="21">
        <f t="shared" si="7"/>
        <v>76</v>
      </c>
      <c r="B77" s="21" t="s">
        <v>2356</v>
      </c>
      <c r="C77" s="21" t="str">
        <f>VLOOKUP(B77,[1]DESA!$B$2:$D$601,3,FALSE)</f>
        <v>UBUNG</v>
      </c>
      <c r="D77" s="21" t="str">
        <f>VLOOKUP(B77,[1]DESA!$B$2:$E$601,4,FALSE)</f>
        <v>JONGGAT</v>
      </c>
      <c r="E77" s="22" t="s">
        <v>29</v>
      </c>
      <c r="F77" s="21">
        <f t="shared" si="4"/>
        <v>0</v>
      </c>
      <c r="G77" s="21">
        <f t="shared" si="5"/>
        <v>0</v>
      </c>
      <c r="H77" s="24"/>
      <c r="I77" s="24"/>
      <c r="J77" s="21" t="s">
        <v>18</v>
      </c>
      <c r="K77" s="21">
        <v>500</v>
      </c>
      <c r="L77" s="21" t="str">
        <f>VLOOKUP(E77,[1]KLASIFIKASI!$I$4:$J$18,2,FALSE)</f>
        <v>PELEPAS GAS</v>
      </c>
      <c r="M77" s="21">
        <f t="shared" si="6"/>
        <v>15</v>
      </c>
      <c r="N77" s="21" t="s">
        <v>19</v>
      </c>
    </row>
    <row r="78" spans="1:14" x14ac:dyDescent="0.25">
      <c r="A78" s="21">
        <f t="shared" si="7"/>
        <v>77</v>
      </c>
      <c r="B78" s="21" t="s">
        <v>2356</v>
      </c>
      <c r="C78" s="21" t="str">
        <f>VLOOKUP(B78,[1]DESA!$B$2:$D$601,3,FALSE)</f>
        <v>UBUNG</v>
      </c>
      <c r="D78" s="21" t="str">
        <f>VLOOKUP(B78,[1]DESA!$B$2:$E$601,4,FALSE)</f>
        <v>JONGGAT</v>
      </c>
      <c r="E78" s="22" t="s">
        <v>29</v>
      </c>
      <c r="F78" s="21">
        <f t="shared" si="4"/>
        <v>0</v>
      </c>
      <c r="G78" s="21">
        <f t="shared" si="5"/>
        <v>0</v>
      </c>
      <c r="H78" s="24"/>
      <c r="I78" s="24"/>
      <c r="J78" s="21" t="s">
        <v>18</v>
      </c>
      <c r="K78" s="21">
        <v>250</v>
      </c>
      <c r="L78" s="21" t="str">
        <f>VLOOKUP(E78,[1]KLASIFIKASI!$I$4:$J$18,2,FALSE)</f>
        <v>PELEPAS GAS</v>
      </c>
      <c r="M78" s="21">
        <f t="shared" si="6"/>
        <v>14</v>
      </c>
      <c r="N78" s="21" t="s">
        <v>19</v>
      </c>
    </row>
    <row r="79" spans="1:14" x14ac:dyDescent="0.25">
      <c r="A79" s="21">
        <f t="shared" si="7"/>
        <v>78</v>
      </c>
      <c r="B79" s="21" t="s">
        <v>2356</v>
      </c>
      <c r="C79" s="21" t="str">
        <f>VLOOKUP(B79,[1]DESA!$B$2:$D$601,3,FALSE)</f>
        <v>UBUNG</v>
      </c>
      <c r="D79" s="21" t="str">
        <f>VLOOKUP(B79,[1]DESA!$B$2:$E$601,4,FALSE)</f>
        <v>JONGGAT</v>
      </c>
      <c r="E79" s="22" t="s">
        <v>29</v>
      </c>
      <c r="F79" s="21">
        <f t="shared" si="4"/>
        <v>0</v>
      </c>
      <c r="G79" s="21">
        <f t="shared" si="5"/>
        <v>0</v>
      </c>
      <c r="H79" s="24"/>
      <c r="I79" s="24"/>
      <c r="J79" s="21" t="s">
        <v>18</v>
      </c>
      <c r="K79" s="21">
        <v>125</v>
      </c>
      <c r="L79" s="21" t="str">
        <f>VLOOKUP(E79,[1]KLASIFIKASI!$I$4:$J$18,2,FALSE)</f>
        <v>PELEPAS GAS</v>
      </c>
      <c r="M79" s="21">
        <f t="shared" si="6"/>
        <v>14</v>
      </c>
      <c r="N79" s="21" t="s">
        <v>19</v>
      </c>
    </row>
    <row r="80" spans="1:14" x14ac:dyDescent="0.25">
      <c r="A80" s="21">
        <f t="shared" si="7"/>
        <v>79</v>
      </c>
      <c r="B80" s="21" t="s">
        <v>2356</v>
      </c>
      <c r="C80" s="21" t="str">
        <f>VLOOKUP(B80,[1]DESA!$B$2:$D$601,3,FALSE)</f>
        <v>UBUNG</v>
      </c>
      <c r="D80" s="21" t="str">
        <f>VLOOKUP(B80,[1]DESA!$B$2:$E$601,4,FALSE)</f>
        <v>JONGGAT</v>
      </c>
      <c r="E80" s="22" t="s">
        <v>29</v>
      </c>
      <c r="F80" s="21">
        <f t="shared" si="4"/>
        <v>0</v>
      </c>
      <c r="G80" s="21">
        <f t="shared" si="5"/>
        <v>0</v>
      </c>
      <c r="H80" s="24"/>
      <c r="I80" s="24"/>
      <c r="J80" s="21" t="s">
        <v>18</v>
      </c>
      <c r="K80" s="21">
        <v>250</v>
      </c>
      <c r="L80" s="21" t="str">
        <f>VLOOKUP(E80,[1]KLASIFIKASI!$I$4:$J$18,2,FALSE)</f>
        <v>PELEPAS GAS</v>
      </c>
      <c r="M80" s="21">
        <f t="shared" si="6"/>
        <v>14</v>
      </c>
      <c r="N80" s="21" t="s">
        <v>19</v>
      </c>
    </row>
    <row r="81" spans="1:14" x14ac:dyDescent="0.25">
      <c r="A81" s="21">
        <f t="shared" si="7"/>
        <v>80</v>
      </c>
      <c r="B81" s="21" t="s">
        <v>2356</v>
      </c>
      <c r="C81" s="21" t="str">
        <f>VLOOKUP(B81,[1]DESA!$B$2:$D$601,3,FALSE)</f>
        <v>UBUNG</v>
      </c>
      <c r="D81" s="21" t="str">
        <f>VLOOKUP(B81,[1]DESA!$B$2:$E$601,4,FALSE)</f>
        <v>JONGGAT</v>
      </c>
      <c r="E81" s="22" t="s">
        <v>29</v>
      </c>
      <c r="F81" s="21">
        <f t="shared" si="4"/>
        <v>0</v>
      </c>
      <c r="G81" s="21">
        <f t="shared" si="5"/>
        <v>0</v>
      </c>
      <c r="H81" s="24"/>
      <c r="I81" s="24"/>
      <c r="J81" s="21" t="s">
        <v>18</v>
      </c>
      <c r="K81" s="21">
        <v>250</v>
      </c>
      <c r="L81" s="21" t="str">
        <f>VLOOKUP(E81,[1]KLASIFIKASI!$I$4:$J$18,2,FALSE)</f>
        <v>PELEPAS GAS</v>
      </c>
      <c r="M81" s="21">
        <f t="shared" si="6"/>
        <v>14</v>
      </c>
      <c r="N81" s="21" t="s">
        <v>19</v>
      </c>
    </row>
    <row r="82" spans="1:14" x14ac:dyDescent="0.25">
      <c r="A82" s="21">
        <f t="shared" si="7"/>
        <v>81</v>
      </c>
      <c r="B82" s="21" t="s">
        <v>2356</v>
      </c>
      <c r="C82" s="21" t="str">
        <f>VLOOKUP(B82,[1]DESA!$B$2:$D$601,3,FALSE)</f>
        <v>UBUNG</v>
      </c>
      <c r="D82" s="21" t="str">
        <f>VLOOKUP(B82,[1]DESA!$B$2:$E$601,4,FALSE)</f>
        <v>JONGGAT</v>
      </c>
      <c r="E82" s="22" t="s">
        <v>29</v>
      </c>
      <c r="F82" s="21">
        <f t="shared" si="4"/>
        <v>0</v>
      </c>
      <c r="G82" s="21">
        <f t="shared" si="5"/>
        <v>0</v>
      </c>
      <c r="H82" s="24"/>
      <c r="I82" s="24"/>
      <c r="J82" s="21" t="s">
        <v>18</v>
      </c>
      <c r="K82" s="21">
        <v>250</v>
      </c>
      <c r="L82" s="21" t="str">
        <f>VLOOKUP(E82,[1]KLASIFIKASI!$I$4:$J$18,2,FALSE)</f>
        <v>PELEPAS GAS</v>
      </c>
      <c r="M82" s="21">
        <f t="shared" si="6"/>
        <v>14</v>
      </c>
      <c r="N82" s="21" t="s">
        <v>19</v>
      </c>
    </row>
    <row r="83" spans="1:14" x14ac:dyDescent="0.25">
      <c r="A83" s="21">
        <f t="shared" si="7"/>
        <v>82</v>
      </c>
      <c r="B83" s="21" t="s">
        <v>2356</v>
      </c>
      <c r="C83" s="21" t="str">
        <f>VLOOKUP(B83,[1]DESA!$B$2:$D$601,3,FALSE)</f>
        <v>UBUNG</v>
      </c>
      <c r="D83" s="21" t="str">
        <f>VLOOKUP(B83,[1]DESA!$B$2:$E$601,4,FALSE)</f>
        <v>JONGGAT</v>
      </c>
      <c r="E83" s="22" t="s">
        <v>29</v>
      </c>
      <c r="F83" s="21">
        <f t="shared" si="4"/>
        <v>0</v>
      </c>
      <c r="G83" s="21">
        <f t="shared" si="5"/>
        <v>0</v>
      </c>
      <c r="H83" s="24"/>
      <c r="I83" s="24"/>
      <c r="J83" s="21" t="s">
        <v>18</v>
      </c>
      <c r="K83" s="21">
        <v>250</v>
      </c>
      <c r="L83" s="21" t="str">
        <f>VLOOKUP(E83,[1]KLASIFIKASI!$I$4:$J$18,2,FALSE)</f>
        <v>PELEPAS GAS</v>
      </c>
      <c r="M83" s="21">
        <f t="shared" si="6"/>
        <v>14</v>
      </c>
      <c r="N83" s="21" t="s">
        <v>19</v>
      </c>
    </row>
    <row r="84" spans="1:14" x14ac:dyDescent="0.25">
      <c r="A84" s="21">
        <f t="shared" si="7"/>
        <v>83</v>
      </c>
      <c r="B84" s="21" t="s">
        <v>2357</v>
      </c>
      <c r="C84" s="21" t="str">
        <f>VLOOKUP(B84,[1]DESA!$B$2:$D$601,3,FALSE)</f>
        <v>UBUNG</v>
      </c>
      <c r="D84" s="21" t="str">
        <f>VLOOKUP(B84,[1]DESA!$B$2:$E$601,4,FALSE)</f>
        <v>JONGGAT</v>
      </c>
      <c r="E84" s="22" t="s">
        <v>29</v>
      </c>
      <c r="F84" s="21">
        <f t="shared" si="4"/>
        <v>0</v>
      </c>
      <c r="G84" s="21">
        <f t="shared" si="5"/>
        <v>0</v>
      </c>
      <c r="H84" s="24"/>
      <c r="I84" s="24"/>
      <c r="J84" s="21" t="s">
        <v>18</v>
      </c>
      <c r="K84" s="21">
        <v>250</v>
      </c>
      <c r="L84" s="21" t="str">
        <f>VLOOKUP(E84,[1]KLASIFIKASI!$I$4:$J$18,2,FALSE)</f>
        <v>PELEPAS GAS</v>
      </c>
      <c r="M84" s="21">
        <f t="shared" si="6"/>
        <v>14</v>
      </c>
      <c r="N84" s="21" t="s">
        <v>19</v>
      </c>
    </row>
    <row r="85" spans="1:14" x14ac:dyDescent="0.25">
      <c r="A85" s="21">
        <f t="shared" si="7"/>
        <v>84</v>
      </c>
      <c r="B85" s="21" t="s">
        <v>2357</v>
      </c>
      <c r="C85" s="21" t="str">
        <f>VLOOKUP(B85,[1]DESA!$B$2:$D$601,3,FALSE)</f>
        <v>UBUNG</v>
      </c>
      <c r="D85" s="21" t="str">
        <f>VLOOKUP(B85,[1]DESA!$B$2:$E$601,4,FALSE)</f>
        <v>JONGGAT</v>
      </c>
      <c r="E85" s="22" t="s">
        <v>29</v>
      </c>
      <c r="F85" s="21">
        <f t="shared" si="4"/>
        <v>0</v>
      </c>
      <c r="G85" s="21">
        <f t="shared" si="5"/>
        <v>0</v>
      </c>
      <c r="H85" s="24"/>
      <c r="I85" s="24"/>
      <c r="J85" s="21" t="s">
        <v>18</v>
      </c>
      <c r="K85" s="21">
        <v>0</v>
      </c>
      <c r="L85" s="21" t="str">
        <f>VLOOKUP(E85,[1]KLASIFIKASI!$I$4:$J$18,2,FALSE)</f>
        <v>PELEPAS GAS</v>
      </c>
      <c r="M85" s="21" t="str">
        <f t="shared" si="6"/>
        <v>SALAH</v>
      </c>
      <c r="N85" s="21" t="s">
        <v>52</v>
      </c>
    </row>
    <row r="86" spans="1:14" x14ac:dyDescent="0.25">
      <c r="A86" s="21">
        <f t="shared" si="7"/>
        <v>85</v>
      </c>
      <c r="B86" s="21" t="s">
        <v>2357</v>
      </c>
      <c r="C86" s="21" t="str">
        <f>VLOOKUP(B86,[1]DESA!$B$2:$D$601,3,FALSE)</f>
        <v>UBUNG</v>
      </c>
      <c r="D86" s="21" t="str">
        <f>VLOOKUP(B86,[1]DESA!$B$2:$E$601,4,FALSE)</f>
        <v>JONGGAT</v>
      </c>
      <c r="E86" s="22" t="s">
        <v>29</v>
      </c>
      <c r="F86" s="21">
        <f t="shared" si="4"/>
        <v>0</v>
      </c>
      <c r="G86" s="21">
        <f t="shared" si="5"/>
        <v>0</v>
      </c>
      <c r="H86" s="24"/>
      <c r="I86" s="24"/>
      <c r="J86" s="21" t="s">
        <v>18</v>
      </c>
      <c r="K86" s="21">
        <v>500</v>
      </c>
      <c r="L86" s="21" t="str">
        <f>VLOOKUP(E86,[1]KLASIFIKASI!$I$4:$J$18,2,FALSE)</f>
        <v>PELEPAS GAS</v>
      </c>
      <c r="M86" s="21">
        <f t="shared" si="6"/>
        <v>15</v>
      </c>
      <c r="N86" s="21" t="s">
        <v>19</v>
      </c>
    </row>
    <row r="87" spans="1:14" x14ac:dyDescent="0.25">
      <c r="A87" s="21">
        <f t="shared" si="7"/>
        <v>86</v>
      </c>
      <c r="B87" s="21" t="s">
        <v>2357</v>
      </c>
      <c r="C87" s="21" t="str">
        <f>VLOOKUP(B87,[1]DESA!$B$2:$D$601,3,FALSE)</f>
        <v>UBUNG</v>
      </c>
      <c r="D87" s="21" t="str">
        <f>VLOOKUP(B87,[1]DESA!$B$2:$E$601,4,FALSE)</f>
        <v>JONGGAT</v>
      </c>
      <c r="E87" s="22" t="s">
        <v>29</v>
      </c>
      <c r="F87" s="21">
        <f t="shared" si="4"/>
        <v>0</v>
      </c>
      <c r="G87" s="21">
        <f t="shared" si="5"/>
        <v>0</v>
      </c>
      <c r="H87" s="24"/>
      <c r="I87" s="24"/>
      <c r="J87" s="21" t="s">
        <v>18</v>
      </c>
      <c r="K87" s="21">
        <v>250</v>
      </c>
      <c r="L87" s="21" t="str">
        <f>VLOOKUP(E87,[1]KLASIFIKASI!$I$4:$J$18,2,FALSE)</f>
        <v>PELEPAS GAS</v>
      </c>
      <c r="M87" s="21">
        <f t="shared" si="6"/>
        <v>14</v>
      </c>
      <c r="N87" s="21" t="s">
        <v>19</v>
      </c>
    </row>
    <row r="88" spans="1:14" x14ac:dyDescent="0.25">
      <c r="A88" s="21">
        <f t="shared" si="7"/>
        <v>87</v>
      </c>
      <c r="B88" s="21" t="s">
        <v>2357</v>
      </c>
      <c r="C88" s="21" t="str">
        <f>VLOOKUP(B88,[1]DESA!$B$2:$D$601,3,FALSE)</f>
        <v>UBUNG</v>
      </c>
      <c r="D88" s="21" t="str">
        <f>VLOOKUP(B88,[1]DESA!$B$2:$E$601,4,FALSE)</f>
        <v>JONGGAT</v>
      </c>
      <c r="E88" s="22" t="s">
        <v>29</v>
      </c>
      <c r="F88" s="21">
        <f t="shared" si="4"/>
        <v>0</v>
      </c>
      <c r="G88" s="21">
        <f t="shared" si="5"/>
        <v>0</v>
      </c>
      <c r="H88" s="24"/>
      <c r="I88" s="24"/>
      <c r="J88" s="21" t="s">
        <v>18</v>
      </c>
      <c r="K88" s="21">
        <v>0</v>
      </c>
      <c r="L88" s="21" t="str">
        <f>VLOOKUP(E88,[1]KLASIFIKASI!$I$4:$J$18,2,FALSE)</f>
        <v>PELEPAS GAS</v>
      </c>
      <c r="M88" s="21" t="str">
        <f t="shared" si="6"/>
        <v>SALAH</v>
      </c>
      <c r="N88" s="21" t="s">
        <v>52</v>
      </c>
    </row>
    <row r="89" spans="1:14" x14ac:dyDescent="0.25">
      <c r="A89" s="21">
        <f t="shared" si="7"/>
        <v>88</v>
      </c>
      <c r="B89" s="21" t="s">
        <v>2357</v>
      </c>
      <c r="C89" s="21" t="str">
        <f>VLOOKUP(B89,[1]DESA!$B$2:$D$601,3,FALSE)</f>
        <v>UBUNG</v>
      </c>
      <c r="D89" s="21" t="str">
        <f>VLOOKUP(B89,[1]DESA!$B$2:$E$601,4,FALSE)</f>
        <v>JONGGAT</v>
      </c>
      <c r="E89" s="22" t="s">
        <v>29</v>
      </c>
      <c r="F89" s="21">
        <f t="shared" si="4"/>
        <v>0</v>
      </c>
      <c r="G89" s="21">
        <f t="shared" si="5"/>
        <v>0</v>
      </c>
      <c r="H89" s="24"/>
      <c r="I89" s="24"/>
      <c r="J89" s="21" t="s">
        <v>18</v>
      </c>
      <c r="K89" s="21">
        <v>18</v>
      </c>
      <c r="L89" s="21" t="str">
        <f>VLOOKUP(E89,[1]KLASIFIKASI!$I$4:$J$18,2,FALSE)</f>
        <v>PELEPAS GAS</v>
      </c>
      <c r="M89" s="21">
        <f t="shared" si="6"/>
        <v>12</v>
      </c>
      <c r="N89" s="21" t="s">
        <v>19</v>
      </c>
    </row>
    <row r="90" spans="1:14" x14ac:dyDescent="0.25">
      <c r="A90" s="21">
        <f t="shared" si="7"/>
        <v>89</v>
      </c>
      <c r="B90" s="21" t="s">
        <v>2357</v>
      </c>
      <c r="C90" s="21" t="str">
        <f>VLOOKUP(B90,[1]DESA!$B$2:$D$601,3,FALSE)</f>
        <v>UBUNG</v>
      </c>
      <c r="D90" s="21" t="str">
        <f>VLOOKUP(B90,[1]DESA!$B$2:$E$601,4,FALSE)</f>
        <v>JONGGAT</v>
      </c>
      <c r="E90" s="22" t="s">
        <v>29</v>
      </c>
      <c r="F90" s="21">
        <f t="shared" si="4"/>
        <v>0</v>
      </c>
      <c r="G90" s="21">
        <f t="shared" si="5"/>
        <v>0</v>
      </c>
      <c r="H90" s="24"/>
      <c r="I90" s="24"/>
      <c r="J90" s="21" t="s">
        <v>18</v>
      </c>
      <c r="K90" s="21">
        <v>250</v>
      </c>
      <c r="L90" s="21" t="str">
        <f>VLOOKUP(E90,[1]KLASIFIKASI!$I$4:$J$18,2,FALSE)</f>
        <v>PELEPAS GAS</v>
      </c>
      <c r="M90" s="21">
        <f t="shared" si="6"/>
        <v>14</v>
      </c>
      <c r="N90" s="21" t="s">
        <v>19</v>
      </c>
    </row>
    <row r="91" spans="1:14" x14ac:dyDescent="0.25">
      <c r="A91" s="21">
        <f t="shared" si="7"/>
        <v>90</v>
      </c>
      <c r="B91" s="21" t="s">
        <v>2357</v>
      </c>
      <c r="C91" s="21" t="str">
        <f>VLOOKUP(B91,[1]DESA!$B$2:$D$601,3,FALSE)</f>
        <v>UBUNG</v>
      </c>
      <c r="D91" s="21" t="str">
        <f>VLOOKUP(B91,[1]DESA!$B$2:$E$601,4,FALSE)</f>
        <v>JONGGAT</v>
      </c>
      <c r="E91" s="22" t="s">
        <v>29</v>
      </c>
      <c r="F91" s="21">
        <f t="shared" si="4"/>
        <v>0</v>
      </c>
      <c r="G91" s="21">
        <f t="shared" si="5"/>
        <v>0</v>
      </c>
      <c r="H91" s="24"/>
      <c r="I91" s="24"/>
      <c r="J91" s="21" t="s">
        <v>18</v>
      </c>
      <c r="K91" s="21">
        <v>500</v>
      </c>
      <c r="L91" s="21" t="str">
        <f>VLOOKUP(E91,[1]KLASIFIKASI!$I$4:$J$18,2,FALSE)</f>
        <v>PELEPAS GAS</v>
      </c>
      <c r="M91" s="21">
        <f t="shared" si="6"/>
        <v>15</v>
      </c>
      <c r="N91" s="21" t="s">
        <v>19</v>
      </c>
    </row>
    <row r="92" spans="1:14" x14ac:dyDescent="0.25">
      <c r="A92" s="21">
        <f t="shared" si="7"/>
        <v>91</v>
      </c>
      <c r="B92" s="21" t="s">
        <v>2357</v>
      </c>
      <c r="C92" s="21" t="str">
        <f>VLOOKUP(B92,[1]DESA!$B$2:$D$601,3,FALSE)</f>
        <v>UBUNG</v>
      </c>
      <c r="D92" s="21" t="str">
        <f>VLOOKUP(B92,[1]DESA!$B$2:$E$601,4,FALSE)</f>
        <v>JONGGAT</v>
      </c>
      <c r="E92" s="22" t="s">
        <v>29</v>
      </c>
      <c r="F92" s="21">
        <f t="shared" si="4"/>
        <v>0</v>
      </c>
      <c r="G92" s="21">
        <f t="shared" si="5"/>
        <v>0</v>
      </c>
      <c r="H92" s="24"/>
      <c r="I92" s="24"/>
      <c r="J92" s="21" t="s">
        <v>18</v>
      </c>
      <c r="K92" s="21">
        <v>500</v>
      </c>
      <c r="L92" s="21" t="str">
        <f>VLOOKUP(E92,[1]KLASIFIKASI!$I$4:$J$18,2,FALSE)</f>
        <v>PELEPAS GAS</v>
      </c>
      <c r="M92" s="21">
        <f t="shared" si="6"/>
        <v>15</v>
      </c>
      <c r="N92" s="21" t="s">
        <v>19</v>
      </c>
    </row>
    <row r="93" spans="1:14" x14ac:dyDescent="0.25">
      <c r="A93" s="21">
        <f t="shared" si="7"/>
        <v>92</v>
      </c>
      <c r="B93" s="21" t="s">
        <v>2357</v>
      </c>
      <c r="C93" s="21" t="str">
        <f>VLOOKUP(B93,[1]DESA!$B$2:$D$601,3,FALSE)</f>
        <v>UBUNG</v>
      </c>
      <c r="D93" s="21" t="str">
        <f>VLOOKUP(B93,[1]DESA!$B$2:$E$601,4,FALSE)</f>
        <v>JONGGAT</v>
      </c>
      <c r="E93" s="22" t="s">
        <v>29</v>
      </c>
      <c r="F93" s="21">
        <f t="shared" si="4"/>
        <v>0</v>
      </c>
      <c r="G93" s="21">
        <f t="shared" si="5"/>
        <v>0</v>
      </c>
      <c r="H93" s="24"/>
      <c r="I93" s="24"/>
      <c r="J93" s="21" t="s">
        <v>18</v>
      </c>
      <c r="K93" s="21">
        <v>250</v>
      </c>
      <c r="L93" s="21" t="str">
        <f>VLOOKUP(E93,[1]KLASIFIKASI!$I$4:$J$18,2,FALSE)</f>
        <v>PELEPAS GAS</v>
      </c>
      <c r="M93" s="21">
        <f t="shared" si="6"/>
        <v>14</v>
      </c>
      <c r="N93" s="21" t="s">
        <v>19</v>
      </c>
    </row>
    <row r="94" spans="1:14" x14ac:dyDescent="0.25">
      <c r="A94" s="21">
        <f t="shared" si="7"/>
        <v>93</v>
      </c>
      <c r="B94" s="21" t="s">
        <v>2357</v>
      </c>
      <c r="C94" s="21" t="str">
        <f>VLOOKUP(B94,[1]DESA!$B$2:$D$601,3,FALSE)</f>
        <v>UBUNG</v>
      </c>
      <c r="D94" s="21" t="str">
        <f>VLOOKUP(B94,[1]DESA!$B$2:$E$601,4,FALSE)</f>
        <v>JONGGAT</v>
      </c>
      <c r="E94" s="22" t="s">
        <v>29</v>
      </c>
      <c r="F94" s="21">
        <f t="shared" si="4"/>
        <v>0</v>
      </c>
      <c r="G94" s="21">
        <f t="shared" si="5"/>
        <v>0</v>
      </c>
      <c r="H94" s="24"/>
      <c r="I94" s="24"/>
      <c r="J94" s="21" t="s">
        <v>18</v>
      </c>
      <c r="K94" s="21">
        <v>250</v>
      </c>
      <c r="L94" s="21" t="str">
        <f>VLOOKUP(E94,[1]KLASIFIKASI!$I$4:$J$18,2,FALSE)</f>
        <v>PELEPAS GAS</v>
      </c>
      <c r="M94" s="21">
        <f t="shared" si="6"/>
        <v>14</v>
      </c>
      <c r="N94" s="21" t="s">
        <v>19</v>
      </c>
    </row>
    <row r="95" spans="1:14" x14ac:dyDescent="0.25">
      <c r="A95" s="21">
        <f t="shared" si="7"/>
        <v>94</v>
      </c>
      <c r="B95" s="21" t="s">
        <v>2357</v>
      </c>
      <c r="C95" s="21" t="str">
        <f>VLOOKUP(B95,[1]DESA!$B$2:$D$601,3,FALSE)</f>
        <v>UBUNG</v>
      </c>
      <c r="D95" s="21" t="str">
        <f>VLOOKUP(B95,[1]DESA!$B$2:$E$601,4,FALSE)</f>
        <v>JONGGAT</v>
      </c>
      <c r="E95" s="22" t="s">
        <v>29</v>
      </c>
      <c r="F95" s="21">
        <f t="shared" si="4"/>
        <v>0</v>
      </c>
      <c r="G95" s="21">
        <f t="shared" si="5"/>
        <v>0</v>
      </c>
      <c r="H95" s="24"/>
      <c r="I95" s="24"/>
      <c r="J95" s="21" t="s">
        <v>18</v>
      </c>
      <c r="K95" s="21">
        <v>250</v>
      </c>
      <c r="L95" s="21" t="str">
        <f>VLOOKUP(E95,[1]KLASIFIKASI!$I$4:$J$18,2,FALSE)</f>
        <v>PELEPAS GAS</v>
      </c>
      <c r="M95" s="21">
        <f t="shared" si="6"/>
        <v>14</v>
      </c>
      <c r="N95" s="21" t="s">
        <v>19</v>
      </c>
    </row>
    <row r="96" spans="1:14" x14ac:dyDescent="0.25">
      <c r="A96" s="21">
        <f t="shared" si="7"/>
        <v>95</v>
      </c>
      <c r="B96" s="21" t="s">
        <v>2357</v>
      </c>
      <c r="C96" s="21" t="str">
        <f>VLOOKUP(B96,[1]DESA!$B$2:$D$601,3,FALSE)</f>
        <v>UBUNG</v>
      </c>
      <c r="D96" s="21" t="str">
        <f>VLOOKUP(B96,[1]DESA!$B$2:$E$601,4,FALSE)</f>
        <v>JONGGAT</v>
      </c>
      <c r="E96" s="22" t="s">
        <v>29</v>
      </c>
      <c r="F96" s="21">
        <f t="shared" si="4"/>
        <v>0</v>
      </c>
      <c r="G96" s="21">
        <f t="shared" si="5"/>
        <v>0</v>
      </c>
      <c r="H96" s="24"/>
      <c r="I96" s="24"/>
      <c r="J96" s="21" t="s">
        <v>18</v>
      </c>
      <c r="K96" s="21">
        <v>250</v>
      </c>
      <c r="L96" s="21" t="str">
        <f>VLOOKUP(E96,[1]KLASIFIKASI!$I$4:$J$18,2,FALSE)</f>
        <v>PELEPAS GAS</v>
      </c>
      <c r="M96" s="21">
        <f t="shared" si="6"/>
        <v>14</v>
      </c>
      <c r="N96" s="21" t="s">
        <v>19</v>
      </c>
    </row>
    <row r="97" spans="1:14" x14ac:dyDescent="0.25">
      <c r="A97" s="21">
        <f t="shared" si="7"/>
        <v>96</v>
      </c>
      <c r="B97" s="21" t="s">
        <v>2357</v>
      </c>
      <c r="C97" s="21" t="str">
        <f>VLOOKUP(B97,[1]DESA!$B$2:$D$601,3,FALSE)</f>
        <v>UBUNG</v>
      </c>
      <c r="D97" s="21" t="str">
        <f>VLOOKUP(B97,[1]DESA!$B$2:$E$601,4,FALSE)</f>
        <v>JONGGAT</v>
      </c>
      <c r="E97" s="22" t="s">
        <v>29</v>
      </c>
      <c r="F97" s="21">
        <f t="shared" si="4"/>
        <v>0</v>
      </c>
      <c r="G97" s="21">
        <f t="shared" si="5"/>
        <v>0</v>
      </c>
      <c r="H97" s="24"/>
      <c r="I97" s="24"/>
      <c r="J97" s="21" t="s">
        <v>18</v>
      </c>
      <c r="K97" s="21">
        <v>250</v>
      </c>
      <c r="L97" s="21" t="str">
        <f>VLOOKUP(E97,[1]KLASIFIKASI!$I$4:$J$18,2,FALSE)</f>
        <v>PELEPAS GAS</v>
      </c>
      <c r="M97" s="21">
        <f t="shared" si="6"/>
        <v>14</v>
      </c>
      <c r="N97" s="21" t="s">
        <v>19</v>
      </c>
    </row>
    <row r="98" spans="1:14" x14ac:dyDescent="0.25">
      <c r="A98" s="21">
        <f t="shared" si="7"/>
        <v>97</v>
      </c>
      <c r="B98" s="21" t="s">
        <v>2351</v>
      </c>
      <c r="C98" s="21" t="str">
        <f>VLOOKUP(B98,[1]DESA!$B$2:$D$601,3,FALSE)</f>
        <v>UBUNG</v>
      </c>
      <c r="D98" s="21" t="str">
        <f>VLOOKUP(B98,[1]DESA!$B$2:$E$601,4,FALSE)</f>
        <v>JONGGAT</v>
      </c>
      <c r="E98" s="22" t="s">
        <v>29</v>
      </c>
      <c r="F98" s="21">
        <f t="shared" si="4"/>
        <v>0</v>
      </c>
      <c r="G98" s="21">
        <f t="shared" si="5"/>
        <v>0</v>
      </c>
      <c r="H98" s="24"/>
      <c r="I98" s="24"/>
      <c r="J98" s="21" t="s">
        <v>18</v>
      </c>
      <c r="K98" s="21">
        <v>250</v>
      </c>
      <c r="L98" s="21" t="str">
        <f>VLOOKUP(E98,[1]KLASIFIKASI!$I$4:$J$18,2,FALSE)</f>
        <v>PELEPAS GAS</v>
      </c>
      <c r="M98" s="21">
        <f t="shared" si="6"/>
        <v>14</v>
      </c>
      <c r="N98" s="21" t="s">
        <v>19</v>
      </c>
    </row>
    <row r="99" spans="1:14" x14ac:dyDescent="0.25">
      <c r="A99" s="21">
        <f t="shared" si="7"/>
        <v>98</v>
      </c>
      <c r="B99" s="21" t="s">
        <v>2351</v>
      </c>
      <c r="C99" s="21" t="str">
        <f>VLOOKUP(B99,[1]DESA!$B$2:$D$601,3,FALSE)</f>
        <v>UBUNG</v>
      </c>
      <c r="D99" s="21" t="str">
        <f>VLOOKUP(B99,[1]DESA!$B$2:$E$601,4,FALSE)</f>
        <v>JONGGAT</v>
      </c>
      <c r="E99" s="22" t="s">
        <v>29</v>
      </c>
      <c r="F99" s="21">
        <f t="shared" si="4"/>
        <v>0</v>
      </c>
      <c r="G99" s="21">
        <f t="shared" si="5"/>
        <v>0</v>
      </c>
      <c r="H99" s="24"/>
      <c r="I99" s="24"/>
      <c r="J99" s="21" t="s">
        <v>18</v>
      </c>
      <c r="K99" s="21">
        <v>250</v>
      </c>
      <c r="L99" s="21" t="str">
        <f>VLOOKUP(E99,[1]KLASIFIKASI!$I$4:$J$18,2,FALSE)</f>
        <v>PELEPAS GAS</v>
      </c>
      <c r="M99" s="21">
        <f t="shared" si="6"/>
        <v>14</v>
      </c>
      <c r="N99" s="21" t="s">
        <v>19</v>
      </c>
    </row>
    <row r="100" spans="1:14" x14ac:dyDescent="0.25">
      <c r="A100" s="21">
        <f t="shared" si="7"/>
        <v>99</v>
      </c>
      <c r="B100" s="21" t="s">
        <v>2351</v>
      </c>
      <c r="C100" s="21" t="str">
        <f>VLOOKUP(B100,[1]DESA!$B$2:$D$601,3,FALSE)</f>
        <v>UBUNG</v>
      </c>
      <c r="D100" s="21" t="str">
        <f>VLOOKUP(B100,[1]DESA!$B$2:$E$601,4,FALSE)</f>
        <v>JONGGAT</v>
      </c>
      <c r="E100" s="22" t="s">
        <v>29</v>
      </c>
      <c r="F100" s="21">
        <f t="shared" si="4"/>
        <v>0</v>
      </c>
      <c r="G100" s="21">
        <f t="shared" si="5"/>
        <v>0</v>
      </c>
      <c r="H100" s="24"/>
      <c r="I100" s="24"/>
      <c r="J100" s="21" t="s">
        <v>18</v>
      </c>
      <c r="K100" s="21">
        <v>250</v>
      </c>
      <c r="L100" s="21" t="str">
        <f>VLOOKUP(E100,[1]KLASIFIKASI!$I$4:$J$18,2,FALSE)</f>
        <v>PELEPAS GAS</v>
      </c>
      <c r="M100" s="21">
        <f t="shared" si="6"/>
        <v>14</v>
      </c>
      <c r="N100" s="21" t="s">
        <v>19</v>
      </c>
    </row>
    <row r="101" spans="1:14" x14ac:dyDescent="0.25">
      <c r="A101" s="21">
        <f t="shared" si="7"/>
        <v>100</v>
      </c>
      <c r="B101" s="21" t="s">
        <v>2351</v>
      </c>
      <c r="C101" s="21" t="str">
        <f>VLOOKUP(B101,[1]DESA!$B$2:$D$601,3,FALSE)</f>
        <v>UBUNG</v>
      </c>
      <c r="D101" s="21" t="str">
        <f>VLOOKUP(B101,[1]DESA!$B$2:$E$601,4,FALSE)</f>
        <v>JONGGAT</v>
      </c>
      <c r="E101" s="22" t="s">
        <v>15</v>
      </c>
      <c r="F101" s="21">
        <f t="shared" si="4"/>
        <v>0</v>
      </c>
      <c r="G101" s="21">
        <f t="shared" si="5"/>
        <v>0</v>
      </c>
      <c r="H101" s="24"/>
      <c r="I101" s="24"/>
      <c r="J101" s="21" t="s">
        <v>18</v>
      </c>
      <c r="K101" s="21">
        <v>125</v>
      </c>
      <c r="L101" s="21" t="str">
        <f>VLOOKUP(E101,[1]KLASIFIKASI!$I$4:$J$18,2,FALSE)</f>
        <v>PELEPAS GAS</v>
      </c>
      <c r="M101" s="21">
        <f t="shared" si="6"/>
        <v>14</v>
      </c>
      <c r="N101" s="21" t="s">
        <v>19</v>
      </c>
    </row>
    <row r="102" spans="1:14" x14ac:dyDescent="0.25">
      <c r="A102" s="21">
        <f t="shared" si="7"/>
        <v>101</v>
      </c>
      <c r="B102" s="21" t="s">
        <v>2351</v>
      </c>
      <c r="C102" s="21" t="str">
        <f>VLOOKUP(B102,[1]DESA!$B$2:$D$601,3,FALSE)</f>
        <v>UBUNG</v>
      </c>
      <c r="D102" s="21" t="str">
        <f>VLOOKUP(B102,[1]DESA!$B$2:$E$601,4,FALSE)</f>
        <v>JONGGAT</v>
      </c>
      <c r="E102" s="22" t="s">
        <v>15</v>
      </c>
      <c r="F102" s="21">
        <f t="shared" si="4"/>
        <v>0</v>
      </c>
      <c r="G102" s="21">
        <f t="shared" si="5"/>
        <v>0</v>
      </c>
      <c r="H102" s="24"/>
      <c r="I102" s="24"/>
      <c r="J102" s="21" t="s">
        <v>18</v>
      </c>
      <c r="K102" s="21">
        <v>42</v>
      </c>
      <c r="L102" s="21" t="str">
        <f>VLOOKUP(E102,[1]KLASIFIKASI!$I$4:$J$18,2,FALSE)</f>
        <v>PELEPAS GAS</v>
      </c>
      <c r="M102" s="21">
        <f t="shared" si="6"/>
        <v>12</v>
      </c>
      <c r="N102" s="21" t="s">
        <v>19</v>
      </c>
    </row>
    <row r="103" spans="1:14" x14ac:dyDescent="0.25">
      <c r="A103" s="21">
        <f t="shared" si="7"/>
        <v>102</v>
      </c>
      <c r="B103" s="21" t="s">
        <v>2339</v>
      </c>
      <c r="C103" s="21" t="str">
        <f>VLOOKUP(B103,[1]DESA!$B$2:$D$601,3,FALSE)</f>
        <v>SUKARARA</v>
      </c>
      <c r="D103" s="21" t="str">
        <f>VLOOKUP(B103,[1]DESA!$B$2:$E$601,4,FALSE)</f>
        <v>JONGGAT</v>
      </c>
      <c r="E103" s="22" t="s">
        <v>15</v>
      </c>
      <c r="F103" s="21">
        <f t="shared" si="4"/>
        <v>0</v>
      </c>
      <c r="G103" s="21">
        <f t="shared" si="5"/>
        <v>0</v>
      </c>
      <c r="H103" s="24"/>
      <c r="I103" s="24"/>
      <c r="J103" s="21" t="s">
        <v>18</v>
      </c>
      <c r="K103" s="21">
        <v>18</v>
      </c>
      <c r="L103" s="21" t="str">
        <f>VLOOKUP(E103,[1]KLASIFIKASI!$I$4:$J$18,2,FALSE)</f>
        <v>PELEPAS GAS</v>
      </c>
      <c r="M103" s="21">
        <f t="shared" si="6"/>
        <v>12</v>
      </c>
      <c r="N103" s="21" t="s">
        <v>19</v>
      </c>
    </row>
    <row r="104" spans="1:14" x14ac:dyDescent="0.25">
      <c r="A104" s="21">
        <f t="shared" si="7"/>
        <v>103</v>
      </c>
      <c r="B104" s="21" t="s">
        <v>2339</v>
      </c>
      <c r="C104" s="21" t="str">
        <f>VLOOKUP(B104,[1]DESA!$B$2:$D$601,3,FALSE)</f>
        <v>SUKARARA</v>
      </c>
      <c r="D104" s="21" t="str">
        <f>VLOOKUP(B104,[1]DESA!$B$2:$E$601,4,FALSE)</f>
        <v>JONGGAT</v>
      </c>
      <c r="E104" s="22" t="s">
        <v>29</v>
      </c>
      <c r="F104" s="21">
        <f t="shared" si="4"/>
        <v>0</v>
      </c>
      <c r="G104" s="21">
        <f t="shared" si="5"/>
        <v>0</v>
      </c>
      <c r="H104" s="24"/>
      <c r="I104" s="24"/>
      <c r="J104" s="21" t="s">
        <v>18</v>
      </c>
      <c r="K104" s="21">
        <v>500</v>
      </c>
      <c r="L104" s="21" t="str">
        <f>VLOOKUP(E104,[1]KLASIFIKASI!$I$4:$J$18,2,FALSE)</f>
        <v>PELEPAS GAS</v>
      </c>
      <c r="M104" s="21">
        <f t="shared" si="6"/>
        <v>15</v>
      </c>
      <c r="N104" s="21" t="s">
        <v>19</v>
      </c>
    </row>
    <row r="105" spans="1:14" x14ac:dyDescent="0.25">
      <c r="A105" s="21">
        <f t="shared" si="7"/>
        <v>104</v>
      </c>
      <c r="B105" s="21" t="s">
        <v>2339</v>
      </c>
      <c r="C105" s="21" t="str">
        <f>VLOOKUP(B105,[1]DESA!$B$2:$D$601,3,FALSE)</f>
        <v>SUKARARA</v>
      </c>
      <c r="D105" s="21" t="str">
        <f>VLOOKUP(B105,[1]DESA!$B$2:$E$601,4,FALSE)</f>
        <v>JONGGAT</v>
      </c>
      <c r="E105" s="22" t="s">
        <v>408</v>
      </c>
      <c r="F105" s="21">
        <f t="shared" si="4"/>
        <v>0</v>
      </c>
      <c r="G105" s="21">
        <f t="shared" si="5"/>
        <v>0</v>
      </c>
      <c r="H105" s="24"/>
      <c r="I105" s="24"/>
      <c r="J105" s="21" t="s">
        <v>18</v>
      </c>
      <c r="K105" s="21">
        <v>200</v>
      </c>
      <c r="L105" s="21" t="str">
        <f>VLOOKUP(E105,[1]KLASIFIKASI!$I$4:$J$18,2,FALSE)</f>
        <v>PIJAR</v>
      </c>
      <c r="M105" s="21">
        <f t="shared" si="6"/>
        <v>3</v>
      </c>
      <c r="N105" s="21" t="s">
        <v>52</v>
      </c>
    </row>
    <row r="106" spans="1:14" x14ac:dyDescent="0.25">
      <c r="A106" s="21">
        <f t="shared" si="7"/>
        <v>105</v>
      </c>
      <c r="B106" s="21" t="s">
        <v>2339</v>
      </c>
      <c r="C106" s="21" t="str">
        <f>VLOOKUP(B106,[1]DESA!$B$2:$D$601,3,FALSE)</f>
        <v>SUKARARA</v>
      </c>
      <c r="D106" s="21" t="str">
        <f>VLOOKUP(B106,[1]DESA!$B$2:$E$601,4,FALSE)</f>
        <v>JONGGAT</v>
      </c>
      <c r="E106" s="22" t="s">
        <v>29</v>
      </c>
      <c r="F106" s="21">
        <f t="shared" si="4"/>
        <v>0</v>
      </c>
      <c r="G106" s="21">
        <f t="shared" si="5"/>
        <v>0</v>
      </c>
      <c r="H106" s="24"/>
      <c r="I106" s="24"/>
      <c r="J106" s="21" t="s">
        <v>18</v>
      </c>
      <c r="K106" s="21">
        <v>500</v>
      </c>
      <c r="L106" s="21" t="str">
        <f>VLOOKUP(E106,[1]KLASIFIKASI!$I$4:$J$18,2,FALSE)</f>
        <v>PELEPAS GAS</v>
      </c>
      <c r="M106" s="21">
        <f t="shared" si="6"/>
        <v>15</v>
      </c>
      <c r="N106" s="21" t="s">
        <v>19</v>
      </c>
    </row>
    <row r="107" spans="1:14" x14ac:dyDescent="0.25">
      <c r="A107" s="21">
        <f t="shared" si="7"/>
        <v>106</v>
      </c>
      <c r="B107" s="21" t="s">
        <v>2339</v>
      </c>
      <c r="C107" s="21" t="str">
        <f>VLOOKUP(B107,[1]DESA!$B$2:$D$601,3,FALSE)</f>
        <v>SUKARARA</v>
      </c>
      <c r="D107" s="21" t="str">
        <f>VLOOKUP(B107,[1]DESA!$B$2:$E$601,4,FALSE)</f>
        <v>JONGGAT</v>
      </c>
      <c r="E107" s="22" t="s">
        <v>15</v>
      </c>
      <c r="F107" s="21">
        <f t="shared" si="4"/>
        <v>0</v>
      </c>
      <c r="G107" s="21">
        <f t="shared" si="5"/>
        <v>0</v>
      </c>
      <c r="H107" s="24"/>
      <c r="I107" s="24"/>
      <c r="J107" s="21" t="s">
        <v>18</v>
      </c>
      <c r="K107" s="21">
        <v>18</v>
      </c>
      <c r="L107" s="21" t="str">
        <f>VLOOKUP(E107,[1]KLASIFIKASI!$I$4:$J$18,2,FALSE)</f>
        <v>PELEPAS GAS</v>
      </c>
      <c r="M107" s="21">
        <f t="shared" si="6"/>
        <v>12</v>
      </c>
      <c r="N107" s="21" t="s">
        <v>19</v>
      </c>
    </row>
    <row r="108" spans="1:14" x14ac:dyDescent="0.25">
      <c r="A108" s="21">
        <f t="shared" si="7"/>
        <v>107</v>
      </c>
      <c r="B108" s="21" t="s">
        <v>2339</v>
      </c>
      <c r="C108" s="21" t="str">
        <f>VLOOKUP(B108,[1]DESA!$B$2:$D$601,3,FALSE)</f>
        <v>SUKARARA</v>
      </c>
      <c r="D108" s="21" t="str">
        <f>VLOOKUP(B108,[1]DESA!$B$2:$E$601,4,FALSE)</f>
        <v>JONGGAT</v>
      </c>
      <c r="E108" s="22" t="s">
        <v>29</v>
      </c>
      <c r="F108" s="21">
        <f t="shared" si="4"/>
        <v>0</v>
      </c>
      <c r="G108" s="21">
        <f t="shared" si="5"/>
        <v>0</v>
      </c>
      <c r="H108" s="24"/>
      <c r="I108" s="24"/>
      <c r="J108" s="21" t="s">
        <v>18</v>
      </c>
      <c r="K108" s="21">
        <v>500</v>
      </c>
      <c r="L108" s="21" t="str">
        <f>VLOOKUP(E108,[1]KLASIFIKASI!$I$4:$J$18,2,FALSE)</f>
        <v>PELEPAS GAS</v>
      </c>
      <c r="M108" s="21">
        <f t="shared" si="6"/>
        <v>15</v>
      </c>
      <c r="N108" s="21" t="s">
        <v>19</v>
      </c>
    </row>
    <row r="109" spans="1:14" x14ac:dyDescent="0.25">
      <c r="A109" s="21">
        <f t="shared" si="7"/>
        <v>108</v>
      </c>
      <c r="B109" s="21" t="s">
        <v>2339</v>
      </c>
      <c r="C109" s="21" t="str">
        <f>VLOOKUP(B109,[1]DESA!$B$2:$D$601,3,FALSE)</f>
        <v>SUKARARA</v>
      </c>
      <c r="D109" s="21" t="str">
        <f>VLOOKUP(B109,[1]DESA!$B$2:$E$601,4,FALSE)</f>
        <v>JONGGAT</v>
      </c>
      <c r="E109" s="22" t="s">
        <v>29</v>
      </c>
      <c r="F109" s="21">
        <f t="shared" si="4"/>
        <v>0</v>
      </c>
      <c r="G109" s="21">
        <f t="shared" si="5"/>
        <v>0</v>
      </c>
      <c r="H109" s="24"/>
      <c r="I109" s="24"/>
      <c r="J109" s="21" t="s">
        <v>18</v>
      </c>
      <c r="K109" s="21">
        <v>500</v>
      </c>
      <c r="L109" s="21" t="str">
        <f>VLOOKUP(E109,[1]KLASIFIKASI!$I$4:$J$18,2,FALSE)</f>
        <v>PELEPAS GAS</v>
      </c>
      <c r="M109" s="21">
        <f t="shared" si="6"/>
        <v>15</v>
      </c>
      <c r="N109" s="21" t="s">
        <v>19</v>
      </c>
    </row>
    <row r="110" spans="1:14" x14ac:dyDescent="0.25">
      <c r="A110" s="21">
        <f t="shared" si="7"/>
        <v>109</v>
      </c>
      <c r="B110" s="21" t="s">
        <v>2339</v>
      </c>
      <c r="C110" s="21" t="str">
        <f>VLOOKUP(B110,[1]DESA!$B$2:$D$601,3,FALSE)</f>
        <v>SUKARARA</v>
      </c>
      <c r="D110" s="21" t="str">
        <f>VLOOKUP(B110,[1]DESA!$B$2:$E$601,4,FALSE)</f>
        <v>JONGGAT</v>
      </c>
      <c r="E110" s="22" t="s">
        <v>15</v>
      </c>
      <c r="F110" s="21">
        <f t="shared" si="4"/>
        <v>0</v>
      </c>
      <c r="G110" s="21">
        <f t="shared" si="5"/>
        <v>0</v>
      </c>
      <c r="H110" s="24"/>
      <c r="I110" s="24"/>
      <c r="J110" s="21" t="s">
        <v>18</v>
      </c>
      <c r="K110" s="21">
        <v>42</v>
      </c>
      <c r="L110" s="21" t="str">
        <f>VLOOKUP(E110,[1]KLASIFIKASI!$I$4:$J$18,2,FALSE)</f>
        <v>PELEPAS GAS</v>
      </c>
      <c r="M110" s="21">
        <f t="shared" si="6"/>
        <v>12</v>
      </c>
      <c r="N110" s="21" t="s">
        <v>19</v>
      </c>
    </row>
    <row r="111" spans="1:14" x14ac:dyDescent="0.25">
      <c r="A111" s="21">
        <f t="shared" si="7"/>
        <v>110</v>
      </c>
      <c r="B111" s="21" t="s">
        <v>2339</v>
      </c>
      <c r="C111" s="21" t="str">
        <f>VLOOKUP(B111,[1]DESA!$B$2:$D$601,3,FALSE)</f>
        <v>SUKARARA</v>
      </c>
      <c r="D111" s="21" t="str">
        <f>VLOOKUP(B111,[1]DESA!$B$2:$E$601,4,FALSE)</f>
        <v>JONGGAT</v>
      </c>
      <c r="E111" s="22" t="s">
        <v>29</v>
      </c>
      <c r="F111" s="21">
        <f t="shared" si="4"/>
        <v>0</v>
      </c>
      <c r="G111" s="21">
        <f t="shared" si="5"/>
        <v>0</v>
      </c>
      <c r="H111" s="24"/>
      <c r="I111" s="24"/>
      <c r="J111" s="21" t="s">
        <v>18</v>
      </c>
      <c r="K111" s="21">
        <v>125</v>
      </c>
      <c r="L111" s="21" t="str">
        <f>VLOOKUP(E111,[1]KLASIFIKASI!$I$4:$J$18,2,FALSE)</f>
        <v>PELEPAS GAS</v>
      </c>
      <c r="M111" s="21">
        <f t="shared" si="6"/>
        <v>14</v>
      </c>
      <c r="N111" s="21" t="s">
        <v>19</v>
      </c>
    </row>
    <row r="112" spans="1:14" x14ac:dyDescent="0.25">
      <c r="A112" s="21">
        <f t="shared" si="7"/>
        <v>111</v>
      </c>
      <c r="B112" s="21" t="s">
        <v>2339</v>
      </c>
      <c r="C112" s="21" t="str">
        <f>VLOOKUP(B112,[1]DESA!$B$2:$D$601,3,FALSE)</f>
        <v>SUKARARA</v>
      </c>
      <c r="D112" s="21" t="str">
        <f>VLOOKUP(B112,[1]DESA!$B$2:$E$601,4,FALSE)</f>
        <v>JONGGAT</v>
      </c>
      <c r="E112" s="22" t="s">
        <v>15</v>
      </c>
      <c r="F112" s="21">
        <f t="shared" si="4"/>
        <v>0</v>
      </c>
      <c r="G112" s="21">
        <f t="shared" si="5"/>
        <v>0</v>
      </c>
      <c r="H112" s="24"/>
      <c r="I112" s="24"/>
      <c r="J112" s="21" t="s">
        <v>18</v>
      </c>
      <c r="K112" s="21">
        <v>18</v>
      </c>
      <c r="L112" s="21" t="str">
        <f>VLOOKUP(E112,[1]KLASIFIKASI!$I$4:$J$18,2,FALSE)</f>
        <v>PELEPAS GAS</v>
      </c>
      <c r="M112" s="21">
        <f t="shared" si="6"/>
        <v>12</v>
      </c>
      <c r="N112" s="21" t="s">
        <v>19</v>
      </c>
    </row>
    <row r="113" spans="1:14" x14ac:dyDescent="0.25">
      <c r="A113" s="21">
        <f t="shared" si="7"/>
        <v>112</v>
      </c>
      <c r="B113" s="21" t="s">
        <v>2339</v>
      </c>
      <c r="C113" s="21" t="str">
        <f>VLOOKUP(B113,[1]DESA!$B$2:$D$601,3,FALSE)</f>
        <v>SUKARARA</v>
      </c>
      <c r="D113" s="21" t="str">
        <f>VLOOKUP(B113,[1]DESA!$B$2:$E$601,4,FALSE)</f>
        <v>JONGGAT</v>
      </c>
      <c r="E113" s="22" t="s">
        <v>29</v>
      </c>
      <c r="F113" s="21">
        <f t="shared" si="4"/>
        <v>0</v>
      </c>
      <c r="G113" s="21">
        <f t="shared" si="5"/>
        <v>0</v>
      </c>
      <c r="H113" s="24"/>
      <c r="I113" s="24"/>
      <c r="J113" s="21" t="s">
        <v>18</v>
      </c>
      <c r="K113" s="21">
        <v>500</v>
      </c>
      <c r="L113" s="21" t="str">
        <f>VLOOKUP(E113,[1]KLASIFIKASI!$I$4:$J$18,2,FALSE)</f>
        <v>PELEPAS GAS</v>
      </c>
      <c r="M113" s="21">
        <f t="shared" si="6"/>
        <v>15</v>
      </c>
      <c r="N113" s="21" t="s">
        <v>19</v>
      </c>
    </row>
    <row r="114" spans="1:14" x14ac:dyDescent="0.25">
      <c r="A114" s="21">
        <f t="shared" si="7"/>
        <v>113</v>
      </c>
      <c r="B114" s="21" t="s">
        <v>2339</v>
      </c>
      <c r="C114" s="21" t="str">
        <f>VLOOKUP(B114,[1]DESA!$B$2:$D$601,3,FALSE)</f>
        <v>SUKARARA</v>
      </c>
      <c r="D114" s="21" t="str">
        <f>VLOOKUP(B114,[1]DESA!$B$2:$E$601,4,FALSE)</f>
        <v>JONGGAT</v>
      </c>
      <c r="E114" s="22" t="s">
        <v>29</v>
      </c>
      <c r="F114" s="21">
        <f t="shared" si="4"/>
        <v>0</v>
      </c>
      <c r="G114" s="21">
        <f t="shared" si="5"/>
        <v>0</v>
      </c>
      <c r="H114" s="24"/>
      <c r="I114" s="24"/>
      <c r="J114" s="21" t="s">
        <v>18</v>
      </c>
      <c r="K114" s="21">
        <v>250</v>
      </c>
      <c r="L114" s="21" t="str">
        <f>VLOOKUP(E114,[1]KLASIFIKASI!$I$4:$J$18,2,FALSE)</f>
        <v>PELEPAS GAS</v>
      </c>
      <c r="M114" s="21">
        <f t="shared" si="6"/>
        <v>14</v>
      </c>
      <c r="N114" s="21" t="s">
        <v>19</v>
      </c>
    </row>
    <row r="115" spans="1:14" x14ac:dyDescent="0.25">
      <c r="A115" s="21">
        <f t="shared" si="7"/>
        <v>114</v>
      </c>
      <c r="B115" s="21" t="s">
        <v>2339</v>
      </c>
      <c r="C115" s="21" t="str">
        <f>VLOOKUP(B115,[1]DESA!$B$2:$D$601,3,FALSE)</f>
        <v>SUKARARA</v>
      </c>
      <c r="D115" s="21" t="str">
        <f>VLOOKUP(B115,[1]DESA!$B$2:$E$601,4,FALSE)</f>
        <v>JONGGAT</v>
      </c>
      <c r="E115" s="22" t="s">
        <v>29</v>
      </c>
      <c r="F115" s="21">
        <f t="shared" si="4"/>
        <v>0</v>
      </c>
      <c r="G115" s="21">
        <f t="shared" si="5"/>
        <v>0</v>
      </c>
      <c r="H115" s="24"/>
      <c r="I115" s="24"/>
      <c r="J115" s="21" t="s">
        <v>18</v>
      </c>
      <c r="K115" s="21">
        <v>500</v>
      </c>
      <c r="L115" s="21" t="str">
        <f>VLOOKUP(E115,[1]KLASIFIKASI!$I$4:$J$18,2,FALSE)</f>
        <v>PELEPAS GAS</v>
      </c>
      <c r="M115" s="21">
        <f t="shared" si="6"/>
        <v>15</v>
      </c>
      <c r="N115" s="21" t="s">
        <v>19</v>
      </c>
    </row>
    <row r="116" spans="1:14" x14ac:dyDescent="0.25">
      <c r="A116" s="21">
        <f t="shared" si="7"/>
        <v>115</v>
      </c>
      <c r="B116" s="21" t="s">
        <v>2339</v>
      </c>
      <c r="C116" s="21" t="str">
        <f>VLOOKUP(B116,[1]DESA!$B$2:$D$601,3,FALSE)</f>
        <v>SUKARARA</v>
      </c>
      <c r="D116" s="21" t="str">
        <f>VLOOKUP(B116,[1]DESA!$B$2:$E$601,4,FALSE)</f>
        <v>JONGGAT</v>
      </c>
      <c r="E116" s="22" t="s">
        <v>29</v>
      </c>
      <c r="F116" s="21">
        <f t="shared" si="4"/>
        <v>0</v>
      </c>
      <c r="G116" s="21">
        <f t="shared" si="5"/>
        <v>0</v>
      </c>
      <c r="H116" s="24"/>
      <c r="I116" s="24"/>
      <c r="J116" s="21" t="s">
        <v>18</v>
      </c>
      <c r="K116" s="21">
        <v>250</v>
      </c>
      <c r="L116" s="21" t="str">
        <f>VLOOKUP(E116,[1]KLASIFIKASI!$I$4:$J$18,2,FALSE)</f>
        <v>PELEPAS GAS</v>
      </c>
      <c r="M116" s="21">
        <f t="shared" si="6"/>
        <v>14</v>
      </c>
      <c r="N116" s="21" t="s">
        <v>19</v>
      </c>
    </row>
    <row r="117" spans="1:14" x14ac:dyDescent="0.25">
      <c r="A117" s="21">
        <f t="shared" si="7"/>
        <v>116</v>
      </c>
      <c r="B117" s="21" t="s">
        <v>2339</v>
      </c>
      <c r="C117" s="21" t="str">
        <f>VLOOKUP(B117,[1]DESA!$B$2:$D$601,3,FALSE)</f>
        <v>SUKARARA</v>
      </c>
      <c r="D117" s="21" t="str">
        <f>VLOOKUP(B117,[1]DESA!$B$2:$E$601,4,FALSE)</f>
        <v>JONGGAT</v>
      </c>
      <c r="E117" s="22" t="s">
        <v>29</v>
      </c>
      <c r="F117" s="21">
        <f t="shared" si="4"/>
        <v>0</v>
      </c>
      <c r="G117" s="21">
        <f t="shared" si="5"/>
        <v>0</v>
      </c>
      <c r="H117" s="24"/>
      <c r="I117" s="24"/>
      <c r="J117" s="21" t="s">
        <v>18</v>
      </c>
      <c r="K117" s="21">
        <v>500</v>
      </c>
      <c r="L117" s="21" t="str">
        <f>VLOOKUP(E117,[1]KLASIFIKASI!$I$4:$J$18,2,FALSE)</f>
        <v>PELEPAS GAS</v>
      </c>
      <c r="M117" s="21">
        <f t="shared" si="6"/>
        <v>15</v>
      </c>
      <c r="N117" s="21" t="s">
        <v>19</v>
      </c>
    </row>
    <row r="118" spans="1:14" x14ac:dyDescent="0.25">
      <c r="A118" s="21">
        <f t="shared" si="7"/>
        <v>117</v>
      </c>
      <c r="B118" s="21" t="s">
        <v>2339</v>
      </c>
      <c r="C118" s="21" t="str">
        <f>VLOOKUP(B118,[1]DESA!$B$2:$D$601,3,FALSE)</f>
        <v>SUKARARA</v>
      </c>
      <c r="D118" s="21" t="str">
        <f>VLOOKUP(B118,[1]DESA!$B$2:$E$601,4,FALSE)</f>
        <v>JONGGAT</v>
      </c>
      <c r="E118" s="22" t="s">
        <v>29</v>
      </c>
      <c r="F118" s="21">
        <f t="shared" si="4"/>
        <v>0</v>
      </c>
      <c r="G118" s="21">
        <f t="shared" si="5"/>
        <v>0</v>
      </c>
      <c r="H118" s="24"/>
      <c r="I118" s="24"/>
      <c r="J118" s="21" t="s">
        <v>18</v>
      </c>
      <c r="K118" s="21">
        <v>250</v>
      </c>
      <c r="L118" s="21" t="str">
        <f>VLOOKUP(E118,[1]KLASIFIKASI!$I$4:$J$18,2,FALSE)</f>
        <v>PELEPAS GAS</v>
      </c>
      <c r="M118" s="21">
        <f t="shared" si="6"/>
        <v>14</v>
      </c>
      <c r="N118" s="21" t="s">
        <v>19</v>
      </c>
    </row>
    <row r="119" spans="1:14" x14ac:dyDescent="0.25">
      <c r="A119" s="21">
        <f t="shared" si="7"/>
        <v>118</v>
      </c>
      <c r="B119" s="21" t="s">
        <v>2339</v>
      </c>
      <c r="C119" s="21" t="str">
        <f>VLOOKUP(B119,[1]DESA!$B$2:$D$601,3,FALSE)</f>
        <v>SUKARARA</v>
      </c>
      <c r="D119" s="21" t="str">
        <f>VLOOKUP(B119,[1]DESA!$B$2:$E$601,4,FALSE)</f>
        <v>JONGGAT</v>
      </c>
      <c r="E119" s="22" t="s">
        <v>29</v>
      </c>
      <c r="F119" s="21">
        <f t="shared" si="4"/>
        <v>0</v>
      </c>
      <c r="G119" s="21">
        <f t="shared" si="5"/>
        <v>0</v>
      </c>
      <c r="H119" s="24"/>
      <c r="I119" s="24"/>
      <c r="J119" s="21" t="s">
        <v>18</v>
      </c>
      <c r="K119" s="21">
        <v>250</v>
      </c>
      <c r="L119" s="21" t="str">
        <f>VLOOKUP(E119,[1]KLASIFIKASI!$I$4:$J$18,2,FALSE)</f>
        <v>PELEPAS GAS</v>
      </c>
      <c r="M119" s="21">
        <f t="shared" si="6"/>
        <v>14</v>
      </c>
      <c r="N119" s="21" t="s">
        <v>19</v>
      </c>
    </row>
    <row r="120" spans="1:14" x14ac:dyDescent="0.25">
      <c r="A120" s="21">
        <f t="shared" si="7"/>
        <v>119</v>
      </c>
      <c r="B120" s="21" t="s">
        <v>2339</v>
      </c>
      <c r="C120" s="21" t="str">
        <f>VLOOKUP(B120,[1]DESA!$B$2:$D$601,3,FALSE)</f>
        <v>SUKARARA</v>
      </c>
      <c r="D120" s="21" t="str">
        <f>VLOOKUP(B120,[1]DESA!$B$2:$E$601,4,FALSE)</f>
        <v>JONGGAT</v>
      </c>
      <c r="E120" s="22" t="s">
        <v>29</v>
      </c>
      <c r="F120" s="21">
        <f t="shared" si="4"/>
        <v>0</v>
      </c>
      <c r="G120" s="21">
        <f t="shared" si="5"/>
        <v>0</v>
      </c>
      <c r="H120" s="24"/>
      <c r="I120" s="24"/>
      <c r="J120" s="21" t="s">
        <v>18</v>
      </c>
      <c r="K120" s="21">
        <v>250</v>
      </c>
      <c r="L120" s="21" t="str">
        <f>VLOOKUP(E120,[1]KLASIFIKASI!$I$4:$J$18,2,FALSE)</f>
        <v>PELEPAS GAS</v>
      </c>
      <c r="M120" s="21">
        <f t="shared" si="6"/>
        <v>14</v>
      </c>
      <c r="N120" s="21" t="s">
        <v>19</v>
      </c>
    </row>
    <row r="121" spans="1:14" x14ac:dyDescent="0.25">
      <c r="A121" s="21">
        <f t="shared" si="7"/>
        <v>120</v>
      </c>
      <c r="B121" s="21" t="s">
        <v>2339</v>
      </c>
      <c r="C121" s="21" t="str">
        <f>VLOOKUP(B121,[1]DESA!$B$2:$D$601,3,FALSE)</f>
        <v>SUKARARA</v>
      </c>
      <c r="D121" s="21" t="str">
        <f>VLOOKUP(B121,[1]DESA!$B$2:$E$601,4,FALSE)</f>
        <v>JONGGAT</v>
      </c>
      <c r="E121" s="22" t="s">
        <v>29</v>
      </c>
      <c r="F121" s="21">
        <f t="shared" si="4"/>
        <v>0</v>
      </c>
      <c r="G121" s="21">
        <f t="shared" si="5"/>
        <v>0</v>
      </c>
      <c r="H121" s="24"/>
      <c r="I121" s="24"/>
      <c r="J121" s="21" t="s">
        <v>18</v>
      </c>
      <c r="K121" s="21">
        <v>250</v>
      </c>
      <c r="L121" s="21" t="str">
        <f>VLOOKUP(E121,[1]KLASIFIKASI!$I$4:$J$18,2,FALSE)</f>
        <v>PELEPAS GAS</v>
      </c>
      <c r="M121" s="21">
        <f t="shared" si="6"/>
        <v>14</v>
      </c>
      <c r="N121" s="21" t="s">
        <v>19</v>
      </c>
    </row>
    <row r="122" spans="1:14" x14ac:dyDescent="0.25">
      <c r="A122" s="21">
        <f t="shared" si="7"/>
        <v>121</v>
      </c>
      <c r="B122" s="21" t="s">
        <v>2328</v>
      </c>
      <c r="C122" s="21" t="str">
        <f>VLOOKUP(B122,[1]DESA!$B$2:$D$601,3,FALSE)</f>
        <v>SUKARARA</v>
      </c>
      <c r="D122" s="21" t="str">
        <f>VLOOKUP(B122,[1]DESA!$B$2:$E$601,4,FALSE)</f>
        <v>JONGGAT</v>
      </c>
      <c r="E122" s="22" t="s">
        <v>29</v>
      </c>
      <c r="F122" s="21">
        <f t="shared" si="4"/>
        <v>0</v>
      </c>
      <c r="G122" s="21">
        <f t="shared" si="5"/>
        <v>0</v>
      </c>
      <c r="H122" s="32" t="s">
        <v>2329</v>
      </c>
      <c r="I122" s="32" t="s">
        <v>2330</v>
      </c>
      <c r="J122" s="21" t="s">
        <v>18</v>
      </c>
      <c r="K122" s="21">
        <v>500</v>
      </c>
      <c r="L122" s="21" t="str">
        <f>VLOOKUP(E122,[1]KLASIFIKASI!$I$4:$J$18,2,FALSE)</f>
        <v>PELEPAS GAS</v>
      </c>
      <c r="M122" s="21">
        <f t="shared" si="6"/>
        <v>15</v>
      </c>
      <c r="N122" s="21" t="s">
        <v>19</v>
      </c>
    </row>
    <row r="123" spans="1:14" x14ac:dyDescent="0.25">
      <c r="A123" s="21">
        <f t="shared" si="7"/>
        <v>122</v>
      </c>
      <c r="B123" s="21" t="s">
        <v>2328</v>
      </c>
      <c r="C123" s="21" t="str">
        <f>VLOOKUP(B123,[1]DESA!$B$2:$D$601,3,FALSE)</f>
        <v>SUKARARA</v>
      </c>
      <c r="D123" s="21" t="str">
        <f>VLOOKUP(B123,[1]DESA!$B$2:$E$601,4,FALSE)</f>
        <v>JONGGAT</v>
      </c>
      <c r="E123" s="22" t="s">
        <v>29</v>
      </c>
      <c r="F123" s="21">
        <f t="shared" si="4"/>
        <v>0</v>
      </c>
      <c r="G123" s="21">
        <f t="shared" si="5"/>
        <v>0</v>
      </c>
      <c r="H123" s="32" t="s">
        <v>2331</v>
      </c>
      <c r="I123" s="32" t="s">
        <v>2332</v>
      </c>
      <c r="J123" s="21" t="s">
        <v>18</v>
      </c>
      <c r="K123" s="21">
        <v>500</v>
      </c>
      <c r="L123" s="21" t="str">
        <f>VLOOKUP(E123,[1]KLASIFIKASI!$I$4:$J$18,2,FALSE)</f>
        <v>PELEPAS GAS</v>
      </c>
      <c r="M123" s="21">
        <f t="shared" si="6"/>
        <v>15</v>
      </c>
      <c r="N123" s="21" t="s">
        <v>19</v>
      </c>
    </row>
    <row r="124" spans="1:14" x14ac:dyDescent="0.25">
      <c r="A124" s="21">
        <f t="shared" si="7"/>
        <v>123</v>
      </c>
      <c r="B124" s="21" t="s">
        <v>2328</v>
      </c>
      <c r="C124" s="21" t="str">
        <f>VLOOKUP(B124,[1]DESA!$B$2:$D$601,3,FALSE)</f>
        <v>SUKARARA</v>
      </c>
      <c r="D124" s="21" t="str">
        <f>VLOOKUP(B124,[1]DESA!$B$2:$E$601,4,FALSE)</f>
        <v>JONGGAT</v>
      </c>
      <c r="E124" s="22" t="s">
        <v>29</v>
      </c>
      <c r="F124" s="21">
        <f t="shared" si="4"/>
        <v>0</v>
      </c>
      <c r="G124" s="21">
        <f t="shared" si="5"/>
        <v>0</v>
      </c>
      <c r="H124" s="32" t="s">
        <v>2333</v>
      </c>
      <c r="I124" s="32" t="s">
        <v>2334</v>
      </c>
      <c r="J124" s="21" t="s">
        <v>18</v>
      </c>
      <c r="K124" s="21">
        <v>500</v>
      </c>
      <c r="L124" s="21" t="str">
        <f>VLOOKUP(E124,[1]KLASIFIKASI!$I$4:$J$18,2,FALSE)</f>
        <v>PELEPAS GAS</v>
      </c>
      <c r="M124" s="21">
        <f t="shared" si="6"/>
        <v>15</v>
      </c>
      <c r="N124" s="21" t="s">
        <v>19</v>
      </c>
    </row>
    <row r="125" spans="1:14" x14ac:dyDescent="0.25">
      <c r="A125" s="21">
        <f t="shared" si="7"/>
        <v>124</v>
      </c>
      <c r="B125" s="21" t="s">
        <v>2328</v>
      </c>
      <c r="C125" s="21" t="str">
        <f>VLOOKUP(B125,[1]DESA!$B$2:$D$601,3,FALSE)</f>
        <v>SUKARARA</v>
      </c>
      <c r="D125" s="21" t="str">
        <f>VLOOKUP(B125,[1]DESA!$B$2:$E$601,4,FALSE)</f>
        <v>JONGGAT</v>
      </c>
      <c r="E125" s="22" t="s">
        <v>29</v>
      </c>
      <c r="F125" s="21">
        <f t="shared" si="4"/>
        <v>0</v>
      </c>
      <c r="G125" s="21">
        <f t="shared" si="5"/>
        <v>0</v>
      </c>
      <c r="H125" s="24"/>
      <c r="I125" s="24"/>
      <c r="J125" s="21" t="s">
        <v>18</v>
      </c>
      <c r="K125" s="21">
        <v>500</v>
      </c>
      <c r="L125" s="21" t="str">
        <f>VLOOKUP(E125,[1]KLASIFIKASI!$I$4:$J$18,2,FALSE)</f>
        <v>PELEPAS GAS</v>
      </c>
      <c r="M125" s="21">
        <f t="shared" si="6"/>
        <v>15</v>
      </c>
      <c r="N125" s="21" t="s">
        <v>19</v>
      </c>
    </row>
    <row r="126" spans="1:14" x14ac:dyDescent="0.25">
      <c r="A126" s="21">
        <f t="shared" si="7"/>
        <v>125</v>
      </c>
      <c r="B126" s="21" t="s">
        <v>2328</v>
      </c>
      <c r="C126" s="21" t="str">
        <f>VLOOKUP(B126,[1]DESA!$B$2:$D$601,3,FALSE)</f>
        <v>SUKARARA</v>
      </c>
      <c r="D126" s="21" t="str">
        <f>VLOOKUP(B126,[1]DESA!$B$2:$E$601,4,FALSE)</f>
        <v>JONGGAT</v>
      </c>
      <c r="E126" s="22" t="s">
        <v>29</v>
      </c>
      <c r="F126" s="21">
        <f t="shared" si="4"/>
        <v>0</v>
      </c>
      <c r="G126" s="21">
        <f t="shared" si="5"/>
        <v>0</v>
      </c>
      <c r="H126" s="24"/>
      <c r="I126" s="24"/>
      <c r="J126" s="21" t="s">
        <v>18</v>
      </c>
      <c r="K126" s="21">
        <v>500</v>
      </c>
      <c r="L126" s="21" t="str">
        <f>VLOOKUP(E126,[1]KLASIFIKASI!$I$4:$J$18,2,FALSE)</f>
        <v>PELEPAS GAS</v>
      </c>
      <c r="M126" s="21">
        <f t="shared" si="6"/>
        <v>15</v>
      </c>
      <c r="N126" s="21" t="s">
        <v>19</v>
      </c>
    </row>
    <row r="127" spans="1:14" x14ac:dyDescent="0.25">
      <c r="A127" s="21">
        <f t="shared" si="7"/>
        <v>126</v>
      </c>
      <c r="B127" s="21" t="s">
        <v>2328</v>
      </c>
      <c r="C127" s="21" t="str">
        <f>VLOOKUP(B127,[1]DESA!$B$2:$D$601,3,FALSE)</f>
        <v>SUKARARA</v>
      </c>
      <c r="D127" s="21" t="str">
        <f>VLOOKUP(B127,[1]DESA!$B$2:$E$601,4,FALSE)</f>
        <v>JONGGAT</v>
      </c>
      <c r="E127" s="22" t="s">
        <v>29</v>
      </c>
      <c r="F127" s="21">
        <f t="shared" si="4"/>
        <v>0</v>
      </c>
      <c r="G127" s="21">
        <f t="shared" si="5"/>
        <v>0</v>
      </c>
      <c r="H127" s="24"/>
      <c r="I127" s="24"/>
      <c r="J127" s="21" t="s">
        <v>18</v>
      </c>
      <c r="K127" s="21">
        <v>500</v>
      </c>
      <c r="L127" s="21" t="str">
        <f>VLOOKUP(E127,[1]KLASIFIKASI!$I$4:$J$18,2,FALSE)</f>
        <v>PELEPAS GAS</v>
      </c>
      <c r="M127" s="21">
        <f t="shared" si="6"/>
        <v>15</v>
      </c>
      <c r="N127" s="21" t="s">
        <v>19</v>
      </c>
    </row>
    <row r="128" spans="1:14" x14ac:dyDescent="0.25">
      <c r="A128" s="21">
        <f t="shared" si="7"/>
        <v>127</v>
      </c>
      <c r="B128" s="21" t="s">
        <v>2328</v>
      </c>
      <c r="C128" s="21" t="str">
        <f>VLOOKUP(B128,[1]DESA!$B$2:$D$601,3,FALSE)</f>
        <v>SUKARARA</v>
      </c>
      <c r="D128" s="21" t="str">
        <f>VLOOKUP(B128,[1]DESA!$B$2:$E$601,4,FALSE)</f>
        <v>JONGGAT</v>
      </c>
      <c r="E128" s="22" t="s">
        <v>29</v>
      </c>
      <c r="F128" s="21">
        <f t="shared" si="4"/>
        <v>0</v>
      </c>
      <c r="G128" s="21">
        <f t="shared" si="5"/>
        <v>0</v>
      </c>
      <c r="H128" s="24"/>
      <c r="I128" s="24"/>
      <c r="J128" s="21" t="s">
        <v>18</v>
      </c>
      <c r="K128" s="21">
        <v>500</v>
      </c>
      <c r="L128" s="21" t="str">
        <f>VLOOKUP(E128,[1]KLASIFIKASI!$I$4:$J$18,2,FALSE)</f>
        <v>PELEPAS GAS</v>
      </c>
      <c r="M128" s="21">
        <f t="shared" si="6"/>
        <v>15</v>
      </c>
      <c r="N128" s="21" t="s">
        <v>19</v>
      </c>
    </row>
    <row r="129" spans="1:14" x14ac:dyDescent="0.25">
      <c r="A129" s="21">
        <f t="shared" si="7"/>
        <v>128</v>
      </c>
      <c r="B129" s="21" t="s">
        <v>2328</v>
      </c>
      <c r="C129" s="21" t="str">
        <f>VLOOKUP(B129,[1]DESA!$B$2:$D$601,3,FALSE)</f>
        <v>SUKARARA</v>
      </c>
      <c r="D129" s="21" t="str">
        <f>VLOOKUP(B129,[1]DESA!$B$2:$E$601,4,FALSE)</f>
        <v>JONGGAT</v>
      </c>
      <c r="E129" s="22" t="s">
        <v>29</v>
      </c>
      <c r="F129" s="21">
        <f t="shared" si="4"/>
        <v>0</v>
      </c>
      <c r="G129" s="21">
        <f t="shared" si="5"/>
        <v>0</v>
      </c>
      <c r="H129" s="24"/>
      <c r="I129" s="24"/>
      <c r="J129" s="21" t="s">
        <v>18</v>
      </c>
      <c r="K129" s="21">
        <v>500</v>
      </c>
      <c r="L129" s="21" t="str">
        <f>VLOOKUP(E129,[1]KLASIFIKASI!$I$4:$J$18,2,FALSE)</f>
        <v>PELEPAS GAS</v>
      </c>
      <c r="M129" s="21">
        <f t="shared" si="6"/>
        <v>15</v>
      </c>
      <c r="N129" s="21" t="s">
        <v>19</v>
      </c>
    </row>
    <row r="130" spans="1:14" x14ac:dyDescent="0.25">
      <c r="A130" s="21">
        <f t="shared" si="7"/>
        <v>129</v>
      </c>
      <c r="B130" s="21" t="s">
        <v>2328</v>
      </c>
      <c r="C130" s="21" t="str">
        <f>VLOOKUP(B130,[1]DESA!$B$2:$D$601,3,FALSE)</f>
        <v>SUKARARA</v>
      </c>
      <c r="D130" s="21" t="str">
        <f>VLOOKUP(B130,[1]DESA!$B$2:$E$601,4,FALSE)</f>
        <v>JONGGAT</v>
      </c>
      <c r="E130" s="22" t="s">
        <v>29</v>
      </c>
      <c r="F130" s="21">
        <f t="shared" ref="F130:F193" si="8">IF(ISERROR(VLOOKUP(M130,KELAS,2,FALSE)),0,VLOOKUP(M130,KELAS,2,FALSE))</f>
        <v>0</v>
      </c>
      <c r="G130" s="21">
        <f t="shared" ref="G130:G193" si="9">IF(F130&gt;50,100,F130)</f>
        <v>0</v>
      </c>
      <c r="H130" s="24"/>
      <c r="I130" s="24"/>
      <c r="J130" s="21" t="s">
        <v>18</v>
      </c>
      <c r="K130" s="21">
        <v>500</v>
      </c>
      <c r="L130" s="21" t="str">
        <f>VLOOKUP(E130,[1]KLASIFIKASI!$I$4:$J$18,2,FALSE)</f>
        <v>PELEPAS GAS</v>
      </c>
      <c r="M130" s="21">
        <f t="shared" ref="M130:M193" si="10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15</v>
      </c>
      <c r="N130" s="21" t="s">
        <v>19</v>
      </c>
    </row>
    <row r="131" spans="1:14" x14ac:dyDescent="0.25">
      <c r="A131" s="21">
        <f t="shared" si="7"/>
        <v>130</v>
      </c>
      <c r="B131" s="21" t="s">
        <v>2328</v>
      </c>
      <c r="C131" s="21" t="str">
        <f>VLOOKUP(B131,[1]DESA!$B$2:$D$601,3,FALSE)</f>
        <v>SUKARARA</v>
      </c>
      <c r="D131" s="21" t="str">
        <f>VLOOKUP(B131,[1]DESA!$B$2:$E$601,4,FALSE)</f>
        <v>JONGGAT</v>
      </c>
      <c r="E131" s="22" t="s">
        <v>29</v>
      </c>
      <c r="F131" s="21">
        <f t="shared" si="8"/>
        <v>0</v>
      </c>
      <c r="G131" s="21">
        <f t="shared" si="9"/>
        <v>0</v>
      </c>
      <c r="H131" s="24"/>
      <c r="I131" s="24"/>
      <c r="J131" s="21" t="s">
        <v>18</v>
      </c>
      <c r="K131" s="21">
        <v>500</v>
      </c>
      <c r="L131" s="21" t="str">
        <f>VLOOKUP(E131,[1]KLASIFIKASI!$I$4:$J$18,2,FALSE)</f>
        <v>PELEPAS GAS</v>
      </c>
      <c r="M131" s="21">
        <f t="shared" si="10"/>
        <v>15</v>
      </c>
      <c r="N131" s="21" t="s">
        <v>19</v>
      </c>
    </row>
    <row r="132" spans="1:14" x14ac:dyDescent="0.25">
      <c r="A132" s="21">
        <f t="shared" ref="A132:A195" si="11">1+A131</f>
        <v>131</v>
      </c>
      <c r="B132" s="21" t="s">
        <v>2328</v>
      </c>
      <c r="C132" s="21" t="str">
        <f>VLOOKUP(B132,[1]DESA!$B$2:$D$601,3,FALSE)</f>
        <v>SUKARARA</v>
      </c>
      <c r="D132" s="21" t="str">
        <f>VLOOKUP(B132,[1]DESA!$B$2:$E$601,4,FALSE)</f>
        <v>JONGGAT</v>
      </c>
      <c r="E132" s="22" t="s">
        <v>29</v>
      </c>
      <c r="F132" s="21">
        <f t="shared" si="8"/>
        <v>0</v>
      </c>
      <c r="G132" s="21">
        <f t="shared" si="9"/>
        <v>0</v>
      </c>
      <c r="H132" s="24"/>
      <c r="I132" s="24"/>
      <c r="J132" s="21" t="s">
        <v>18</v>
      </c>
      <c r="K132" s="21">
        <v>500</v>
      </c>
      <c r="L132" s="21" t="str">
        <f>VLOOKUP(E132,[1]KLASIFIKASI!$I$4:$J$18,2,FALSE)</f>
        <v>PELEPAS GAS</v>
      </c>
      <c r="M132" s="21">
        <f t="shared" si="10"/>
        <v>15</v>
      </c>
      <c r="N132" s="21" t="s">
        <v>19</v>
      </c>
    </row>
    <row r="133" spans="1:14" x14ac:dyDescent="0.25">
      <c r="A133" s="21">
        <f t="shared" si="11"/>
        <v>132</v>
      </c>
      <c r="B133" s="21" t="s">
        <v>2328</v>
      </c>
      <c r="C133" s="21" t="str">
        <f>VLOOKUP(B133,[1]DESA!$B$2:$D$601,3,FALSE)</f>
        <v>SUKARARA</v>
      </c>
      <c r="D133" s="21" t="str">
        <f>VLOOKUP(B133,[1]DESA!$B$2:$E$601,4,FALSE)</f>
        <v>JONGGAT</v>
      </c>
      <c r="E133" s="22" t="s">
        <v>29</v>
      </c>
      <c r="F133" s="21">
        <f t="shared" si="8"/>
        <v>0</v>
      </c>
      <c r="G133" s="21">
        <f t="shared" si="9"/>
        <v>0</v>
      </c>
      <c r="H133" s="24"/>
      <c r="I133" s="24"/>
      <c r="J133" s="21" t="s">
        <v>18</v>
      </c>
      <c r="K133" s="21">
        <v>500</v>
      </c>
      <c r="L133" s="21" t="str">
        <f>VLOOKUP(E133,[1]KLASIFIKASI!$I$4:$J$18,2,FALSE)</f>
        <v>PELEPAS GAS</v>
      </c>
      <c r="M133" s="21">
        <f t="shared" si="10"/>
        <v>15</v>
      </c>
      <c r="N133" s="21" t="s">
        <v>19</v>
      </c>
    </row>
    <row r="134" spans="1:14" x14ac:dyDescent="0.25">
      <c r="A134" s="21">
        <f t="shared" si="11"/>
        <v>133</v>
      </c>
      <c r="B134" s="21" t="s">
        <v>2328</v>
      </c>
      <c r="C134" s="21" t="str">
        <f>VLOOKUP(B134,[1]DESA!$B$2:$D$601,3,FALSE)</f>
        <v>SUKARARA</v>
      </c>
      <c r="D134" s="21" t="str">
        <f>VLOOKUP(B134,[1]DESA!$B$2:$E$601,4,FALSE)</f>
        <v>JONGGAT</v>
      </c>
      <c r="E134" s="22" t="s">
        <v>29</v>
      </c>
      <c r="F134" s="21">
        <f t="shared" si="8"/>
        <v>0</v>
      </c>
      <c r="G134" s="21">
        <f t="shared" si="9"/>
        <v>0</v>
      </c>
      <c r="H134" s="24"/>
      <c r="I134" s="24"/>
      <c r="J134" s="21" t="s">
        <v>18</v>
      </c>
      <c r="K134" s="21">
        <v>500</v>
      </c>
      <c r="L134" s="21" t="str">
        <f>VLOOKUP(E134,[1]KLASIFIKASI!$I$4:$J$18,2,FALSE)</f>
        <v>PELEPAS GAS</v>
      </c>
      <c r="M134" s="21">
        <f t="shared" si="10"/>
        <v>15</v>
      </c>
      <c r="N134" s="21" t="s">
        <v>19</v>
      </c>
    </row>
    <row r="135" spans="1:14" x14ac:dyDescent="0.25">
      <c r="A135" s="21">
        <f t="shared" si="11"/>
        <v>134</v>
      </c>
      <c r="B135" s="21" t="s">
        <v>2328</v>
      </c>
      <c r="C135" s="21" t="str">
        <f>VLOOKUP(B135,[1]DESA!$B$2:$D$601,3,FALSE)</f>
        <v>SUKARARA</v>
      </c>
      <c r="D135" s="21" t="str">
        <f>VLOOKUP(B135,[1]DESA!$B$2:$E$601,4,FALSE)</f>
        <v>JONGGAT</v>
      </c>
      <c r="E135" s="22" t="s">
        <v>29</v>
      </c>
      <c r="F135" s="21">
        <f t="shared" si="8"/>
        <v>0</v>
      </c>
      <c r="G135" s="21">
        <f t="shared" si="9"/>
        <v>0</v>
      </c>
      <c r="H135" s="24"/>
      <c r="I135" s="24"/>
      <c r="J135" s="21" t="s">
        <v>18</v>
      </c>
      <c r="K135" s="21">
        <v>500</v>
      </c>
      <c r="L135" s="21" t="str">
        <f>VLOOKUP(E135,[1]KLASIFIKASI!$I$4:$J$18,2,FALSE)</f>
        <v>PELEPAS GAS</v>
      </c>
      <c r="M135" s="21">
        <f t="shared" si="10"/>
        <v>15</v>
      </c>
      <c r="N135" s="21" t="s">
        <v>19</v>
      </c>
    </row>
    <row r="136" spans="1:14" x14ac:dyDescent="0.25">
      <c r="A136" s="21">
        <f t="shared" si="11"/>
        <v>135</v>
      </c>
      <c r="B136" s="21" t="s">
        <v>2328</v>
      </c>
      <c r="C136" s="21" t="str">
        <f>VLOOKUP(B136,[1]DESA!$B$2:$D$601,3,FALSE)</f>
        <v>SUKARARA</v>
      </c>
      <c r="D136" s="21" t="str">
        <f>VLOOKUP(B136,[1]DESA!$B$2:$E$601,4,FALSE)</f>
        <v>JONGGAT</v>
      </c>
      <c r="E136" s="22" t="s">
        <v>15</v>
      </c>
      <c r="F136" s="21">
        <f t="shared" si="8"/>
        <v>0</v>
      </c>
      <c r="G136" s="21">
        <f t="shared" si="9"/>
        <v>0</v>
      </c>
      <c r="H136" s="24"/>
      <c r="I136" s="24"/>
      <c r="J136" s="21" t="s">
        <v>18</v>
      </c>
      <c r="K136" s="21">
        <v>200</v>
      </c>
      <c r="L136" s="21" t="str">
        <f>VLOOKUP(E136,[1]KLASIFIKASI!$I$4:$J$18,2,FALSE)</f>
        <v>PELEPAS GAS</v>
      </c>
      <c r="M136" s="21">
        <f t="shared" si="10"/>
        <v>14</v>
      </c>
      <c r="N136" s="21" t="s">
        <v>19</v>
      </c>
    </row>
    <row r="137" spans="1:14" x14ac:dyDescent="0.25">
      <c r="A137" s="21">
        <f t="shared" si="11"/>
        <v>136</v>
      </c>
      <c r="B137" s="21" t="s">
        <v>2328</v>
      </c>
      <c r="C137" s="21" t="str">
        <f>VLOOKUP(B137,[1]DESA!$B$2:$D$601,3,FALSE)</f>
        <v>SUKARARA</v>
      </c>
      <c r="D137" s="21" t="str">
        <f>VLOOKUP(B137,[1]DESA!$B$2:$E$601,4,FALSE)</f>
        <v>JONGGAT</v>
      </c>
      <c r="E137" s="22" t="s">
        <v>15</v>
      </c>
      <c r="F137" s="21">
        <f t="shared" si="8"/>
        <v>0</v>
      </c>
      <c r="G137" s="21">
        <f t="shared" si="9"/>
        <v>0</v>
      </c>
      <c r="H137" s="24"/>
      <c r="I137" s="24"/>
      <c r="J137" s="21" t="s">
        <v>18</v>
      </c>
      <c r="K137" s="21">
        <v>200</v>
      </c>
      <c r="L137" s="21" t="str">
        <f>VLOOKUP(E137,[1]KLASIFIKASI!$I$4:$J$18,2,FALSE)</f>
        <v>PELEPAS GAS</v>
      </c>
      <c r="M137" s="21">
        <f t="shared" si="10"/>
        <v>14</v>
      </c>
      <c r="N137" s="21" t="s">
        <v>19</v>
      </c>
    </row>
    <row r="138" spans="1:14" x14ac:dyDescent="0.25">
      <c r="A138" s="21">
        <f t="shared" si="11"/>
        <v>137</v>
      </c>
      <c r="B138" s="21" t="s">
        <v>2328</v>
      </c>
      <c r="C138" s="21" t="str">
        <f>VLOOKUP(B138,[1]DESA!$B$2:$D$601,3,FALSE)</f>
        <v>SUKARARA</v>
      </c>
      <c r="D138" s="21" t="str">
        <f>VLOOKUP(B138,[1]DESA!$B$2:$E$601,4,FALSE)</f>
        <v>JONGGAT</v>
      </c>
      <c r="E138" s="22" t="s">
        <v>29</v>
      </c>
      <c r="F138" s="21">
        <f t="shared" si="8"/>
        <v>0</v>
      </c>
      <c r="G138" s="21">
        <f t="shared" si="9"/>
        <v>0</v>
      </c>
      <c r="H138" s="24"/>
      <c r="I138" s="24"/>
      <c r="J138" s="21" t="s">
        <v>18</v>
      </c>
      <c r="K138" s="21">
        <v>500</v>
      </c>
      <c r="L138" s="21" t="str">
        <f>VLOOKUP(E138,[1]KLASIFIKASI!$I$4:$J$18,2,FALSE)</f>
        <v>PELEPAS GAS</v>
      </c>
      <c r="M138" s="21">
        <f t="shared" si="10"/>
        <v>15</v>
      </c>
      <c r="N138" s="21" t="s">
        <v>19</v>
      </c>
    </row>
    <row r="139" spans="1:14" x14ac:dyDescent="0.25">
      <c r="A139" s="21">
        <f t="shared" si="11"/>
        <v>138</v>
      </c>
      <c r="B139" s="21" t="s">
        <v>2328</v>
      </c>
      <c r="C139" s="21" t="str">
        <f>VLOOKUP(B139,[1]DESA!$B$2:$D$601,3,FALSE)</f>
        <v>SUKARARA</v>
      </c>
      <c r="D139" s="21" t="str">
        <f>VLOOKUP(B139,[1]DESA!$B$2:$E$601,4,FALSE)</f>
        <v>JONGGAT</v>
      </c>
      <c r="E139" s="22" t="s">
        <v>29</v>
      </c>
      <c r="F139" s="21">
        <f t="shared" si="8"/>
        <v>0</v>
      </c>
      <c r="G139" s="21">
        <f t="shared" si="9"/>
        <v>0</v>
      </c>
      <c r="H139" s="24"/>
      <c r="I139" s="24"/>
      <c r="J139" s="21" t="s">
        <v>18</v>
      </c>
      <c r="K139" s="21">
        <v>500</v>
      </c>
      <c r="L139" s="21" t="str">
        <f>VLOOKUP(E139,[1]KLASIFIKASI!$I$4:$J$18,2,FALSE)</f>
        <v>PELEPAS GAS</v>
      </c>
      <c r="M139" s="21">
        <f t="shared" si="10"/>
        <v>15</v>
      </c>
      <c r="N139" s="21" t="s">
        <v>19</v>
      </c>
    </row>
    <row r="140" spans="1:14" x14ac:dyDescent="0.25">
      <c r="A140" s="21">
        <f t="shared" si="11"/>
        <v>139</v>
      </c>
      <c r="B140" s="21" t="s">
        <v>2328</v>
      </c>
      <c r="C140" s="21" t="str">
        <f>VLOOKUP(B140,[1]DESA!$B$2:$D$601,3,FALSE)</f>
        <v>SUKARARA</v>
      </c>
      <c r="D140" s="21" t="str">
        <f>VLOOKUP(B140,[1]DESA!$B$2:$E$601,4,FALSE)</f>
        <v>JONGGAT</v>
      </c>
      <c r="E140" s="22" t="s">
        <v>15</v>
      </c>
      <c r="F140" s="21">
        <f t="shared" si="8"/>
        <v>0</v>
      </c>
      <c r="G140" s="21">
        <f t="shared" si="9"/>
        <v>0</v>
      </c>
      <c r="H140" s="24"/>
      <c r="I140" s="24"/>
      <c r="J140" s="21" t="s">
        <v>18</v>
      </c>
      <c r="K140" s="21">
        <v>42</v>
      </c>
      <c r="L140" s="21" t="str">
        <f>VLOOKUP(E140,[1]KLASIFIKASI!$I$4:$J$18,2,FALSE)</f>
        <v>PELEPAS GAS</v>
      </c>
      <c r="M140" s="21">
        <f t="shared" si="10"/>
        <v>12</v>
      </c>
      <c r="N140" s="21" t="s">
        <v>19</v>
      </c>
    </row>
    <row r="141" spans="1:14" x14ac:dyDescent="0.25">
      <c r="A141" s="21">
        <f t="shared" si="11"/>
        <v>140</v>
      </c>
      <c r="B141" s="21" t="s">
        <v>2328</v>
      </c>
      <c r="C141" s="21" t="str">
        <f>VLOOKUP(B141,[1]DESA!$B$2:$D$601,3,FALSE)</f>
        <v>SUKARARA</v>
      </c>
      <c r="D141" s="21" t="str">
        <f>VLOOKUP(B141,[1]DESA!$B$2:$E$601,4,FALSE)</f>
        <v>JONGGAT</v>
      </c>
      <c r="E141" s="22" t="s">
        <v>29</v>
      </c>
      <c r="F141" s="21">
        <f t="shared" si="8"/>
        <v>0</v>
      </c>
      <c r="G141" s="21">
        <f t="shared" si="9"/>
        <v>0</v>
      </c>
      <c r="H141" s="24"/>
      <c r="I141" s="24"/>
      <c r="J141" s="21" t="s">
        <v>18</v>
      </c>
      <c r="K141" s="21">
        <v>500</v>
      </c>
      <c r="L141" s="21" t="str">
        <f>VLOOKUP(E141,[1]KLASIFIKASI!$I$4:$J$18,2,FALSE)</f>
        <v>PELEPAS GAS</v>
      </c>
      <c r="M141" s="21">
        <f t="shared" si="10"/>
        <v>15</v>
      </c>
      <c r="N141" s="21" t="s">
        <v>19</v>
      </c>
    </row>
    <row r="142" spans="1:14" x14ac:dyDescent="0.25">
      <c r="A142" s="21">
        <f t="shared" si="11"/>
        <v>141</v>
      </c>
      <c r="B142" s="21" t="s">
        <v>1422</v>
      </c>
      <c r="C142" s="21" t="str">
        <f>VLOOKUP(B142,[1]DESA!$B$2:$D$601,3,FALSE)</f>
        <v>PUYUNG</v>
      </c>
      <c r="D142" s="21" t="str">
        <f>VLOOKUP(B142,[1]DESA!$B$2:$E$601,4,FALSE)</f>
        <v>JONGGAT</v>
      </c>
      <c r="E142" s="22" t="s">
        <v>29</v>
      </c>
      <c r="F142" s="21">
        <f t="shared" si="8"/>
        <v>0</v>
      </c>
      <c r="G142" s="21">
        <f t="shared" si="9"/>
        <v>0</v>
      </c>
      <c r="H142" s="24"/>
      <c r="I142" s="24"/>
      <c r="J142" s="21" t="s">
        <v>18</v>
      </c>
      <c r="K142" s="21">
        <v>125</v>
      </c>
      <c r="L142" s="21" t="str">
        <f>VLOOKUP(E142,[1]KLASIFIKASI!$I$4:$J$18,2,FALSE)</f>
        <v>PELEPAS GAS</v>
      </c>
      <c r="M142" s="21">
        <f t="shared" si="10"/>
        <v>14</v>
      </c>
      <c r="N142" s="21" t="s">
        <v>19</v>
      </c>
    </row>
    <row r="143" spans="1:14" x14ac:dyDescent="0.25">
      <c r="A143" s="21">
        <f t="shared" si="11"/>
        <v>142</v>
      </c>
      <c r="B143" s="21" t="s">
        <v>1422</v>
      </c>
      <c r="C143" s="21" t="str">
        <f>VLOOKUP(B143,[1]DESA!$B$2:$D$601,3,FALSE)</f>
        <v>PUYUNG</v>
      </c>
      <c r="D143" s="21" t="str">
        <f>VLOOKUP(B143,[1]DESA!$B$2:$E$601,4,FALSE)</f>
        <v>JONGGAT</v>
      </c>
      <c r="E143" s="22" t="s">
        <v>15</v>
      </c>
      <c r="F143" s="21">
        <f t="shared" si="8"/>
        <v>0</v>
      </c>
      <c r="G143" s="21">
        <f t="shared" si="9"/>
        <v>0</v>
      </c>
      <c r="H143" s="24"/>
      <c r="I143" s="24"/>
      <c r="J143" s="21" t="s">
        <v>18</v>
      </c>
      <c r="K143" s="21">
        <v>42</v>
      </c>
      <c r="L143" s="21" t="str">
        <f>VLOOKUP(E143,[1]KLASIFIKASI!$I$4:$J$18,2,FALSE)</f>
        <v>PELEPAS GAS</v>
      </c>
      <c r="M143" s="21">
        <f t="shared" si="10"/>
        <v>12</v>
      </c>
      <c r="N143" s="21" t="s">
        <v>19</v>
      </c>
    </row>
    <row r="144" spans="1:14" x14ac:dyDescent="0.25">
      <c r="A144" s="21">
        <f t="shared" si="11"/>
        <v>143</v>
      </c>
      <c r="B144" s="21" t="s">
        <v>1422</v>
      </c>
      <c r="C144" s="21" t="str">
        <f>VLOOKUP(B144,[1]DESA!$B$2:$D$601,3,FALSE)</f>
        <v>PUYUNG</v>
      </c>
      <c r="D144" s="21" t="str">
        <f>VLOOKUP(B144,[1]DESA!$B$2:$E$601,4,FALSE)</f>
        <v>JONGGAT</v>
      </c>
      <c r="E144" s="22" t="s">
        <v>29</v>
      </c>
      <c r="F144" s="21">
        <f t="shared" si="8"/>
        <v>0</v>
      </c>
      <c r="G144" s="21">
        <f t="shared" si="9"/>
        <v>0</v>
      </c>
      <c r="H144" s="24"/>
      <c r="I144" s="24"/>
      <c r="J144" s="21" t="s">
        <v>18</v>
      </c>
      <c r="K144" s="21">
        <v>500</v>
      </c>
      <c r="L144" s="21" t="str">
        <f>VLOOKUP(E144,[1]KLASIFIKASI!$I$4:$J$18,2,FALSE)</f>
        <v>PELEPAS GAS</v>
      </c>
      <c r="M144" s="21">
        <f t="shared" si="10"/>
        <v>15</v>
      </c>
      <c r="N144" s="21" t="s">
        <v>19</v>
      </c>
    </row>
    <row r="145" spans="1:14" x14ac:dyDescent="0.25">
      <c r="A145" s="21">
        <f t="shared" si="11"/>
        <v>144</v>
      </c>
      <c r="B145" s="21" t="s">
        <v>1422</v>
      </c>
      <c r="C145" s="21" t="str">
        <f>VLOOKUP(B145,[1]DESA!$B$2:$D$601,3,FALSE)</f>
        <v>PUYUNG</v>
      </c>
      <c r="D145" s="21" t="str">
        <f>VLOOKUP(B145,[1]DESA!$B$2:$E$601,4,FALSE)</f>
        <v>JONGGAT</v>
      </c>
      <c r="E145" s="22" t="s">
        <v>29</v>
      </c>
      <c r="F145" s="21">
        <f t="shared" si="8"/>
        <v>0</v>
      </c>
      <c r="G145" s="21">
        <f t="shared" si="9"/>
        <v>0</v>
      </c>
      <c r="H145" s="24"/>
      <c r="I145" s="24"/>
      <c r="J145" s="21" t="s">
        <v>18</v>
      </c>
      <c r="K145" s="21">
        <v>125</v>
      </c>
      <c r="L145" s="21" t="str">
        <f>VLOOKUP(E145,[1]KLASIFIKASI!$I$4:$J$18,2,FALSE)</f>
        <v>PELEPAS GAS</v>
      </c>
      <c r="M145" s="21">
        <f t="shared" si="10"/>
        <v>14</v>
      </c>
      <c r="N145" s="21" t="s">
        <v>19</v>
      </c>
    </row>
    <row r="146" spans="1:14" x14ac:dyDescent="0.25">
      <c r="A146" s="21">
        <f t="shared" si="11"/>
        <v>145</v>
      </c>
      <c r="B146" s="21" t="s">
        <v>1422</v>
      </c>
      <c r="C146" s="21" t="str">
        <f>VLOOKUP(B146,[1]DESA!$B$2:$D$601,3,FALSE)</f>
        <v>PUYUNG</v>
      </c>
      <c r="D146" s="21" t="str">
        <f>VLOOKUP(B146,[1]DESA!$B$2:$E$601,4,FALSE)</f>
        <v>JONGGAT</v>
      </c>
      <c r="E146" s="22" t="s">
        <v>15</v>
      </c>
      <c r="F146" s="21">
        <f t="shared" si="8"/>
        <v>0</v>
      </c>
      <c r="G146" s="21">
        <f t="shared" si="9"/>
        <v>0</v>
      </c>
      <c r="H146" s="24"/>
      <c r="I146" s="24"/>
      <c r="J146" s="21" t="s">
        <v>18</v>
      </c>
      <c r="K146" s="21">
        <v>18</v>
      </c>
      <c r="L146" s="21" t="str">
        <f>VLOOKUP(E146,[1]KLASIFIKASI!$I$4:$J$18,2,FALSE)</f>
        <v>PELEPAS GAS</v>
      </c>
      <c r="M146" s="21">
        <f t="shared" si="10"/>
        <v>12</v>
      </c>
      <c r="N146" s="21" t="s">
        <v>19</v>
      </c>
    </row>
    <row r="147" spans="1:14" x14ac:dyDescent="0.25">
      <c r="A147" s="21">
        <f t="shared" si="11"/>
        <v>146</v>
      </c>
      <c r="B147" s="21" t="s">
        <v>1422</v>
      </c>
      <c r="C147" s="21" t="str">
        <f>VLOOKUP(B147,[1]DESA!$B$2:$D$601,3,FALSE)</f>
        <v>PUYUNG</v>
      </c>
      <c r="D147" s="21" t="str">
        <f>VLOOKUP(B147,[1]DESA!$B$2:$E$601,4,FALSE)</f>
        <v>JONGGAT</v>
      </c>
      <c r="E147" s="22" t="s">
        <v>29</v>
      </c>
      <c r="F147" s="21">
        <f t="shared" si="8"/>
        <v>0</v>
      </c>
      <c r="G147" s="21">
        <f t="shared" si="9"/>
        <v>0</v>
      </c>
      <c r="H147" s="24"/>
      <c r="I147" s="24"/>
      <c r="J147" s="21" t="s">
        <v>18</v>
      </c>
      <c r="K147" s="21">
        <v>125</v>
      </c>
      <c r="L147" s="21" t="str">
        <f>VLOOKUP(E147,[1]KLASIFIKASI!$I$4:$J$18,2,FALSE)</f>
        <v>PELEPAS GAS</v>
      </c>
      <c r="M147" s="21">
        <f t="shared" si="10"/>
        <v>14</v>
      </c>
      <c r="N147" s="21" t="s">
        <v>19</v>
      </c>
    </row>
    <row r="148" spans="1:14" x14ac:dyDescent="0.25">
      <c r="A148" s="21">
        <f t="shared" si="11"/>
        <v>147</v>
      </c>
      <c r="B148" s="21" t="s">
        <v>1422</v>
      </c>
      <c r="C148" s="21" t="str">
        <f>VLOOKUP(B148,[1]DESA!$B$2:$D$601,3,FALSE)</f>
        <v>PUYUNG</v>
      </c>
      <c r="D148" s="21" t="str">
        <f>VLOOKUP(B148,[1]DESA!$B$2:$E$601,4,FALSE)</f>
        <v>JONGGAT</v>
      </c>
      <c r="E148" s="22" t="s">
        <v>15</v>
      </c>
      <c r="F148" s="21">
        <f t="shared" si="8"/>
        <v>0</v>
      </c>
      <c r="G148" s="21">
        <f t="shared" si="9"/>
        <v>0</v>
      </c>
      <c r="H148" s="24"/>
      <c r="I148" s="24"/>
      <c r="J148" s="21" t="s">
        <v>18</v>
      </c>
      <c r="K148" s="21">
        <v>18</v>
      </c>
      <c r="L148" s="21" t="str">
        <f>VLOOKUP(E148,[1]KLASIFIKASI!$I$4:$J$18,2,FALSE)</f>
        <v>PELEPAS GAS</v>
      </c>
      <c r="M148" s="21">
        <f t="shared" si="10"/>
        <v>12</v>
      </c>
      <c r="N148" s="21" t="s">
        <v>19</v>
      </c>
    </row>
    <row r="149" spans="1:14" x14ac:dyDescent="0.25">
      <c r="A149" s="21">
        <f t="shared" si="11"/>
        <v>148</v>
      </c>
      <c r="B149" s="21" t="s">
        <v>1422</v>
      </c>
      <c r="C149" s="21" t="str">
        <f>VLOOKUP(B149,[1]DESA!$B$2:$D$601,3,FALSE)</f>
        <v>PUYUNG</v>
      </c>
      <c r="D149" s="21" t="str">
        <f>VLOOKUP(B149,[1]DESA!$B$2:$E$601,4,FALSE)</f>
        <v>JONGGAT</v>
      </c>
      <c r="E149" s="22" t="s">
        <v>29</v>
      </c>
      <c r="F149" s="21">
        <f t="shared" si="8"/>
        <v>0</v>
      </c>
      <c r="G149" s="21">
        <f t="shared" si="9"/>
        <v>0</v>
      </c>
      <c r="H149" s="24"/>
      <c r="I149" s="24"/>
      <c r="J149" s="21" t="s">
        <v>18</v>
      </c>
      <c r="K149" s="21">
        <v>500</v>
      </c>
      <c r="L149" s="21" t="str">
        <f>VLOOKUP(E149,[1]KLASIFIKASI!$I$4:$J$18,2,FALSE)</f>
        <v>PELEPAS GAS</v>
      </c>
      <c r="M149" s="21">
        <f t="shared" si="10"/>
        <v>15</v>
      </c>
      <c r="N149" s="21" t="s">
        <v>19</v>
      </c>
    </row>
    <row r="150" spans="1:14" x14ac:dyDescent="0.25">
      <c r="A150" s="21">
        <f t="shared" si="11"/>
        <v>149</v>
      </c>
      <c r="B150" s="21" t="s">
        <v>1422</v>
      </c>
      <c r="C150" s="21" t="str">
        <f>VLOOKUP(B150,[1]DESA!$B$2:$D$601,3,FALSE)</f>
        <v>PUYUNG</v>
      </c>
      <c r="D150" s="21" t="str">
        <f>VLOOKUP(B150,[1]DESA!$B$2:$E$601,4,FALSE)</f>
        <v>JONGGAT</v>
      </c>
      <c r="E150" s="22" t="s">
        <v>15</v>
      </c>
      <c r="F150" s="21">
        <f t="shared" si="8"/>
        <v>0</v>
      </c>
      <c r="G150" s="21">
        <f t="shared" si="9"/>
        <v>0</v>
      </c>
      <c r="H150" s="24"/>
      <c r="I150" s="24"/>
      <c r="J150" s="21" t="s">
        <v>18</v>
      </c>
      <c r="K150" s="21">
        <v>18</v>
      </c>
      <c r="L150" s="21" t="str">
        <f>VLOOKUP(E150,[1]KLASIFIKASI!$I$4:$J$18,2,FALSE)</f>
        <v>PELEPAS GAS</v>
      </c>
      <c r="M150" s="21">
        <f t="shared" si="10"/>
        <v>12</v>
      </c>
      <c r="N150" s="21" t="s">
        <v>19</v>
      </c>
    </row>
    <row r="151" spans="1:14" x14ac:dyDescent="0.25">
      <c r="A151" s="21">
        <f t="shared" si="11"/>
        <v>150</v>
      </c>
      <c r="B151" s="21" t="s">
        <v>1422</v>
      </c>
      <c r="C151" s="21" t="str">
        <f>VLOOKUP(B151,[1]DESA!$B$2:$D$601,3,FALSE)</f>
        <v>PUYUNG</v>
      </c>
      <c r="D151" s="21" t="str">
        <f>VLOOKUP(B151,[1]DESA!$B$2:$E$601,4,FALSE)</f>
        <v>JONGGAT</v>
      </c>
      <c r="E151" s="22" t="s">
        <v>29</v>
      </c>
      <c r="F151" s="21">
        <f t="shared" si="8"/>
        <v>0</v>
      </c>
      <c r="G151" s="21">
        <f t="shared" si="9"/>
        <v>0</v>
      </c>
      <c r="H151" s="24"/>
      <c r="I151" s="24"/>
      <c r="J151" s="21" t="s">
        <v>18</v>
      </c>
      <c r="K151" s="21">
        <v>250</v>
      </c>
      <c r="L151" s="21" t="str">
        <f>VLOOKUP(E151,[1]KLASIFIKASI!$I$4:$J$18,2,FALSE)</f>
        <v>PELEPAS GAS</v>
      </c>
      <c r="M151" s="21">
        <f t="shared" si="10"/>
        <v>14</v>
      </c>
      <c r="N151" s="21" t="s">
        <v>19</v>
      </c>
    </row>
    <row r="152" spans="1:14" x14ac:dyDescent="0.25">
      <c r="A152" s="21">
        <f t="shared" si="11"/>
        <v>151</v>
      </c>
      <c r="B152" s="21" t="s">
        <v>1422</v>
      </c>
      <c r="C152" s="21" t="str">
        <f>VLOOKUP(B152,[1]DESA!$B$2:$D$601,3,FALSE)</f>
        <v>PUYUNG</v>
      </c>
      <c r="D152" s="21" t="str">
        <f>VLOOKUP(B152,[1]DESA!$B$2:$E$601,4,FALSE)</f>
        <v>JONGGAT</v>
      </c>
      <c r="E152" s="22" t="s">
        <v>29</v>
      </c>
      <c r="F152" s="21">
        <f t="shared" si="8"/>
        <v>0</v>
      </c>
      <c r="G152" s="21">
        <f t="shared" si="9"/>
        <v>0</v>
      </c>
      <c r="H152" s="24"/>
      <c r="I152" s="24"/>
      <c r="J152" s="21" t="s">
        <v>18</v>
      </c>
      <c r="K152" s="21">
        <v>125</v>
      </c>
      <c r="L152" s="21" t="str">
        <f>VLOOKUP(E152,[1]KLASIFIKASI!$I$4:$J$18,2,FALSE)</f>
        <v>PELEPAS GAS</v>
      </c>
      <c r="M152" s="21">
        <f t="shared" si="10"/>
        <v>14</v>
      </c>
      <c r="N152" s="21" t="s">
        <v>19</v>
      </c>
    </row>
    <row r="153" spans="1:14" x14ac:dyDescent="0.25">
      <c r="A153" s="21">
        <f t="shared" si="11"/>
        <v>152</v>
      </c>
      <c r="B153" s="21" t="s">
        <v>1422</v>
      </c>
      <c r="C153" s="21" t="str">
        <f>VLOOKUP(B153,[1]DESA!$B$2:$D$601,3,FALSE)</f>
        <v>PUYUNG</v>
      </c>
      <c r="D153" s="21" t="str">
        <f>VLOOKUP(B153,[1]DESA!$B$2:$E$601,4,FALSE)</f>
        <v>JONGGAT</v>
      </c>
      <c r="E153" s="22" t="s">
        <v>29</v>
      </c>
      <c r="F153" s="21">
        <f t="shared" si="8"/>
        <v>0</v>
      </c>
      <c r="G153" s="21">
        <f t="shared" si="9"/>
        <v>0</v>
      </c>
      <c r="H153" s="24"/>
      <c r="I153" s="24"/>
      <c r="J153" s="21" t="s">
        <v>18</v>
      </c>
      <c r="K153" s="21">
        <v>500</v>
      </c>
      <c r="L153" s="21" t="str">
        <f>VLOOKUP(E153,[1]KLASIFIKASI!$I$4:$J$18,2,FALSE)</f>
        <v>PELEPAS GAS</v>
      </c>
      <c r="M153" s="21">
        <f t="shared" si="10"/>
        <v>15</v>
      </c>
      <c r="N153" s="21" t="s">
        <v>19</v>
      </c>
    </row>
    <row r="154" spans="1:14" x14ac:dyDescent="0.25">
      <c r="A154" s="21">
        <f t="shared" si="11"/>
        <v>153</v>
      </c>
      <c r="B154" s="21" t="s">
        <v>1422</v>
      </c>
      <c r="C154" s="21" t="str">
        <f>VLOOKUP(B154,[1]DESA!$B$2:$D$601,3,FALSE)</f>
        <v>PUYUNG</v>
      </c>
      <c r="D154" s="21" t="str">
        <f>VLOOKUP(B154,[1]DESA!$B$2:$E$601,4,FALSE)</f>
        <v>JONGGAT</v>
      </c>
      <c r="E154" s="22" t="s">
        <v>29</v>
      </c>
      <c r="F154" s="21">
        <f t="shared" si="8"/>
        <v>0</v>
      </c>
      <c r="G154" s="21">
        <f t="shared" si="9"/>
        <v>0</v>
      </c>
      <c r="H154" s="24"/>
      <c r="I154" s="24"/>
      <c r="J154" s="21" t="s">
        <v>18</v>
      </c>
      <c r="K154" s="21">
        <v>500</v>
      </c>
      <c r="L154" s="21" t="str">
        <f>VLOOKUP(E154,[1]KLASIFIKASI!$I$4:$J$18,2,FALSE)</f>
        <v>PELEPAS GAS</v>
      </c>
      <c r="M154" s="21">
        <f t="shared" si="10"/>
        <v>15</v>
      </c>
      <c r="N154" s="21" t="s">
        <v>19</v>
      </c>
    </row>
    <row r="155" spans="1:14" x14ac:dyDescent="0.25">
      <c r="A155" s="21">
        <f t="shared" si="11"/>
        <v>154</v>
      </c>
      <c r="B155" s="21" t="s">
        <v>1422</v>
      </c>
      <c r="C155" s="21" t="str">
        <f>VLOOKUP(B155,[1]DESA!$B$2:$D$601,3,FALSE)</f>
        <v>PUYUNG</v>
      </c>
      <c r="D155" s="21" t="str">
        <f>VLOOKUP(B155,[1]DESA!$B$2:$E$601,4,FALSE)</f>
        <v>JONGGAT</v>
      </c>
      <c r="E155" s="22" t="s">
        <v>29</v>
      </c>
      <c r="F155" s="21">
        <f t="shared" si="8"/>
        <v>0</v>
      </c>
      <c r="G155" s="21">
        <f t="shared" si="9"/>
        <v>0</v>
      </c>
      <c r="H155" s="24"/>
      <c r="I155" s="24"/>
      <c r="J155" s="21" t="s">
        <v>18</v>
      </c>
      <c r="K155" s="21">
        <v>500</v>
      </c>
      <c r="L155" s="21" t="str">
        <f>VLOOKUP(E155,[1]KLASIFIKASI!$I$4:$J$18,2,FALSE)</f>
        <v>PELEPAS GAS</v>
      </c>
      <c r="M155" s="21">
        <f t="shared" si="10"/>
        <v>15</v>
      </c>
      <c r="N155" s="21" t="s">
        <v>19</v>
      </c>
    </row>
    <row r="156" spans="1:14" x14ac:dyDescent="0.25">
      <c r="A156" s="21">
        <f t="shared" si="11"/>
        <v>155</v>
      </c>
      <c r="B156" s="21" t="s">
        <v>1422</v>
      </c>
      <c r="C156" s="21" t="str">
        <f>VLOOKUP(B156,[1]DESA!$B$2:$D$601,3,FALSE)</f>
        <v>PUYUNG</v>
      </c>
      <c r="D156" s="21" t="str">
        <f>VLOOKUP(B156,[1]DESA!$B$2:$E$601,4,FALSE)</f>
        <v>JONGGAT</v>
      </c>
      <c r="E156" s="22" t="s">
        <v>29</v>
      </c>
      <c r="F156" s="21">
        <f t="shared" si="8"/>
        <v>0</v>
      </c>
      <c r="G156" s="21">
        <f t="shared" si="9"/>
        <v>0</v>
      </c>
      <c r="H156" s="24"/>
      <c r="I156" s="24"/>
      <c r="J156" s="21" t="s">
        <v>18</v>
      </c>
      <c r="K156" s="21">
        <v>500</v>
      </c>
      <c r="L156" s="21" t="str">
        <f>VLOOKUP(E156,[1]KLASIFIKASI!$I$4:$J$18,2,FALSE)</f>
        <v>PELEPAS GAS</v>
      </c>
      <c r="M156" s="21">
        <f t="shared" si="10"/>
        <v>15</v>
      </c>
      <c r="N156" s="21" t="s">
        <v>19</v>
      </c>
    </row>
    <row r="157" spans="1:14" x14ac:dyDescent="0.25">
      <c r="A157" s="21">
        <f t="shared" si="11"/>
        <v>156</v>
      </c>
      <c r="B157" s="21" t="s">
        <v>1422</v>
      </c>
      <c r="C157" s="21" t="str">
        <f>VLOOKUP(B157,[1]DESA!$B$2:$D$601,3,FALSE)</f>
        <v>PUYUNG</v>
      </c>
      <c r="D157" s="21" t="str">
        <f>VLOOKUP(B157,[1]DESA!$B$2:$E$601,4,FALSE)</f>
        <v>JONGGAT</v>
      </c>
      <c r="E157" s="22" t="s">
        <v>29</v>
      </c>
      <c r="F157" s="21">
        <f t="shared" si="8"/>
        <v>0</v>
      </c>
      <c r="G157" s="21">
        <f t="shared" si="9"/>
        <v>0</v>
      </c>
      <c r="H157" s="24"/>
      <c r="I157" s="24"/>
      <c r="J157" s="21" t="s">
        <v>18</v>
      </c>
      <c r="K157" s="21">
        <v>500</v>
      </c>
      <c r="L157" s="21" t="str">
        <f>VLOOKUP(E157,[1]KLASIFIKASI!$I$4:$J$18,2,FALSE)</f>
        <v>PELEPAS GAS</v>
      </c>
      <c r="M157" s="21">
        <f t="shared" si="10"/>
        <v>15</v>
      </c>
      <c r="N157" s="21" t="s">
        <v>19</v>
      </c>
    </row>
    <row r="158" spans="1:14" x14ac:dyDescent="0.25">
      <c r="A158" s="21">
        <f t="shared" si="11"/>
        <v>157</v>
      </c>
      <c r="B158" s="21" t="s">
        <v>1422</v>
      </c>
      <c r="C158" s="21" t="str">
        <f>VLOOKUP(B158,[1]DESA!$B$2:$D$601,3,FALSE)</f>
        <v>PUYUNG</v>
      </c>
      <c r="D158" s="21" t="str">
        <f>VLOOKUP(B158,[1]DESA!$B$2:$E$601,4,FALSE)</f>
        <v>JONGGAT</v>
      </c>
      <c r="E158" s="22" t="s">
        <v>29</v>
      </c>
      <c r="F158" s="21">
        <f t="shared" si="8"/>
        <v>0</v>
      </c>
      <c r="G158" s="21">
        <f t="shared" si="9"/>
        <v>0</v>
      </c>
      <c r="H158" s="24"/>
      <c r="I158" s="24"/>
      <c r="J158" s="21" t="s">
        <v>18</v>
      </c>
      <c r="K158" s="21">
        <v>500</v>
      </c>
      <c r="L158" s="21" t="str">
        <f>VLOOKUP(E158,[1]KLASIFIKASI!$I$4:$J$18,2,FALSE)</f>
        <v>PELEPAS GAS</v>
      </c>
      <c r="M158" s="21">
        <f t="shared" si="10"/>
        <v>15</v>
      </c>
      <c r="N158" s="21" t="s">
        <v>19</v>
      </c>
    </row>
    <row r="159" spans="1:14" x14ac:dyDescent="0.25">
      <c r="A159" s="21">
        <f t="shared" si="11"/>
        <v>158</v>
      </c>
      <c r="B159" s="21" t="s">
        <v>1422</v>
      </c>
      <c r="C159" s="21" t="str">
        <f>VLOOKUP(B159,[1]DESA!$B$2:$D$601,3,FALSE)</f>
        <v>PUYUNG</v>
      </c>
      <c r="D159" s="21" t="str">
        <f>VLOOKUP(B159,[1]DESA!$B$2:$E$601,4,FALSE)</f>
        <v>JONGGAT</v>
      </c>
      <c r="E159" s="22" t="s">
        <v>29</v>
      </c>
      <c r="F159" s="21">
        <f t="shared" si="8"/>
        <v>0</v>
      </c>
      <c r="G159" s="21">
        <f t="shared" si="9"/>
        <v>0</v>
      </c>
      <c r="H159" s="24"/>
      <c r="I159" s="24"/>
      <c r="J159" s="21" t="s">
        <v>18</v>
      </c>
      <c r="K159" s="21">
        <v>250</v>
      </c>
      <c r="L159" s="21" t="str">
        <f>VLOOKUP(E159,[1]KLASIFIKASI!$I$4:$J$18,2,FALSE)</f>
        <v>PELEPAS GAS</v>
      </c>
      <c r="M159" s="21">
        <f t="shared" si="10"/>
        <v>14</v>
      </c>
      <c r="N159" s="21" t="s">
        <v>19</v>
      </c>
    </row>
    <row r="160" spans="1:14" x14ac:dyDescent="0.25">
      <c r="A160" s="21">
        <f t="shared" si="11"/>
        <v>159</v>
      </c>
      <c r="B160" s="21" t="s">
        <v>1422</v>
      </c>
      <c r="C160" s="21" t="str">
        <f>VLOOKUP(B160,[1]DESA!$B$2:$D$601,3,FALSE)</f>
        <v>PUYUNG</v>
      </c>
      <c r="D160" s="21" t="str">
        <f>VLOOKUP(B160,[1]DESA!$B$2:$E$601,4,FALSE)</f>
        <v>JONGGAT</v>
      </c>
      <c r="E160" s="22" t="s">
        <v>29</v>
      </c>
      <c r="F160" s="21">
        <f t="shared" si="8"/>
        <v>0</v>
      </c>
      <c r="G160" s="21">
        <f t="shared" si="9"/>
        <v>0</v>
      </c>
      <c r="H160" s="24"/>
      <c r="I160" s="24"/>
      <c r="J160" s="21" t="s">
        <v>18</v>
      </c>
      <c r="K160" s="21">
        <v>500</v>
      </c>
      <c r="L160" s="21" t="str">
        <f>VLOOKUP(E160,[1]KLASIFIKASI!$I$4:$J$18,2,FALSE)</f>
        <v>PELEPAS GAS</v>
      </c>
      <c r="M160" s="21">
        <f t="shared" si="10"/>
        <v>15</v>
      </c>
      <c r="N160" s="21" t="s">
        <v>19</v>
      </c>
    </row>
    <row r="161" spans="1:14" x14ac:dyDescent="0.25">
      <c r="A161" s="21">
        <f t="shared" si="11"/>
        <v>160</v>
      </c>
      <c r="B161" s="21" t="s">
        <v>2338</v>
      </c>
      <c r="C161" s="21" t="str">
        <f>VLOOKUP(B161,[1]DESA!$B$2:$D$601,3,FALSE)</f>
        <v>PUYUNG</v>
      </c>
      <c r="D161" s="21" t="str">
        <f>VLOOKUP(B161,[1]DESA!$B$2:$E$601,4,FALSE)</f>
        <v>JONGGAT</v>
      </c>
      <c r="E161" s="22" t="s">
        <v>29</v>
      </c>
      <c r="F161" s="21">
        <f t="shared" si="8"/>
        <v>0</v>
      </c>
      <c r="G161" s="21">
        <f t="shared" si="9"/>
        <v>0</v>
      </c>
      <c r="H161" s="24"/>
      <c r="I161" s="24"/>
      <c r="J161" s="21" t="s">
        <v>18</v>
      </c>
      <c r="K161" s="21">
        <v>500</v>
      </c>
      <c r="L161" s="21" t="str">
        <f>VLOOKUP(E161,[1]KLASIFIKASI!$I$4:$J$18,2,FALSE)</f>
        <v>PELEPAS GAS</v>
      </c>
      <c r="M161" s="21">
        <f t="shared" si="10"/>
        <v>15</v>
      </c>
      <c r="N161" s="21" t="s">
        <v>19</v>
      </c>
    </row>
    <row r="162" spans="1:14" x14ac:dyDescent="0.25">
      <c r="A162" s="21">
        <f t="shared" si="11"/>
        <v>161</v>
      </c>
      <c r="B162" s="21" t="s">
        <v>2338</v>
      </c>
      <c r="C162" s="21" t="str">
        <f>VLOOKUP(B162,[1]DESA!$B$2:$D$601,3,FALSE)</f>
        <v>PUYUNG</v>
      </c>
      <c r="D162" s="21" t="str">
        <f>VLOOKUP(B162,[1]DESA!$B$2:$E$601,4,FALSE)</f>
        <v>JONGGAT</v>
      </c>
      <c r="E162" s="22" t="s">
        <v>29</v>
      </c>
      <c r="F162" s="21">
        <f t="shared" si="8"/>
        <v>0</v>
      </c>
      <c r="G162" s="21">
        <f t="shared" si="9"/>
        <v>0</v>
      </c>
      <c r="H162" s="24"/>
      <c r="I162" s="24"/>
      <c r="J162" s="21" t="s">
        <v>18</v>
      </c>
      <c r="K162" s="21">
        <v>250</v>
      </c>
      <c r="L162" s="21" t="str">
        <f>VLOOKUP(E162,[1]KLASIFIKASI!$I$4:$J$18,2,FALSE)</f>
        <v>PELEPAS GAS</v>
      </c>
      <c r="M162" s="21">
        <f t="shared" si="10"/>
        <v>14</v>
      </c>
      <c r="N162" s="21" t="s">
        <v>19</v>
      </c>
    </row>
    <row r="163" spans="1:14" x14ac:dyDescent="0.25">
      <c r="A163" s="21">
        <f t="shared" si="11"/>
        <v>162</v>
      </c>
      <c r="B163" s="21" t="s">
        <v>2338</v>
      </c>
      <c r="C163" s="21" t="str">
        <f>VLOOKUP(B163,[1]DESA!$B$2:$D$601,3,FALSE)</f>
        <v>PUYUNG</v>
      </c>
      <c r="D163" s="21" t="str">
        <f>VLOOKUP(B163,[1]DESA!$B$2:$E$601,4,FALSE)</f>
        <v>JONGGAT</v>
      </c>
      <c r="E163" s="22" t="s">
        <v>29</v>
      </c>
      <c r="F163" s="21">
        <f t="shared" si="8"/>
        <v>0</v>
      </c>
      <c r="G163" s="21">
        <f t="shared" si="9"/>
        <v>0</v>
      </c>
      <c r="H163" s="24"/>
      <c r="I163" s="24"/>
      <c r="J163" s="21" t="s">
        <v>18</v>
      </c>
      <c r="K163" s="21">
        <v>500</v>
      </c>
      <c r="L163" s="21" t="str">
        <f>VLOOKUP(E163,[1]KLASIFIKASI!$I$4:$J$18,2,FALSE)</f>
        <v>PELEPAS GAS</v>
      </c>
      <c r="M163" s="21">
        <f t="shared" si="10"/>
        <v>15</v>
      </c>
      <c r="N163" s="21" t="s">
        <v>19</v>
      </c>
    </row>
    <row r="164" spans="1:14" x14ac:dyDescent="0.25">
      <c r="A164" s="21">
        <f t="shared" si="11"/>
        <v>163</v>
      </c>
      <c r="B164" s="21" t="s">
        <v>2338</v>
      </c>
      <c r="C164" s="21" t="str">
        <f>VLOOKUP(B164,[1]DESA!$B$2:$D$601,3,FALSE)</f>
        <v>PUYUNG</v>
      </c>
      <c r="D164" s="21" t="str">
        <f>VLOOKUP(B164,[1]DESA!$B$2:$E$601,4,FALSE)</f>
        <v>JONGGAT</v>
      </c>
      <c r="E164" s="22" t="s">
        <v>29</v>
      </c>
      <c r="F164" s="21">
        <f t="shared" si="8"/>
        <v>0</v>
      </c>
      <c r="G164" s="21">
        <f t="shared" si="9"/>
        <v>0</v>
      </c>
      <c r="H164" s="24"/>
      <c r="I164" s="24"/>
      <c r="J164" s="21" t="s">
        <v>18</v>
      </c>
      <c r="K164" s="21">
        <v>250</v>
      </c>
      <c r="L164" s="21" t="str">
        <f>VLOOKUP(E164,[1]KLASIFIKASI!$I$4:$J$18,2,FALSE)</f>
        <v>PELEPAS GAS</v>
      </c>
      <c r="M164" s="21">
        <f t="shared" si="10"/>
        <v>14</v>
      </c>
      <c r="N164" s="21" t="s">
        <v>19</v>
      </c>
    </row>
    <row r="165" spans="1:14" x14ac:dyDescent="0.25">
      <c r="A165" s="21">
        <f t="shared" si="11"/>
        <v>164</v>
      </c>
      <c r="B165" s="21" t="s">
        <v>2338</v>
      </c>
      <c r="C165" s="21" t="str">
        <f>VLOOKUP(B165,[1]DESA!$B$2:$D$601,3,FALSE)</f>
        <v>PUYUNG</v>
      </c>
      <c r="D165" s="21" t="str">
        <f>VLOOKUP(B165,[1]DESA!$B$2:$E$601,4,FALSE)</f>
        <v>JONGGAT</v>
      </c>
      <c r="E165" s="22" t="s">
        <v>29</v>
      </c>
      <c r="F165" s="21">
        <f t="shared" si="8"/>
        <v>0</v>
      </c>
      <c r="G165" s="21">
        <f t="shared" si="9"/>
        <v>0</v>
      </c>
      <c r="H165" s="24"/>
      <c r="I165" s="24"/>
      <c r="J165" s="21" t="s">
        <v>18</v>
      </c>
      <c r="K165" s="21">
        <v>250</v>
      </c>
      <c r="L165" s="21" t="str">
        <f>VLOOKUP(E165,[1]KLASIFIKASI!$I$4:$J$18,2,FALSE)</f>
        <v>PELEPAS GAS</v>
      </c>
      <c r="M165" s="21">
        <f t="shared" si="10"/>
        <v>14</v>
      </c>
      <c r="N165" s="21" t="s">
        <v>19</v>
      </c>
    </row>
    <row r="166" spans="1:14" x14ac:dyDescent="0.25">
      <c r="A166" s="21">
        <f t="shared" si="11"/>
        <v>165</v>
      </c>
      <c r="B166" s="21" t="s">
        <v>2338</v>
      </c>
      <c r="C166" s="21" t="str">
        <f>VLOOKUP(B166,[1]DESA!$B$2:$D$601,3,FALSE)</f>
        <v>PUYUNG</v>
      </c>
      <c r="D166" s="21" t="str">
        <f>VLOOKUP(B166,[1]DESA!$B$2:$E$601,4,FALSE)</f>
        <v>JONGGAT</v>
      </c>
      <c r="E166" s="22" t="s">
        <v>29</v>
      </c>
      <c r="F166" s="21">
        <f t="shared" si="8"/>
        <v>0</v>
      </c>
      <c r="G166" s="21">
        <f t="shared" si="9"/>
        <v>0</v>
      </c>
      <c r="H166" s="24"/>
      <c r="I166" s="24"/>
      <c r="J166" s="21" t="s">
        <v>18</v>
      </c>
      <c r="K166" s="21">
        <v>250</v>
      </c>
      <c r="L166" s="21" t="str">
        <f>VLOOKUP(E166,[1]KLASIFIKASI!$I$4:$J$18,2,FALSE)</f>
        <v>PELEPAS GAS</v>
      </c>
      <c r="M166" s="21">
        <f t="shared" si="10"/>
        <v>14</v>
      </c>
      <c r="N166" s="21" t="s">
        <v>19</v>
      </c>
    </row>
    <row r="167" spans="1:14" x14ac:dyDescent="0.25">
      <c r="A167" s="21">
        <f t="shared" si="11"/>
        <v>166</v>
      </c>
      <c r="B167" s="21" t="s">
        <v>2338</v>
      </c>
      <c r="C167" s="21" t="str">
        <f>VLOOKUP(B167,[1]DESA!$B$2:$D$601,3,FALSE)</f>
        <v>PUYUNG</v>
      </c>
      <c r="D167" s="21" t="str">
        <f>VLOOKUP(B167,[1]DESA!$B$2:$E$601,4,FALSE)</f>
        <v>JONGGAT</v>
      </c>
      <c r="E167" s="22" t="s">
        <v>29</v>
      </c>
      <c r="F167" s="21">
        <f t="shared" si="8"/>
        <v>0</v>
      </c>
      <c r="G167" s="21">
        <f t="shared" si="9"/>
        <v>0</v>
      </c>
      <c r="H167" s="24"/>
      <c r="I167" s="24"/>
      <c r="J167" s="21" t="s">
        <v>18</v>
      </c>
      <c r="K167" s="21">
        <v>500</v>
      </c>
      <c r="L167" s="21" t="str">
        <f>VLOOKUP(E167,[1]KLASIFIKASI!$I$4:$J$18,2,FALSE)</f>
        <v>PELEPAS GAS</v>
      </c>
      <c r="M167" s="21">
        <f t="shared" si="10"/>
        <v>15</v>
      </c>
      <c r="N167" s="21" t="s">
        <v>19</v>
      </c>
    </row>
    <row r="168" spans="1:14" x14ac:dyDescent="0.25">
      <c r="A168" s="21">
        <f t="shared" si="11"/>
        <v>167</v>
      </c>
      <c r="B168" s="21" t="s">
        <v>2338</v>
      </c>
      <c r="C168" s="21" t="str">
        <f>VLOOKUP(B168,[1]DESA!$B$2:$D$601,3,FALSE)</f>
        <v>PUYUNG</v>
      </c>
      <c r="D168" s="21" t="str">
        <f>VLOOKUP(B168,[1]DESA!$B$2:$E$601,4,FALSE)</f>
        <v>JONGGAT</v>
      </c>
      <c r="E168" s="22" t="s">
        <v>29</v>
      </c>
      <c r="F168" s="21">
        <f t="shared" si="8"/>
        <v>0</v>
      </c>
      <c r="G168" s="21">
        <f t="shared" si="9"/>
        <v>0</v>
      </c>
      <c r="H168" s="24"/>
      <c r="I168" s="24"/>
      <c r="J168" s="21" t="s">
        <v>18</v>
      </c>
      <c r="K168" s="21">
        <v>500</v>
      </c>
      <c r="L168" s="21" t="str">
        <f>VLOOKUP(E168,[1]KLASIFIKASI!$I$4:$J$18,2,FALSE)</f>
        <v>PELEPAS GAS</v>
      </c>
      <c r="M168" s="21">
        <f t="shared" si="10"/>
        <v>15</v>
      </c>
      <c r="N168" s="21" t="s">
        <v>19</v>
      </c>
    </row>
    <row r="169" spans="1:14" x14ac:dyDescent="0.25">
      <c r="A169" s="21">
        <f t="shared" si="11"/>
        <v>168</v>
      </c>
      <c r="B169" s="21" t="s">
        <v>2336</v>
      </c>
      <c r="C169" s="21" t="str">
        <f>VLOOKUP(B169,[1]DESA!$B$2:$D$601,3,FALSE)</f>
        <v>PUYUNG</v>
      </c>
      <c r="D169" s="21" t="str">
        <f>VLOOKUP(B169,[1]DESA!$B$2:$E$601,4,FALSE)</f>
        <v>JONGGAT</v>
      </c>
      <c r="E169" s="22" t="s">
        <v>15</v>
      </c>
      <c r="F169" s="21">
        <f t="shared" si="8"/>
        <v>0</v>
      </c>
      <c r="G169" s="21">
        <f t="shared" si="9"/>
        <v>0</v>
      </c>
      <c r="H169" s="24"/>
      <c r="I169" s="24"/>
      <c r="J169" s="21" t="s">
        <v>18</v>
      </c>
      <c r="K169" s="21">
        <v>42</v>
      </c>
      <c r="L169" s="21" t="str">
        <f>VLOOKUP(E169,[1]KLASIFIKASI!$I$4:$J$18,2,FALSE)</f>
        <v>PELEPAS GAS</v>
      </c>
      <c r="M169" s="21">
        <f t="shared" si="10"/>
        <v>12</v>
      </c>
      <c r="N169" s="21" t="s">
        <v>19</v>
      </c>
    </row>
    <row r="170" spans="1:14" x14ac:dyDescent="0.25">
      <c r="A170" s="21">
        <f t="shared" si="11"/>
        <v>169</v>
      </c>
      <c r="B170" s="21" t="s">
        <v>2336</v>
      </c>
      <c r="C170" s="21" t="str">
        <f>VLOOKUP(B170,[1]DESA!$B$2:$D$601,3,FALSE)</f>
        <v>PUYUNG</v>
      </c>
      <c r="D170" s="21" t="str">
        <f>VLOOKUP(B170,[1]DESA!$B$2:$E$601,4,FALSE)</f>
        <v>JONGGAT</v>
      </c>
      <c r="E170" s="22" t="s">
        <v>29</v>
      </c>
      <c r="F170" s="21">
        <f t="shared" si="8"/>
        <v>0</v>
      </c>
      <c r="G170" s="21">
        <f t="shared" si="9"/>
        <v>0</v>
      </c>
      <c r="H170" s="24"/>
      <c r="I170" s="24"/>
      <c r="J170" s="21" t="s">
        <v>18</v>
      </c>
      <c r="K170" s="21">
        <v>500</v>
      </c>
      <c r="L170" s="21" t="str">
        <f>VLOOKUP(E170,[1]KLASIFIKASI!$I$4:$J$18,2,FALSE)</f>
        <v>PELEPAS GAS</v>
      </c>
      <c r="M170" s="21">
        <f t="shared" si="10"/>
        <v>15</v>
      </c>
      <c r="N170" s="21" t="s">
        <v>19</v>
      </c>
    </row>
    <row r="171" spans="1:14" x14ac:dyDescent="0.25">
      <c r="A171" s="21">
        <f t="shared" si="11"/>
        <v>170</v>
      </c>
      <c r="B171" s="21" t="s">
        <v>2336</v>
      </c>
      <c r="C171" s="21" t="str">
        <f>VLOOKUP(B171,[1]DESA!$B$2:$D$601,3,FALSE)</f>
        <v>PUYUNG</v>
      </c>
      <c r="D171" s="21" t="str">
        <f>VLOOKUP(B171,[1]DESA!$B$2:$E$601,4,FALSE)</f>
        <v>JONGGAT</v>
      </c>
      <c r="E171" s="22" t="s">
        <v>29</v>
      </c>
      <c r="F171" s="21">
        <f t="shared" si="8"/>
        <v>0</v>
      </c>
      <c r="G171" s="21">
        <f t="shared" si="9"/>
        <v>0</v>
      </c>
      <c r="H171" s="24"/>
      <c r="I171" s="24"/>
      <c r="J171" s="21" t="s">
        <v>18</v>
      </c>
      <c r="K171" s="21">
        <v>500</v>
      </c>
      <c r="L171" s="21" t="str">
        <f>VLOOKUP(E171,[1]KLASIFIKASI!$I$4:$J$18,2,FALSE)</f>
        <v>PELEPAS GAS</v>
      </c>
      <c r="M171" s="21">
        <f t="shared" si="10"/>
        <v>15</v>
      </c>
      <c r="N171" s="21" t="s">
        <v>19</v>
      </c>
    </row>
    <row r="172" spans="1:14" x14ac:dyDescent="0.25">
      <c r="A172" s="21">
        <f t="shared" si="11"/>
        <v>171</v>
      </c>
      <c r="B172" s="21" t="s">
        <v>2336</v>
      </c>
      <c r="C172" s="21" t="str">
        <f>VLOOKUP(B172,[1]DESA!$B$2:$D$601,3,FALSE)</f>
        <v>PUYUNG</v>
      </c>
      <c r="D172" s="21" t="str">
        <f>VLOOKUP(B172,[1]DESA!$B$2:$E$601,4,FALSE)</f>
        <v>JONGGAT</v>
      </c>
      <c r="E172" s="22" t="s">
        <v>29</v>
      </c>
      <c r="F172" s="21">
        <f t="shared" si="8"/>
        <v>0</v>
      </c>
      <c r="G172" s="21">
        <f t="shared" si="9"/>
        <v>0</v>
      </c>
      <c r="H172" s="24"/>
      <c r="I172" s="24"/>
      <c r="J172" s="21" t="s">
        <v>18</v>
      </c>
      <c r="K172" s="21">
        <v>125</v>
      </c>
      <c r="L172" s="21" t="str">
        <f>VLOOKUP(E172,[1]KLASIFIKASI!$I$4:$J$18,2,FALSE)</f>
        <v>PELEPAS GAS</v>
      </c>
      <c r="M172" s="21">
        <f t="shared" si="10"/>
        <v>14</v>
      </c>
      <c r="N172" s="21" t="s">
        <v>19</v>
      </c>
    </row>
    <row r="173" spans="1:14" x14ac:dyDescent="0.25">
      <c r="A173" s="21">
        <f t="shared" si="11"/>
        <v>172</v>
      </c>
      <c r="B173" s="21" t="s">
        <v>2336</v>
      </c>
      <c r="C173" s="21" t="str">
        <f>VLOOKUP(B173,[1]DESA!$B$2:$D$601,3,FALSE)</f>
        <v>PUYUNG</v>
      </c>
      <c r="D173" s="21" t="str">
        <f>VLOOKUP(B173,[1]DESA!$B$2:$E$601,4,FALSE)</f>
        <v>JONGGAT</v>
      </c>
      <c r="E173" s="22" t="s">
        <v>29</v>
      </c>
      <c r="F173" s="21">
        <f t="shared" si="8"/>
        <v>0</v>
      </c>
      <c r="G173" s="21">
        <f t="shared" si="9"/>
        <v>0</v>
      </c>
      <c r="H173" s="24"/>
      <c r="I173" s="24"/>
      <c r="J173" s="21" t="s">
        <v>18</v>
      </c>
      <c r="K173" s="21">
        <v>250</v>
      </c>
      <c r="L173" s="21" t="str">
        <f>VLOOKUP(E173,[1]KLASIFIKASI!$I$4:$J$18,2,FALSE)</f>
        <v>PELEPAS GAS</v>
      </c>
      <c r="M173" s="21">
        <f t="shared" si="10"/>
        <v>14</v>
      </c>
      <c r="N173" s="21" t="s">
        <v>19</v>
      </c>
    </row>
    <row r="174" spans="1:14" x14ac:dyDescent="0.25">
      <c r="A174" s="21">
        <f t="shared" si="11"/>
        <v>173</v>
      </c>
      <c r="B174" s="21" t="s">
        <v>2336</v>
      </c>
      <c r="C174" s="21" t="str">
        <f>VLOOKUP(B174,[1]DESA!$B$2:$D$601,3,FALSE)</f>
        <v>PUYUNG</v>
      </c>
      <c r="D174" s="21" t="str">
        <f>VLOOKUP(B174,[1]DESA!$B$2:$E$601,4,FALSE)</f>
        <v>JONGGAT</v>
      </c>
      <c r="E174" s="22" t="s">
        <v>29</v>
      </c>
      <c r="F174" s="21">
        <f t="shared" si="8"/>
        <v>0</v>
      </c>
      <c r="G174" s="21">
        <f t="shared" si="9"/>
        <v>0</v>
      </c>
      <c r="H174" s="24"/>
      <c r="I174" s="24"/>
      <c r="J174" s="21" t="s">
        <v>18</v>
      </c>
      <c r="K174" s="21">
        <v>250</v>
      </c>
      <c r="L174" s="21" t="str">
        <f>VLOOKUP(E174,[1]KLASIFIKASI!$I$4:$J$18,2,FALSE)</f>
        <v>PELEPAS GAS</v>
      </c>
      <c r="M174" s="21">
        <f t="shared" si="10"/>
        <v>14</v>
      </c>
      <c r="N174" s="21" t="s">
        <v>19</v>
      </c>
    </row>
    <row r="175" spans="1:14" x14ac:dyDescent="0.25">
      <c r="A175" s="21">
        <f t="shared" si="11"/>
        <v>174</v>
      </c>
      <c r="B175" s="21" t="s">
        <v>2336</v>
      </c>
      <c r="C175" s="21" t="str">
        <f>VLOOKUP(B175,[1]DESA!$B$2:$D$601,3,FALSE)</f>
        <v>PUYUNG</v>
      </c>
      <c r="D175" s="21" t="str">
        <f>VLOOKUP(B175,[1]DESA!$B$2:$E$601,4,FALSE)</f>
        <v>JONGGAT</v>
      </c>
      <c r="E175" s="22" t="s">
        <v>29</v>
      </c>
      <c r="F175" s="21">
        <f t="shared" si="8"/>
        <v>0</v>
      </c>
      <c r="G175" s="21">
        <f t="shared" si="9"/>
        <v>0</v>
      </c>
      <c r="H175" s="24"/>
      <c r="I175" s="24"/>
      <c r="J175" s="21" t="s">
        <v>18</v>
      </c>
      <c r="K175" s="21">
        <v>250</v>
      </c>
      <c r="L175" s="21" t="str">
        <f>VLOOKUP(E175,[1]KLASIFIKASI!$I$4:$J$18,2,FALSE)</f>
        <v>PELEPAS GAS</v>
      </c>
      <c r="M175" s="21">
        <f t="shared" si="10"/>
        <v>14</v>
      </c>
      <c r="N175" s="21" t="s">
        <v>19</v>
      </c>
    </row>
    <row r="176" spans="1:14" x14ac:dyDescent="0.25">
      <c r="A176" s="21">
        <f t="shared" si="11"/>
        <v>175</v>
      </c>
      <c r="B176" s="21" t="s">
        <v>2336</v>
      </c>
      <c r="C176" s="21" t="str">
        <f>VLOOKUP(B176,[1]DESA!$B$2:$D$601,3,FALSE)</f>
        <v>PUYUNG</v>
      </c>
      <c r="D176" s="21" t="str">
        <f>VLOOKUP(B176,[1]DESA!$B$2:$E$601,4,FALSE)</f>
        <v>JONGGAT</v>
      </c>
      <c r="E176" s="22" t="s">
        <v>29</v>
      </c>
      <c r="F176" s="21">
        <f t="shared" si="8"/>
        <v>0</v>
      </c>
      <c r="G176" s="21">
        <f t="shared" si="9"/>
        <v>0</v>
      </c>
      <c r="H176" s="24"/>
      <c r="I176" s="24"/>
      <c r="J176" s="21" t="s">
        <v>18</v>
      </c>
      <c r="K176" s="21">
        <v>250</v>
      </c>
      <c r="L176" s="21" t="str">
        <f>VLOOKUP(E176,[1]KLASIFIKASI!$I$4:$J$18,2,FALSE)</f>
        <v>PELEPAS GAS</v>
      </c>
      <c r="M176" s="21">
        <f t="shared" si="10"/>
        <v>14</v>
      </c>
      <c r="N176" s="21" t="s">
        <v>19</v>
      </c>
    </row>
    <row r="177" spans="1:14" x14ac:dyDescent="0.25">
      <c r="A177" s="21">
        <f t="shared" si="11"/>
        <v>176</v>
      </c>
      <c r="B177" s="21" t="s">
        <v>2336</v>
      </c>
      <c r="C177" s="21" t="str">
        <f>VLOOKUP(B177,[1]DESA!$B$2:$D$601,3,FALSE)</f>
        <v>PUYUNG</v>
      </c>
      <c r="D177" s="21" t="str">
        <f>VLOOKUP(B177,[1]DESA!$B$2:$E$601,4,FALSE)</f>
        <v>JONGGAT</v>
      </c>
      <c r="E177" s="22" t="s">
        <v>29</v>
      </c>
      <c r="F177" s="21">
        <f t="shared" si="8"/>
        <v>0</v>
      </c>
      <c r="G177" s="21">
        <f t="shared" si="9"/>
        <v>0</v>
      </c>
      <c r="H177" s="24"/>
      <c r="I177" s="24"/>
      <c r="J177" s="21" t="s">
        <v>18</v>
      </c>
      <c r="K177" s="21">
        <v>500</v>
      </c>
      <c r="L177" s="21" t="str">
        <f>VLOOKUP(E177,[1]KLASIFIKASI!$I$4:$J$18,2,FALSE)</f>
        <v>PELEPAS GAS</v>
      </c>
      <c r="M177" s="21">
        <f t="shared" si="10"/>
        <v>15</v>
      </c>
      <c r="N177" s="21" t="s">
        <v>19</v>
      </c>
    </row>
    <row r="178" spans="1:14" x14ac:dyDescent="0.25">
      <c r="A178" s="21">
        <f t="shared" si="11"/>
        <v>177</v>
      </c>
      <c r="B178" s="21" t="s">
        <v>2336</v>
      </c>
      <c r="C178" s="21" t="str">
        <f>VLOOKUP(B178,[1]DESA!$B$2:$D$601,3,FALSE)</f>
        <v>PUYUNG</v>
      </c>
      <c r="D178" s="21" t="str">
        <f>VLOOKUP(B178,[1]DESA!$B$2:$E$601,4,FALSE)</f>
        <v>JONGGAT</v>
      </c>
      <c r="E178" s="22" t="s">
        <v>29</v>
      </c>
      <c r="F178" s="21">
        <f t="shared" si="8"/>
        <v>0</v>
      </c>
      <c r="G178" s="21">
        <f t="shared" si="9"/>
        <v>0</v>
      </c>
      <c r="H178" s="24"/>
      <c r="I178" s="24"/>
      <c r="J178" s="21" t="s">
        <v>18</v>
      </c>
      <c r="K178" s="21">
        <v>250</v>
      </c>
      <c r="L178" s="21" t="str">
        <f>VLOOKUP(E178,[1]KLASIFIKASI!$I$4:$J$18,2,FALSE)</f>
        <v>PELEPAS GAS</v>
      </c>
      <c r="M178" s="21">
        <f t="shared" si="10"/>
        <v>14</v>
      </c>
      <c r="N178" s="21" t="s">
        <v>19</v>
      </c>
    </row>
    <row r="179" spans="1:14" x14ac:dyDescent="0.25">
      <c r="A179" s="21">
        <f t="shared" si="11"/>
        <v>178</v>
      </c>
      <c r="B179" s="21" t="s">
        <v>2336</v>
      </c>
      <c r="C179" s="21" t="str">
        <f>VLOOKUP(B179,[1]DESA!$B$2:$D$601,3,FALSE)</f>
        <v>PUYUNG</v>
      </c>
      <c r="D179" s="21" t="str">
        <f>VLOOKUP(B179,[1]DESA!$B$2:$E$601,4,FALSE)</f>
        <v>JONGGAT</v>
      </c>
      <c r="E179" s="22" t="s">
        <v>29</v>
      </c>
      <c r="F179" s="21">
        <f t="shared" si="8"/>
        <v>0</v>
      </c>
      <c r="G179" s="21">
        <f t="shared" si="9"/>
        <v>0</v>
      </c>
      <c r="H179" s="24"/>
      <c r="I179" s="24"/>
      <c r="J179" s="21" t="s">
        <v>18</v>
      </c>
      <c r="K179" s="21">
        <v>500</v>
      </c>
      <c r="L179" s="21" t="str">
        <f>VLOOKUP(E179,[1]KLASIFIKASI!$I$4:$J$18,2,FALSE)</f>
        <v>PELEPAS GAS</v>
      </c>
      <c r="M179" s="21">
        <f t="shared" si="10"/>
        <v>15</v>
      </c>
      <c r="N179" s="21" t="s">
        <v>19</v>
      </c>
    </row>
    <row r="180" spans="1:14" x14ac:dyDescent="0.25">
      <c r="A180" s="21">
        <f t="shared" si="11"/>
        <v>179</v>
      </c>
      <c r="B180" s="21" t="s">
        <v>2336</v>
      </c>
      <c r="C180" s="21" t="str">
        <f>VLOOKUP(B180,[1]DESA!$B$2:$D$601,3,FALSE)</f>
        <v>PUYUNG</v>
      </c>
      <c r="D180" s="21" t="str">
        <f>VLOOKUP(B180,[1]DESA!$B$2:$E$601,4,FALSE)</f>
        <v>JONGGAT</v>
      </c>
      <c r="E180" s="22" t="s">
        <v>15</v>
      </c>
      <c r="F180" s="21">
        <f t="shared" si="8"/>
        <v>0</v>
      </c>
      <c r="G180" s="21">
        <f t="shared" si="9"/>
        <v>0</v>
      </c>
      <c r="H180" s="24"/>
      <c r="I180" s="24"/>
      <c r="J180" s="21" t="s">
        <v>18</v>
      </c>
      <c r="K180" s="21">
        <v>42</v>
      </c>
      <c r="L180" s="21" t="str">
        <f>VLOOKUP(E180,[1]KLASIFIKASI!$I$4:$J$18,2,FALSE)</f>
        <v>PELEPAS GAS</v>
      </c>
      <c r="M180" s="21">
        <f t="shared" si="10"/>
        <v>12</v>
      </c>
      <c r="N180" s="21" t="s">
        <v>19</v>
      </c>
    </row>
    <row r="181" spans="1:14" x14ac:dyDescent="0.25">
      <c r="A181" s="21">
        <f t="shared" si="11"/>
        <v>180</v>
      </c>
      <c r="B181" s="21" t="s">
        <v>2336</v>
      </c>
      <c r="C181" s="21" t="str">
        <f>VLOOKUP(B181,[1]DESA!$B$2:$D$601,3,FALSE)</f>
        <v>PUYUNG</v>
      </c>
      <c r="D181" s="21" t="str">
        <f>VLOOKUP(B181,[1]DESA!$B$2:$E$601,4,FALSE)</f>
        <v>JONGGAT</v>
      </c>
      <c r="E181" s="22" t="s">
        <v>15</v>
      </c>
      <c r="F181" s="21">
        <f t="shared" si="8"/>
        <v>0</v>
      </c>
      <c r="G181" s="21">
        <f t="shared" si="9"/>
        <v>0</v>
      </c>
      <c r="H181" s="24"/>
      <c r="I181" s="24"/>
      <c r="J181" s="21" t="s">
        <v>18</v>
      </c>
      <c r="K181" s="21">
        <v>42</v>
      </c>
      <c r="L181" s="21" t="str">
        <f>VLOOKUP(E181,[1]KLASIFIKASI!$I$4:$J$18,2,FALSE)</f>
        <v>PELEPAS GAS</v>
      </c>
      <c r="M181" s="21">
        <f t="shared" si="10"/>
        <v>12</v>
      </c>
      <c r="N181" s="21" t="s">
        <v>19</v>
      </c>
    </row>
    <row r="182" spans="1:14" x14ac:dyDescent="0.25">
      <c r="A182" s="21">
        <f t="shared" si="11"/>
        <v>181</v>
      </c>
      <c r="B182" s="21" t="s">
        <v>2336</v>
      </c>
      <c r="C182" s="21" t="str">
        <f>VLOOKUP(B182,[1]DESA!$B$2:$D$601,3,FALSE)</f>
        <v>PUYUNG</v>
      </c>
      <c r="D182" s="21" t="str">
        <f>VLOOKUP(B182,[1]DESA!$B$2:$E$601,4,FALSE)</f>
        <v>JONGGAT</v>
      </c>
      <c r="E182" s="22" t="s">
        <v>15</v>
      </c>
      <c r="F182" s="21">
        <f t="shared" si="8"/>
        <v>0</v>
      </c>
      <c r="G182" s="21">
        <f t="shared" si="9"/>
        <v>0</v>
      </c>
      <c r="H182" s="24"/>
      <c r="I182" s="24"/>
      <c r="J182" s="21" t="s">
        <v>18</v>
      </c>
      <c r="K182" s="21">
        <v>18</v>
      </c>
      <c r="L182" s="21" t="str">
        <f>VLOOKUP(E182,[1]KLASIFIKASI!$I$4:$J$18,2,FALSE)</f>
        <v>PELEPAS GAS</v>
      </c>
      <c r="M182" s="21">
        <f t="shared" si="10"/>
        <v>12</v>
      </c>
      <c r="N182" s="21" t="s">
        <v>19</v>
      </c>
    </row>
    <row r="183" spans="1:14" x14ac:dyDescent="0.25">
      <c r="A183" s="21">
        <f t="shared" si="11"/>
        <v>182</v>
      </c>
      <c r="B183" s="21" t="s">
        <v>2336</v>
      </c>
      <c r="C183" s="21" t="str">
        <f>VLOOKUP(B183,[1]DESA!$B$2:$D$601,3,FALSE)</f>
        <v>PUYUNG</v>
      </c>
      <c r="D183" s="21" t="str">
        <f>VLOOKUP(B183,[1]DESA!$B$2:$E$601,4,FALSE)</f>
        <v>JONGGAT</v>
      </c>
      <c r="E183" s="22" t="s">
        <v>15</v>
      </c>
      <c r="F183" s="21">
        <f t="shared" si="8"/>
        <v>0</v>
      </c>
      <c r="G183" s="21">
        <f t="shared" si="9"/>
        <v>0</v>
      </c>
      <c r="H183" s="24"/>
      <c r="I183" s="24"/>
      <c r="J183" s="21" t="s">
        <v>18</v>
      </c>
      <c r="K183" s="21">
        <v>42</v>
      </c>
      <c r="L183" s="21" t="str">
        <f>VLOOKUP(E183,[1]KLASIFIKASI!$I$4:$J$18,2,FALSE)</f>
        <v>PELEPAS GAS</v>
      </c>
      <c r="M183" s="21">
        <f t="shared" si="10"/>
        <v>12</v>
      </c>
      <c r="N183" s="21" t="s">
        <v>19</v>
      </c>
    </row>
    <row r="184" spans="1:14" x14ac:dyDescent="0.25">
      <c r="A184" s="21">
        <f t="shared" si="11"/>
        <v>183</v>
      </c>
      <c r="B184" s="21" t="s">
        <v>2336</v>
      </c>
      <c r="C184" s="21" t="str">
        <f>VLOOKUP(B184,[1]DESA!$B$2:$D$601,3,FALSE)</f>
        <v>PUYUNG</v>
      </c>
      <c r="D184" s="21" t="str">
        <f>VLOOKUP(B184,[1]DESA!$B$2:$E$601,4,FALSE)</f>
        <v>JONGGAT</v>
      </c>
      <c r="E184" s="22" t="s">
        <v>29</v>
      </c>
      <c r="F184" s="21">
        <f t="shared" si="8"/>
        <v>0</v>
      </c>
      <c r="G184" s="21">
        <f t="shared" si="9"/>
        <v>0</v>
      </c>
      <c r="H184" s="24"/>
      <c r="I184" s="24"/>
      <c r="J184" s="21" t="s">
        <v>18</v>
      </c>
      <c r="K184" s="21">
        <v>500</v>
      </c>
      <c r="L184" s="21" t="str">
        <f>VLOOKUP(E184,[1]KLASIFIKASI!$I$4:$J$18,2,FALSE)</f>
        <v>PELEPAS GAS</v>
      </c>
      <c r="M184" s="21">
        <f t="shared" si="10"/>
        <v>15</v>
      </c>
      <c r="N184" s="21" t="s">
        <v>19</v>
      </c>
    </row>
    <row r="185" spans="1:14" x14ac:dyDescent="0.25">
      <c r="A185" s="21">
        <f t="shared" si="11"/>
        <v>184</v>
      </c>
      <c r="B185" s="21" t="s">
        <v>2336</v>
      </c>
      <c r="C185" s="21" t="str">
        <f>VLOOKUP(B185,[1]DESA!$B$2:$D$601,3,FALSE)</f>
        <v>PUYUNG</v>
      </c>
      <c r="D185" s="21" t="str">
        <f>VLOOKUP(B185,[1]DESA!$B$2:$E$601,4,FALSE)</f>
        <v>JONGGAT</v>
      </c>
      <c r="E185" s="22" t="s">
        <v>15</v>
      </c>
      <c r="F185" s="21">
        <f t="shared" si="8"/>
        <v>0</v>
      </c>
      <c r="G185" s="21">
        <f t="shared" si="9"/>
        <v>0</v>
      </c>
      <c r="H185" s="24"/>
      <c r="I185" s="24"/>
      <c r="J185" s="21" t="s">
        <v>18</v>
      </c>
      <c r="K185" s="21">
        <v>42</v>
      </c>
      <c r="L185" s="21" t="str">
        <f>VLOOKUP(E185,[1]KLASIFIKASI!$I$4:$J$18,2,FALSE)</f>
        <v>PELEPAS GAS</v>
      </c>
      <c r="M185" s="21">
        <f t="shared" si="10"/>
        <v>12</v>
      </c>
      <c r="N185" s="21" t="s">
        <v>19</v>
      </c>
    </row>
    <row r="186" spans="1:14" x14ac:dyDescent="0.25">
      <c r="A186" s="21">
        <f t="shared" si="11"/>
        <v>185</v>
      </c>
      <c r="B186" s="21" t="s">
        <v>2336</v>
      </c>
      <c r="C186" s="21" t="str">
        <f>VLOOKUP(B186,[1]DESA!$B$2:$D$601,3,FALSE)</f>
        <v>PUYUNG</v>
      </c>
      <c r="D186" s="21" t="str">
        <f>VLOOKUP(B186,[1]DESA!$B$2:$E$601,4,FALSE)</f>
        <v>JONGGAT</v>
      </c>
      <c r="E186" s="22" t="s">
        <v>15</v>
      </c>
      <c r="F186" s="21">
        <f t="shared" si="8"/>
        <v>0</v>
      </c>
      <c r="G186" s="21">
        <f t="shared" si="9"/>
        <v>0</v>
      </c>
      <c r="H186" s="24"/>
      <c r="I186" s="24"/>
      <c r="J186" s="21" t="s">
        <v>18</v>
      </c>
      <c r="K186" s="21">
        <v>42</v>
      </c>
      <c r="L186" s="21" t="str">
        <f>VLOOKUP(E186,[1]KLASIFIKASI!$I$4:$J$18,2,FALSE)</f>
        <v>PELEPAS GAS</v>
      </c>
      <c r="M186" s="21">
        <f t="shared" si="10"/>
        <v>12</v>
      </c>
      <c r="N186" s="21" t="s">
        <v>19</v>
      </c>
    </row>
    <row r="187" spans="1:14" x14ac:dyDescent="0.25">
      <c r="A187" s="21">
        <f t="shared" si="11"/>
        <v>186</v>
      </c>
      <c r="B187" s="21" t="s">
        <v>2336</v>
      </c>
      <c r="C187" s="21" t="str">
        <f>VLOOKUP(B187,[1]DESA!$B$2:$D$601,3,FALSE)</f>
        <v>PUYUNG</v>
      </c>
      <c r="D187" s="21" t="str">
        <f>VLOOKUP(B187,[1]DESA!$B$2:$E$601,4,FALSE)</f>
        <v>JONGGAT</v>
      </c>
      <c r="E187" s="22" t="s">
        <v>29</v>
      </c>
      <c r="F187" s="21">
        <f t="shared" si="8"/>
        <v>0</v>
      </c>
      <c r="G187" s="21">
        <f t="shared" si="9"/>
        <v>0</v>
      </c>
      <c r="H187" s="24"/>
      <c r="I187" s="24"/>
      <c r="J187" s="21" t="s">
        <v>18</v>
      </c>
      <c r="K187" s="21">
        <v>250</v>
      </c>
      <c r="L187" s="21" t="str">
        <f>VLOOKUP(E187,[1]KLASIFIKASI!$I$4:$J$18,2,FALSE)</f>
        <v>PELEPAS GAS</v>
      </c>
      <c r="M187" s="21">
        <f t="shared" si="10"/>
        <v>14</v>
      </c>
      <c r="N187" s="21" t="s">
        <v>19</v>
      </c>
    </row>
    <row r="188" spans="1:14" x14ac:dyDescent="0.25">
      <c r="A188" s="21">
        <f t="shared" si="11"/>
        <v>187</v>
      </c>
      <c r="B188" s="21" t="s">
        <v>2336</v>
      </c>
      <c r="C188" s="21" t="str">
        <f>VLOOKUP(B188,[1]DESA!$B$2:$D$601,3,FALSE)</f>
        <v>PUYUNG</v>
      </c>
      <c r="D188" s="21" t="str">
        <f>VLOOKUP(B188,[1]DESA!$B$2:$E$601,4,FALSE)</f>
        <v>JONGGAT</v>
      </c>
      <c r="E188" s="22" t="s">
        <v>15</v>
      </c>
      <c r="F188" s="21">
        <f t="shared" si="8"/>
        <v>0</v>
      </c>
      <c r="G188" s="21">
        <f t="shared" si="9"/>
        <v>0</v>
      </c>
      <c r="H188" s="24"/>
      <c r="I188" s="24"/>
      <c r="J188" s="21" t="s">
        <v>18</v>
      </c>
      <c r="K188" s="21">
        <v>18</v>
      </c>
      <c r="L188" s="21" t="str">
        <f>VLOOKUP(E188,[1]KLASIFIKASI!$I$4:$J$18,2,FALSE)</f>
        <v>PELEPAS GAS</v>
      </c>
      <c r="M188" s="21">
        <f t="shared" si="10"/>
        <v>12</v>
      </c>
      <c r="N188" s="21" t="s">
        <v>19</v>
      </c>
    </row>
    <row r="189" spans="1:14" x14ac:dyDescent="0.25">
      <c r="A189" s="21">
        <f t="shared" si="11"/>
        <v>188</v>
      </c>
      <c r="B189" s="21" t="s">
        <v>2336</v>
      </c>
      <c r="C189" s="21" t="str">
        <f>VLOOKUP(B189,[1]DESA!$B$2:$D$601,3,FALSE)</f>
        <v>PUYUNG</v>
      </c>
      <c r="D189" s="21" t="str">
        <f>VLOOKUP(B189,[1]DESA!$B$2:$E$601,4,FALSE)</f>
        <v>JONGGAT</v>
      </c>
      <c r="E189" s="22" t="s">
        <v>15</v>
      </c>
      <c r="F189" s="21">
        <f t="shared" si="8"/>
        <v>0</v>
      </c>
      <c r="G189" s="21">
        <f t="shared" si="9"/>
        <v>0</v>
      </c>
      <c r="H189" s="24"/>
      <c r="I189" s="24"/>
      <c r="J189" s="21" t="s">
        <v>18</v>
      </c>
      <c r="K189" s="21">
        <v>18</v>
      </c>
      <c r="L189" s="21" t="str">
        <f>VLOOKUP(E189,[1]KLASIFIKASI!$I$4:$J$18,2,FALSE)</f>
        <v>PELEPAS GAS</v>
      </c>
      <c r="M189" s="21">
        <f t="shared" si="10"/>
        <v>12</v>
      </c>
      <c r="N189" s="21" t="s">
        <v>19</v>
      </c>
    </row>
    <row r="190" spans="1:14" x14ac:dyDescent="0.25">
      <c r="A190" s="21">
        <f t="shared" si="11"/>
        <v>189</v>
      </c>
      <c r="B190" s="21" t="s">
        <v>2336</v>
      </c>
      <c r="C190" s="21" t="str">
        <f>VLOOKUP(B190,[1]DESA!$B$2:$D$601,3,FALSE)</f>
        <v>PUYUNG</v>
      </c>
      <c r="D190" s="21" t="str">
        <f>VLOOKUP(B190,[1]DESA!$B$2:$E$601,4,FALSE)</f>
        <v>JONGGAT</v>
      </c>
      <c r="E190" s="22" t="s">
        <v>29</v>
      </c>
      <c r="F190" s="21">
        <f t="shared" si="8"/>
        <v>0</v>
      </c>
      <c r="G190" s="21">
        <f t="shared" si="9"/>
        <v>0</v>
      </c>
      <c r="H190" s="24"/>
      <c r="I190" s="24"/>
      <c r="J190" s="21" t="s">
        <v>18</v>
      </c>
      <c r="K190" s="21">
        <v>250</v>
      </c>
      <c r="L190" s="21" t="str">
        <f>VLOOKUP(E190,[1]KLASIFIKASI!$I$4:$J$18,2,FALSE)</f>
        <v>PELEPAS GAS</v>
      </c>
      <c r="M190" s="21">
        <f t="shared" si="10"/>
        <v>14</v>
      </c>
      <c r="N190" s="21" t="s">
        <v>19</v>
      </c>
    </row>
    <row r="191" spans="1:14" x14ac:dyDescent="0.25">
      <c r="A191" s="21">
        <f t="shared" si="11"/>
        <v>190</v>
      </c>
      <c r="B191" s="21" t="s">
        <v>2336</v>
      </c>
      <c r="C191" s="21" t="str">
        <f>VLOOKUP(B191,[1]DESA!$B$2:$D$601,3,FALSE)</f>
        <v>PUYUNG</v>
      </c>
      <c r="D191" s="21" t="str">
        <f>VLOOKUP(B191,[1]DESA!$B$2:$E$601,4,FALSE)</f>
        <v>JONGGAT</v>
      </c>
      <c r="E191" s="22" t="s">
        <v>29</v>
      </c>
      <c r="F191" s="21">
        <f t="shared" si="8"/>
        <v>0</v>
      </c>
      <c r="G191" s="21">
        <f t="shared" si="9"/>
        <v>0</v>
      </c>
      <c r="H191" s="24"/>
      <c r="I191" s="24"/>
      <c r="J191" s="21" t="s">
        <v>18</v>
      </c>
      <c r="K191" s="21">
        <v>250</v>
      </c>
      <c r="L191" s="21" t="str">
        <f>VLOOKUP(E191,[1]KLASIFIKASI!$I$4:$J$18,2,FALSE)</f>
        <v>PELEPAS GAS</v>
      </c>
      <c r="M191" s="21">
        <f t="shared" si="10"/>
        <v>14</v>
      </c>
      <c r="N191" s="21" t="s">
        <v>19</v>
      </c>
    </row>
    <row r="192" spans="1:14" x14ac:dyDescent="0.25">
      <c r="A192" s="21">
        <f t="shared" si="11"/>
        <v>191</v>
      </c>
      <c r="B192" s="21" t="s">
        <v>2336</v>
      </c>
      <c r="C192" s="21" t="str">
        <f>VLOOKUP(B192,[1]DESA!$B$2:$D$601,3,FALSE)</f>
        <v>PUYUNG</v>
      </c>
      <c r="D192" s="21" t="str">
        <f>VLOOKUP(B192,[1]DESA!$B$2:$E$601,4,FALSE)</f>
        <v>JONGGAT</v>
      </c>
      <c r="E192" s="22" t="s">
        <v>29</v>
      </c>
      <c r="F192" s="21">
        <f t="shared" si="8"/>
        <v>0</v>
      </c>
      <c r="G192" s="21">
        <f t="shared" si="9"/>
        <v>0</v>
      </c>
      <c r="H192" s="24"/>
      <c r="I192" s="24"/>
      <c r="J192" s="21" t="s">
        <v>18</v>
      </c>
      <c r="K192" s="21">
        <v>250</v>
      </c>
      <c r="L192" s="21" t="str">
        <f>VLOOKUP(E192,[1]KLASIFIKASI!$I$4:$J$18,2,FALSE)</f>
        <v>PELEPAS GAS</v>
      </c>
      <c r="M192" s="21">
        <f t="shared" si="10"/>
        <v>14</v>
      </c>
      <c r="N192" s="21" t="s">
        <v>19</v>
      </c>
    </row>
    <row r="193" spans="1:14" x14ac:dyDescent="0.25">
      <c r="A193" s="21">
        <f t="shared" si="11"/>
        <v>192</v>
      </c>
      <c r="B193" s="21" t="s">
        <v>2336</v>
      </c>
      <c r="C193" s="21" t="str">
        <f>VLOOKUP(B193,[1]DESA!$B$2:$D$601,3,FALSE)</f>
        <v>PUYUNG</v>
      </c>
      <c r="D193" s="21" t="str">
        <f>VLOOKUP(B193,[1]DESA!$B$2:$E$601,4,FALSE)</f>
        <v>JONGGAT</v>
      </c>
      <c r="E193" s="22" t="s">
        <v>29</v>
      </c>
      <c r="F193" s="21">
        <f t="shared" si="8"/>
        <v>0</v>
      </c>
      <c r="G193" s="21">
        <f t="shared" si="9"/>
        <v>0</v>
      </c>
      <c r="H193" s="24"/>
      <c r="I193" s="24"/>
      <c r="J193" s="21" t="s">
        <v>18</v>
      </c>
      <c r="K193" s="21">
        <v>125</v>
      </c>
      <c r="L193" s="21" t="str">
        <f>VLOOKUP(E193,[1]KLASIFIKASI!$I$4:$J$18,2,FALSE)</f>
        <v>PELEPAS GAS</v>
      </c>
      <c r="M193" s="21">
        <f t="shared" si="10"/>
        <v>14</v>
      </c>
      <c r="N193" s="21" t="s">
        <v>19</v>
      </c>
    </row>
    <row r="194" spans="1:14" x14ac:dyDescent="0.25">
      <c r="A194" s="21">
        <f t="shared" si="11"/>
        <v>193</v>
      </c>
      <c r="B194" s="21" t="s">
        <v>2336</v>
      </c>
      <c r="C194" s="21" t="str">
        <f>VLOOKUP(B194,[1]DESA!$B$2:$D$601,3,FALSE)</f>
        <v>PUYUNG</v>
      </c>
      <c r="D194" s="21" t="str">
        <f>VLOOKUP(B194,[1]DESA!$B$2:$E$601,4,FALSE)</f>
        <v>JONGGAT</v>
      </c>
      <c r="E194" s="22" t="s">
        <v>29</v>
      </c>
      <c r="F194" s="21">
        <f t="shared" ref="F194:F257" si="12">IF(ISERROR(VLOOKUP(M194,KELAS,2,FALSE)),0,VLOOKUP(M194,KELAS,2,FALSE))</f>
        <v>0</v>
      </c>
      <c r="G194" s="21">
        <f t="shared" ref="G194:G257" si="13">IF(F194&gt;50,100,F194)</f>
        <v>0</v>
      </c>
      <c r="H194" s="24"/>
      <c r="I194" s="24"/>
      <c r="J194" s="21" t="s">
        <v>18</v>
      </c>
      <c r="K194" s="21">
        <v>500</v>
      </c>
      <c r="L194" s="21" t="str">
        <f>VLOOKUP(E194,[1]KLASIFIKASI!$I$4:$J$18,2,FALSE)</f>
        <v>PELEPAS GAS</v>
      </c>
      <c r="M194" s="21">
        <f t="shared" ref="M194:M257" si="14"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15</v>
      </c>
      <c r="N194" s="21" t="s">
        <v>19</v>
      </c>
    </row>
    <row r="195" spans="1:14" x14ac:dyDescent="0.25">
      <c r="A195" s="21">
        <f t="shared" si="11"/>
        <v>194</v>
      </c>
      <c r="B195" s="21" t="s">
        <v>2336</v>
      </c>
      <c r="C195" s="21" t="str">
        <f>VLOOKUP(B195,[1]DESA!$B$2:$D$601,3,FALSE)</f>
        <v>PUYUNG</v>
      </c>
      <c r="D195" s="21" t="str">
        <f>VLOOKUP(B195,[1]DESA!$B$2:$E$601,4,FALSE)</f>
        <v>JONGGAT</v>
      </c>
      <c r="E195" s="22" t="s">
        <v>15</v>
      </c>
      <c r="F195" s="21">
        <f t="shared" si="12"/>
        <v>0</v>
      </c>
      <c r="G195" s="21">
        <f t="shared" si="13"/>
        <v>0</v>
      </c>
      <c r="H195" s="24"/>
      <c r="I195" s="24"/>
      <c r="J195" s="21" t="s">
        <v>18</v>
      </c>
      <c r="K195" s="21">
        <v>42</v>
      </c>
      <c r="L195" s="21" t="str">
        <f>VLOOKUP(E195,[1]KLASIFIKASI!$I$4:$J$18,2,FALSE)</f>
        <v>PELEPAS GAS</v>
      </c>
      <c r="M195" s="21">
        <f t="shared" si="14"/>
        <v>12</v>
      </c>
      <c r="N195" s="21" t="s">
        <v>19</v>
      </c>
    </row>
    <row r="196" spans="1:14" x14ac:dyDescent="0.25">
      <c r="A196" s="21">
        <f t="shared" ref="A196:A259" si="15">1+A195</f>
        <v>195</v>
      </c>
      <c r="B196" s="21" t="s">
        <v>2336</v>
      </c>
      <c r="C196" s="21" t="str">
        <f>VLOOKUP(B196,[1]DESA!$B$2:$D$601,3,FALSE)</f>
        <v>PUYUNG</v>
      </c>
      <c r="D196" s="21" t="str">
        <f>VLOOKUP(B196,[1]DESA!$B$2:$E$601,4,FALSE)</f>
        <v>JONGGAT</v>
      </c>
      <c r="E196" s="22" t="s">
        <v>15</v>
      </c>
      <c r="F196" s="21">
        <f t="shared" si="12"/>
        <v>0</v>
      </c>
      <c r="G196" s="21">
        <f t="shared" si="13"/>
        <v>0</v>
      </c>
      <c r="H196" s="24"/>
      <c r="I196" s="24"/>
      <c r="J196" s="21" t="s">
        <v>18</v>
      </c>
      <c r="K196" s="21">
        <v>42</v>
      </c>
      <c r="L196" s="21" t="str">
        <f>VLOOKUP(E196,[1]KLASIFIKASI!$I$4:$J$18,2,FALSE)</f>
        <v>PELEPAS GAS</v>
      </c>
      <c r="M196" s="21">
        <f t="shared" si="14"/>
        <v>12</v>
      </c>
      <c r="N196" s="21" t="s">
        <v>19</v>
      </c>
    </row>
    <row r="197" spans="1:14" x14ac:dyDescent="0.25">
      <c r="A197" s="21">
        <f t="shared" si="15"/>
        <v>196</v>
      </c>
      <c r="B197" s="21" t="s">
        <v>2319</v>
      </c>
      <c r="C197" s="21" t="str">
        <f>VLOOKUP(B197,[1]DESA!$B$2:$D$601,3,FALSE)</f>
        <v>PUYUNG</v>
      </c>
      <c r="D197" s="21" t="str">
        <f>VLOOKUP(B197,[1]DESA!$B$2:$E$601,4,FALSE)</f>
        <v>JONGGAT</v>
      </c>
      <c r="E197" s="22" t="s">
        <v>29</v>
      </c>
      <c r="F197" s="21">
        <f t="shared" si="12"/>
        <v>0</v>
      </c>
      <c r="G197" s="21">
        <f t="shared" si="13"/>
        <v>0</v>
      </c>
      <c r="H197" s="24" t="s">
        <v>2320</v>
      </c>
      <c r="I197" s="24" t="s">
        <v>2321</v>
      </c>
      <c r="J197" s="21" t="s">
        <v>18</v>
      </c>
      <c r="K197" s="21">
        <v>250</v>
      </c>
      <c r="L197" s="21" t="str">
        <f>VLOOKUP(E197,[1]KLASIFIKASI!$I$4:$J$18,2,FALSE)</f>
        <v>PELEPAS GAS</v>
      </c>
      <c r="M197" s="21">
        <f t="shared" si="14"/>
        <v>14</v>
      </c>
      <c r="N197" s="21" t="s">
        <v>19</v>
      </c>
    </row>
    <row r="198" spans="1:14" x14ac:dyDescent="0.25">
      <c r="A198" s="21">
        <f t="shared" si="15"/>
        <v>197</v>
      </c>
      <c r="B198" s="21" t="s">
        <v>2319</v>
      </c>
      <c r="C198" s="21" t="str">
        <f>VLOOKUP(B198,[1]DESA!$B$2:$D$601,3,FALSE)</f>
        <v>PUYUNG</v>
      </c>
      <c r="D198" s="21" t="str">
        <f>VLOOKUP(B198,[1]DESA!$B$2:$E$601,4,FALSE)</f>
        <v>JONGGAT</v>
      </c>
      <c r="E198" s="22" t="s">
        <v>29</v>
      </c>
      <c r="F198" s="21">
        <f t="shared" si="12"/>
        <v>0</v>
      </c>
      <c r="G198" s="21">
        <f t="shared" si="13"/>
        <v>0</v>
      </c>
      <c r="H198" s="24" t="s">
        <v>2322</v>
      </c>
      <c r="I198" s="24" t="s">
        <v>2323</v>
      </c>
      <c r="J198" s="21" t="s">
        <v>18</v>
      </c>
      <c r="K198" s="21">
        <v>42</v>
      </c>
      <c r="L198" s="21" t="str">
        <f>VLOOKUP(E198,[1]KLASIFIKASI!$I$4:$J$18,2,FALSE)</f>
        <v>PELEPAS GAS</v>
      </c>
      <c r="M198" s="21">
        <f t="shared" si="14"/>
        <v>12</v>
      </c>
      <c r="N198" s="21" t="s">
        <v>19</v>
      </c>
    </row>
    <row r="199" spans="1:14" x14ac:dyDescent="0.25">
      <c r="A199" s="21">
        <f t="shared" si="15"/>
        <v>198</v>
      </c>
      <c r="B199" s="21" t="s">
        <v>2319</v>
      </c>
      <c r="C199" s="21" t="str">
        <f>VLOOKUP(B199,[1]DESA!$B$2:$D$601,3,FALSE)</f>
        <v>PUYUNG</v>
      </c>
      <c r="D199" s="21" t="str">
        <f>VLOOKUP(B199,[1]DESA!$B$2:$E$601,4,FALSE)</f>
        <v>JONGGAT</v>
      </c>
      <c r="E199" s="22" t="s">
        <v>24</v>
      </c>
      <c r="F199" s="21">
        <f t="shared" si="12"/>
        <v>0</v>
      </c>
      <c r="G199" s="21">
        <f t="shared" si="13"/>
        <v>0</v>
      </c>
      <c r="H199" s="24" t="s">
        <v>2324</v>
      </c>
      <c r="I199" s="24" t="s">
        <v>2325</v>
      </c>
      <c r="J199" s="21" t="s">
        <v>18</v>
      </c>
      <c r="K199" s="21">
        <v>500</v>
      </c>
      <c r="L199" s="21" t="str">
        <f>VLOOKUP(E199,[1]KLASIFIKASI!$I$4:$J$18,2,FALSE)</f>
        <v>PELEPAS GAS</v>
      </c>
      <c r="M199" s="21">
        <f t="shared" si="14"/>
        <v>15</v>
      </c>
      <c r="N199" s="21" t="s">
        <v>19</v>
      </c>
    </row>
    <row r="200" spans="1:14" x14ac:dyDescent="0.25">
      <c r="A200" s="21">
        <f t="shared" si="15"/>
        <v>199</v>
      </c>
      <c r="B200" s="21" t="s">
        <v>2319</v>
      </c>
      <c r="C200" s="21" t="str">
        <f>VLOOKUP(B200,[1]DESA!$B$2:$D$601,3,FALSE)</f>
        <v>PUYUNG</v>
      </c>
      <c r="D200" s="21" t="str">
        <f>VLOOKUP(B200,[1]DESA!$B$2:$E$601,4,FALSE)</f>
        <v>JONGGAT</v>
      </c>
      <c r="E200" s="22" t="s">
        <v>29</v>
      </c>
      <c r="F200" s="21">
        <f t="shared" si="12"/>
        <v>0</v>
      </c>
      <c r="G200" s="21">
        <f t="shared" si="13"/>
        <v>0</v>
      </c>
      <c r="H200" s="24" t="s">
        <v>2326</v>
      </c>
      <c r="I200" s="24" t="s">
        <v>2327</v>
      </c>
      <c r="J200" s="21" t="s">
        <v>18</v>
      </c>
      <c r="K200" s="21">
        <v>125</v>
      </c>
      <c r="L200" s="21" t="str">
        <f>VLOOKUP(E200,[1]KLASIFIKASI!$I$4:$J$18,2,FALSE)</f>
        <v>PELEPAS GAS</v>
      </c>
      <c r="M200" s="21">
        <f t="shared" si="14"/>
        <v>14</v>
      </c>
      <c r="N200" s="21" t="s">
        <v>19</v>
      </c>
    </row>
    <row r="201" spans="1:14" x14ac:dyDescent="0.25">
      <c r="A201" s="21">
        <f t="shared" si="15"/>
        <v>200</v>
      </c>
      <c r="B201" s="21" t="s">
        <v>2316</v>
      </c>
      <c r="C201" s="21" t="str">
        <f>VLOOKUP(B201,[1]DESA!$B$2:$D$601,3,FALSE)</f>
        <v>BONJERUK</v>
      </c>
      <c r="D201" s="21" t="str">
        <f>VLOOKUP(B201,[1]DESA!$B$2:$E$601,4,FALSE)</f>
        <v>JONGGAT</v>
      </c>
      <c r="E201" s="22" t="s">
        <v>15</v>
      </c>
      <c r="F201" s="21">
        <f t="shared" si="12"/>
        <v>0</v>
      </c>
      <c r="G201" s="21">
        <f t="shared" si="13"/>
        <v>0</v>
      </c>
      <c r="H201" s="24"/>
      <c r="I201" s="24"/>
      <c r="J201" s="21" t="s">
        <v>18</v>
      </c>
      <c r="K201" s="21">
        <v>42</v>
      </c>
      <c r="L201" s="21" t="str">
        <f>VLOOKUP(E201,[1]KLASIFIKASI!$I$4:$J$18,2,FALSE)</f>
        <v>PELEPAS GAS</v>
      </c>
      <c r="M201" s="21">
        <f t="shared" si="14"/>
        <v>12</v>
      </c>
      <c r="N201" s="21" t="s">
        <v>19</v>
      </c>
    </row>
    <row r="202" spans="1:14" x14ac:dyDescent="0.25">
      <c r="A202" s="21">
        <f t="shared" si="15"/>
        <v>201</v>
      </c>
      <c r="B202" s="21" t="s">
        <v>2316</v>
      </c>
      <c r="C202" s="21" t="str">
        <f>VLOOKUP(B202,[1]DESA!$B$2:$D$601,3,FALSE)</f>
        <v>BONJERUK</v>
      </c>
      <c r="D202" s="21" t="str">
        <f>VLOOKUP(B202,[1]DESA!$B$2:$E$601,4,FALSE)</f>
        <v>JONGGAT</v>
      </c>
      <c r="E202" s="22" t="s">
        <v>24</v>
      </c>
      <c r="F202" s="21">
        <f t="shared" si="12"/>
        <v>0</v>
      </c>
      <c r="G202" s="21">
        <f t="shared" si="13"/>
        <v>0</v>
      </c>
      <c r="H202" s="24"/>
      <c r="I202" s="24"/>
      <c r="J202" s="21" t="s">
        <v>18</v>
      </c>
      <c r="K202" s="21">
        <v>500</v>
      </c>
      <c r="L202" s="21" t="str">
        <f>VLOOKUP(E202,[1]KLASIFIKASI!$I$4:$J$18,2,FALSE)</f>
        <v>PELEPAS GAS</v>
      </c>
      <c r="M202" s="21">
        <f t="shared" si="14"/>
        <v>15</v>
      </c>
      <c r="N202" s="21" t="s">
        <v>19</v>
      </c>
    </row>
    <row r="203" spans="1:14" x14ac:dyDescent="0.25">
      <c r="A203" s="21">
        <f t="shared" si="15"/>
        <v>202</v>
      </c>
      <c r="B203" s="21" t="s">
        <v>2316</v>
      </c>
      <c r="C203" s="21" t="str">
        <f>VLOOKUP(B203,[1]DESA!$B$2:$D$601,3,FALSE)</f>
        <v>BONJERUK</v>
      </c>
      <c r="D203" s="21" t="str">
        <f>VLOOKUP(B203,[1]DESA!$B$2:$E$601,4,FALSE)</f>
        <v>JONGGAT</v>
      </c>
      <c r="E203" s="22" t="s">
        <v>24</v>
      </c>
      <c r="F203" s="21">
        <f t="shared" si="12"/>
        <v>0</v>
      </c>
      <c r="G203" s="21">
        <f t="shared" si="13"/>
        <v>0</v>
      </c>
      <c r="H203" s="24"/>
      <c r="I203" s="24"/>
      <c r="J203" s="21" t="s">
        <v>18</v>
      </c>
      <c r="K203" s="21">
        <v>150</v>
      </c>
      <c r="L203" s="21" t="str">
        <f>VLOOKUP(E203,[1]KLASIFIKASI!$I$4:$J$18,2,FALSE)</f>
        <v>PELEPAS GAS</v>
      </c>
      <c r="M203" s="21">
        <f t="shared" si="14"/>
        <v>14</v>
      </c>
      <c r="N203" s="21" t="s">
        <v>19</v>
      </c>
    </row>
    <row r="204" spans="1:14" x14ac:dyDescent="0.25">
      <c r="A204" s="21">
        <f t="shared" si="15"/>
        <v>203</v>
      </c>
      <c r="B204" s="21" t="s">
        <v>2316</v>
      </c>
      <c r="C204" s="21" t="str">
        <f>VLOOKUP(B204,[1]DESA!$B$2:$D$601,3,FALSE)</f>
        <v>BONJERUK</v>
      </c>
      <c r="D204" s="21" t="str">
        <f>VLOOKUP(B204,[1]DESA!$B$2:$E$601,4,FALSE)</f>
        <v>JONGGAT</v>
      </c>
      <c r="E204" s="22" t="s">
        <v>24</v>
      </c>
      <c r="F204" s="21">
        <f t="shared" si="12"/>
        <v>0</v>
      </c>
      <c r="G204" s="21">
        <f t="shared" si="13"/>
        <v>0</v>
      </c>
      <c r="H204" s="24"/>
      <c r="I204" s="24"/>
      <c r="J204" s="21" t="s">
        <v>18</v>
      </c>
      <c r="K204" s="21">
        <v>500</v>
      </c>
      <c r="L204" s="21" t="str">
        <f>VLOOKUP(E204,[1]KLASIFIKASI!$I$4:$J$18,2,FALSE)</f>
        <v>PELEPAS GAS</v>
      </c>
      <c r="M204" s="21">
        <f t="shared" si="14"/>
        <v>15</v>
      </c>
      <c r="N204" s="21" t="s">
        <v>19</v>
      </c>
    </row>
    <row r="205" spans="1:14" x14ac:dyDescent="0.25">
      <c r="A205" s="21">
        <f t="shared" si="15"/>
        <v>204</v>
      </c>
      <c r="B205" s="21" t="s">
        <v>2316</v>
      </c>
      <c r="C205" s="21" t="str">
        <f>VLOOKUP(B205,[1]DESA!$B$2:$D$601,3,FALSE)</f>
        <v>BONJERUK</v>
      </c>
      <c r="D205" s="21" t="str">
        <f>VLOOKUP(B205,[1]DESA!$B$2:$E$601,4,FALSE)</f>
        <v>JONGGAT</v>
      </c>
      <c r="E205" s="22" t="s">
        <v>15</v>
      </c>
      <c r="F205" s="21">
        <f t="shared" si="12"/>
        <v>0</v>
      </c>
      <c r="G205" s="21">
        <f t="shared" si="13"/>
        <v>0</v>
      </c>
      <c r="H205" s="24"/>
      <c r="I205" s="24"/>
      <c r="J205" s="21" t="s">
        <v>18</v>
      </c>
      <c r="K205" s="21">
        <v>42</v>
      </c>
      <c r="L205" s="21" t="str">
        <f>VLOOKUP(E205,[1]KLASIFIKASI!$I$4:$J$18,2,FALSE)</f>
        <v>PELEPAS GAS</v>
      </c>
      <c r="M205" s="21">
        <f t="shared" si="14"/>
        <v>12</v>
      </c>
      <c r="N205" s="21" t="s">
        <v>19</v>
      </c>
    </row>
    <row r="206" spans="1:14" x14ac:dyDescent="0.25">
      <c r="A206" s="21">
        <f t="shared" si="15"/>
        <v>205</v>
      </c>
      <c r="B206" s="21" t="s">
        <v>2316</v>
      </c>
      <c r="C206" s="21" t="str">
        <f>VLOOKUP(B206,[1]DESA!$B$2:$D$601,3,FALSE)</f>
        <v>BONJERUK</v>
      </c>
      <c r="D206" s="21" t="str">
        <f>VLOOKUP(B206,[1]DESA!$B$2:$E$601,4,FALSE)</f>
        <v>JONGGAT</v>
      </c>
      <c r="E206" s="22" t="s">
        <v>15</v>
      </c>
      <c r="F206" s="21">
        <f t="shared" si="12"/>
        <v>0</v>
      </c>
      <c r="G206" s="21">
        <f t="shared" si="13"/>
        <v>0</v>
      </c>
      <c r="H206" s="24"/>
      <c r="I206" s="24"/>
      <c r="J206" s="21" t="s">
        <v>18</v>
      </c>
      <c r="K206" s="21">
        <v>42</v>
      </c>
      <c r="L206" s="21" t="str">
        <f>VLOOKUP(E206,[1]KLASIFIKASI!$I$4:$J$18,2,FALSE)</f>
        <v>PELEPAS GAS</v>
      </c>
      <c r="M206" s="21">
        <f t="shared" si="14"/>
        <v>12</v>
      </c>
      <c r="N206" s="21" t="s">
        <v>19</v>
      </c>
    </row>
    <row r="207" spans="1:14" x14ac:dyDescent="0.25">
      <c r="A207" s="21">
        <f t="shared" si="15"/>
        <v>206</v>
      </c>
      <c r="B207" s="21" t="s">
        <v>2316</v>
      </c>
      <c r="C207" s="21" t="str">
        <f>VLOOKUP(B207,[1]DESA!$B$2:$D$601,3,FALSE)</f>
        <v>BONJERUK</v>
      </c>
      <c r="D207" s="21" t="str">
        <f>VLOOKUP(B207,[1]DESA!$B$2:$E$601,4,FALSE)</f>
        <v>JONGGAT</v>
      </c>
      <c r="E207" s="22" t="s">
        <v>24</v>
      </c>
      <c r="F207" s="21">
        <f t="shared" si="12"/>
        <v>0</v>
      </c>
      <c r="G207" s="21">
        <f t="shared" si="13"/>
        <v>0</v>
      </c>
      <c r="H207" s="24"/>
      <c r="I207" s="24"/>
      <c r="J207" s="21" t="s">
        <v>18</v>
      </c>
      <c r="K207" s="21">
        <v>150</v>
      </c>
      <c r="L207" s="21" t="str">
        <f>VLOOKUP(E207,[1]KLASIFIKASI!$I$4:$J$18,2,FALSE)</f>
        <v>PELEPAS GAS</v>
      </c>
      <c r="M207" s="21">
        <f t="shared" si="14"/>
        <v>14</v>
      </c>
      <c r="N207" s="21" t="s">
        <v>19</v>
      </c>
    </row>
    <row r="208" spans="1:14" x14ac:dyDescent="0.25">
      <c r="A208" s="21">
        <f t="shared" si="15"/>
        <v>207</v>
      </c>
      <c r="B208" s="21" t="s">
        <v>2316</v>
      </c>
      <c r="C208" s="21" t="str">
        <f>VLOOKUP(B208,[1]DESA!$B$2:$D$601,3,FALSE)</f>
        <v>BONJERUK</v>
      </c>
      <c r="D208" s="21" t="str">
        <f>VLOOKUP(B208,[1]DESA!$B$2:$E$601,4,FALSE)</f>
        <v>JONGGAT</v>
      </c>
      <c r="E208" s="22" t="s">
        <v>24</v>
      </c>
      <c r="F208" s="21">
        <f t="shared" si="12"/>
        <v>0</v>
      </c>
      <c r="G208" s="21">
        <f t="shared" si="13"/>
        <v>0</v>
      </c>
      <c r="H208" s="24"/>
      <c r="I208" s="24"/>
      <c r="J208" s="21" t="s">
        <v>18</v>
      </c>
      <c r="K208" s="21">
        <v>150</v>
      </c>
      <c r="L208" s="21" t="str">
        <f>VLOOKUP(E208,[1]KLASIFIKASI!$I$4:$J$18,2,FALSE)</f>
        <v>PELEPAS GAS</v>
      </c>
      <c r="M208" s="21">
        <f t="shared" si="14"/>
        <v>14</v>
      </c>
      <c r="N208" s="21" t="s">
        <v>19</v>
      </c>
    </row>
    <row r="209" spans="1:14" x14ac:dyDescent="0.25">
      <c r="A209" s="21">
        <f t="shared" si="15"/>
        <v>208</v>
      </c>
      <c r="B209" s="21" t="s">
        <v>2316</v>
      </c>
      <c r="C209" s="21" t="str">
        <f>VLOOKUP(B209,[1]DESA!$B$2:$D$601,3,FALSE)</f>
        <v>BONJERUK</v>
      </c>
      <c r="D209" s="21" t="str">
        <f>VLOOKUP(B209,[1]DESA!$B$2:$E$601,4,FALSE)</f>
        <v>JONGGAT</v>
      </c>
      <c r="E209" s="22" t="s">
        <v>15</v>
      </c>
      <c r="F209" s="21">
        <f t="shared" si="12"/>
        <v>0</v>
      </c>
      <c r="G209" s="21">
        <f t="shared" si="13"/>
        <v>0</v>
      </c>
      <c r="H209" s="24"/>
      <c r="I209" s="24"/>
      <c r="J209" s="21" t="s">
        <v>18</v>
      </c>
      <c r="K209" s="21">
        <v>42</v>
      </c>
      <c r="L209" s="21" t="str">
        <f>VLOOKUP(E209,[1]KLASIFIKASI!$I$4:$J$18,2,FALSE)</f>
        <v>PELEPAS GAS</v>
      </c>
      <c r="M209" s="21">
        <f t="shared" si="14"/>
        <v>12</v>
      </c>
      <c r="N209" s="21" t="s">
        <v>19</v>
      </c>
    </row>
    <row r="210" spans="1:14" x14ac:dyDescent="0.25">
      <c r="A210" s="21">
        <f t="shared" si="15"/>
        <v>209</v>
      </c>
      <c r="B210" s="21" t="s">
        <v>2316</v>
      </c>
      <c r="C210" s="21" t="str">
        <f>VLOOKUP(B210,[1]DESA!$B$2:$D$601,3,FALSE)</f>
        <v>BONJERUK</v>
      </c>
      <c r="D210" s="21" t="str">
        <f>VLOOKUP(B210,[1]DESA!$B$2:$E$601,4,FALSE)</f>
        <v>JONGGAT</v>
      </c>
      <c r="E210" s="22" t="s">
        <v>24</v>
      </c>
      <c r="F210" s="21">
        <f t="shared" si="12"/>
        <v>0</v>
      </c>
      <c r="G210" s="21">
        <f t="shared" si="13"/>
        <v>0</v>
      </c>
      <c r="H210" s="24"/>
      <c r="I210" s="24"/>
      <c r="J210" s="21" t="s">
        <v>18</v>
      </c>
      <c r="K210" s="21">
        <v>500</v>
      </c>
      <c r="L210" s="21" t="str">
        <f>VLOOKUP(E210,[1]KLASIFIKASI!$I$4:$J$18,2,FALSE)</f>
        <v>PELEPAS GAS</v>
      </c>
      <c r="M210" s="21">
        <f t="shared" si="14"/>
        <v>15</v>
      </c>
      <c r="N210" s="21" t="s">
        <v>19</v>
      </c>
    </row>
    <row r="211" spans="1:14" x14ac:dyDescent="0.25">
      <c r="A211" s="21">
        <f t="shared" si="15"/>
        <v>210</v>
      </c>
      <c r="B211" s="21" t="s">
        <v>2316</v>
      </c>
      <c r="C211" s="21" t="str">
        <f>VLOOKUP(B211,[1]DESA!$B$2:$D$601,3,FALSE)</f>
        <v>BONJERUK</v>
      </c>
      <c r="D211" s="21" t="str">
        <f>VLOOKUP(B211,[1]DESA!$B$2:$E$601,4,FALSE)</f>
        <v>JONGGAT</v>
      </c>
      <c r="E211" s="22" t="s">
        <v>15</v>
      </c>
      <c r="F211" s="21">
        <f t="shared" si="12"/>
        <v>0</v>
      </c>
      <c r="G211" s="21">
        <f t="shared" si="13"/>
        <v>0</v>
      </c>
      <c r="H211" s="24"/>
      <c r="I211" s="24"/>
      <c r="J211" s="21" t="s">
        <v>18</v>
      </c>
      <c r="K211" s="21">
        <v>32</v>
      </c>
      <c r="L211" s="21" t="str">
        <f>VLOOKUP(E211,[1]KLASIFIKASI!$I$4:$J$18,2,FALSE)</f>
        <v>PELEPAS GAS</v>
      </c>
      <c r="M211" s="21">
        <f t="shared" si="14"/>
        <v>12</v>
      </c>
      <c r="N211" s="21" t="s">
        <v>19</v>
      </c>
    </row>
    <row r="212" spans="1:14" x14ac:dyDescent="0.25">
      <c r="A212" s="21">
        <f t="shared" si="15"/>
        <v>211</v>
      </c>
      <c r="B212" s="21" t="s">
        <v>2316</v>
      </c>
      <c r="C212" s="21" t="str">
        <f>VLOOKUP(B212,[1]DESA!$B$2:$D$601,3,FALSE)</f>
        <v>BONJERUK</v>
      </c>
      <c r="D212" s="21" t="str">
        <f>VLOOKUP(B212,[1]DESA!$B$2:$E$601,4,FALSE)</f>
        <v>JONGGAT</v>
      </c>
      <c r="E212" s="22" t="s">
        <v>15</v>
      </c>
      <c r="F212" s="21">
        <f t="shared" si="12"/>
        <v>0</v>
      </c>
      <c r="G212" s="21">
        <f t="shared" si="13"/>
        <v>0</v>
      </c>
      <c r="H212" s="24"/>
      <c r="I212" s="24"/>
      <c r="J212" s="21" t="s">
        <v>18</v>
      </c>
      <c r="K212" s="21">
        <v>42</v>
      </c>
      <c r="L212" s="21" t="str">
        <f>VLOOKUP(E212,[1]KLASIFIKASI!$I$4:$J$18,2,FALSE)</f>
        <v>PELEPAS GAS</v>
      </c>
      <c r="M212" s="21">
        <f t="shared" si="14"/>
        <v>12</v>
      </c>
      <c r="N212" s="21" t="s">
        <v>19</v>
      </c>
    </row>
    <row r="213" spans="1:14" x14ac:dyDescent="0.25">
      <c r="A213" s="21">
        <f t="shared" si="15"/>
        <v>212</v>
      </c>
      <c r="B213" s="21" t="s">
        <v>2316</v>
      </c>
      <c r="C213" s="21" t="str">
        <f>VLOOKUP(B213,[1]DESA!$B$2:$D$601,3,FALSE)</f>
        <v>BONJERUK</v>
      </c>
      <c r="D213" s="21" t="str">
        <f>VLOOKUP(B213,[1]DESA!$B$2:$E$601,4,FALSE)</f>
        <v>JONGGAT</v>
      </c>
      <c r="E213" s="22" t="s">
        <v>49</v>
      </c>
      <c r="F213" s="21">
        <f t="shared" si="12"/>
        <v>0</v>
      </c>
      <c r="G213" s="21">
        <f t="shared" si="13"/>
        <v>0</v>
      </c>
      <c r="H213" s="24"/>
      <c r="I213" s="24"/>
      <c r="J213" s="21" t="s">
        <v>18</v>
      </c>
      <c r="K213" s="21"/>
      <c r="L213" s="21" t="e">
        <f>VLOOKUP(E213,[1]KLASIFIKASI!$I$4:$J$18,2,FALSE)</f>
        <v>#N/A</v>
      </c>
      <c r="M213" s="21" t="e">
        <f t="shared" si="14"/>
        <v>#N/A</v>
      </c>
      <c r="N213" s="21" t="s">
        <v>52</v>
      </c>
    </row>
    <row r="214" spans="1:14" x14ac:dyDescent="0.25">
      <c r="A214" s="21">
        <f t="shared" si="15"/>
        <v>213</v>
      </c>
      <c r="B214" s="21" t="s">
        <v>2316</v>
      </c>
      <c r="C214" s="21" t="str">
        <f>VLOOKUP(B214,[1]DESA!$B$2:$D$601,3,FALSE)</f>
        <v>BONJERUK</v>
      </c>
      <c r="D214" s="21" t="str">
        <f>VLOOKUP(B214,[1]DESA!$B$2:$E$601,4,FALSE)</f>
        <v>JONGGAT</v>
      </c>
      <c r="E214" s="22" t="s">
        <v>24</v>
      </c>
      <c r="F214" s="21">
        <f t="shared" si="12"/>
        <v>0</v>
      </c>
      <c r="G214" s="21">
        <f t="shared" si="13"/>
        <v>0</v>
      </c>
      <c r="H214" s="24"/>
      <c r="I214" s="24"/>
      <c r="J214" s="21" t="s">
        <v>18</v>
      </c>
      <c r="K214" s="21">
        <v>250</v>
      </c>
      <c r="L214" s="21" t="str">
        <f>VLOOKUP(E214,[1]KLASIFIKASI!$I$4:$J$18,2,FALSE)</f>
        <v>PELEPAS GAS</v>
      </c>
      <c r="M214" s="21">
        <f t="shared" si="14"/>
        <v>14</v>
      </c>
      <c r="N214" s="21" t="s">
        <v>19</v>
      </c>
    </row>
    <row r="215" spans="1:14" x14ac:dyDescent="0.25">
      <c r="A215" s="21">
        <f t="shared" si="15"/>
        <v>214</v>
      </c>
      <c r="B215" s="21" t="s">
        <v>2316</v>
      </c>
      <c r="C215" s="21" t="str">
        <f>VLOOKUP(B215,[1]DESA!$B$2:$D$601,3,FALSE)</f>
        <v>BONJERUK</v>
      </c>
      <c r="D215" s="21" t="str">
        <f>VLOOKUP(B215,[1]DESA!$B$2:$E$601,4,FALSE)</f>
        <v>JONGGAT</v>
      </c>
      <c r="E215" s="22" t="s">
        <v>15</v>
      </c>
      <c r="F215" s="21">
        <f t="shared" si="12"/>
        <v>0</v>
      </c>
      <c r="G215" s="21">
        <f t="shared" si="13"/>
        <v>0</v>
      </c>
      <c r="H215" s="24"/>
      <c r="I215" s="24"/>
      <c r="J215" s="21" t="s">
        <v>18</v>
      </c>
      <c r="K215" s="21">
        <v>42</v>
      </c>
      <c r="L215" s="21" t="str">
        <f>VLOOKUP(E215,[1]KLASIFIKASI!$I$4:$J$18,2,FALSE)</f>
        <v>PELEPAS GAS</v>
      </c>
      <c r="M215" s="21">
        <f t="shared" si="14"/>
        <v>12</v>
      </c>
      <c r="N215" s="21" t="s">
        <v>19</v>
      </c>
    </row>
    <row r="216" spans="1:14" x14ac:dyDescent="0.25">
      <c r="A216" s="21">
        <f t="shared" si="15"/>
        <v>215</v>
      </c>
      <c r="B216" s="21" t="s">
        <v>2316</v>
      </c>
      <c r="C216" s="21" t="str">
        <f>VLOOKUP(B216,[1]DESA!$B$2:$D$601,3,FALSE)</f>
        <v>BONJERUK</v>
      </c>
      <c r="D216" s="21" t="str">
        <f>VLOOKUP(B216,[1]DESA!$B$2:$E$601,4,FALSE)</f>
        <v>JONGGAT</v>
      </c>
      <c r="E216" s="22" t="s">
        <v>15</v>
      </c>
      <c r="F216" s="21">
        <f t="shared" si="12"/>
        <v>0</v>
      </c>
      <c r="G216" s="21">
        <f t="shared" si="13"/>
        <v>0</v>
      </c>
      <c r="H216" s="24"/>
      <c r="I216" s="24"/>
      <c r="J216" s="21" t="s">
        <v>18</v>
      </c>
      <c r="K216" s="21">
        <v>42</v>
      </c>
      <c r="L216" s="21" t="str">
        <f>VLOOKUP(E216,[1]KLASIFIKASI!$I$4:$J$18,2,FALSE)</f>
        <v>PELEPAS GAS</v>
      </c>
      <c r="M216" s="21">
        <f t="shared" si="14"/>
        <v>12</v>
      </c>
      <c r="N216" s="21" t="s">
        <v>19</v>
      </c>
    </row>
    <row r="217" spans="1:14" x14ac:dyDescent="0.25">
      <c r="A217" s="21">
        <f t="shared" si="15"/>
        <v>216</v>
      </c>
      <c r="B217" s="21" t="s">
        <v>2316</v>
      </c>
      <c r="C217" s="21" t="str">
        <f>VLOOKUP(B217,[1]DESA!$B$2:$D$601,3,FALSE)</f>
        <v>BONJERUK</v>
      </c>
      <c r="D217" s="21" t="str">
        <f>VLOOKUP(B217,[1]DESA!$B$2:$E$601,4,FALSE)</f>
        <v>JONGGAT</v>
      </c>
      <c r="E217" s="22" t="s">
        <v>15</v>
      </c>
      <c r="F217" s="21">
        <f t="shared" si="12"/>
        <v>0</v>
      </c>
      <c r="G217" s="21">
        <f t="shared" si="13"/>
        <v>0</v>
      </c>
      <c r="H217" s="24"/>
      <c r="I217" s="24"/>
      <c r="J217" s="21" t="s">
        <v>18</v>
      </c>
      <c r="K217" s="21">
        <v>42</v>
      </c>
      <c r="L217" s="21" t="str">
        <f>VLOOKUP(E217,[1]KLASIFIKASI!$I$4:$J$18,2,FALSE)</f>
        <v>PELEPAS GAS</v>
      </c>
      <c r="M217" s="21">
        <f t="shared" si="14"/>
        <v>12</v>
      </c>
      <c r="N217" s="21" t="s">
        <v>19</v>
      </c>
    </row>
    <row r="218" spans="1:14" x14ac:dyDescent="0.25">
      <c r="A218" s="21">
        <f t="shared" si="15"/>
        <v>217</v>
      </c>
      <c r="B218" s="21" t="s">
        <v>2316</v>
      </c>
      <c r="C218" s="21" t="str">
        <f>VLOOKUP(B218,[1]DESA!$B$2:$D$601,3,FALSE)</f>
        <v>BONJERUK</v>
      </c>
      <c r="D218" s="21" t="str">
        <f>VLOOKUP(B218,[1]DESA!$B$2:$E$601,4,FALSE)</f>
        <v>JONGGAT</v>
      </c>
      <c r="E218" s="22" t="s">
        <v>24</v>
      </c>
      <c r="F218" s="21">
        <f t="shared" si="12"/>
        <v>0</v>
      </c>
      <c r="G218" s="21">
        <f t="shared" si="13"/>
        <v>0</v>
      </c>
      <c r="H218" s="24"/>
      <c r="I218" s="24"/>
      <c r="J218" s="21" t="s">
        <v>18</v>
      </c>
      <c r="K218" s="21">
        <v>500</v>
      </c>
      <c r="L218" s="21" t="str">
        <f>VLOOKUP(E218,[1]KLASIFIKASI!$I$4:$J$18,2,FALSE)</f>
        <v>PELEPAS GAS</v>
      </c>
      <c r="M218" s="21">
        <f t="shared" si="14"/>
        <v>15</v>
      </c>
      <c r="N218" s="21" t="s">
        <v>19</v>
      </c>
    </row>
    <row r="219" spans="1:14" x14ac:dyDescent="0.25">
      <c r="A219" s="21">
        <f t="shared" si="15"/>
        <v>218</v>
      </c>
      <c r="B219" s="21" t="s">
        <v>2316</v>
      </c>
      <c r="C219" s="21" t="str">
        <f>VLOOKUP(B219,[1]DESA!$B$2:$D$601,3,FALSE)</f>
        <v>BONJERUK</v>
      </c>
      <c r="D219" s="21" t="str">
        <f>VLOOKUP(B219,[1]DESA!$B$2:$E$601,4,FALSE)</f>
        <v>JONGGAT</v>
      </c>
      <c r="E219" s="22" t="s">
        <v>24</v>
      </c>
      <c r="F219" s="21">
        <f t="shared" si="12"/>
        <v>0</v>
      </c>
      <c r="G219" s="21">
        <f t="shared" si="13"/>
        <v>0</v>
      </c>
      <c r="H219" s="24"/>
      <c r="I219" s="24"/>
      <c r="J219" s="21" t="s">
        <v>18</v>
      </c>
      <c r="K219" s="21">
        <v>500</v>
      </c>
      <c r="L219" s="21" t="str">
        <f>VLOOKUP(E219,[1]KLASIFIKASI!$I$4:$J$18,2,FALSE)</f>
        <v>PELEPAS GAS</v>
      </c>
      <c r="M219" s="21">
        <f t="shared" si="14"/>
        <v>15</v>
      </c>
      <c r="N219" s="21" t="s">
        <v>19</v>
      </c>
    </row>
    <row r="220" spans="1:14" x14ac:dyDescent="0.25">
      <c r="A220" s="21">
        <f t="shared" si="15"/>
        <v>219</v>
      </c>
      <c r="B220" s="21" t="s">
        <v>2316</v>
      </c>
      <c r="C220" s="21" t="str">
        <f>VLOOKUP(B220,[1]DESA!$B$2:$D$601,3,FALSE)</f>
        <v>BONJERUK</v>
      </c>
      <c r="D220" s="21" t="str">
        <f>VLOOKUP(B220,[1]DESA!$B$2:$E$601,4,FALSE)</f>
        <v>JONGGAT</v>
      </c>
      <c r="E220" s="22" t="s">
        <v>24</v>
      </c>
      <c r="F220" s="21">
        <f t="shared" si="12"/>
        <v>0</v>
      </c>
      <c r="G220" s="21">
        <f t="shared" si="13"/>
        <v>0</v>
      </c>
      <c r="H220" s="24"/>
      <c r="I220" s="24"/>
      <c r="J220" s="21" t="s">
        <v>18</v>
      </c>
      <c r="K220" s="21">
        <v>500</v>
      </c>
      <c r="L220" s="21" t="str">
        <f>VLOOKUP(E220,[1]KLASIFIKASI!$I$4:$J$18,2,FALSE)</f>
        <v>PELEPAS GAS</v>
      </c>
      <c r="M220" s="21">
        <f t="shared" si="14"/>
        <v>15</v>
      </c>
      <c r="N220" s="21" t="s">
        <v>19</v>
      </c>
    </row>
    <row r="221" spans="1:14" x14ac:dyDescent="0.25">
      <c r="A221" s="21">
        <f t="shared" si="15"/>
        <v>220</v>
      </c>
      <c r="B221" s="21" t="s">
        <v>2316</v>
      </c>
      <c r="C221" s="21" t="str">
        <f>VLOOKUP(B221,[1]DESA!$B$2:$D$601,3,FALSE)</f>
        <v>BONJERUK</v>
      </c>
      <c r="D221" s="21" t="str">
        <f>VLOOKUP(B221,[1]DESA!$B$2:$E$601,4,FALSE)</f>
        <v>JONGGAT</v>
      </c>
      <c r="E221" s="22" t="s">
        <v>49</v>
      </c>
      <c r="F221" s="21">
        <f t="shared" si="12"/>
        <v>0</v>
      </c>
      <c r="G221" s="21">
        <f t="shared" si="13"/>
        <v>0</v>
      </c>
      <c r="H221" s="24"/>
      <c r="I221" s="24"/>
      <c r="J221" s="21" t="s">
        <v>18</v>
      </c>
      <c r="K221" s="21"/>
      <c r="L221" s="21" t="e">
        <f>VLOOKUP(E221,[1]KLASIFIKASI!$I$4:$J$18,2,FALSE)</f>
        <v>#N/A</v>
      </c>
      <c r="M221" s="21" t="e">
        <f t="shared" si="14"/>
        <v>#N/A</v>
      </c>
      <c r="N221" s="21" t="s">
        <v>52</v>
      </c>
    </row>
    <row r="222" spans="1:14" x14ac:dyDescent="0.25">
      <c r="A222" s="21">
        <f t="shared" si="15"/>
        <v>221</v>
      </c>
      <c r="B222" s="21" t="s">
        <v>2316</v>
      </c>
      <c r="C222" s="21" t="str">
        <f>VLOOKUP(B222,[1]DESA!$B$2:$D$601,3,FALSE)</f>
        <v>BONJERUK</v>
      </c>
      <c r="D222" s="21" t="str">
        <f>VLOOKUP(B222,[1]DESA!$B$2:$E$601,4,FALSE)</f>
        <v>JONGGAT</v>
      </c>
      <c r="E222" s="22" t="s">
        <v>24</v>
      </c>
      <c r="F222" s="21">
        <f t="shared" si="12"/>
        <v>0</v>
      </c>
      <c r="G222" s="21">
        <f t="shared" si="13"/>
        <v>0</v>
      </c>
      <c r="H222" s="24"/>
      <c r="I222" s="24"/>
      <c r="J222" s="21" t="s">
        <v>18</v>
      </c>
      <c r="K222" s="21">
        <v>250</v>
      </c>
      <c r="L222" s="21" t="str">
        <f>VLOOKUP(E222,[1]KLASIFIKASI!$I$4:$J$18,2,FALSE)</f>
        <v>PELEPAS GAS</v>
      </c>
      <c r="M222" s="21">
        <f t="shared" si="14"/>
        <v>14</v>
      </c>
      <c r="N222" s="21" t="s">
        <v>19</v>
      </c>
    </row>
    <row r="223" spans="1:14" x14ac:dyDescent="0.25">
      <c r="A223" s="21">
        <f t="shared" si="15"/>
        <v>222</v>
      </c>
      <c r="B223" s="21" t="s">
        <v>2317</v>
      </c>
      <c r="C223" s="21" t="str">
        <f>VLOOKUP(B223,[1]DESA!$B$2:$D$601,3,FALSE)</f>
        <v>BONJERUK</v>
      </c>
      <c r="D223" s="21" t="str">
        <f>VLOOKUP(B223,[1]DESA!$B$2:$E$601,4,FALSE)</f>
        <v>JONGGAT</v>
      </c>
      <c r="E223" s="22" t="s">
        <v>24</v>
      </c>
      <c r="F223" s="21">
        <f t="shared" si="12"/>
        <v>0</v>
      </c>
      <c r="G223" s="21">
        <f t="shared" si="13"/>
        <v>0</v>
      </c>
      <c r="H223" s="24"/>
      <c r="I223" s="24"/>
      <c r="J223" s="21" t="s">
        <v>18</v>
      </c>
      <c r="K223" s="21">
        <v>250</v>
      </c>
      <c r="L223" s="21" t="str">
        <f>VLOOKUP(E223,[1]KLASIFIKASI!$I$4:$J$18,2,FALSE)</f>
        <v>PELEPAS GAS</v>
      </c>
      <c r="M223" s="21">
        <f t="shared" si="14"/>
        <v>14</v>
      </c>
      <c r="N223" s="21" t="s">
        <v>19</v>
      </c>
    </row>
    <row r="224" spans="1:14" x14ac:dyDescent="0.25">
      <c r="A224" s="21">
        <f t="shared" si="15"/>
        <v>223</v>
      </c>
      <c r="B224" s="21" t="s">
        <v>2317</v>
      </c>
      <c r="C224" s="21" t="str">
        <f>VLOOKUP(B224,[1]DESA!$B$2:$D$601,3,FALSE)</f>
        <v>BONJERUK</v>
      </c>
      <c r="D224" s="21" t="str">
        <f>VLOOKUP(B224,[1]DESA!$B$2:$E$601,4,FALSE)</f>
        <v>JONGGAT</v>
      </c>
      <c r="E224" s="22" t="s">
        <v>49</v>
      </c>
      <c r="F224" s="21">
        <f t="shared" si="12"/>
        <v>0</v>
      </c>
      <c r="G224" s="21">
        <f t="shared" si="13"/>
        <v>0</v>
      </c>
      <c r="H224" s="24"/>
      <c r="I224" s="24"/>
      <c r="J224" s="21" t="s">
        <v>18</v>
      </c>
      <c r="K224" s="21"/>
      <c r="L224" s="21" t="e">
        <f>VLOOKUP(E224,[1]KLASIFIKASI!$I$4:$J$18,2,FALSE)</f>
        <v>#N/A</v>
      </c>
      <c r="M224" s="21" t="e">
        <f t="shared" si="14"/>
        <v>#N/A</v>
      </c>
      <c r="N224" s="21" t="s">
        <v>52</v>
      </c>
    </row>
    <row r="225" spans="1:14" x14ac:dyDescent="0.25">
      <c r="A225" s="21">
        <f t="shared" si="15"/>
        <v>224</v>
      </c>
      <c r="B225" s="21" t="s">
        <v>2317</v>
      </c>
      <c r="C225" s="21" t="str">
        <f>VLOOKUP(B225,[1]DESA!$B$2:$D$601,3,FALSE)</f>
        <v>BONJERUK</v>
      </c>
      <c r="D225" s="21" t="str">
        <f>VLOOKUP(B225,[1]DESA!$B$2:$E$601,4,FALSE)</f>
        <v>JONGGAT</v>
      </c>
      <c r="E225" s="22" t="s">
        <v>24</v>
      </c>
      <c r="F225" s="21">
        <f t="shared" si="12"/>
        <v>0</v>
      </c>
      <c r="G225" s="21">
        <f t="shared" si="13"/>
        <v>0</v>
      </c>
      <c r="H225" s="24"/>
      <c r="I225" s="24"/>
      <c r="J225" s="21" t="s">
        <v>18</v>
      </c>
      <c r="K225" s="21">
        <v>250</v>
      </c>
      <c r="L225" s="21" t="str">
        <f>VLOOKUP(E225,[1]KLASIFIKASI!$I$4:$J$18,2,FALSE)</f>
        <v>PELEPAS GAS</v>
      </c>
      <c r="M225" s="21">
        <f t="shared" si="14"/>
        <v>14</v>
      </c>
      <c r="N225" s="21" t="s">
        <v>19</v>
      </c>
    </row>
    <row r="226" spans="1:14" x14ac:dyDescent="0.25">
      <c r="A226" s="21">
        <f t="shared" si="15"/>
        <v>225</v>
      </c>
      <c r="B226" s="21" t="s">
        <v>2317</v>
      </c>
      <c r="C226" s="21" t="str">
        <f>VLOOKUP(B226,[1]DESA!$B$2:$D$601,3,FALSE)</f>
        <v>BONJERUK</v>
      </c>
      <c r="D226" s="21" t="str">
        <f>VLOOKUP(B226,[1]DESA!$B$2:$E$601,4,FALSE)</f>
        <v>JONGGAT</v>
      </c>
      <c r="E226" s="22" t="s">
        <v>24</v>
      </c>
      <c r="F226" s="21">
        <f t="shared" si="12"/>
        <v>0</v>
      </c>
      <c r="G226" s="21">
        <f t="shared" si="13"/>
        <v>0</v>
      </c>
      <c r="H226" s="24"/>
      <c r="I226" s="24"/>
      <c r="J226" s="21" t="s">
        <v>18</v>
      </c>
      <c r="K226" s="21">
        <v>250</v>
      </c>
      <c r="L226" s="21" t="str">
        <f>VLOOKUP(E226,[1]KLASIFIKASI!$I$4:$J$18,2,FALSE)</f>
        <v>PELEPAS GAS</v>
      </c>
      <c r="M226" s="21">
        <f t="shared" si="14"/>
        <v>14</v>
      </c>
      <c r="N226" s="21" t="s">
        <v>19</v>
      </c>
    </row>
    <row r="227" spans="1:14" x14ac:dyDescent="0.25">
      <c r="A227" s="21">
        <f t="shared" si="15"/>
        <v>226</v>
      </c>
      <c r="B227" s="21" t="s">
        <v>2317</v>
      </c>
      <c r="C227" s="21" t="str">
        <f>VLOOKUP(B227,[1]DESA!$B$2:$D$601,3,FALSE)</f>
        <v>BONJERUK</v>
      </c>
      <c r="D227" s="21" t="str">
        <f>VLOOKUP(B227,[1]DESA!$B$2:$E$601,4,FALSE)</f>
        <v>JONGGAT</v>
      </c>
      <c r="E227" s="22" t="s">
        <v>24</v>
      </c>
      <c r="F227" s="21">
        <f t="shared" si="12"/>
        <v>0</v>
      </c>
      <c r="G227" s="21">
        <f t="shared" si="13"/>
        <v>0</v>
      </c>
      <c r="H227" s="24"/>
      <c r="I227" s="24"/>
      <c r="J227" s="21" t="s">
        <v>18</v>
      </c>
      <c r="K227" s="21">
        <v>250</v>
      </c>
      <c r="L227" s="21" t="str">
        <f>VLOOKUP(E227,[1]KLASIFIKASI!$I$4:$J$18,2,FALSE)</f>
        <v>PELEPAS GAS</v>
      </c>
      <c r="M227" s="21">
        <f t="shared" si="14"/>
        <v>14</v>
      </c>
      <c r="N227" s="21" t="s">
        <v>19</v>
      </c>
    </row>
    <row r="228" spans="1:14" x14ac:dyDescent="0.25">
      <c r="A228" s="21">
        <f t="shared" si="15"/>
        <v>227</v>
      </c>
      <c r="B228" s="21" t="s">
        <v>2317</v>
      </c>
      <c r="C228" s="21" t="str">
        <f>VLOOKUP(B228,[1]DESA!$B$2:$D$601,3,FALSE)</f>
        <v>BONJERUK</v>
      </c>
      <c r="D228" s="21" t="str">
        <f>VLOOKUP(B228,[1]DESA!$B$2:$E$601,4,FALSE)</f>
        <v>JONGGAT</v>
      </c>
      <c r="E228" s="22" t="s">
        <v>15</v>
      </c>
      <c r="F228" s="21">
        <f t="shared" si="12"/>
        <v>0</v>
      </c>
      <c r="G228" s="21">
        <f t="shared" si="13"/>
        <v>0</v>
      </c>
      <c r="H228" s="24"/>
      <c r="I228" s="24"/>
      <c r="J228" s="21" t="s">
        <v>18</v>
      </c>
      <c r="K228" s="21">
        <v>42</v>
      </c>
      <c r="L228" s="21" t="str">
        <f>VLOOKUP(E228,[1]KLASIFIKASI!$I$4:$J$18,2,FALSE)</f>
        <v>PELEPAS GAS</v>
      </c>
      <c r="M228" s="21">
        <f t="shared" si="14"/>
        <v>12</v>
      </c>
      <c r="N228" s="21" t="s">
        <v>19</v>
      </c>
    </row>
    <row r="229" spans="1:14" x14ac:dyDescent="0.25">
      <c r="A229" s="21">
        <f t="shared" si="15"/>
        <v>228</v>
      </c>
      <c r="B229" s="21" t="s">
        <v>2317</v>
      </c>
      <c r="C229" s="21" t="str">
        <f>VLOOKUP(B229,[1]DESA!$B$2:$D$601,3,FALSE)</f>
        <v>BONJERUK</v>
      </c>
      <c r="D229" s="21" t="str">
        <f>VLOOKUP(B229,[1]DESA!$B$2:$E$601,4,FALSE)</f>
        <v>JONGGAT</v>
      </c>
      <c r="E229" s="22" t="s">
        <v>24</v>
      </c>
      <c r="F229" s="21">
        <f t="shared" si="12"/>
        <v>0</v>
      </c>
      <c r="G229" s="21">
        <f t="shared" si="13"/>
        <v>0</v>
      </c>
      <c r="H229" s="24"/>
      <c r="I229" s="24"/>
      <c r="J229" s="21" t="s">
        <v>18</v>
      </c>
      <c r="K229" s="21">
        <v>250</v>
      </c>
      <c r="L229" s="21" t="str">
        <f>VLOOKUP(E229,[1]KLASIFIKASI!$I$4:$J$18,2,FALSE)</f>
        <v>PELEPAS GAS</v>
      </c>
      <c r="M229" s="21">
        <f t="shared" si="14"/>
        <v>14</v>
      </c>
      <c r="N229" s="21" t="s">
        <v>19</v>
      </c>
    </row>
    <row r="230" spans="1:14" x14ac:dyDescent="0.25">
      <c r="A230" s="21">
        <f t="shared" si="15"/>
        <v>229</v>
      </c>
      <c r="B230" s="21" t="s">
        <v>2318</v>
      </c>
      <c r="C230" s="21" t="str">
        <f>VLOOKUP(B230,[1]DESA!$B$2:$D$601,3,FALSE)</f>
        <v>BONJERUK</v>
      </c>
      <c r="D230" s="21" t="str">
        <f>VLOOKUP(B230,[1]DESA!$B$2:$E$601,4,FALSE)</f>
        <v>JONGGAT</v>
      </c>
      <c r="E230" s="22" t="s">
        <v>24</v>
      </c>
      <c r="F230" s="21">
        <f t="shared" si="12"/>
        <v>0</v>
      </c>
      <c r="G230" s="21">
        <f t="shared" si="13"/>
        <v>0</v>
      </c>
      <c r="H230" s="24"/>
      <c r="I230" s="24"/>
      <c r="J230" s="21" t="s">
        <v>18</v>
      </c>
      <c r="K230" s="21">
        <v>500</v>
      </c>
      <c r="L230" s="21" t="str">
        <f>VLOOKUP(E230,[1]KLASIFIKASI!$I$4:$J$18,2,FALSE)</f>
        <v>PELEPAS GAS</v>
      </c>
      <c r="M230" s="21">
        <f t="shared" si="14"/>
        <v>15</v>
      </c>
      <c r="N230" s="21" t="s">
        <v>19</v>
      </c>
    </row>
    <row r="231" spans="1:14" x14ac:dyDescent="0.25">
      <c r="A231" s="21">
        <f t="shared" si="15"/>
        <v>230</v>
      </c>
      <c r="B231" s="21" t="s">
        <v>2318</v>
      </c>
      <c r="C231" s="21" t="str">
        <f>VLOOKUP(B231,[1]DESA!$B$2:$D$601,3,FALSE)</f>
        <v>BONJERUK</v>
      </c>
      <c r="D231" s="21" t="str">
        <f>VLOOKUP(B231,[1]DESA!$B$2:$E$601,4,FALSE)</f>
        <v>JONGGAT</v>
      </c>
      <c r="E231" s="22" t="s">
        <v>24</v>
      </c>
      <c r="F231" s="21">
        <f t="shared" si="12"/>
        <v>0</v>
      </c>
      <c r="G231" s="21">
        <f t="shared" si="13"/>
        <v>0</v>
      </c>
      <c r="H231" s="24"/>
      <c r="I231" s="24"/>
      <c r="J231" s="21" t="s">
        <v>18</v>
      </c>
      <c r="K231" s="21">
        <v>250</v>
      </c>
      <c r="L231" s="21" t="str">
        <f>VLOOKUP(E231,[1]KLASIFIKASI!$I$4:$J$18,2,FALSE)</f>
        <v>PELEPAS GAS</v>
      </c>
      <c r="M231" s="21">
        <f t="shared" si="14"/>
        <v>14</v>
      </c>
      <c r="N231" s="21" t="s">
        <v>19</v>
      </c>
    </row>
    <row r="232" spans="1:14" x14ac:dyDescent="0.25">
      <c r="A232" s="21">
        <f t="shared" si="15"/>
        <v>231</v>
      </c>
      <c r="B232" s="21" t="s">
        <v>2313</v>
      </c>
      <c r="C232" s="21" t="str">
        <f>VLOOKUP(B232,[1]DESA!$B$2:$D$601,3,FALSE)</f>
        <v>BONJERUK</v>
      </c>
      <c r="D232" s="21" t="str">
        <f>VLOOKUP(B232,[1]DESA!$B$2:$E$601,4,FALSE)</f>
        <v>JONGGAT</v>
      </c>
      <c r="E232" s="22" t="s">
        <v>15</v>
      </c>
      <c r="F232" s="21">
        <f t="shared" si="12"/>
        <v>0</v>
      </c>
      <c r="G232" s="21">
        <f t="shared" si="13"/>
        <v>0</v>
      </c>
      <c r="H232" s="24"/>
      <c r="I232" s="24"/>
      <c r="J232" s="21" t="s">
        <v>18</v>
      </c>
      <c r="K232" s="21">
        <v>32</v>
      </c>
      <c r="L232" s="21" t="str">
        <f>VLOOKUP(E232,[1]KLASIFIKASI!$I$4:$J$18,2,FALSE)</f>
        <v>PELEPAS GAS</v>
      </c>
      <c r="M232" s="21">
        <f t="shared" si="14"/>
        <v>12</v>
      </c>
      <c r="N232" s="21" t="s">
        <v>19</v>
      </c>
    </row>
    <row r="233" spans="1:14" x14ac:dyDescent="0.25">
      <c r="A233" s="21">
        <f t="shared" si="15"/>
        <v>232</v>
      </c>
      <c r="B233" s="21" t="s">
        <v>2313</v>
      </c>
      <c r="C233" s="21" t="str">
        <f>VLOOKUP(B233,[1]DESA!$B$2:$D$601,3,FALSE)</f>
        <v>BONJERUK</v>
      </c>
      <c r="D233" s="21" t="str">
        <f>VLOOKUP(B233,[1]DESA!$B$2:$E$601,4,FALSE)</f>
        <v>JONGGAT</v>
      </c>
      <c r="E233" s="22" t="s">
        <v>24</v>
      </c>
      <c r="F233" s="21">
        <f t="shared" si="12"/>
        <v>0</v>
      </c>
      <c r="G233" s="21">
        <f t="shared" si="13"/>
        <v>0</v>
      </c>
      <c r="H233" s="24"/>
      <c r="I233" s="24"/>
      <c r="J233" s="21" t="s">
        <v>18</v>
      </c>
      <c r="K233" s="21">
        <v>250</v>
      </c>
      <c r="L233" s="21" t="str">
        <f>VLOOKUP(E233,[1]KLASIFIKASI!$I$4:$J$18,2,FALSE)</f>
        <v>PELEPAS GAS</v>
      </c>
      <c r="M233" s="21">
        <f t="shared" si="14"/>
        <v>14</v>
      </c>
      <c r="N233" s="21" t="s">
        <v>19</v>
      </c>
    </row>
    <row r="234" spans="1:14" x14ac:dyDescent="0.25">
      <c r="A234" s="21">
        <f t="shared" si="15"/>
        <v>233</v>
      </c>
      <c r="B234" s="21" t="s">
        <v>2313</v>
      </c>
      <c r="C234" s="21" t="str">
        <f>VLOOKUP(B234,[1]DESA!$B$2:$D$601,3,FALSE)</f>
        <v>BONJERUK</v>
      </c>
      <c r="D234" s="21" t="str">
        <f>VLOOKUP(B234,[1]DESA!$B$2:$E$601,4,FALSE)</f>
        <v>JONGGAT</v>
      </c>
      <c r="E234" s="22" t="s">
        <v>24</v>
      </c>
      <c r="F234" s="21">
        <f t="shared" si="12"/>
        <v>0</v>
      </c>
      <c r="G234" s="21">
        <f t="shared" si="13"/>
        <v>0</v>
      </c>
      <c r="H234" s="24"/>
      <c r="I234" s="24"/>
      <c r="J234" s="21" t="s">
        <v>18</v>
      </c>
      <c r="K234" s="21">
        <v>150</v>
      </c>
      <c r="L234" s="21" t="str">
        <f>VLOOKUP(E234,[1]KLASIFIKASI!$I$4:$J$18,2,FALSE)</f>
        <v>PELEPAS GAS</v>
      </c>
      <c r="M234" s="21">
        <f t="shared" si="14"/>
        <v>14</v>
      </c>
      <c r="N234" s="21" t="s">
        <v>19</v>
      </c>
    </row>
    <row r="235" spans="1:14" s="4" customFormat="1" x14ac:dyDescent="0.25">
      <c r="A235" s="21">
        <f t="shared" si="15"/>
        <v>234</v>
      </c>
      <c r="B235" s="21" t="s">
        <v>2308</v>
      </c>
      <c r="C235" s="21" t="str">
        <f>VLOOKUP(B235,[1]DESA!$B$2:$D$601,3,FALSE)</f>
        <v>PERINA</v>
      </c>
      <c r="D235" s="21" t="str">
        <f>VLOOKUP(B235,[1]DESA!$B$2:$E$601,4,FALSE)</f>
        <v>JONGGAT</v>
      </c>
      <c r="E235" s="22" t="s">
        <v>15</v>
      </c>
      <c r="F235" s="21">
        <f t="shared" si="12"/>
        <v>0</v>
      </c>
      <c r="G235" s="21">
        <f t="shared" si="13"/>
        <v>0</v>
      </c>
      <c r="H235" s="24"/>
      <c r="I235" s="24"/>
      <c r="J235" s="21" t="s">
        <v>18</v>
      </c>
      <c r="K235" s="21">
        <v>15</v>
      </c>
      <c r="L235" s="21" t="str">
        <f>VLOOKUP(E235,[1]KLASIFIKASI!$I$4:$J$18,2,FALSE)</f>
        <v>PELEPAS GAS</v>
      </c>
      <c r="M235" s="21">
        <f t="shared" si="14"/>
        <v>12</v>
      </c>
      <c r="N235" s="21" t="s">
        <v>19</v>
      </c>
    </row>
    <row r="236" spans="1:14" s="4" customFormat="1" x14ac:dyDescent="0.25">
      <c r="A236" s="21">
        <f t="shared" si="15"/>
        <v>235</v>
      </c>
      <c r="B236" s="21" t="s">
        <v>2308</v>
      </c>
      <c r="C236" s="21" t="str">
        <f>VLOOKUP(B236,[1]DESA!$B$2:$D$601,3,FALSE)</f>
        <v>PERINA</v>
      </c>
      <c r="D236" s="21" t="str">
        <f>VLOOKUP(B236,[1]DESA!$B$2:$E$601,4,FALSE)</f>
        <v>JONGGAT</v>
      </c>
      <c r="E236" s="22" t="s">
        <v>24</v>
      </c>
      <c r="F236" s="21">
        <f t="shared" si="12"/>
        <v>0</v>
      </c>
      <c r="G236" s="21">
        <f t="shared" si="13"/>
        <v>0</v>
      </c>
      <c r="H236" s="24"/>
      <c r="I236" s="24"/>
      <c r="J236" s="21" t="s">
        <v>18</v>
      </c>
      <c r="K236" s="21">
        <v>500</v>
      </c>
      <c r="L236" s="21" t="str">
        <f>VLOOKUP(E236,[1]KLASIFIKASI!$I$4:$J$18,2,FALSE)</f>
        <v>PELEPAS GAS</v>
      </c>
      <c r="M236" s="21">
        <f t="shared" si="14"/>
        <v>15</v>
      </c>
      <c r="N236" s="21" t="s">
        <v>19</v>
      </c>
    </row>
    <row r="237" spans="1:14" s="4" customFormat="1" x14ac:dyDescent="0.25">
      <c r="A237" s="21">
        <f t="shared" si="15"/>
        <v>236</v>
      </c>
      <c r="B237" s="21" t="s">
        <v>2308</v>
      </c>
      <c r="C237" s="21" t="str">
        <f>VLOOKUP(B237,[1]DESA!$B$2:$D$601,3,FALSE)</f>
        <v>PERINA</v>
      </c>
      <c r="D237" s="21" t="str">
        <f>VLOOKUP(B237,[1]DESA!$B$2:$E$601,4,FALSE)</f>
        <v>JONGGAT</v>
      </c>
      <c r="E237" s="22" t="s">
        <v>24</v>
      </c>
      <c r="F237" s="21">
        <f t="shared" si="12"/>
        <v>0</v>
      </c>
      <c r="G237" s="21">
        <f t="shared" si="13"/>
        <v>0</v>
      </c>
      <c r="H237" s="24"/>
      <c r="I237" s="24"/>
      <c r="J237" s="21" t="s">
        <v>18</v>
      </c>
      <c r="K237" s="21">
        <v>500</v>
      </c>
      <c r="L237" s="21" t="str">
        <f>VLOOKUP(E237,[1]KLASIFIKASI!$I$4:$J$18,2,FALSE)</f>
        <v>PELEPAS GAS</v>
      </c>
      <c r="M237" s="21">
        <f t="shared" si="14"/>
        <v>15</v>
      </c>
      <c r="N237" s="21" t="s">
        <v>19</v>
      </c>
    </row>
    <row r="238" spans="1:14" s="4" customFormat="1" x14ac:dyDescent="0.25">
      <c r="A238" s="21">
        <f t="shared" si="15"/>
        <v>237</v>
      </c>
      <c r="B238" s="21" t="s">
        <v>2308</v>
      </c>
      <c r="C238" s="21" t="str">
        <f>VLOOKUP(B238,[1]DESA!$B$2:$D$601,3,FALSE)</f>
        <v>PERINA</v>
      </c>
      <c r="D238" s="21" t="str">
        <f>VLOOKUP(B238,[1]DESA!$B$2:$E$601,4,FALSE)</f>
        <v>JONGGAT</v>
      </c>
      <c r="E238" s="22" t="s">
        <v>15</v>
      </c>
      <c r="F238" s="21">
        <f t="shared" si="12"/>
        <v>0</v>
      </c>
      <c r="G238" s="21">
        <f t="shared" si="13"/>
        <v>0</v>
      </c>
      <c r="H238" s="24"/>
      <c r="I238" s="24"/>
      <c r="J238" s="21" t="s">
        <v>18</v>
      </c>
      <c r="K238" s="21">
        <v>32</v>
      </c>
      <c r="L238" s="21" t="str">
        <f>VLOOKUP(E238,[1]KLASIFIKASI!$I$4:$J$18,2,FALSE)</f>
        <v>PELEPAS GAS</v>
      </c>
      <c r="M238" s="21">
        <f t="shared" si="14"/>
        <v>12</v>
      </c>
      <c r="N238" s="21" t="s">
        <v>19</v>
      </c>
    </row>
    <row r="239" spans="1:14" s="4" customFormat="1" x14ac:dyDescent="0.25">
      <c r="A239" s="21">
        <f t="shared" si="15"/>
        <v>238</v>
      </c>
      <c r="B239" s="21" t="s">
        <v>2308</v>
      </c>
      <c r="C239" s="21" t="str">
        <f>VLOOKUP(B239,[1]DESA!$B$2:$D$601,3,FALSE)</f>
        <v>PERINA</v>
      </c>
      <c r="D239" s="21" t="str">
        <f>VLOOKUP(B239,[1]DESA!$B$2:$E$601,4,FALSE)</f>
        <v>JONGGAT</v>
      </c>
      <c r="E239" s="22" t="s">
        <v>15</v>
      </c>
      <c r="F239" s="21">
        <f t="shared" si="12"/>
        <v>0</v>
      </c>
      <c r="G239" s="21">
        <f t="shared" si="13"/>
        <v>0</v>
      </c>
      <c r="H239" s="24"/>
      <c r="I239" s="24"/>
      <c r="J239" s="21" t="s">
        <v>18</v>
      </c>
      <c r="K239" s="21">
        <v>32</v>
      </c>
      <c r="L239" s="21" t="str">
        <f>VLOOKUP(E239,[1]KLASIFIKASI!$I$4:$J$18,2,FALSE)</f>
        <v>PELEPAS GAS</v>
      </c>
      <c r="M239" s="21">
        <f t="shared" si="14"/>
        <v>12</v>
      </c>
      <c r="N239" s="21" t="s">
        <v>19</v>
      </c>
    </row>
    <row r="240" spans="1:14" s="4" customFormat="1" x14ac:dyDescent="0.25">
      <c r="A240" s="21">
        <f t="shared" si="15"/>
        <v>239</v>
      </c>
      <c r="B240" s="21" t="s">
        <v>2308</v>
      </c>
      <c r="C240" s="21" t="str">
        <f>VLOOKUP(B240,[1]DESA!$B$2:$D$601,3,FALSE)</f>
        <v>PERINA</v>
      </c>
      <c r="D240" s="21" t="str">
        <f>VLOOKUP(B240,[1]DESA!$B$2:$E$601,4,FALSE)</f>
        <v>JONGGAT</v>
      </c>
      <c r="E240" s="22" t="s">
        <v>15</v>
      </c>
      <c r="F240" s="21">
        <f t="shared" si="12"/>
        <v>0</v>
      </c>
      <c r="G240" s="21">
        <f t="shared" si="13"/>
        <v>0</v>
      </c>
      <c r="H240" s="24"/>
      <c r="I240" s="24"/>
      <c r="J240" s="21" t="s">
        <v>18</v>
      </c>
      <c r="K240" s="21">
        <v>32</v>
      </c>
      <c r="L240" s="21" t="str">
        <f>VLOOKUP(E240,[1]KLASIFIKASI!$I$4:$J$18,2,FALSE)</f>
        <v>PELEPAS GAS</v>
      </c>
      <c r="M240" s="21">
        <f t="shared" si="14"/>
        <v>12</v>
      </c>
      <c r="N240" s="21" t="s">
        <v>19</v>
      </c>
    </row>
    <row r="241" spans="1:14" s="4" customFormat="1" x14ac:dyDescent="0.25">
      <c r="A241" s="21">
        <f t="shared" si="15"/>
        <v>240</v>
      </c>
      <c r="B241" s="21" t="s">
        <v>2308</v>
      </c>
      <c r="C241" s="21" t="str">
        <f>VLOOKUP(B241,[1]DESA!$B$2:$D$601,3,FALSE)</f>
        <v>PERINA</v>
      </c>
      <c r="D241" s="21" t="str">
        <f>VLOOKUP(B241,[1]DESA!$B$2:$E$601,4,FALSE)</f>
        <v>JONGGAT</v>
      </c>
      <c r="E241" s="22" t="s">
        <v>15</v>
      </c>
      <c r="F241" s="21">
        <f t="shared" si="12"/>
        <v>0</v>
      </c>
      <c r="G241" s="21">
        <f t="shared" si="13"/>
        <v>0</v>
      </c>
      <c r="H241" s="24"/>
      <c r="I241" s="24"/>
      <c r="J241" s="21" t="s">
        <v>18</v>
      </c>
      <c r="K241" s="21">
        <v>32</v>
      </c>
      <c r="L241" s="21" t="str">
        <f>VLOOKUP(E241,[1]KLASIFIKASI!$I$4:$J$18,2,FALSE)</f>
        <v>PELEPAS GAS</v>
      </c>
      <c r="M241" s="21">
        <f t="shared" si="14"/>
        <v>12</v>
      </c>
      <c r="N241" s="21" t="s">
        <v>19</v>
      </c>
    </row>
    <row r="242" spans="1:14" s="4" customFormat="1" x14ac:dyDescent="0.25">
      <c r="A242" s="21">
        <f t="shared" si="15"/>
        <v>241</v>
      </c>
      <c r="B242" s="21" t="s">
        <v>2308</v>
      </c>
      <c r="C242" s="21" t="str">
        <f>VLOOKUP(B242,[1]DESA!$B$2:$D$601,3,FALSE)</f>
        <v>PERINA</v>
      </c>
      <c r="D242" s="21" t="str">
        <f>VLOOKUP(B242,[1]DESA!$B$2:$E$601,4,FALSE)</f>
        <v>JONGGAT</v>
      </c>
      <c r="E242" s="22" t="s">
        <v>15</v>
      </c>
      <c r="F242" s="21">
        <f t="shared" si="12"/>
        <v>0</v>
      </c>
      <c r="G242" s="21">
        <f t="shared" si="13"/>
        <v>0</v>
      </c>
      <c r="H242" s="24"/>
      <c r="I242" s="24"/>
      <c r="J242" s="21" t="s">
        <v>18</v>
      </c>
      <c r="K242" s="21">
        <v>32</v>
      </c>
      <c r="L242" s="21" t="str">
        <f>VLOOKUP(E242,[1]KLASIFIKASI!$I$4:$J$18,2,FALSE)</f>
        <v>PELEPAS GAS</v>
      </c>
      <c r="M242" s="21">
        <f t="shared" si="14"/>
        <v>12</v>
      </c>
      <c r="N242" s="21" t="s">
        <v>19</v>
      </c>
    </row>
    <row r="243" spans="1:14" s="4" customFormat="1" x14ac:dyDescent="0.25">
      <c r="A243" s="21">
        <f t="shared" si="15"/>
        <v>242</v>
      </c>
      <c r="B243" s="21" t="s">
        <v>2308</v>
      </c>
      <c r="C243" s="21" t="str">
        <f>VLOOKUP(B243,[1]DESA!$B$2:$D$601,3,FALSE)</f>
        <v>PERINA</v>
      </c>
      <c r="D243" s="21" t="str">
        <f>VLOOKUP(B243,[1]DESA!$B$2:$E$601,4,FALSE)</f>
        <v>JONGGAT</v>
      </c>
      <c r="E243" s="22" t="s">
        <v>24</v>
      </c>
      <c r="F243" s="21">
        <f t="shared" si="12"/>
        <v>0</v>
      </c>
      <c r="G243" s="21">
        <f t="shared" si="13"/>
        <v>0</v>
      </c>
      <c r="H243" s="24"/>
      <c r="I243" s="24"/>
      <c r="J243" s="21" t="s">
        <v>18</v>
      </c>
      <c r="K243" s="21">
        <v>500</v>
      </c>
      <c r="L243" s="21" t="str">
        <f>VLOOKUP(E243,[1]KLASIFIKASI!$I$4:$J$18,2,FALSE)</f>
        <v>PELEPAS GAS</v>
      </c>
      <c r="M243" s="21">
        <f t="shared" si="14"/>
        <v>15</v>
      </c>
      <c r="N243" s="21" t="s">
        <v>19</v>
      </c>
    </row>
    <row r="244" spans="1:14" s="4" customFormat="1" x14ac:dyDescent="0.25">
      <c r="A244" s="21">
        <f t="shared" si="15"/>
        <v>243</v>
      </c>
      <c r="B244" s="21" t="s">
        <v>2308</v>
      </c>
      <c r="C244" s="21" t="str">
        <f>VLOOKUP(B244,[1]DESA!$B$2:$D$601,3,FALSE)</f>
        <v>PERINA</v>
      </c>
      <c r="D244" s="21" t="str">
        <f>VLOOKUP(B244,[1]DESA!$B$2:$E$601,4,FALSE)</f>
        <v>JONGGAT</v>
      </c>
      <c r="E244" s="22" t="s">
        <v>24</v>
      </c>
      <c r="F244" s="21">
        <f t="shared" si="12"/>
        <v>0</v>
      </c>
      <c r="G244" s="21">
        <f t="shared" si="13"/>
        <v>0</v>
      </c>
      <c r="H244" s="24"/>
      <c r="I244" s="24"/>
      <c r="J244" s="21" t="s">
        <v>18</v>
      </c>
      <c r="K244" s="21">
        <v>43</v>
      </c>
      <c r="L244" s="21" t="str">
        <f>VLOOKUP(E244,[1]KLASIFIKASI!$I$4:$J$18,2,FALSE)</f>
        <v>PELEPAS GAS</v>
      </c>
      <c r="M244" s="21">
        <f t="shared" si="14"/>
        <v>12</v>
      </c>
      <c r="N244" s="21" t="s">
        <v>19</v>
      </c>
    </row>
    <row r="245" spans="1:14" s="4" customFormat="1" x14ac:dyDescent="0.25">
      <c r="A245" s="21">
        <f t="shared" si="15"/>
        <v>244</v>
      </c>
      <c r="B245" s="21" t="s">
        <v>2308</v>
      </c>
      <c r="C245" s="21" t="str">
        <f>VLOOKUP(B245,[1]DESA!$B$2:$D$601,3,FALSE)</f>
        <v>PERINA</v>
      </c>
      <c r="D245" s="21" t="str">
        <f>VLOOKUP(B245,[1]DESA!$B$2:$E$601,4,FALSE)</f>
        <v>JONGGAT</v>
      </c>
      <c r="E245" s="22" t="s">
        <v>49</v>
      </c>
      <c r="F245" s="21">
        <f t="shared" si="12"/>
        <v>0</v>
      </c>
      <c r="G245" s="21">
        <f t="shared" si="13"/>
        <v>0</v>
      </c>
      <c r="H245" s="24"/>
      <c r="I245" s="24"/>
      <c r="J245" s="21" t="s">
        <v>18</v>
      </c>
      <c r="K245" s="21"/>
      <c r="L245" s="21" t="e">
        <f>VLOOKUP(E245,[1]KLASIFIKASI!$I$4:$J$18,2,FALSE)</f>
        <v>#N/A</v>
      </c>
      <c r="M245" s="21" t="e">
        <f t="shared" si="14"/>
        <v>#N/A</v>
      </c>
      <c r="N245" s="21" t="s">
        <v>52</v>
      </c>
    </row>
    <row r="246" spans="1:14" s="4" customFormat="1" x14ac:dyDescent="0.25">
      <c r="A246" s="21">
        <f t="shared" si="15"/>
        <v>245</v>
      </c>
      <c r="B246" s="21" t="s">
        <v>2308</v>
      </c>
      <c r="C246" s="21" t="str">
        <f>VLOOKUP(B246,[1]DESA!$B$2:$D$601,3,FALSE)</f>
        <v>PERINA</v>
      </c>
      <c r="D246" s="21" t="str">
        <f>VLOOKUP(B246,[1]DESA!$B$2:$E$601,4,FALSE)</f>
        <v>JONGGAT</v>
      </c>
      <c r="E246" s="22" t="s">
        <v>24</v>
      </c>
      <c r="F246" s="21">
        <f t="shared" si="12"/>
        <v>0</v>
      </c>
      <c r="G246" s="21">
        <f t="shared" si="13"/>
        <v>0</v>
      </c>
      <c r="H246" s="24"/>
      <c r="I246" s="24"/>
      <c r="J246" s="21" t="s">
        <v>18</v>
      </c>
      <c r="K246" s="21">
        <v>250</v>
      </c>
      <c r="L246" s="21" t="str">
        <f>VLOOKUP(E246,[1]KLASIFIKASI!$I$4:$J$18,2,FALSE)</f>
        <v>PELEPAS GAS</v>
      </c>
      <c r="M246" s="21">
        <f t="shared" si="14"/>
        <v>14</v>
      </c>
      <c r="N246" s="21" t="s">
        <v>19</v>
      </c>
    </row>
    <row r="247" spans="1:14" s="4" customFormat="1" x14ac:dyDescent="0.25">
      <c r="A247" s="21">
        <f t="shared" si="15"/>
        <v>246</v>
      </c>
      <c r="B247" s="21" t="s">
        <v>2308</v>
      </c>
      <c r="C247" s="21" t="str">
        <f>VLOOKUP(B247,[1]DESA!$B$2:$D$601,3,FALSE)</f>
        <v>PERINA</v>
      </c>
      <c r="D247" s="21" t="str">
        <f>VLOOKUP(B247,[1]DESA!$B$2:$E$601,4,FALSE)</f>
        <v>JONGGAT</v>
      </c>
      <c r="E247" s="22" t="s">
        <v>24</v>
      </c>
      <c r="F247" s="21">
        <f t="shared" si="12"/>
        <v>0</v>
      </c>
      <c r="G247" s="21">
        <f t="shared" si="13"/>
        <v>0</v>
      </c>
      <c r="H247" s="24"/>
      <c r="I247" s="24"/>
      <c r="J247" s="21" t="s">
        <v>18</v>
      </c>
      <c r="K247" s="21">
        <v>250</v>
      </c>
      <c r="L247" s="21" t="str">
        <f>VLOOKUP(E247,[1]KLASIFIKASI!$I$4:$J$18,2,FALSE)</f>
        <v>PELEPAS GAS</v>
      </c>
      <c r="M247" s="21">
        <f t="shared" si="14"/>
        <v>14</v>
      </c>
      <c r="N247" s="21" t="s">
        <v>19</v>
      </c>
    </row>
    <row r="248" spans="1:14" s="4" customFormat="1" x14ac:dyDescent="0.25">
      <c r="A248" s="21">
        <f t="shared" si="15"/>
        <v>247</v>
      </c>
      <c r="B248" s="21" t="s">
        <v>2308</v>
      </c>
      <c r="C248" s="21" t="str">
        <f>VLOOKUP(B248,[1]DESA!$B$2:$D$601,3,FALSE)</f>
        <v>PERINA</v>
      </c>
      <c r="D248" s="21" t="str">
        <f>VLOOKUP(B248,[1]DESA!$B$2:$E$601,4,FALSE)</f>
        <v>JONGGAT</v>
      </c>
      <c r="E248" s="22" t="s">
        <v>24</v>
      </c>
      <c r="F248" s="21">
        <f t="shared" si="12"/>
        <v>0</v>
      </c>
      <c r="G248" s="21">
        <f t="shared" si="13"/>
        <v>0</v>
      </c>
      <c r="H248" s="24"/>
      <c r="I248" s="24"/>
      <c r="J248" s="21" t="s">
        <v>18</v>
      </c>
      <c r="K248" s="21">
        <v>500</v>
      </c>
      <c r="L248" s="21" t="str">
        <f>VLOOKUP(E248,[1]KLASIFIKASI!$I$4:$J$18,2,FALSE)</f>
        <v>PELEPAS GAS</v>
      </c>
      <c r="M248" s="21">
        <f t="shared" si="14"/>
        <v>15</v>
      </c>
      <c r="N248" s="21" t="s">
        <v>19</v>
      </c>
    </row>
    <row r="249" spans="1:14" s="4" customFormat="1" x14ac:dyDescent="0.25">
      <c r="A249" s="21">
        <f t="shared" si="15"/>
        <v>248</v>
      </c>
      <c r="B249" s="21" t="s">
        <v>2308</v>
      </c>
      <c r="C249" s="21" t="str">
        <f>VLOOKUP(B249,[1]DESA!$B$2:$D$601,3,FALSE)</f>
        <v>PERINA</v>
      </c>
      <c r="D249" s="21" t="str">
        <f>VLOOKUP(B249,[1]DESA!$B$2:$E$601,4,FALSE)</f>
        <v>JONGGAT</v>
      </c>
      <c r="E249" s="22" t="s">
        <v>49</v>
      </c>
      <c r="F249" s="21">
        <f t="shared" si="12"/>
        <v>0</v>
      </c>
      <c r="G249" s="21">
        <f t="shared" si="13"/>
        <v>0</v>
      </c>
      <c r="H249" s="24"/>
      <c r="I249" s="24"/>
      <c r="J249" s="21" t="s">
        <v>18</v>
      </c>
      <c r="K249" s="21"/>
      <c r="L249" s="21" t="e">
        <f>VLOOKUP(E249,[1]KLASIFIKASI!$I$4:$J$18,2,FALSE)</f>
        <v>#N/A</v>
      </c>
      <c r="M249" s="21" t="e">
        <f t="shared" si="14"/>
        <v>#N/A</v>
      </c>
      <c r="N249" s="21" t="s">
        <v>52</v>
      </c>
    </row>
    <row r="250" spans="1:14" s="4" customFormat="1" x14ac:dyDescent="0.25">
      <c r="A250" s="21">
        <f t="shared" si="15"/>
        <v>249</v>
      </c>
      <c r="B250" s="21" t="s">
        <v>2308</v>
      </c>
      <c r="C250" s="21" t="str">
        <f>VLOOKUP(B250,[1]DESA!$B$2:$D$601,3,FALSE)</f>
        <v>PERINA</v>
      </c>
      <c r="D250" s="21" t="str">
        <f>VLOOKUP(B250,[1]DESA!$B$2:$E$601,4,FALSE)</f>
        <v>JONGGAT</v>
      </c>
      <c r="E250" s="22" t="s">
        <v>24</v>
      </c>
      <c r="F250" s="21">
        <f t="shared" si="12"/>
        <v>0</v>
      </c>
      <c r="G250" s="21">
        <f t="shared" si="13"/>
        <v>0</v>
      </c>
      <c r="H250" s="24"/>
      <c r="I250" s="24"/>
      <c r="J250" s="21" t="s">
        <v>18</v>
      </c>
      <c r="K250" s="21">
        <v>500</v>
      </c>
      <c r="L250" s="21" t="str">
        <f>VLOOKUP(E250,[1]KLASIFIKASI!$I$4:$J$18,2,FALSE)</f>
        <v>PELEPAS GAS</v>
      </c>
      <c r="M250" s="21">
        <f t="shared" si="14"/>
        <v>15</v>
      </c>
      <c r="N250" s="21" t="s">
        <v>19</v>
      </c>
    </row>
    <row r="251" spans="1:14" s="4" customFormat="1" x14ac:dyDescent="0.25">
      <c r="A251" s="21">
        <f t="shared" si="15"/>
        <v>250</v>
      </c>
      <c r="B251" s="21" t="s">
        <v>2308</v>
      </c>
      <c r="C251" s="21" t="str">
        <f>VLOOKUP(B251,[1]DESA!$B$2:$D$601,3,FALSE)</f>
        <v>PERINA</v>
      </c>
      <c r="D251" s="21" t="str">
        <f>VLOOKUP(B251,[1]DESA!$B$2:$E$601,4,FALSE)</f>
        <v>JONGGAT</v>
      </c>
      <c r="E251" s="22" t="s">
        <v>15</v>
      </c>
      <c r="F251" s="21">
        <f t="shared" si="12"/>
        <v>0</v>
      </c>
      <c r="G251" s="21">
        <f t="shared" si="13"/>
        <v>0</v>
      </c>
      <c r="H251" s="24"/>
      <c r="I251" s="24"/>
      <c r="J251" s="21" t="s">
        <v>18</v>
      </c>
      <c r="K251" s="21">
        <v>42</v>
      </c>
      <c r="L251" s="21" t="str">
        <f>VLOOKUP(E251,[1]KLASIFIKASI!$I$4:$J$18,2,FALSE)</f>
        <v>PELEPAS GAS</v>
      </c>
      <c r="M251" s="21">
        <f t="shared" si="14"/>
        <v>12</v>
      </c>
      <c r="N251" s="21" t="s">
        <v>19</v>
      </c>
    </row>
    <row r="252" spans="1:14" s="14" customFormat="1" x14ac:dyDescent="0.25">
      <c r="A252" s="21">
        <f t="shared" si="15"/>
        <v>251</v>
      </c>
      <c r="B252" s="21" t="s">
        <v>1419</v>
      </c>
      <c r="C252" s="21" t="str">
        <f>VLOOKUP(B252,[1]DESA!$B$2:$D$601,3,FALSE)</f>
        <v>UBUNG</v>
      </c>
      <c r="D252" s="21" t="str">
        <f>VLOOKUP(B252,[1]DESA!$B$2:$E$601,4,FALSE)</f>
        <v>JONGGAT</v>
      </c>
      <c r="E252" s="22"/>
      <c r="F252" s="21">
        <f t="shared" si="12"/>
        <v>0</v>
      </c>
      <c r="G252" s="21">
        <f t="shared" si="13"/>
        <v>0</v>
      </c>
      <c r="H252" s="24"/>
      <c r="I252" s="24"/>
      <c r="J252" s="21" t="s">
        <v>18</v>
      </c>
      <c r="K252" s="21"/>
      <c r="L252" s="21" t="e">
        <f>VLOOKUP(E252,[1]KLASIFIKASI!$I$4:$J$18,2,FALSE)</f>
        <v>#N/A</v>
      </c>
      <c r="M252" s="21" t="e">
        <f t="shared" si="14"/>
        <v>#N/A</v>
      </c>
      <c r="N252" s="21" t="s">
        <v>52</v>
      </c>
    </row>
    <row r="253" spans="1:14" s="14" customFormat="1" x14ac:dyDescent="0.25">
      <c r="A253" s="21">
        <f t="shared" si="15"/>
        <v>252</v>
      </c>
      <c r="B253" s="21" t="s">
        <v>1419</v>
      </c>
      <c r="C253" s="21" t="str">
        <f>VLOOKUP(B253,[1]DESA!$B$2:$D$601,3,FALSE)</f>
        <v>UBUNG</v>
      </c>
      <c r="D253" s="21" t="str">
        <f>VLOOKUP(B253,[1]DESA!$B$2:$E$601,4,FALSE)</f>
        <v>JONGGAT</v>
      </c>
      <c r="E253" s="22" t="s">
        <v>24</v>
      </c>
      <c r="F253" s="21">
        <f t="shared" si="12"/>
        <v>0</v>
      </c>
      <c r="G253" s="21">
        <f t="shared" si="13"/>
        <v>0</v>
      </c>
      <c r="H253" s="24"/>
      <c r="I253" s="24"/>
      <c r="J253" s="21" t="s">
        <v>18</v>
      </c>
      <c r="K253" s="21">
        <v>125</v>
      </c>
      <c r="L253" s="21" t="str">
        <f>VLOOKUP(E253,[1]KLASIFIKASI!$I$4:$J$18,2,FALSE)</f>
        <v>PELEPAS GAS</v>
      </c>
      <c r="M253" s="21">
        <f t="shared" si="14"/>
        <v>14</v>
      </c>
      <c r="N253" s="21" t="s">
        <v>19</v>
      </c>
    </row>
    <row r="254" spans="1:14" s="14" customFormat="1" x14ac:dyDescent="0.25">
      <c r="A254" s="21">
        <f t="shared" si="15"/>
        <v>253</v>
      </c>
      <c r="B254" s="21" t="s">
        <v>1419</v>
      </c>
      <c r="C254" s="21" t="str">
        <f>VLOOKUP(B254,[1]DESA!$B$2:$D$601,3,FALSE)</f>
        <v>UBUNG</v>
      </c>
      <c r="D254" s="21" t="str">
        <f>VLOOKUP(B254,[1]DESA!$B$2:$E$601,4,FALSE)</f>
        <v>JONGGAT</v>
      </c>
      <c r="E254" s="22" t="s">
        <v>24</v>
      </c>
      <c r="F254" s="21">
        <f t="shared" si="12"/>
        <v>0</v>
      </c>
      <c r="G254" s="21">
        <f t="shared" si="13"/>
        <v>0</v>
      </c>
      <c r="H254" s="24"/>
      <c r="I254" s="24"/>
      <c r="J254" s="21" t="s">
        <v>18</v>
      </c>
      <c r="K254" s="21">
        <v>75</v>
      </c>
      <c r="L254" s="21" t="str">
        <f>VLOOKUP(E254,[1]KLASIFIKASI!$I$4:$J$18,2,FALSE)</f>
        <v>PELEPAS GAS</v>
      </c>
      <c r="M254" s="21">
        <f t="shared" si="14"/>
        <v>13</v>
      </c>
      <c r="N254" s="21" t="s">
        <v>52</v>
      </c>
    </row>
    <row r="255" spans="1:14" s="14" customFormat="1" x14ac:dyDescent="0.25">
      <c r="A255" s="21">
        <f t="shared" si="15"/>
        <v>254</v>
      </c>
      <c r="B255" s="21" t="s">
        <v>1419</v>
      </c>
      <c r="C255" s="21" t="str">
        <f>VLOOKUP(B255,[1]DESA!$B$2:$D$601,3,FALSE)</f>
        <v>UBUNG</v>
      </c>
      <c r="D255" s="21" t="str">
        <f>VLOOKUP(B255,[1]DESA!$B$2:$E$601,4,FALSE)</f>
        <v>JONGGAT</v>
      </c>
      <c r="E255" s="22" t="s">
        <v>24</v>
      </c>
      <c r="F255" s="21">
        <f t="shared" si="12"/>
        <v>0</v>
      </c>
      <c r="G255" s="21">
        <f t="shared" si="13"/>
        <v>0</v>
      </c>
      <c r="H255" s="24"/>
      <c r="I255" s="24"/>
      <c r="J255" s="21" t="s">
        <v>18</v>
      </c>
      <c r="K255" s="21">
        <v>125</v>
      </c>
      <c r="L255" s="21" t="str">
        <f>VLOOKUP(E255,[1]KLASIFIKASI!$I$4:$J$18,2,FALSE)</f>
        <v>PELEPAS GAS</v>
      </c>
      <c r="M255" s="21">
        <f t="shared" si="14"/>
        <v>14</v>
      </c>
      <c r="N255" s="21" t="s">
        <v>19</v>
      </c>
    </row>
    <row r="256" spans="1:14" s="14" customFormat="1" x14ac:dyDescent="0.25">
      <c r="A256" s="21">
        <f t="shared" si="15"/>
        <v>255</v>
      </c>
      <c r="B256" s="21" t="s">
        <v>1419</v>
      </c>
      <c r="C256" s="21" t="str">
        <f>VLOOKUP(B256,[1]DESA!$B$2:$D$601,3,FALSE)</f>
        <v>UBUNG</v>
      </c>
      <c r="D256" s="21" t="str">
        <f>VLOOKUP(B256,[1]DESA!$B$2:$E$601,4,FALSE)</f>
        <v>JONGGAT</v>
      </c>
      <c r="E256" s="22" t="s">
        <v>15</v>
      </c>
      <c r="F256" s="21">
        <f t="shared" si="12"/>
        <v>0</v>
      </c>
      <c r="G256" s="21">
        <f t="shared" si="13"/>
        <v>0</v>
      </c>
      <c r="H256" s="24"/>
      <c r="I256" s="24"/>
      <c r="J256" s="21" t="s">
        <v>18</v>
      </c>
      <c r="K256" s="21">
        <v>18</v>
      </c>
      <c r="L256" s="21" t="str">
        <f>VLOOKUP(E256,[1]KLASIFIKASI!$I$4:$J$18,2,FALSE)</f>
        <v>PELEPAS GAS</v>
      </c>
      <c r="M256" s="21">
        <f t="shared" si="14"/>
        <v>12</v>
      </c>
      <c r="N256" s="21" t="s">
        <v>19</v>
      </c>
    </row>
    <row r="257" spans="1:14" s="14" customFormat="1" x14ac:dyDescent="0.25">
      <c r="A257" s="21">
        <f t="shared" si="15"/>
        <v>256</v>
      </c>
      <c r="B257" s="21" t="s">
        <v>1419</v>
      </c>
      <c r="C257" s="21" t="str">
        <f>VLOOKUP(B257,[1]DESA!$B$2:$D$601,3,FALSE)</f>
        <v>UBUNG</v>
      </c>
      <c r="D257" s="21" t="str">
        <f>VLOOKUP(B257,[1]DESA!$B$2:$E$601,4,FALSE)</f>
        <v>JONGGAT</v>
      </c>
      <c r="E257" s="22" t="s">
        <v>49</v>
      </c>
      <c r="F257" s="21">
        <f t="shared" si="12"/>
        <v>0</v>
      </c>
      <c r="G257" s="21">
        <f t="shared" si="13"/>
        <v>0</v>
      </c>
      <c r="H257" s="24"/>
      <c r="I257" s="24"/>
      <c r="J257" s="21" t="s">
        <v>18</v>
      </c>
      <c r="K257" s="21"/>
      <c r="L257" s="21" t="e">
        <f>VLOOKUP(E257,[1]KLASIFIKASI!$I$4:$J$18,2,FALSE)</f>
        <v>#N/A</v>
      </c>
      <c r="M257" s="21" t="e">
        <f t="shared" si="14"/>
        <v>#N/A</v>
      </c>
      <c r="N257" s="21" t="s">
        <v>52</v>
      </c>
    </row>
    <row r="258" spans="1:14" s="14" customFormat="1" x14ac:dyDescent="0.25">
      <c r="A258" s="21">
        <f t="shared" si="15"/>
        <v>257</v>
      </c>
      <c r="B258" s="21" t="s">
        <v>1419</v>
      </c>
      <c r="C258" s="21" t="str">
        <f>VLOOKUP(B258,[1]DESA!$B$2:$D$601,3,FALSE)</f>
        <v>UBUNG</v>
      </c>
      <c r="D258" s="21" t="str">
        <f>VLOOKUP(B258,[1]DESA!$B$2:$E$601,4,FALSE)</f>
        <v>JONGGAT</v>
      </c>
      <c r="E258" s="22" t="s">
        <v>49</v>
      </c>
      <c r="F258" s="21">
        <f t="shared" ref="F258:F321" si="16">IF(ISERROR(VLOOKUP(M258,KELAS,2,FALSE)),0,VLOOKUP(M258,KELAS,2,FALSE))</f>
        <v>0</v>
      </c>
      <c r="G258" s="21">
        <f t="shared" ref="G258:G321" si="17">IF(F258&gt;50,100,F258)</f>
        <v>0</v>
      </c>
      <c r="H258" s="24"/>
      <c r="I258" s="24"/>
      <c r="J258" s="21" t="s">
        <v>18</v>
      </c>
      <c r="K258" s="21"/>
      <c r="L258" s="21" t="e">
        <f>VLOOKUP(E258,[1]KLASIFIKASI!$I$4:$J$18,2,FALSE)</f>
        <v>#N/A</v>
      </c>
      <c r="M258" s="21" t="e">
        <f t="shared" ref="M258:M321" si="18">IF(AND(L258="PIJAR",K258&gt;=25,K258&lt;=50),1,IF(AND(L258="PIJAR",K258&gt;=51,K258&lt;=100),2,IF(AND(L258="PIJAR",K258&gt;=101,K258&lt;=200),3,IF(AND(L258="PIJAR",K258&gt;=201,K258&lt;=300),4,IF(AND(L258="PIJAR",K258&gt;=301,K258&lt;=400),5,IF(AND(L258="PIJAR",K258&gt;=401,K258&lt;=500),6,IF(AND(L258="PIJAR",K258&gt;=510,K258&lt;=600),7,IF(AND(L258="PIJAR",K258&gt;=601,K258&lt;=700),8,IF(AND(L258="PIJAR",K258&gt;=701,K258&lt;=800),9,IF(AND(L258="PIJAR",K258&gt;=801,K258&lt;=900),10,IF(AND(L258="PIJAR",K258&gt;=901,K258&lt;=1000),11,IF(AND(L258="PELEPAS GAS",K258&gt;=10,K258&lt;=50),12,IF(AND(L258="PELEPAS GAS",K258&gt;=51,K258&lt;=100),13,IF(AND(L258="PELEPAS GAS",K258&gt;=101,K258&lt;=250),14,IF(AND(L258="PELEPAS GAS",K258&gt;=251,K258&lt;1000),15,IF(AND(L258="PELEPAS GAS",K258&gt;=501,K258&lt;2000),16,"SALAH"))))))))))))))))</f>
        <v>#N/A</v>
      </c>
      <c r="N258" s="21" t="s">
        <v>52</v>
      </c>
    </row>
    <row r="259" spans="1:14" s="14" customFormat="1" x14ac:dyDescent="0.25">
      <c r="A259" s="21">
        <f t="shared" si="15"/>
        <v>258</v>
      </c>
      <c r="B259" s="21" t="s">
        <v>1429</v>
      </c>
      <c r="C259" s="21" t="str">
        <f>VLOOKUP(B259,[1]DESA!$B$2:$D$601,3,FALSE)</f>
        <v>UBUNG</v>
      </c>
      <c r="D259" s="21" t="str">
        <f>VLOOKUP(B259,[1]DESA!$B$2:$E$601,4,FALSE)</f>
        <v>JONGGAT</v>
      </c>
      <c r="E259" s="22" t="s">
        <v>24</v>
      </c>
      <c r="F259" s="21">
        <f t="shared" si="16"/>
        <v>0</v>
      </c>
      <c r="G259" s="21">
        <f t="shared" si="17"/>
        <v>0</v>
      </c>
      <c r="H259" s="24"/>
      <c r="I259" s="24"/>
      <c r="J259" s="21" t="s">
        <v>18</v>
      </c>
      <c r="K259" s="21">
        <v>500</v>
      </c>
      <c r="L259" s="21" t="str">
        <f>VLOOKUP(E259,[1]KLASIFIKASI!$I$4:$J$18,2,FALSE)</f>
        <v>PELEPAS GAS</v>
      </c>
      <c r="M259" s="21">
        <f t="shared" si="18"/>
        <v>15</v>
      </c>
      <c r="N259" s="21" t="s">
        <v>19</v>
      </c>
    </row>
    <row r="260" spans="1:14" s="14" customFormat="1" x14ac:dyDescent="0.25">
      <c r="A260" s="21">
        <f t="shared" ref="A260:A323" si="19">1+A259</f>
        <v>259</v>
      </c>
      <c r="B260" s="21" t="s">
        <v>1429</v>
      </c>
      <c r="C260" s="21" t="str">
        <f>VLOOKUP(B260,[1]DESA!$B$2:$D$601,3,FALSE)</f>
        <v>UBUNG</v>
      </c>
      <c r="D260" s="21" t="str">
        <f>VLOOKUP(B260,[1]DESA!$B$2:$E$601,4,FALSE)</f>
        <v>JONGGAT</v>
      </c>
      <c r="E260" s="22" t="s">
        <v>24</v>
      </c>
      <c r="F260" s="21">
        <f t="shared" si="16"/>
        <v>0</v>
      </c>
      <c r="G260" s="21">
        <f t="shared" si="17"/>
        <v>0</v>
      </c>
      <c r="H260" s="24"/>
      <c r="I260" s="24"/>
      <c r="J260" s="21" t="s">
        <v>18</v>
      </c>
      <c r="K260" s="21">
        <v>500</v>
      </c>
      <c r="L260" s="21" t="str">
        <f>VLOOKUP(E260,[1]KLASIFIKASI!$I$4:$J$18,2,FALSE)</f>
        <v>PELEPAS GAS</v>
      </c>
      <c r="M260" s="21">
        <f t="shared" si="18"/>
        <v>15</v>
      </c>
      <c r="N260" s="21" t="s">
        <v>19</v>
      </c>
    </row>
    <row r="261" spans="1:14" s="14" customFormat="1" x14ac:dyDescent="0.25">
      <c r="A261" s="21">
        <f t="shared" si="19"/>
        <v>260</v>
      </c>
      <c r="B261" s="21" t="s">
        <v>1429</v>
      </c>
      <c r="C261" s="21" t="str">
        <f>VLOOKUP(B261,[1]DESA!$B$2:$D$601,3,FALSE)</f>
        <v>UBUNG</v>
      </c>
      <c r="D261" s="21" t="str">
        <f>VLOOKUP(B261,[1]DESA!$B$2:$E$601,4,FALSE)</f>
        <v>JONGGAT</v>
      </c>
      <c r="E261" s="22" t="s">
        <v>15</v>
      </c>
      <c r="F261" s="21">
        <f t="shared" si="16"/>
        <v>0</v>
      </c>
      <c r="G261" s="21">
        <f t="shared" si="17"/>
        <v>0</v>
      </c>
      <c r="H261" s="24"/>
      <c r="I261" s="24"/>
      <c r="J261" s="21" t="s">
        <v>18</v>
      </c>
      <c r="K261" s="21">
        <v>18</v>
      </c>
      <c r="L261" s="21" t="str">
        <f>VLOOKUP(E261,[1]KLASIFIKASI!$I$4:$J$18,2,FALSE)</f>
        <v>PELEPAS GAS</v>
      </c>
      <c r="M261" s="21">
        <f t="shared" si="18"/>
        <v>12</v>
      </c>
      <c r="N261" s="21" t="s">
        <v>19</v>
      </c>
    </row>
    <row r="262" spans="1:14" s="14" customFormat="1" x14ac:dyDescent="0.25">
      <c r="A262" s="21">
        <f t="shared" si="19"/>
        <v>261</v>
      </c>
      <c r="B262" s="21" t="s">
        <v>1429</v>
      </c>
      <c r="C262" s="21" t="str">
        <f>VLOOKUP(B262,[1]DESA!$B$2:$D$601,3,FALSE)</f>
        <v>UBUNG</v>
      </c>
      <c r="D262" s="21" t="str">
        <f>VLOOKUP(B262,[1]DESA!$B$2:$E$601,4,FALSE)</f>
        <v>JONGGAT</v>
      </c>
      <c r="E262" s="22"/>
      <c r="F262" s="21">
        <f t="shared" si="16"/>
        <v>0</v>
      </c>
      <c r="G262" s="21">
        <f t="shared" si="17"/>
        <v>0</v>
      </c>
      <c r="H262" s="24"/>
      <c r="I262" s="24"/>
      <c r="J262" s="21" t="s">
        <v>18</v>
      </c>
      <c r="K262" s="21"/>
      <c r="L262" s="21" t="e">
        <f>VLOOKUP(E262,[1]KLASIFIKASI!$I$4:$J$18,2,FALSE)</f>
        <v>#N/A</v>
      </c>
      <c r="M262" s="21" t="e">
        <f t="shared" si="18"/>
        <v>#N/A</v>
      </c>
      <c r="N262" s="21" t="s">
        <v>52</v>
      </c>
    </row>
    <row r="263" spans="1:14" s="14" customFormat="1" x14ac:dyDescent="0.25">
      <c r="A263" s="21">
        <f t="shared" si="19"/>
        <v>262</v>
      </c>
      <c r="B263" s="21" t="s">
        <v>1429</v>
      </c>
      <c r="C263" s="21" t="str">
        <f>VLOOKUP(B263,[1]DESA!$B$2:$D$601,3,FALSE)</f>
        <v>UBUNG</v>
      </c>
      <c r="D263" s="21" t="str">
        <f>VLOOKUP(B263,[1]DESA!$B$2:$E$601,4,FALSE)</f>
        <v>JONGGAT</v>
      </c>
      <c r="E263" s="22" t="s">
        <v>24</v>
      </c>
      <c r="F263" s="21">
        <f t="shared" si="16"/>
        <v>0</v>
      </c>
      <c r="G263" s="21">
        <f t="shared" si="17"/>
        <v>0</v>
      </c>
      <c r="H263" s="24"/>
      <c r="I263" s="24"/>
      <c r="J263" s="21" t="s">
        <v>18</v>
      </c>
      <c r="K263" s="21">
        <v>75</v>
      </c>
      <c r="L263" s="21" t="str">
        <f>VLOOKUP(E263,[1]KLASIFIKASI!$I$4:$J$18,2,FALSE)</f>
        <v>PELEPAS GAS</v>
      </c>
      <c r="M263" s="21">
        <f t="shared" si="18"/>
        <v>13</v>
      </c>
      <c r="N263" s="21" t="s">
        <v>52</v>
      </c>
    </row>
    <row r="264" spans="1:14" s="14" customFormat="1" x14ac:dyDescent="0.25">
      <c r="A264" s="21">
        <f t="shared" si="19"/>
        <v>263</v>
      </c>
      <c r="B264" s="21" t="s">
        <v>1429</v>
      </c>
      <c r="C264" s="21" t="str">
        <f>VLOOKUP(B264,[1]DESA!$B$2:$D$601,3,FALSE)</f>
        <v>UBUNG</v>
      </c>
      <c r="D264" s="21" t="str">
        <f>VLOOKUP(B264,[1]DESA!$B$2:$E$601,4,FALSE)</f>
        <v>JONGGAT</v>
      </c>
      <c r="E264" s="22" t="s">
        <v>24</v>
      </c>
      <c r="F264" s="21">
        <f t="shared" si="16"/>
        <v>0</v>
      </c>
      <c r="G264" s="21">
        <f t="shared" si="17"/>
        <v>0</v>
      </c>
      <c r="H264" s="24"/>
      <c r="I264" s="24"/>
      <c r="J264" s="21" t="s">
        <v>18</v>
      </c>
      <c r="K264" s="21">
        <v>125</v>
      </c>
      <c r="L264" s="21" t="str">
        <f>VLOOKUP(E264,[1]KLASIFIKASI!$I$4:$J$18,2,FALSE)</f>
        <v>PELEPAS GAS</v>
      </c>
      <c r="M264" s="21">
        <f t="shared" si="18"/>
        <v>14</v>
      </c>
      <c r="N264" s="21" t="s">
        <v>19</v>
      </c>
    </row>
    <row r="265" spans="1:14" s="14" customFormat="1" x14ac:dyDescent="0.25">
      <c r="A265" s="21">
        <f t="shared" si="19"/>
        <v>264</v>
      </c>
      <c r="B265" s="21" t="s">
        <v>1429</v>
      </c>
      <c r="C265" s="21" t="str">
        <f>VLOOKUP(B265,[1]DESA!$B$2:$D$601,3,FALSE)</f>
        <v>UBUNG</v>
      </c>
      <c r="D265" s="21" t="str">
        <f>VLOOKUP(B265,[1]DESA!$B$2:$E$601,4,FALSE)</f>
        <v>JONGGAT</v>
      </c>
      <c r="E265" s="22" t="s">
        <v>24</v>
      </c>
      <c r="F265" s="21">
        <f t="shared" si="16"/>
        <v>0</v>
      </c>
      <c r="G265" s="21">
        <f t="shared" si="17"/>
        <v>0</v>
      </c>
      <c r="H265" s="24"/>
      <c r="I265" s="24"/>
      <c r="J265" s="21" t="s">
        <v>18</v>
      </c>
      <c r="K265" s="21">
        <v>125</v>
      </c>
      <c r="L265" s="21" t="str">
        <f>VLOOKUP(E265,[1]KLASIFIKASI!$I$4:$J$18,2,FALSE)</f>
        <v>PELEPAS GAS</v>
      </c>
      <c r="M265" s="21">
        <f t="shared" si="18"/>
        <v>14</v>
      </c>
      <c r="N265" s="21" t="s">
        <v>19</v>
      </c>
    </row>
    <row r="266" spans="1:14" s="14" customFormat="1" x14ac:dyDescent="0.25">
      <c r="A266" s="21">
        <f t="shared" si="19"/>
        <v>265</v>
      </c>
      <c r="B266" s="21" t="s">
        <v>1429</v>
      </c>
      <c r="C266" s="21" t="str">
        <f>VLOOKUP(B266,[1]DESA!$B$2:$D$601,3,FALSE)</f>
        <v>UBUNG</v>
      </c>
      <c r="D266" s="21" t="str">
        <f>VLOOKUP(B266,[1]DESA!$B$2:$E$601,4,FALSE)</f>
        <v>JONGGAT</v>
      </c>
      <c r="E266" s="22"/>
      <c r="F266" s="21">
        <f t="shared" si="16"/>
        <v>0</v>
      </c>
      <c r="G266" s="21">
        <f t="shared" si="17"/>
        <v>0</v>
      </c>
      <c r="H266" s="24"/>
      <c r="I266" s="24"/>
      <c r="J266" s="21" t="s">
        <v>18</v>
      </c>
      <c r="K266" s="21"/>
      <c r="L266" s="21" t="e">
        <f>VLOOKUP(E266,[1]KLASIFIKASI!$I$4:$J$18,2,FALSE)</f>
        <v>#N/A</v>
      </c>
      <c r="M266" s="21" t="e">
        <f t="shared" si="18"/>
        <v>#N/A</v>
      </c>
      <c r="N266" s="21" t="s">
        <v>52</v>
      </c>
    </row>
    <row r="267" spans="1:14" s="14" customFormat="1" x14ac:dyDescent="0.25">
      <c r="A267" s="21">
        <f t="shared" si="19"/>
        <v>266</v>
      </c>
      <c r="B267" s="21" t="s">
        <v>1429</v>
      </c>
      <c r="C267" s="21" t="str">
        <f>VLOOKUP(B267,[1]DESA!$B$2:$D$601,3,FALSE)</f>
        <v>UBUNG</v>
      </c>
      <c r="D267" s="21" t="str">
        <f>VLOOKUP(B267,[1]DESA!$B$2:$E$601,4,FALSE)</f>
        <v>JONGGAT</v>
      </c>
      <c r="E267" s="22" t="s">
        <v>24</v>
      </c>
      <c r="F267" s="21">
        <f t="shared" si="16"/>
        <v>0</v>
      </c>
      <c r="G267" s="21">
        <f t="shared" si="17"/>
        <v>0</v>
      </c>
      <c r="H267" s="24"/>
      <c r="I267" s="24"/>
      <c r="J267" s="21" t="s">
        <v>18</v>
      </c>
      <c r="K267" s="21">
        <v>500</v>
      </c>
      <c r="L267" s="21" t="str">
        <f>VLOOKUP(E267,[1]KLASIFIKASI!$I$4:$J$18,2,FALSE)</f>
        <v>PELEPAS GAS</v>
      </c>
      <c r="M267" s="21">
        <f t="shared" si="18"/>
        <v>15</v>
      </c>
      <c r="N267" s="21" t="s">
        <v>19</v>
      </c>
    </row>
    <row r="268" spans="1:14" s="14" customFormat="1" x14ac:dyDescent="0.25">
      <c r="A268" s="21">
        <f t="shared" si="19"/>
        <v>267</v>
      </c>
      <c r="B268" s="21" t="s">
        <v>1429</v>
      </c>
      <c r="C268" s="21" t="str">
        <f>VLOOKUP(B268,[1]DESA!$B$2:$D$601,3,FALSE)</f>
        <v>UBUNG</v>
      </c>
      <c r="D268" s="21" t="str">
        <f>VLOOKUP(B268,[1]DESA!$B$2:$E$601,4,FALSE)</f>
        <v>JONGGAT</v>
      </c>
      <c r="E268" s="22" t="s">
        <v>24</v>
      </c>
      <c r="F268" s="21">
        <f t="shared" si="16"/>
        <v>0</v>
      </c>
      <c r="G268" s="21">
        <f t="shared" si="17"/>
        <v>0</v>
      </c>
      <c r="H268" s="24"/>
      <c r="I268" s="24"/>
      <c r="J268" s="21" t="s">
        <v>18</v>
      </c>
      <c r="K268" s="21">
        <v>500</v>
      </c>
      <c r="L268" s="21" t="str">
        <f>VLOOKUP(E268,[1]KLASIFIKASI!$I$4:$J$18,2,FALSE)</f>
        <v>PELEPAS GAS</v>
      </c>
      <c r="M268" s="21">
        <f t="shared" si="18"/>
        <v>15</v>
      </c>
      <c r="N268" s="21" t="s">
        <v>19</v>
      </c>
    </row>
    <row r="269" spans="1:14" s="14" customFormat="1" x14ac:dyDescent="0.25">
      <c r="A269" s="21">
        <f t="shared" si="19"/>
        <v>268</v>
      </c>
      <c r="B269" s="21" t="s">
        <v>1429</v>
      </c>
      <c r="C269" s="21" t="str">
        <f>VLOOKUP(B269,[1]DESA!$B$2:$D$601,3,FALSE)</f>
        <v>UBUNG</v>
      </c>
      <c r="D269" s="21" t="str">
        <f>VLOOKUP(B269,[1]DESA!$B$2:$E$601,4,FALSE)</f>
        <v>JONGGAT</v>
      </c>
      <c r="E269" s="22" t="s">
        <v>24</v>
      </c>
      <c r="F269" s="21">
        <f t="shared" si="16"/>
        <v>0</v>
      </c>
      <c r="G269" s="21">
        <f t="shared" si="17"/>
        <v>0</v>
      </c>
      <c r="H269" s="24"/>
      <c r="I269" s="24"/>
      <c r="J269" s="21" t="s">
        <v>18</v>
      </c>
      <c r="K269" s="21">
        <v>75</v>
      </c>
      <c r="L269" s="21" t="str">
        <f>VLOOKUP(E269,[1]KLASIFIKASI!$I$4:$J$18,2,FALSE)</f>
        <v>PELEPAS GAS</v>
      </c>
      <c r="M269" s="21">
        <f t="shared" si="18"/>
        <v>13</v>
      </c>
      <c r="N269" s="21" t="s">
        <v>52</v>
      </c>
    </row>
    <row r="270" spans="1:14" s="14" customFormat="1" x14ac:dyDescent="0.25">
      <c r="A270" s="21">
        <f t="shared" si="19"/>
        <v>269</v>
      </c>
      <c r="B270" s="21" t="s">
        <v>1452</v>
      </c>
      <c r="C270" s="21" t="str">
        <f>VLOOKUP(B270,[1]DESA!$B$2:$D$601,3,FALSE)</f>
        <v>UBUNG</v>
      </c>
      <c r="D270" s="21" t="str">
        <f>VLOOKUP(B270,[1]DESA!$B$2:$E$601,4,FALSE)</f>
        <v>JONGGAT</v>
      </c>
      <c r="E270" s="22" t="s">
        <v>49</v>
      </c>
      <c r="F270" s="21">
        <f t="shared" si="16"/>
        <v>0</v>
      </c>
      <c r="G270" s="21">
        <f t="shared" si="17"/>
        <v>0</v>
      </c>
      <c r="H270" s="24"/>
      <c r="I270" s="24"/>
      <c r="J270" s="21" t="s">
        <v>18</v>
      </c>
      <c r="K270" s="21"/>
      <c r="L270" s="21" t="e">
        <f>VLOOKUP(E270,[1]KLASIFIKASI!$I$4:$J$18,2,FALSE)</f>
        <v>#N/A</v>
      </c>
      <c r="M270" s="21" t="e">
        <f t="shared" si="18"/>
        <v>#N/A</v>
      </c>
      <c r="N270" s="21" t="s">
        <v>52</v>
      </c>
    </row>
    <row r="271" spans="1:14" s="14" customFormat="1" x14ac:dyDescent="0.25">
      <c r="A271" s="21">
        <f t="shared" si="19"/>
        <v>270</v>
      </c>
      <c r="B271" s="21" t="s">
        <v>1452</v>
      </c>
      <c r="C271" s="21" t="str">
        <f>VLOOKUP(B271,[1]DESA!$B$2:$D$601,3,FALSE)</f>
        <v>UBUNG</v>
      </c>
      <c r="D271" s="21" t="str">
        <f>VLOOKUP(B271,[1]DESA!$B$2:$E$601,4,FALSE)</f>
        <v>JONGGAT</v>
      </c>
      <c r="E271" s="22" t="s">
        <v>24</v>
      </c>
      <c r="F271" s="21">
        <f t="shared" si="16"/>
        <v>0</v>
      </c>
      <c r="G271" s="21">
        <f t="shared" si="17"/>
        <v>0</v>
      </c>
      <c r="H271" s="24"/>
      <c r="I271" s="24"/>
      <c r="J271" s="21" t="s">
        <v>18</v>
      </c>
      <c r="K271" s="21">
        <v>170</v>
      </c>
      <c r="L271" s="21" t="str">
        <f>VLOOKUP(E271,[1]KLASIFIKASI!$I$4:$J$18,2,FALSE)</f>
        <v>PELEPAS GAS</v>
      </c>
      <c r="M271" s="21">
        <f t="shared" si="18"/>
        <v>14</v>
      </c>
      <c r="N271" s="21" t="s">
        <v>19</v>
      </c>
    </row>
    <row r="272" spans="1:14" s="14" customFormat="1" x14ac:dyDescent="0.25">
      <c r="A272" s="21">
        <f t="shared" si="19"/>
        <v>271</v>
      </c>
      <c r="B272" s="21" t="s">
        <v>1452</v>
      </c>
      <c r="C272" s="21" t="str">
        <f>VLOOKUP(B272,[1]DESA!$B$2:$D$601,3,FALSE)</f>
        <v>UBUNG</v>
      </c>
      <c r="D272" s="21" t="str">
        <f>VLOOKUP(B272,[1]DESA!$B$2:$E$601,4,FALSE)</f>
        <v>JONGGAT</v>
      </c>
      <c r="E272" s="22" t="s">
        <v>24</v>
      </c>
      <c r="F272" s="21">
        <f t="shared" si="16"/>
        <v>0</v>
      </c>
      <c r="G272" s="21">
        <f t="shared" si="17"/>
        <v>0</v>
      </c>
      <c r="H272" s="24"/>
      <c r="I272" s="24"/>
      <c r="J272" s="21" t="s">
        <v>18</v>
      </c>
      <c r="K272" s="21">
        <v>75</v>
      </c>
      <c r="L272" s="21" t="str">
        <f>VLOOKUP(E272,[1]KLASIFIKASI!$I$4:$J$18,2,FALSE)</f>
        <v>PELEPAS GAS</v>
      </c>
      <c r="M272" s="21">
        <f t="shared" si="18"/>
        <v>13</v>
      </c>
      <c r="N272" s="21" t="s">
        <v>52</v>
      </c>
    </row>
    <row r="273" spans="1:14" s="14" customFormat="1" x14ac:dyDescent="0.25">
      <c r="A273" s="21">
        <f t="shared" si="19"/>
        <v>272</v>
      </c>
      <c r="B273" s="21" t="s">
        <v>1452</v>
      </c>
      <c r="C273" s="21" t="str">
        <f>VLOOKUP(B273,[1]DESA!$B$2:$D$601,3,FALSE)</f>
        <v>UBUNG</v>
      </c>
      <c r="D273" s="21" t="str">
        <f>VLOOKUP(B273,[1]DESA!$B$2:$E$601,4,FALSE)</f>
        <v>JONGGAT</v>
      </c>
      <c r="E273" s="22" t="s">
        <v>24</v>
      </c>
      <c r="F273" s="21">
        <f t="shared" si="16"/>
        <v>0</v>
      </c>
      <c r="G273" s="21">
        <f t="shared" si="17"/>
        <v>0</v>
      </c>
      <c r="H273" s="24"/>
      <c r="I273" s="24"/>
      <c r="J273" s="21" t="s">
        <v>18</v>
      </c>
      <c r="K273" s="21">
        <v>75</v>
      </c>
      <c r="L273" s="21" t="str">
        <f>VLOOKUP(E273,[1]KLASIFIKASI!$I$4:$J$18,2,FALSE)</f>
        <v>PELEPAS GAS</v>
      </c>
      <c r="M273" s="21">
        <f t="shared" si="18"/>
        <v>13</v>
      </c>
      <c r="N273" s="21" t="s">
        <v>52</v>
      </c>
    </row>
    <row r="274" spans="1:14" s="14" customFormat="1" x14ac:dyDescent="0.25">
      <c r="A274" s="21">
        <f t="shared" si="19"/>
        <v>273</v>
      </c>
      <c r="B274" s="21" t="s">
        <v>1452</v>
      </c>
      <c r="C274" s="21" t="str">
        <f>VLOOKUP(B274,[1]DESA!$B$2:$D$601,3,FALSE)</f>
        <v>UBUNG</v>
      </c>
      <c r="D274" s="21" t="str">
        <f>VLOOKUP(B274,[1]DESA!$B$2:$E$601,4,FALSE)</f>
        <v>JONGGAT</v>
      </c>
      <c r="E274" s="22" t="s">
        <v>320</v>
      </c>
      <c r="F274" s="21">
        <f t="shared" si="16"/>
        <v>0</v>
      </c>
      <c r="G274" s="21">
        <f t="shared" si="17"/>
        <v>0</v>
      </c>
      <c r="H274" s="24"/>
      <c r="I274" s="24"/>
      <c r="J274" s="21" t="s">
        <v>18</v>
      </c>
      <c r="K274" s="21"/>
      <c r="L274" s="21" t="str">
        <f>VLOOKUP(E274,[1]KLASIFIKASI!$I$4:$J$18,2,FALSE)</f>
        <v>PIJAR</v>
      </c>
      <c r="M274" s="21" t="str">
        <f t="shared" si="18"/>
        <v>SALAH</v>
      </c>
      <c r="N274" s="21" t="s">
        <v>52</v>
      </c>
    </row>
    <row r="275" spans="1:14" s="14" customFormat="1" x14ac:dyDescent="0.25">
      <c r="A275" s="21">
        <f t="shared" si="19"/>
        <v>274</v>
      </c>
      <c r="B275" s="21" t="s">
        <v>1452</v>
      </c>
      <c r="C275" s="21" t="str">
        <f>VLOOKUP(B275,[1]DESA!$B$2:$D$601,3,FALSE)</f>
        <v>UBUNG</v>
      </c>
      <c r="D275" s="21" t="str">
        <f>VLOOKUP(B275,[1]DESA!$B$2:$E$601,4,FALSE)</f>
        <v>JONGGAT</v>
      </c>
      <c r="E275" s="22" t="s">
        <v>24</v>
      </c>
      <c r="F275" s="21">
        <f t="shared" si="16"/>
        <v>0</v>
      </c>
      <c r="G275" s="21">
        <f t="shared" si="17"/>
        <v>0</v>
      </c>
      <c r="H275" s="24"/>
      <c r="I275" s="24"/>
      <c r="J275" s="21" t="s">
        <v>18</v>
      </c>
      <c r="K275" s="21">
        <v>250</v>
      </c>
      <c r="L275" s="21" t="str">
        <f>VLOOKUP(E275,[1]KLASIFIKASI!$I$4:$J$18,2,FALSE)</f>
        <v>PELEPAS GAS</v>
      </c>
      <c r="M275" s="21">
        <f t="shared" si="18"/>
        <v>14</v>
      </c>
      <c r="N275" s="21" t="s">
        <v>19</v>
      </c>
    </row>
    <row r="276" spans="1:14" s="14" customFormat="1" x14ac:dyDescent="0.25">
      <c r="A276" s="21">
        <f t="shared" si="19"/>
        <v>275</v>
      </c>
      <c r="B276" s="21" t="s">
        <v>1452</v>
      </c>
      <c r="C276" s="21" t="str">
        <f>VLOOKUP(B276,[1]DESA!$B$2:$D$601,3,FALSE)</f>
        <v>UBUNG</v>
      </c>
      <c r="D276" s="21" t="str">
        <f>VLOOKUP(B276,[1]DESA!$B$2:$E$601,4,FALSE)</f>
        <v>JONGGAT</v>
      </c>
      <c r="E276" s="22" t="s">
        <v>24</v>
      </c>
      <c r="F276" s="21">
        <f t="shared" si="16"/>
        <v>0</v>
      </c>
      <c r="G276" s="21">
        <f t="shared" si="17"/>
        <v>0</v>
      </c>
      <c r="H276" s="24"/>
      <c r="I276" s="24"/>
      <c r="J276" s="21" t="s">
        <v>18</v>
      </c>
      <c r="K276" s="21">
        <v>500</v>
      </c>
      <c r="L276" s="21" t="str">
        <f>VLOOKUP(E276,[1]KLASIFIKASI!$I$4:$J$18,2,FALSE)</f>
        <v>PELEPAS GAS</v>
      </c>
      <c r="M276" s="21">
        <f t="shared" si="18"/>
        <v>15</v>
      </c>
      <c r="N276" s="21" t="s">
        <v>19</v>
      </c>
    </row>
    <row r="277" spans="1:14" s="14" customFormat="1" x14ac:dyDescent="0.25">
      <c r="A277" s="21">
        <f t="shared" si="19"/>
        <v>276</v>
      </c>
      <c r="B277" s="21" t="s">
        <v>1452</v>
      </c>
      <c r="C277" s="21" t="str">
        <f>VLOOKUP(B277,[1]DESA!$B$2:$D$601,3,FALSE)</f>
        <v>UBUNG</v>
      </c>
      <c r="D277" s="21" t="str">
        <f>VLOOKUP(B277,[1]DESA!$B$2:$E$601,4,FALSE)</f>
        <v>JONGGAT</v>
      </c>
      <c r="E277" s="22" t="s">
        <v>24</v>
      </c>
      <c r="F277" s="21">
        <f t="shared" si="16"/>
        <v>0</v>
      </c>
      <c r="G277" s="21">
        <f t="shared" si="17"/>
        <v>0</v>
      </c>
      <c r="H277" s="24"/>
      <c r="I277" s="24"/>
      <c r="J277" s="21" t="s">
        <v>18</v>
      </c>
      <c r="K277" s="21">
        <v>74</v>
      </c>
      <c r="L277" s="21" t="str">
        <f>VLOOKUP(E277,[1]KLASIFIKASI!$I$4:$J$18,2,FALSE)</f>
        <v>PELEPAS GAS</v>
      </c>
      <c r="M277" s="21">
        <f t="shared" si="18"/>
        <v>13</v>
      </c>
      <c r="N277" s="21" t="s">
        <v>52</v>
      </c>
    </row>
    <row r="278" spans="1:14" s="14" customFormat="1" x14ac:dyDescent="0.25">
      <c r="A278" s="21">
        <f t="shared" si="19"/>
        <v>277</v>
      </c>
      <c r="B278" s="21" t="s">
        <v>1452</v>
      </c>
      <c r="C278" s="21" t="str">
        <f>VLOOKUP(B278,[1]DESA!$B$2:$D$601,3,FALSE)</f>
        <v>UBUNG</v>
      </c>
      <c r="D278" s="21" t="str">
        <f>VLOOKUP(B278,[1]DESA!$B$2:$E$601,4,FALSE)</f>
        <v>JONGGAT</v>
      </c>
      <c r="E278" s="22" t="s">
        <v>24</v>
      </c>
      <c r="F278" s="21">
        <f t="shared" si="16"/>
        <v>0</v>
      </c>
      <c r="G278" s="21">
        <f t="shared" si="17"/>
        <v>0</v>
      </c>
      <c r="H278" s="24"/>
      <c r="I278" s="24"/>
      <c r="J278" s="21" t="s">
        <v>18</v>
      </c>
      <c r="K278" s="21">
        <v>500</v>
      </c>
      <c r="L278" s="21" t="str">
        <f>VLOOKUP(E278,[1]KLASIFIKASI!$I$4:$J$18,2,FALSE)</f>
        <v>PELEPAS GAS</v>
      </c>
      <c r="M278" s="21">
        <f t="shared" si="18"/>
        <v>15</v>
      </c>
      <c r="N278" s="21" t="s">
        <v>19</v>
      </c>
    </row>
    <row r="279" spans="1:14" s="14" customFormat="1" x14ac:dyDescent="0.25">
      <c r="A279" s="21">
        <f t="shared" si="19"/>
        <v>278</v>
      </c>
      <c r="B279" s="21" t="s">
        <v>1452</v>
      </c>
      <c r="C279" s="21" t="str">
        <f>VLOOKUP(B279,[1]DESA!$B$2:$D$601,3,FALSE)</f>
        <v>UBUNG</v>
      </c>
      <c r="D279" s="21" t="str">
        <f>VLOOKUP(B279,[1]DESA!$B$2:$E$601,4,FALSE)</f>
        <v>JONGGAT</v>
      </c>
      <c r="E279" s="22" t="s">
        <v>24</v>
      </c>
      <c r="F279" s="21">
        <f t="shared" si="16"/>
        <v>0</v>
      </c>
      <c r="G279" s="21">
        <f t="shared" si="17"/>
        <v>0</v>
      </c>
      <c r="H279" s="24"/>
      <c r="I279" s="24"/>
      <c r="J279" s="21" t="s">
        <v>18</v>
      </c>
      <c r="K279" s="21">
        <v>75</v>
      </c>
      <c r="L279" s="21" t="str">
        <f>VLOOKUP(E279,[1]KLASIFIKASI!$I$4:$J$18,2,FALSE)</f>
        <v>PELEPAS GAS</v>
      </c>
      <c r="M279" s="21">
        <f t="shared" si="18"/>
        <v>13</v>
      </c>
      <c r="N279" s="21" t="s">
        <v>52</v>
      </c>
    </row>
    <row r="280" spans="1:14" s="14" customFormat="1" x14ac:dyDescent="0.25">
      <c r="A280" s="21">
        <f t="shared" si="19"/>
        <v>279</v>
      </c>
      <c r="B280" s="21" t="s">
        <v>1452</v>
      </c>
      <c r="C280" s="21" t="str">
        <f>VLOOKUP(B280,[1]DESA!$B$2:$D$601,3,FALSE)</f>
        <v>UBUNG</v>
      </c>
      <c r="D280" s="21" t="str">
        <f>VLOOKUP(B280,[1]DESA!$B$2:$E$601,4,FALSE)</f>
        <v>JONGGAT</v>
      </c>
      <c r="E280" s="22" t="s">
        <v>320</v>
      </c>
      <c r="F280" s="21">
        <f t="shared" si="16"/>
        <v>0</v>
      </c>
      <c r="G280" s="21">
        <f t="shared" si="17"/>
        <v>0</v>
      </c>
      <c r="H280" s="24"/>
      <c r="I280" s="24"/>
      <c r="J280" s="21" t="s">
        <v>18</v>
      </c>
      <c r="K280" s="21">
        <v>25</v>
      </c>
      <c r="L280" s="21" t="str">
        <f>VLOOKUP(E280,[1]KLASIFIKASI!$I$4:$J$18,2,FALSE)</f>
        <v>PIJAR</v>
      </c>
      <c r="M280" s="21">
        <f t="shared" si="18"/>
        <v>1</v>
      </c>
      <c r="N280" s="21" t="s">
        <v>19</v>
      </c>
    </row>
    <row r="281" spans="1:14" s="14" customFormat="1" x14ac:dyDescent="0.25">
      <c r="A281" s="21">
        <f t="shared" si="19"/>
        <v>280</v>
      </c>
      <c r="B281" s="21" t="s">
        <v>1453</v>
      </c>
      <c r="C281" s="21" t="str">
        <f>VLOOKUP(B281,[1]DESA!$B$2:$D$601,3,FALSE)</f>
        <v>UBUNG</v>
      </c>
      <c r="D281" s="21" t="str">
        <f>VLOOKUP(B281,[1]DESA!$B$2:$E$601,4,FALSE)</f>
        <v>JONGGAT</v>
      </c>
      <c r="E281" s="22" t="s">
        <v>24</v>
      </c>
      <c r="F281" s="21">
        <f t="shared" si="16"/>
        <v>0</v>
      </c>
      <c r="G281" s="21">
        <f t="shared" si="17"/>
        <v>0</v>
      </c>
      <c r="H281" s="24"/>
      <c r="I281" s="24"/>
      <c r="J281" s="21" t="s">
        <v>18</v>
      </c>
      <c r="K281" s="21">
        <v>375</v>
      </c>
      <c r="L281" s="21" t="str">
        <f>VLOOKUP(E281,[1]KLASIFIKASI!$I$4:$J$18,2,FALSE)</f>
        <v>PELEPAS GAS</v>
      </c>
      <c r="M281" s="21">
        <f t="shared" si="18"/>
        <v>15</v>
      </c>
      <c r="N281" s="21" t="s">
        <v>19</v>
      </c>
    </row>
    <row r="282" spans="1:14" s="14" customFormat="1" x14ac:dyDescent="0.25">
      <c r="A282" s="21">
        <f t="shared" si="19"/>
        <v>281</v>
      </c>
      <c r="B282" s="21" t="s">
        <v>1453</v>
      </c>
      <c r="C282" s="21" t="str">
        <f>VLOOKUP(B282,[1]DESA!$B$2:$D$601,3,FALSE)</f>
        <v>UBUNG</v>
      </c>
      <c r="D282" s="21" t="str">
        <f>VLOOKUP(B282,[1]DESA!$B$2:$E$601,4,FALSE)</f>
        <v>JONGGAT</v>
      </c>
      <c r="E282" s="22" t="s">
        <v>24</v>
      </c>
      <c r="F282" s="21">
        <f t="shared" si="16"/>
        <v>0</v>
      </c>
      <c r="G282" s="21">
        <f t="shared" si="17"/>
        <v>0</v>
      </c>
      <c r="H282" s="24"/>
      <c r="I282" s="24"/>
      <c r="J282" s="21" t="s">
        <v>18</v>
      </c>
      <c r="K282" s="21">
        <v>125</v>
      </c>
      <c r="L282" s="21" t="str">
        <f>VLOOKUP(E282,[1]KLASIFIKASI!$I$4:$J$18,2,FALSE)</f>
        <v>PELEPAS GAS</v>
      </c>
      <c r="M282" s="21">
        <f t="shared" si="18"/>
        <v>14</v>
      </c>
      <c r="N282" s="21" t="s">
        <v>19</v>
      </c>
    </row>
    <row r="283" spans="1:14" s="14" customFormat="1" x14ac:dyDescent="0.25">
      <c r="A283" s="21">
        <f t="shared" si="19"/>
        <v>282</v>
      </c>
      <c r="B283" s="21" t="s">
        <v>1453</v>
      </c>
      <c r="C283" s="21" t="str">
        <f>VLOOKUP(B283,[1]DESA!$B$2:$D$601,3,FALSE)</f>
        <v>UBUNG</v>
      </c>
      <c r="D283" s="21" t="str">
        <f>VLOOKUP(B283,[1]DESA!$B$2:$E$601,4,FALSE)</f>
        <v>JONGGAT</v>
      </c>
      <c r="E283" s="22" t="s">
        <v>24</v>
      </c>
      <c r="F283" s="21">
        <f t="shared" si="16"/>
        <v>0</v>
      </c>
      <c r="G283" s="21">
        <f t="shared" si="17"/>
        <v>0</v>
      </c>
      <c r="H283" s="24"/>
      <c r="I283" s="24"/>
      <c r="J283" s="21" t="s">
        <v>18</v>
      </c>
      <c r="K283" s="21">
        <v>500</v>
      </c>
      <c r="L283" s="21" t="str">
        <f>VLOOKUP(E283,[1]KLASIFIKASI!$I$4:$J$18,2,FALSE)</f>
        <v>PELEPAS GAS</v>
      </c>
      <c r="M283" s="21">
        <f t="shared" si="18"/>
        <v>15</v>
      </c>
      <c r="N283" s="21" t="s">
        <v>19</v>
      </c>
    </row>
    <row r="284" spans="1:14" s="14" customFormat="1" x14ac:dyDescent="0.25">
      <c r="A284" s="21">
        <f t="shared" si="19"/>
        <v>283</v>
      </c>
      <c r="B284" s="21" t="s">
        <v>1453</v>
      </c>
      <c r="C284" s="21" t="str">
        <f>VLOOKUP(B284,[1]DESA!$B$2:$D$601,3,FALSE)</f>
        <v>UBUNG</v>
      </c>
      <c r="D284" s="21" t="str">
        <f>VLOOKUP(B284,[1]DESA!$B$2:$E$601,4,FALSE)</f>
        <v>JONGGAT</v>
      </c>
      <c r="E284" s="22" t="s">
        <v>24</v>
      </c>
      <c r="F284" s="21">
        <f t="shared" si="16"/>
        <v>0</v>
      </c>
      <c r="G284" s="21">
        <f t="shared" si="17"/>
        <v>0</v>
      </c>
      <c r="H284" s="24"/>
      <c r="I284" s="24"/>
      <c r="J284" s="21" t="s">
        <v>18</v>
      </c>
      <c r="K284" s="21">
        <v>125</v>
      </c>
      <c r="L284" s="21" t="str">
        <f>VLOOKUP(E284,[1]KLASIFIKASI!$I$4:$J$18,2,FALSE)</f>
        <v>PELEPAS GAS</v>
      </c>
      <c r="M284" s="21">
        <f t="shared" si="18"/>
        <v>14</v>
      </c>
      <c r="N284" s="21" t="s">
        <v>19</v>
      </c>
    </row>
    <row r="285" spans="1:14" s="14" customFormat="1" x14ac:dyDescent="0.25">
      <c r="A285" s="21">
        <f t="shared" si="19"/>
        <v>284</v>
      </c>
      <c r="B285" s="21" t="s">
        <v>1454</v>
      </c>
      <c r="C285" s="21" t="str">
        <f>VLOOKUP(B285,[1]DESA!$B$2:$D$601,3,FALSE)</f>
        <v>UBUNG</v>
      </c>
      <c r="D285" s="21" t="str">
        <f>VLOOKUP(B285,[1]DESA!$B$2:$E$601,4,FALSE)</f>
        <v>JONGGAT</v>
      </c>
      <c r="E285" s="22" t="s">
        <v>24</v>
      </c>
      <c r="F285" s="21">
        <f t="shared" si="16"/>
        <v>0</v>
      </c>
      <c r="G285" s="21">
        <f t="shared" si="17"/>
        <v>0</v>
      </c>
      <c r="H285" s="24"/>
      <c r="I285" s="24"/>
      <c r="J285" s="21" t="s">
        <v>18</v>
      </c>
      <c r="K285" s="21">
        <v>75</v>
      </c>
      <c r="L285" s="21" t="str">
        <f>VLOOKUP(E285,[1]KLASIFIKASI!$I$4:$J$18,2,FALSE)</f>
        <v>PELEPAS GAS</v>
      </c>
      <c r="M285" s="21">
        <f t="shared" si="18"/>
        <v>13</v>
      </c>
      <c r="N285" s="21" t="s">
        <v>52</v>
      </c>
    </row>
    <row r="286" spans="1:14" s="14" customFormat="1" x14ac:dyDescent="0.25">
      <c r="A286" s="21">
        <f t="shared" si="19"/>
        <v>285</v>
      </c>
      <c r="B286" s="21" t="s">
        <v>1454</v>
      </c>
      <c r="C286" s="21" t="str">
        <f>VLOOKUP(B286,[1]DESA!$B$2:$D$601,3,FALSE)</f>
        <v>UBUNG</v>
      </c>
      <c r="D286" s="21" t="str">
        <f>VLOOKUP(B286,[1]DESA!$B$2:$E$601,4,FALSE)</f>
        <v>JONGGAT</v>
      </c>
      <c r="E286" s="22" t="s">
        <v>24</v>
      </c>
      <c r="F286" s="21">
        <f t="shared" si="16"/>
        <v>0</v>
      </c>
      <c r="G286" s="21">
        <f t="shared" si="17"/>
        <v>0</v>
      </c>
      <c r="H286" s="24"/>
      <c r="I286" s="24"/>
      <c r="J286" s="21" t="s">
        <v>18</v>
      </c>
      <c r="K286" s="21">
        <v>500</v>
      </c>
      <c r="L286" s="21" t="str">
        <f>VLOOKUP(E286,[1]KLASIFIKASI!$I$4:$J$18,2,FALSE)</f>
        <v>PELEPAS GAS</v>
      </c>
      <c r="M286" s="21">
        <f t="shared" si="18"/>
        <v>15</v>
      </c>
      <c r="N286" s="21" t="s">
        <v>19</v>
      </c>
    </row>
    <row r="287" spans="1:14" s="14" customFormat="1" x14ac:dyDescent="0.25">
      <c r="A287" s="21">
        <f t="shared" si="19"/>
        <v>286</v>
      </c>
      <c r="B287" s="21" t="s">
        <v>1454</v>
      </c>
      <c r="C287" s="21" t="str">
        <f>VLOOKUP(B287,[1]DESA!$B$2:$D$601,3,FALSE)</f>
        <v>UBUNG</v>
      </c>
      <c r="D287" s="21" t="str">
        <f>VLOOKUP(B287,[1]DESA!$B$2:$E$601,4,FALSE)</f>
        <v>JONGGAT</v>
      </c>
      <c r="E287" s="22" t="s">
        <v>24</v>
      </c>
      <c r="F287" s="21">
        <f t="shared" si="16"/>
        <v>0</v>
      </c>
      <c r="G287" s="21">
        <f t="shared" si="17"/>
        <v>0</v>
      </c>
      <c r="H287" s="24"/>
      <c r="I287" s="24"/>
      <c r="J287" s="21" t="s">
        <v>18</v>
      </c>
      <c r="K287" s="21">
        <v>75</v>
      </c>
      <c r="L287" s="21" t="str">
        <f>VLOOKUP(E287,[1]KLASIFIKASI!$I$4:$J$18,2,FALSE)</f>
        <v>PELEPAS GAS</v>
      </c>
      <c r="M287" s="21">
        <f t="shared" si="18"/>
        <v>13</v>
      </c>
      <c r="N287" s="21" t="s">
        <v>52</v>
      </c>
    </row>
    <row r="288" spans="1:14" s="14" customFormat="1" x14ac:dyDescent="0.25">
      <c r="A288" s="21">
        <f t="shared" si="19"/>
        <v>287</v>
      </c>
      <c r="B288" s="21" t="s">
        <v>1454</v>
      </c>
      <c r="C288" s="21" t="str">
        <f>VLOOKUP(B288,[1]DESA!$B$2:$D$601,3,FALSE)</f>
        <v>UBUNG</v>
      </c>
      <c r="D288" s="21" t="str">
        <f>VLOOKUP(B288,[1]DESA!$B$2:$E$601,4,FALSE)</f>
        <v>JONGGAT</v>
      </c>
      <c r="E288" s="22" t="s">
        <v>24</v>
      </c>
      <c r="F288" s="21">
        <f t="shared" si="16"/>
        <v>0</v>
      </c>
      <c r="G288" s="21">
        <f t="shared" si="17"/>
        <v>0</v>
      </c>
      <c r="H288" s="24"/>
      <c r="I288" s="24"/>
      <c r="J288" s="21" t="s">
        <v>18</v>
      </c>
      <c r="K288" s="21">
        <v>200</v>
      </c>
      <c r="L288" s="21" t="str">
        <f>VLOOKUP(E288,[1]KLASIFIKASI!$I$4:$J$18,2,FALSE)</f>
        <v>PELEPAS GAS</v>
      </c>
      <c r="M288" s="21">
        <f t="shared" si="18"/>
        <v>14</v>
      </c>
      <c r="N288" s="21" t="s">
        <v>19</v>
      </c>
    </row>
    <row r="289" spans="1:14" s="14" customFormat="1" x14ac:dyDescent="0.25">
      <c r="A289" s="21">
        <f t="shared" si="19"/>
        <v>288</v>
      </c>
      <c r="B289" s="21" t="s">
        <v>1454</v>
      </c>
      <c r="C289" s="21" t="str">
        <f>VLOOKUP(B289,[1]DESA!$B$2:$D$601,3,FALSE)</f>
        <v>UBUNG</v>
      </c>
      <c r="D289" s="21" t="str">
        <f>VLOOKUP(B289,[1]DESA!$B$2:$E$601,4,FALSE)</f>
        <v>JONGGAT</v>
      </c>
      <c r="E289" s="22" t="s">
        <v>24</v>
      </c>
      <c r="F289" s="21">
        <f t="shared" si="16"/>
        <v>0</v>
      </c>
      <c r="G289" s="21">
        <f t="shared" si="17"/>
        <v>0</v>
      </c>
      <c r="H289" s="24"/>
      <c r="I289" s="24"/>
      <c r="J289" s="21" t="s">
        <v>18</v>
      </c>
      <c r="K289" s="21">
        <v>75</v>
      </c>
      <c r="L289" s="21" t="str">
        <f>VLOOKUP(E289,[1]KLASIFIKASI!$I$4:$J$18,2,FALSE)</f>
        <v>PELEPAS GAS</v>
      </c>
      <c r="M289" s="21">
        <f t="shared" si="18"/>
        <v>13</v>
      </c>
      <c r="N289" s="21" t="s">
        <v>52</v>
      </c>
    </row>
    <row r="290" spans="1:14" s="14" customFormat="1" x14ac:dyDescent="0.25">
      <c r="A290" s="21">
        <f t="shared" si="19"/>
        <v>289</v>
      </c>
      <c r="B290" s="21" t="s">
        <v>1454</v>
      </c>
      <c r="C290" s="21" t="str">
        <f>VLOOKUP(B290,[1]DESA!$B$2:$D$601,3,FALSE)</f>
        <v>UBUNG</v>
      </c>
      <c r="D290" s="21" t="str">
        <f>VLOOKUP(B290,[1]DESA!$B$2:$E$601,4,FALSE)</f>
        <v>JONGGAT</v>
      </c>
      <c r="E290" s="22" t="s">
        <v>24</v>
      </c>
      <c r="F290" s="21">
        <f t="shared" si="16"/>
        <v>0</v>
      </c>
      <c r="G290" s="21">
        <f t="shared" si="17"/>
        <v>0</v>
      </c>
      <c r="H290" s="24"/>
      <c r="I290" s="24"/>
      <c r="J290" s="21" t="s">
        <v>18</v>
      </c>
      <c r="K290" s="21">
        <v>75</v>
      </c>
      <c r="L290" s="21" t="str">
        <f>VLOOKUP(E290,[1]KLASIFIKASI!$I$4:$J$18,2,FALSE)</f>
        <v>PELEPAS GAS</v>
      </c>
      <c r="M290" s="21">
        <f t="shared" si="18"/>
        <v>13</v>
      </c>
      <c r="N290" s="21" t="s">
        <v>52</v>
      </c>
    </row>
    <row r="291" spans="1:14" s="14" customFormat="1" x14ac:dyDescent="0.25">
      <c r="A291" s="21">
        <f t="shared" si="19"/>
        <v>290</v>
      </c>
      <c r="B291" s="21" t="s">
        <v>1454</v>
      </c>
      <c r="C291" s="21" t="str">
        <f>VLOOKUP(B291,[1]DESA!$B$2:$D$601,3,FALSE)</f>
        <v>UBUNG</v>
      </c>
      <c r="D291" s="21" t="str">
        <f>VLOOKUP(B291,[1]DESA!$B$2:$E$601,4,FALSE)</f>
        <v>JONGGAT</v>
      </c>
      <c r="E291" s="22" t="s">
        <v>24</v>
      </c>
      <c r="F291" s="21">
        <f t="shared" si="16"/>
        <v>0</v>
      </c>
      <c r="G291" s="21">
        <f t="shared" si="17"/>
        <v>0</v>
      </c>
      <c r="H291" s="24"/>
      <c r="I291" s="24"/>
      <c r="J291" s="21" t="s">
        <v>18</v>
      </c>
      <c r="K291" s="21">
        <v>500</v>
      </c>
      <c r="L291" s="21" t="str">
        <f>VLOOKUP(E291,[1]KLASIFIKASI!$I$4:$J$18,2,FALSE)</f>
        <v>PELEPAS GAS</v>
      </c>
      <c r="M291" s="21">
        <f t="shared" si="18"/>
        <v>15</v>
      </c>
      <c r="N291" s="21" t="s">
        <v>19</v>
      </c>
    </row>
    <row r="292" spans="1:14" s="14" customFormat="1" x14ac:dyDescent="0.25">
      <c r="A292" s="21">
        <f t="shared" si="19"/>
        <v>291</v>
      </c>
      <c r="B292" s="21" t="s">
        <v>1461</v>
      </c>
      <c r="C292" s="21" t="str">
        <f>VLOOKUP(B292,[1]DESA!$B$2:$D$601,3,FALSE)</f>
        <v>UBUNG</v>
      </c>
      <c r="D292" s="21" t="str">
        <f>VLOOKUP(B292,[1]DESA!$B$2:$E$601,4,FALSE)</f>
        <v>JONGGAT</v>
      </c>
      <c r="E292" s="22" t="s">
        <v>24</v>
      </c>
      <c r="F292" s="21">
        <f t="shared" si="16"/>
        <v>0</v>
      </c>
      <c r="G292" s="21">
        <f t="shared" si="17"/>
        <v>0</v>
      </c>
      <c r="H292" s="24"/>
      <c r="I292" s="24"/>
      <c r="J292" s="21" t="s">
        <v>18</v>
      </c>
      <c r="K292" s="21">
        <v>500</v>
      </c>
      <c r="L292" s="21" t="str">
        <f>VLOOKUP(E292,[1]KLASIFIKASI!$I$4:$J$18,2,FALSE)</f>
        <v>PELEPAS GAS</v>
      </c>
      <c r="M292" s="21">
        <f t="shared" si="18"/>
        <v>15</v>
      </c>
      <c r="N292" s="21" t="s">
        <v>19</v>
      </c>
    </row>
    <row r="293" spans="1:14" x14ac:dyDescent="0.25">
      <c r="A293" s="21">
        <f t="shared" si="19"/>
        <v>292</v>
      </c>
      <c r="B293" s="21" t="s">
        <v>2335</v>
      </c>
      <c r="C293" s="21" t="str">
        <f>VLOOKUP(B293,[1]DESA!$B$2:$D$601,3,FALSE)</f>
        <v>BAREJULAT</v>
      </c>
      <c r="D293" s="21" t="str">
        <f>VLOOKUP(B293,[1]DESA!$B$2:$E$601,4,FALSE)</f>
        <v>JONGGAT</v>
      </c>
      <c r="E293" s="22" t="s">
        <v>29</v>
      </c>
      <c r="F293" s="21">
        <f t="shared" si="16"/>
        <v>0</v>
      </c>
      <c r="G293" s="21">
        <f t="shared" si="17"/>
        <v>0</v>
      </c>
      <c r="H293" s="24"/>
      <c r="I293" s="24"/>
      <c r="J293" s="21" t="s">
        <v>18</v>
      </c>
      <c r="K293" s="21">
        <v>500</v>
      </c>
      <c r="L293" s="21" t="e">
        <f>VLOOKUP(#REF!,[1]KLASIFIKASI!$I$4:$J$18,2,FALSE)</f>
        <v>#REF!</v>
      </c>
      <c r="M293" s="21" t="e">
        <f t="shared" si="18"/>
        <v>#REF!</v>
      </c>
      <c r="N293" s="21" t="s">
        <v>52</v>
      </c>
    </row>
    <row r="294" spans="1:14" x14ac:dyDescent="0.25">
      <c r="A294" s="21">
        <f t="shared" si="19"/>
        <v>293</v>
      </c>
      <c r="B294" s="21" t="s">
        <v>2335</v>
      </c>
      <c r="C294" s="21" t="str">
        <f>VLOOKUP(B294,[1]DESA!$B$2:$D$601,3,FALSE)</f>
        <v>BAREJULAT</v>
      </c>
      <c r="D294" s="21" t="str">
        <f>VLOOKUP(B294,[1]DESA!$B$2:$E$601,4,FALSE)</f>
        <v>JONGGAT</v>
      </c>
      <c r="E294" s="22" t="s">
        <v>29</v>
      </c>
      <c r="F294" s="21">
        <f t="shared" si="16"/>
        <v>0</v>
      </c>
      <c r="G294" s="21">
        <f t="shared" si="17"/>
        <v>0</v>
      </c>
      <c r="H294" s="24"/>
      <c r="I294" s="24"/>
      <c r="J294" s="21" t="s">
        <v>18</v>
      </c>
      <c r="K294" s="21">
        <v>500</v>
      </c>
      <c r="L294" s="21" t="str">
        <f>VLOOKUP(E293,[1]KLASIFIKASI!$I$4:$J$18,2,FALSE)</f>
        <v>PELEPAS GAS</v>
      </c>
      <c r="M294" s="21">
        <f t="shared" si="18"/>
        <v>15</v>
      </c>
      <c r="N294" s="21" t="s">
        <v>19</v>
      </c>
    </row>
    <row r="295" spans="1:14" x14ac:dyDescent="0.25">
      <c r="A295" s="21">
        <f t="shared" si="19"/>
        <v>294</v>
      </c>
      <c r="B295" s="21" t="s">
        <v>2335</v>
      </c>
      <c r="C295" s="21" t="str">
        <f>VLOOKUP(B295,[1]DESA!$B$2:$D$601,3,FALSE)</f>
        <v>BAREJULAT</v>
      </c>
      <c r="D295" s="21" t="str">
        <f>VLOOKUP(B295,[1]DESA!$B$2:$E$601,4,FALSE)</f>
        <v>JONGGAT</v>
      </c>
      <c r="E295" s="22" t="s">
        <v>29</v>
      </c>
      <c r="F295" s="21">
        <f t="shared" si="16"/>
        <v>0</v>
      </c>
      <c r="G295" s="21">
        <f t="shared" si="17"/>
        <v>0</v>
      </c>
      <c r="H295" s="24"/>
      <c r="I295" s="24"/>
      <c r="J295" s="21" t="s">
        <v>18</v>
      </c>
      <c r="K295" s="21">
        <v>500</v>
      </c>
      <c r="L295" s="21" t="str">
        <f>VLOOKUP(E294,[1]KLASIFIKASI!$I$4:$J$18,2,FALSE)</f>
        <v>PELEPAS GAS</v>
      </c>
      <c r="M295" s="21">
        <f t="shared" si="18"/>
        <v>15</v>
      </c>
      <c r="N295" s="21" t="s">
        <v>19</v>
      </c>
    </row>
    <row r="296" spans="1:14" x14ac:dyDescent="0.25">
      <c r="A296" s="21">
        <f t="shared" si="19"/>
        <v>295</v>
      </c>
      <c r="B296" s="21" t="s">
        <v>2335</v>
      </c>
      <c r="C296" s="21" t="str">
        <f>VLOOKUP(B296,[1]DESA!$B$2:$D$601,3,FALSE)</f>
        <v>BAREJULAT</v>
      </c>
      <c r="D296" s="21" t="str">
        <f>VLOOKUP(B296,[1]DESA!$B$2:$E$601,4,FALSE)</f>
        <v>JONGGAT</v>
      </c>
      <c r="E296" s="22" t="s">
        <v>29</v>
      </c>
      <c r="F296" s="21">
        <f t="shared" si="16"/>
        <v>0</v>
      </c>
      <c r="G296" s="21">
        <f t="shared" si="17"/>
        <v>0</v>
      </c>
      <c r="H296" s="24"/>
      <c r="I296" s="24"/>
      <c r="J296" s="21" t="s">
        <v>18</v>
      </c>
      <c r="K296" s="21">
        <v>500</v>
      </c>
      <c r="L296" s="21" t="str">
        <f>VLOOKUP(E295,[1]KLASIFIKASI!$I$4:$J$18,2,FALSE)</f>
        <v>PELEPAS GAS</v>
      </c>
      <c r="M296" s="21">
        <f t="shared" si="18"/>
        <v>15</v>
      </c>
      <c r="N296" s="21" t="s">
        <v>19</v>
      </c>
    </row>
    <row r="297" spans="1:14" x14ac:dyDescent="0.25">
      <c r="A297" s="21">
        <f t="shared" si="19"/>
        <v>296</v>
      </c>
      <c r="B297" s="21" t="s">
        <v>2335</v>
      </c>
      <c r="C297" s="21" t="str">
        <f>VLOOKUP(B297,[1]DESA!$B$2:$D$601,3,FALSE)</f>
        <v>BAREJULAT</v>
      </c>
      <c r="D297" s="21" t="str">
        <f>VLOOKUP(B297,[1]DESA!$B$2:$E$601,4,FALSE)</f>
        <v>JONGGAT</v>
      </c>
      <c r="E297" s="22" t="s">
        <v>29</v>
      </c>
      <c r="F297" s="21">
        <f t="shared" si="16"/>
        <v>0</v>
      </c>
      <c r="G297" s="21">
        <f t="shared" si="17"/>
        <v>0</v>
      </c>
      <c r="H297" s="24"/>
      <c r="I297" s="24"/>
      <c r="J297" s="21" t="s">
        <v>18</v>
      </c>
      <c r="K297" s="21">
        <v>500</v>
      </c>
      <c r="L297" s="21" t="str">
        <f>VLOOKUP(E296,[1]KLASIFIKASI!$I$4:$J$18,2,FALSE)</f>
        <v>PELEPAS GAS</v>
      </c>
      <c r="M297" s="21">
        <f t="shared" si="18"/>
        <v>15</v>
      </c>
      <c r="N297" s="21" t="s">
        <v>19</v>
      </c>
    </row>
    <row r="298" spans="1:14" x14ac:dyDescent="0.25">
      <c r="A298" s="21">
        <f t="shared" si="19"/>
        <v>297</v>
      </c>
      <c r="B298" s="21" t="s">
        <v>2335</v>
      </c>
      <c r="C298" s="21" t="str">
        <f>VLOOKUP(B298,[1]DESA!$B$2:$D$601,3,FALSE)</f>
        <v>BAREJULAT</v>
      </c>
      <c r="D298" s="21" t="str">
        <f>VLOOKUP(B298,[1]DESA!$B$2:$E$601,4,FALSE)</f>
        <v>JONGGAT</v>
      </c>
      <c r="E298" s="22" t="s">
        <v>29</v>
      </c>
      <c r="F298" s="21">
        <f t="shared" si="16"/>
        <v>0</v>
      </c>
      <c r="G298" s="21">
        <f t="shared" si="17"/>
        <v>0</v>
      </c>
      <c r="H298" s="24"/>
      <c r="I298" s="24"/>
      <c r="J298" s="21" t="s">
        <v>18</v>
      </c>
      <c r="K298" s="21">
        <v>500</v>
      </c>
      <c r="L298" s="21" t="str">
        <f>VLOOKUP(E297,[1]KLASIFIKASI!$I$4:$J$18,2,FALSE)</f>
        <v>PELEPAS GAS</v>
      </c>
      <c r="M298" s="21">
        <f t="shared" si="18"/>
        <v>15</v>
      </c>
      <c r="N298" s="21" t="s">
        <v>19</v>
      </c>
    </row>
    <row r="299" spans="1:14" x14ac:dyDescent="0.25">
      <c r="A299" s="21">
        <f t="shared" si="19"/>
        <v>298</v>
      </c>
      <c r="B299" s="21" t="s">
        <v>2335</v>
      </c>
      <c r="C299" s="21" t="str">
        <f>VLOOKUP(B299,[1]DESA!$B$2:$D$601,3,FALSE)</f>
        <v>BAREJULAT</v>
      </c>
      <c r="D299" s="21" t="str">
        <f>VLOOKUP(B299,[1]DESA!$B$2:$E$601,4,FALSE)</f>
        <v>JONGGAT</v>
      </c>
      <c r="E299" s="22" t="s">
        <v>15</v>
      </c>
      <c r="F299" s="21">
        <f t="shared" si="16"/>
        <v>0</v>
      </c>
      <c r="G299" s="21">
        <f t="shared" si="17"/>
        <v>0</v>
      </c>
      <c r="H299" s="24"/>
      <c r="I299" s="24"/>
      <c r="J299" s="21" t="s">
        <v>18</v>
      </c>
      <c r="K299" s="21">
        <v>18</v>
      </c>
      <c r="L299" s="21" t="str">
        <f>VLOOKUP(E298,[1]KLASIFIKASI!$I$4:$J$18,2,FALSE)</f>
        <v>PELEPAS GAS</v>
      </c>
      <c r="M299" s="21">
        <f t="shared" si="18"/>
        <v>12</v>
      </c>
      <c r="N299" s="21" t="s">
        <v>19</v>
      </c>
    </row>
    <row r="300" spans="1:14" x14ac:dyDescent="0.25">
      <c r="A300" s="21">
        <f t="shared" si="19"/>
        <v>299</v>
      </c>
      <c r="B300" s="21" t="s">
        <v>2335</v>
      </c>
      <c r="C300" s="21" t="str">
        <f>VLOOKUP(B300,[1]DESA!$B$2:$D$601,3,FALSE)</f>
        <v>BAREJULAT</v>
      </c>
      <c r="D300" s="21" t="str">
        <f>VLOOKUP(B300,[1]DESA!$B$2:$E$601,4,FALSE)</f>
        <v>JONGGAT</v>
      </c>
      <c r="E300" s="22" t="s">
        <v>29</v>
      </c>
      <c r="F300" s="21">
        <f t="shared" si="16"/>
        <v>0</v>
      </c>
      <c r="G300" s="21">
        <f t="shared" si="17"/>
        <v>0</v>
      </c>
      <c r="H300" s="24"/>
      <c r="I300" s="24"/>
      <c r="J300" s="21" t="s">
        <v>18</v>
      </c>
      <c r="K300" s="21">
        <v>500</v>
      </c>
      <c r="L300" s="21" t="str">
        <f>VLOOKUP(E299,[1]KLASIFIKASI!$I$4:$J$18,2,FALSE)</f>
        <v>PELEPAS GAS</v>
      </c>
      <c r="M300" s="21">
        <f t="shared" si="18"/>
        <v>15</v>
      </c>
      <c r="N300" s="21" t="s">
        <v>19</v>
      </c>
    </row>
    <row r="301" spans="1:14" x14ac:dyDescent="0.25">
      <c r="A301" s="21">
        <f t="shared" si="19"/>
        <v>300</v>
      </c>
      <c r="B301" s="21" t="s">
        <v>2335</v>
      </c>
      <c r="C301" s="21" t="str">
        <f>VLOOKUP(B301,[1]DESA!$B$2:$D$601,3,FALSE)</f>
        <v>BAREJULAT</v>
      </c>
      <c r="D301" s="21" t="str">
        <f>VLOOKUP(B301,[1]DESA!$B$2:$E$601,4,FALSE)</f>
        <v>JONGGAT</v>
      </c>
      <c r="E301" s="22" t="s">
        <v>29</v>
      </c>
      <c r="F301" s="21">
        <f t="shared" si="16"/>
        <v>0</v>
      </c>
      <c r="G301" s="21">
        <f t="shared" si="17"/>
        <v>0</v>
      </c>
      <c r="H301" s="24"/>
      <c r="I301" s="24"/>
      <c r="J301" s="21" t="s">
        <v>18</v>
      </c>
      <c r="K301" s="21">
        <v>500</v>
      </c>
      <c r="L301" s="21" t="str">
        <f>VLOOKUP(E300,[1]KLASIFIKASI!$I$4:$J$18,2,FALSE)</f>
        <v>PELEPAS GAS</v>
      </c>
      <c r="M301" s="21">
        <f t="shared" si="18"/>
        <v>15</v>
      </c>
      <c r="N301" s="21" t="s">
        <v>19</v>
      </c>
    </row>
    <row r="302" spans="1:14" x14ac:dyDescent="0.25">
      <c r="A302" s="21">
        <f t="shared" si="19"/>
        <v>301</v>
      </c>
      <c r="B302" s="21" t="s">
        <v>2335</v>
      </c>
      <c r="C302" s="21" t="str">
        <f>VLOOKUP(B302,[1]DESA!$B$2:$D$601,3,FALSE)</f>
        <v>BAREJULAT</v>
      </c>
      <c r="D302" s="21" t="str">
        <f>VLOOKUP(B302,[1]DESA!$B$2:$E$601,4,FALSE)</f>
        <v>JONGGAT</v>
      </c>
      <c r="E302" s="22" t="s">
        <v>29</v>
      </c>
      <c r="F302" s="21">
        <f t="shared" si="16"/>
        <v>0</v>
      </c>
      <c r="G302" s="21">
        <f t="shared" si="17"/>
        <v>0</v>
      </c>
      <c r="H302" s="24"/>
      <c r="I302" s="24"/>
      <c r="J302" s="21" t="s">
        <v>18</v>
      </c>
      <c r="K302" s="21">
        <v>500</v>
      </c>
      <c r="L302" s="21" t="str">
        <f>VLOOKUP(E301,[1]KLASIFIKASI!$I$4:$J$18,2,FALSE)</f>
        <v>PELEPAS GAS</v>
      </c>
      <c r="M302" s="21">
        <f t="shared" si="18"/>
        <v>15</v>
      </c>
      <c r="N302" s="21" t="s">
        <v>19</v>
      </c>
    </row>
    <row r="303" spans="1:14" x14ac:dyDescent="0.25">
      <c r="A303" s="21">
        <f t="shared" si="19"/>
        <v>302</v>
      </c>
      <c r="B303" s="21" t="s">
        <v>2335</v>
      </c>
      <c r="C303" s="21" t="str">
        <f>VLOOKUP(B303,[1]DESA!$B$2:$D$601,3,FALSE)</f>
        <v>BAREJULAT</v>
      </c>
      <c r="D303" s="21" t="str">
        <f>VLOOKUP(B303,[1]DESA!$B$2:$E$601,4,FALSE)</f>
        <v>JONGGAT</v>
      </c>
      <c r="E303" s="22" t="s">
        <v>29</v>
      </c>
      <c r="F303" s="21">
        <f t="shared" si="16"/>
        <v>0</v>
      </c>
      <c r="G303" s="21">
        <f t="shared" si="17"/>
        <v>0</v>
      </c>
      <c r="H303" s="24"/>
      <c r="I303" s="24"/>
      <c r="J303" s="21" t="s">
        <v>18</v>
      </c>
      <c r="K303" s="21">
        <v>500</v>
      </c>
      <c r="L303" s="21" t="str">
        <f>VLOOKUP(E302,[1]KLASIFIKASI!$I$4:$J$18,2,FALSE)</f>
        <v>PELEPAS GAS</v>
      </c>
      <c r="M303" s="21">
        <f t="shared" si="18"/>
        <v>15</v>
      </c>
      <c r="N303" s="21" t="s">
        <v>19</v>
      </c>
    </row>
    <row r="304" spans="1:14" x14ac:dyDescent="0.25">
      <c r="A304" s="21">
        <f t="shared" si="19"/>
        <v>303</v>
      </c>
      <c r="B304" s="21" t="s">
        <v>2335</v>
      </c>
      <c r="C304" s="21" t="str">
        <f>VLOOKUP(B304,[1]DESA!$B$2:$D$601,3,FALSE)</f>
        <v>BAREJULAT</v>
      </c>
      <c r="D304" s="21" t="str">
        <f>VLOOKUP(B304,[1]DESA!$B$2:$E$601,4,FALSE)</f>
        <v>JONGGAT</v>
      </c>
      <c r="E304" s="22" t="s">
        <v>29</v>
      </c>
      <c r="F304" s="21">
        <f t="shared" si="16"/>
        <v>0</v>
      </c>
      <c r="G304" s="21">
        <f t="shared" si="17"/>
        <v>0</v>
      </c>
      <c r="H304" s="24"/>
      <c r="I304" s="24"/>
      <c r="J304" s="21" t="s">
        <v>18</v>
      </c>
      <c r="K304" s="21">
        <v>500</v>
      </c>
      <c r="L304" s="21" t="str">
        <f>VLOOKUP(E303,[1]KLASIFIKASI!$I$4:$J$18,2,FALSE)</f>
        <v>PELEPAS GAS</v>
      </c>
      <c r="M304" s="21">
        <f t="shared" si="18"/>
        <v>15</v>
      </c>
      <c r="N304" s="21" t="s">
        <v>19</v>
      </c>
    </row>
    <row r="305" spans="1:14" x14ac:dyDescent="0.25">
      <c r="A305" s="21">
        <f t="shared" si="19"/>
        <v>304</v>
      </c>
      <c r="B305" s="21" t="s">
        <v>2335</v>
      </c>
      <c r="C305" s="21" t="str">
        <f>VLOOKUP(B305,[1]DESA!$B$2:$D$601,3,FALSE)</f>
        <v>BAREJULAT</v>
      </c>
      <c r="D305" s="21" t="str">
        <f>VLOOKUP(B305,[1]DESA!$B$2:$E$601,4,FALSE)</f>
        <v>JONGGAT</v>
      </c>
      <c r="E305" s="22" t="s">
        <v>29</v>
      </c>
      <c r="F305" s="21">
        <f t="shared" si="16"/>
        <v>0</v>
      </c>
      <c r="G305" s="21">
        <f t="shared" si="17"/>
        <v>0</v>
      </c>
      <c r="H305" s="24"/>
      <c r="I305" s="24"/>
      <c r="J305" s="21" t="s">
        <v>18</v>
      </c>
      <c r="K305" s="21">
        <v>250</v>
      </c>
      <c r="L305" s="21" t="str">
        <f>VLOOKUP(E304,[1]KLASIFIKASI!$I$4:$J$18,2,FALSE)</f>
        <v>PELEPAS GAS</v>
      </c>
      <c r="M305" s="21">
        <f t="shared" si="18"/>
        <v>14</v>
      </c>
      <c r="N305" s="21" t="s">
        <v>19</v>
      </c>
    </row>
    <row r="306" spans="1:14" x14ac:dyDescent="0.25">
      <c r="A306" s="21">
        <f t="shared" si="19"/>
        <v>305</v>
      </c>
      <c r="B306" s="21" t="s">
        <v>2335</v>
      </c>
      <c r="C306" s="21" t="str">
        <f>VLOOKUP(B306,[1]DESA!$B$2:$D$601,3,FALSE)</f>
        <v>BAREJULAT</v>
      </c>
      <c r="D306" s="21" t="str">
        <f>VLOOKUP(B306,[1]DESA!$B$2:$E$601,4,FALSE)</f>
        <v>JONGGAT</v>
      </c>
      <c r="E306" s="22" t="s">
        <v>29</v>
      </c>
      <c r="F306" s="21">
        <f t="shared" si="16"/>
        <v>0</v>
      </c>
      <c r="G306" s="21">
        <f t="shared" si="17"/>
        <v>0</v>
      </c>
      <c r="H306" s="24"/>
      <c r="I306" s="24"/>
      <c r="J306" s="21" t="s">
        <v>18</v>
      </c>
      <c r="K306" s="21">
        <v>42</v>
      </c>
      <c r="L306" s="21" t="str">
        <f>VLOOKUP(E305,[1]KLASIFIKASI!$I$4:$J$18,2,FALSE)</f>
        <v>PELEPAS GAS</v>
      </c>
      <c r="M306" s="21">
        <f t="shared" si="18"/>
        <v>12</v>
      </c>
      <c r="N306" s="21" t="s">
        <v>19</v>
      </c>
    </row>
    <row r="307" spans="1:14" x14ac:dyDescent="0.25">
      <c r="A307" s="21">
        <f t="shared" si="19"/>
        <v>306</v>
      </c>
      <c r="B307" s="21" t="s">
        <v>2335</v>
      </c>
      <c r="C307" s="21" t="str">
        <f>VLOOKUP(B307,[1]DESA!$B$2:$D$601,3,FALSE)</f>
        <v>BAREJULAT</v>
      </c>
      <c r="D307" s="21" t="str">
        <f>VLOOKUP(B307,[1]DESA!$B$2:$E$601,4,FALSE)</f>
        <v>JONGGAT</v>
      </c>
      <c r="E307" s="22" t="s">
        <v>15</v>
      </c>
      <c r="F307" s="21">
        <f t="shared" si="16"/>
        <v>0</v>
      </c>
      <c r="G307" s="21">
        <f t="shared" si="17"/>
        <v>0</v>
      </c>
      <c r="H307" s="24"/>
      <c r="I307" s="24"/>
      <c r="J307" s="21" t="s">
        <v>18</v>
      </c>
      <c r="K307" s="21">
        <v>125</v>
      </c>
      <c r="L307" s="21" t="str">
        <f>VLOOKUP(E307,[1]KLASIFIKASI!$I$4:$J$18,2,FALSE)</f>
        <v>PELEPAS GAS</v>
      </c>
      <c r="M307" s="21">
        <f t="shared" si="18"/>
        <v>14</v>
      </c>
      <c r="N307" s="21" t="s">
        <v>19</v>
      </c>
    </row>
    <row r="308" spans="1:14" x14ac:dyDescent="0.25">
      <c r="A308" s="21">
        <f t="shared" si="19"/>
        <v>307</v>
      </c>
      <c r="B308" s="21" t="s">
        <v>2335</v>
      </c>
      <c r="C308" s="21" t="str">
        <f>VLOOKUP(B308,[1]DESA!$B$2:$D$601,3,FALSE)</f>
        <v>BAREJULAT</v>
      </c>
      <c r="D308" s="21" t="str">
        <f>VLOOKUP(B308,[1]DESA!$B$2:$E$601,4,FALSE)</f>
        <v>JONGGAT</v>
      </c>
      <c r="E308" s="22" t="s">
        <v>29</v>
      </c>
      <c r="F308" s="21">
        <f t="shared" si="16"/>
        <v>0</v>
      </c>
      <c r="G308" s="21">
        <f t="shared" si="17"/>
        <v>0</v>
      </c>
      <c r="H308" s="24"/>
      <c r="I308" s="24"/>
      <c r="J308" s="21" t="s">
        <v>18</v>
      </c>
      <c r="K308" s="21">
        <v>500</v>
      </c>
      <c r="L308" s="21" t="str">
        <f>VLOOKUP(E308,[1]KLASIFIKASI!$I$4:$J$18,2,FALSE)</f>
        <v>PELEPAS GAS</v>
      </c>
      <c r="M308" s="21">
        <f t="shared" si="18"/>
        <v>15</v>
      </c>
      <c r="N308" s="21" t="s">
        <v>19</v>
      </c>
    </row>
    <row r="309" spans="1:14" x14ac:dyDescent="0.25">
      <c r="A309" s="21">
        <f t="shared" si="19"/>
        <v>308</v>
      </c>
      <c r="B309" s="21" t="s">
        <v>2335</v>
      </c>
      <c r="C309" s="21" t="str">
        <f>VLOOKUP(B309,[1]DESA!$B$2:$D$601,3,FALSE)</f>
        <v>BAREJULAT</v>
      </c>
      <c r="D309" s="21" t="str">
        <f>VLOOKUP(B309,[1]DESA!$B$2:$E$601,4,FALSE)</f>
        <v>JONGGAT</v>
      </c>
      <c r="E309" s="22" t="s">
        <v>15</v>
      </c>
      <c r="F309" s="21">
        <f t="shared" si="16"/>
        <v>0</v>
      </c>
      <c r="G309" s="21">
        <f t="shared" si="17"/>
        <v>0</v>
      </c>
      <c r="H309" s="24"/>
      <c r="I309" s="24"/>
      <c r="J309" s="21" t="s">
        <v>18</v>
      </c>
      <c r="K309" s="21">
        <v>42</v>
      </c>
      <c r="L309" s="21" t="str">
        <f>VLOOKUP(E309,[1]KLASIFIKASI!$I$4:$J$18,2,FALSE)</f>
        <v>PELEPAS GAS</v>
      </c>
      <c r="M309" s="21">
        <f t="shared" si="18"/>
        <v>12</v>
      </c>
      <c r="N309" s="21" t="s">
        <v>19</v>
      </c>
    </row>
    <row r="310" spans="1:14" x14ac:dyDescent="0.25">
      <c r="A310" s="21">
        <f t="shared" si="19"/>
        <v>309</v>
      </c>
      <c r="B310" s="21" t="s">
        <v>2360</v>
      </c>
      <c r="C310" s="21" t="str">
        <f>VLOOKUP(B310,[1]DESA!$B$2:$D$601,3,FALSE)</f>
        <v>JELANTIK</v>
      </c>
      <c r="D310" s="21" t="str">
        <f>VLOOKUP(B310,[1]DESA!$B$2:$E$601,4,FALSE)</f>
        <v>JONGGAT</v>
      </c>
      <c r="E310" s="22" t="s">
        <v>29</v>
      </c>
      <c r="F310" s="21">
        <f t="shared" si="16"/>
        <v>0</v>
      </c>
      <c r="G310" s="21">
        <f t="shared" si="17"/>
        <v>0</v>
      </c>
      <c r="H310" s="24"/>
      <c r="I310" s="24"/>
      <c r="J310" s="21" t="s">
        <v>18</v>
      </c>
      <c r="K310" s="21">
        <v>250</v>
      </c>
      <c r="L310" s="21" t="str">
        <f>VLOOKUP(E310,[1]KLASIFIKASI!$I$4:$J$18,2,FALSE)</f>
        <v>PELEPAS GAS</v>
      </c>
      <c r="M310" s="21">
        <f t="shared" si="18"/>
        <v>14</v>
      </c>
      <c r="N310" s="21" t="s">
        <v>19</v>
      </c>
    </row>
    <row r="311" spans="1:14" x14ac:dyDescent="0.25">
      <c r="A311" s="21">
        <f t="shared" si="19"/>
        <v>310</v>
      </c>
      <c r="B311" s="21" t="s">
        <v>2360</v>
      </c>
      <c r="C311" s="21" t="str">
        <f>VLOOKUP(B311,[1]DESA!$B$2:$D$601,3,FALSE)</f>
        <v>JELANTIK</v>
      </c>
      <c r="D311" s="21" t="str">
        <f>VLOOKUP(B311,[1]DESA!$B$2:$E$601,4,FALSE)</f>
        <v>JONGGAT</v>
      </c>
      <c r="E311" s="22" t="s">
        <v>29</v>
      </c>
      <c r="F311" s="21">
        <f t="shared" si="16"/>
        <v>0</v>
      </c>
      <c r="G311" s="21">
        <f t="shared" si="17"/>
        <v>0</v>
      </c>
      <c r="H311" s="24"/>
      <c r="I311" s="24"/>
      <c r="J311" s="21" t="s">
        <v>18</v>
      </c>
      <c r="K311" s="21">
        <v>500</v>
      </c>
      <c r="L311" s="21" t="str">
        <f>VLOOKUP(E311,[1]KLASIFIKASI!$I$4:$J$18,2,FALSE)</f>
        <v>PELEPAS GAS</v>
      </c>
      <c r="M311" s="21">
        <f t="shared" si="18"/>
        <v>15</v>
      </c>
      <c r="N311" s="21" t="s">
        <v>19</v>
      </c>
    </row>
    <row r="312" spans="1:14" x14ac:dyDescent="0.25">
      <c r="A312" s="21">
        <f t="shared" si="19"/>
        <v>311</v>
      </c>
      <c r="B312" s="21" t="s">
        <v>2360</v>
      </c>
      <c r="C312" s="21" t="str">
        <f>VLOOKUP(B312,[1]DESA!$B$2:$D$601,3,FALSE)</f>
        <v>JELANTIK</v>
      </c>
      <c r="D312" s="21" t="str">
        <f>VLOOKUP(B312,[1]DESA!$B$2:$E$601,4,FALSE)</f>
        <v>JONGGAT</v>
      </c>
      <c r="E312" s="22" t="s">
        <v>29</v>
      </c>
      <c r="F312" s="21">
        <f t="shared" si="16"/>
        <v>0</v>
      </c>
      <c r="G312" s="21">
        <f t="shared" si="17"/>
        <v>0</v>
      </c>
      <c r="H312" s="24"/>
      <c r="I312" s="24"/>
      <c r="J312" s="21" t="s">
        <v>18</v>
      </c>
      <c r="K312" s="21">
        <v>250</v>
      </c>
      <c r="L312" s="21" t="str">
        <f>VLOOKUP(E312,[1]KLASIFIKASI!$I$4:$J$18,2,FALSE)</f>
        <v>PELEPAS GAS</v>
      </c>
      <c r="M312" s="21">
        <f t="shared" si="18"/>
        <v>14</v>
      </c>
      <c r="N312" s="21" t="s">
        <v>19</v>
      </c>
    </row>
    <row r="313" spans="1:14" x14ac:dyDescent="0.25">
      <c r="A313" s="21">
        <f t="shared" si="19"/>
        <v>312</v>
      </c>
      <c r="B313" s="21" t="s">
        <v>2360</v>
      </c>
      <c r="C313" s="21" t="str">
        <f>VLOOKUP(B313,[1]DESA!$B$2:$D$601,3,FALSE)</f>
        <v>JELANTIK</v>
      </c>
      <c r="D313" s="21" t="str">
        <f>VLOOKUP(B313,[1]DESA!$B$2:$E$601,4,FALSE)</f>
        <v>JONGGAT</v>
      </c>
      <c r="E313" s="22" t="s">
        <v>29</v>
      </c>
      <c r="F313" s="21">
        <f t="shared" si="16"/>
        <v>0</v>
      </c>
      <c r="G313" s="21">
        <f t="shared" si="17"/>
        <v>0</v>
      </c>
      <c r="H313" s="24"/>
      <c r="I313" s="24"/>
      <c r="J313" s="21" t="s">
        <v>18</v>
      </c>
      <c r="K313" s="21">
        <v>250</v>
      </c>
      <c r="L313" s="21" t="str">
        <f>VLOOKUP(E313,[1]KLASIFIKASI!$I$4:$J$18,2,FALSE)</f>
        <v>PELEPAS GAS</v>
      </c>
      <c r="M313" s="21">
        <f t="shared" si="18"/>
        <v>14</v>
      </c>
      <c r="N313" s="21" t="s">
        <v>19</v>
      </c>
    </row>
    <row r="314" spans="1:14" x14ac:dyDescent="0.25">
      <c r="A314" s="21">
        <f t="shared" si="19"/>
        <v>313</v>
      </c>
      <c r="B314" s="21" t="s">
        <v>2360</v>
      </c>
      <c r="C314" s="21" t="str">
        <f>VLOOKUP(B314,[1]DESA!$B$2:$D$601,3,FALSE)</f>
        <v>JELANTIK</v>
      </c>
      <c r="D314" s="21" t="str">
        <f>VLOOKUP(B314,[1]DESA!$B$2:$E$601,4,FALSE)</f>
        <v>JONGGAT</v>
      </c>
      <c r="E314" s="22" t="s">
        <v>29</v>
      </c>
      <c r="F314" s="21">
        <f t="shared" si="16"/>
        <v>0</v>
      </c>
      <c r="G314" s="21">
        <f t="shared" si="17"/>
        <v>0</v>
      </c>
      <c r="H314" s="24"/>
      <c r="I314" s="24"/>
      <c r="J314" s="21" t="s">
        <v>18</v>
      </c>
      <c r="K314" s="21">
        <v>250</v>
      </c>
      <c r="L314" s="21" t="str">
        <f>VLOOKUP(E314,[1]KLASIFIKASI!$I$4:$J$18,2,FALSE)</f>
        <v>PELEPAS GAS</v>
      </c>
      <c r="M314" s="21">
        <f t="shared" si="18"/>
        <v>14</v>
      </c>
      <c r="N314" s="21" t="s">
        <v>19</v>
      </c>
    </row>
    <row r="315" spans="1:14" x14ac:dyDescent="0.25">
      <c r="A315" s="21">
        <f t="shared" si="19"/>
        <v>314</v>
      </c>
      <c r="B315" s="21" t="s">
        <v>2360</v>
      </c>
      <c r="C315" s="21" t="str">
        <f>VLOOKUP(B315,[1]DESA!$B$2:$D$601,3,FALSE)</f>
        <v>JELANTIK</v>
      </c>
      <c r="D315" s="21" t="str">
        <f>VLOOKUP(B315,[1]DESA!$B$2:$E$601,4,FALSE)</f>
        <v>JONGGAT</v>
      </c>
      <c r="E315" s="22" t="s">
        <v>29</v>
      </c>
      <c r="F315" s="21">
        <f t="shared" si="16"/>
        <v>0</v>
      </c>
      <c r="G315" s="21">
        <f t="shared" si="17"/>
        <v>0</v>
      </c>
      <c r="H315" s="24"/>
      <c r="I315" s="24"/>
      <c r="J315" s="21" t="s">
        <v>18</v>
      </c>
      <c r="K315" s="21">
        <v>500</v>
      </c>
      <c r="L315" s="21" t="str">
        <f>VLOOKUP(E315,[1]KLASIFIKASI!$I$4:$J$18,2,FALSE)</f>
        <v>PELEPAS GAS</v>
      </c>
      <c r="M315" s="21">
        <f t="shared" si="18"/>
        <v>15</v>
      </c>
      <c r="N315" s="21" t="s">
        <v>19</v>
      </c>
    </row>
    <row r="316" spans="1:14" x14ac:dyDescent="0.25">
      <c r="A316" s="21">
        <f t="shared" si="19"/>
        <v>315</v>
      </c>
      <c r="B316" s="21" t="s">
        <v>2309</v>
      </c>
      <c r="C316" s="21" t="str">
        <f>VLOOKUP(B316,[1]DESA!$B$2:$D$601,3,FALSE)</f>
        <v>PENGENJEK</v>
      </c>
      <c r="D316" s="21" t="str">
        <f>VLOOKUP(B316,[1]DESA!$B$2:$E$601,4,FALSE)</f>
        <v>JONGGAT</v>
      </c>
      <c r="E316" s="22" t="s">
        <v>24</v>
      </c>
      <c r="F316" s="21">
        <f t="shared" si="16"/>
        <v>0</v>
      </c>
      <c r="G316" s="21">
        <f t="shared" si="17"/>
        <v>0</v>
      </c>
      <c r="H316" s="24"/>
      <c r="I316" s="24"/>
      <c r="J316" s="21" t="s">
        <v>18</v>
      </c>
      <c r="K316" s="21">
        <v>250</v>
      </c>
      <c r="L316" s="21" t="str">
        <f>VLOOKUP(E316,[1]KLASIFIKASI!$I$4:$J$18,2,FALSE)</f>
        <v>PELEPAS GAS</v>
      </c>
      <c r="M316" s="21">
        <f t="shared" si="18"/>
        <v>14</v>
      </c>
      <c r="N316" s="21" t="s">
        <v>19</v>
      </c>
    </row>
    <row r="317" spans="1:14" x14ac:dyDescent="0.25">
      <c r="A317" s="21">
        <f t="shared" si="19"/>
        <v>316</v>
      </c>
      <c r="B317" s="21" t="s">
        <v>2309</v>
      </c>
      <c r="C317" s="21" t="str">
        <f>VLOOKUP(B317,[1]DESA!$B$2:$D$601,3,FALSE)</f>
        <v>PENGENJEK</v>
      </c>
      <c r="D317" s="21" t="str">
        <f>VLOOKUP(B317,[1]DESA!$B$2:$E$601,4,FALSE)</f>
        <v>JONGGAT</v>
      </c>
      <c r="E317" s="22" t="s">
        <v>24</v>
      </c>
      <c r="F317" s="21">
        <f t="shared" si="16"/>
        <v>0</v>
      </c>
      <c r="G317" s="21">
        <f t="shared" si="17"/>
        <v>0</v>
      </c>
      <c r="H317" s="24"/>
      <c r="I317" s="24"/>
      <c r="J317" s="21" t="s">
        <v>18</v>
      </c>
      <c r="K317" s="21">
        <v>500</v>
      </c>
      <c r="L317" s="21" t="str">
        <f>VLOOKUP(E317,[1]KLASIFIKASI!$I$4:$J$18,2,FALSE)</f>
        <v>PELEPAS GAS</v>
      </c>
      <c r="M317" s="21">
        <f t="shared" si="18"/>
        <v>15</v>
      </c>
      <c r="N317" s="21" t="s">
        <v>19</v>
      </c>
    </row>
    <row r="318" spans="1:14" x14ac:dyDescent="0.25">
      <c r="A318" s="21">
        <f t="shared" si="19"/>
        <v>317</v>
      </c>
      <c r="B318" s="21" t="s">
        <v>2309</v>
      </c>
      <c r="C318" s="21" t="str">
        <f>VLOOKUP(B318,[1]DESA!$B$2:$D$601,3,FALSE)</f>
        <v>PENGENJEK</v>
      </c>
      <c r="D318" s="21" t="str">
        <f>VLOOKUP(B318,[1]DESA!$B$2:$E$601,4,FALSE)</f>
        <v>JONGGAT</v>
      </c>
      <c r="E318" s="22" t="s">
        <v>15</v>
      </c>
      <c r="F318" s="21">
        <f t="shared" si="16"/>
        <v>0</v>
      </c>
      <c r="G318" s="21">
        <f t="shared" si="17"/>
        <v>0</v>
      </c>
      <c r="H318" s="24"/>
      <c r="I318" s="24"/>
      <c r="J318" s="21" t="s">
        <v>18</v>
      </c>
      <c r="K318" s="21">
        <v>42</v>
      </c>
      <c r="L318" s="21" t="str">
        <f>VLOOKUP(E318,[1]KLASIFIKASI!$I$4:$J$18,2,FALSE)</f>
        <v>PELEPAS GAS</v>
      </c>
      <c r="M318" s="21">
        <f t="shared" si="18"/>
        <v>12</v>
      </c>
      <c r="N318" s="21" t="s">
        <v>19</v>
      </c>
    </row>
    <row r="319" spans="1:14" x14ac:dyDescent="0.25">
      <c r="A319" s="21">
        <f t="shared" si="19"/>
        <v>318</v>
      </c>
      <c r="B319" s="21" t="s">
        <v>2309</v>
      </c>
      <c r="C319" s="21" t="str">
        <f>VLOOKUP(B319,[1]DESA!$B$2:$D$601,3,FALSE)</f>
        <v>PENGENJEK</v>
      </c>
      <c r="D319" s="21" t="str">
        <f>VLOOKUP(B319,[1]DESA!$B$2:$E$601,4,FALSE)</f>
        <v>JONGGAT</v>
      </c>
      <c r="E319" s="22" t="s">
        <v>15</v>
      </c>
      <c r="F319" s="21">
        <f t="shared" si="16"/>
        <v>0</v>
      </c>
      <c r="G319" s="21">
        <f t="shared" si="17"/>
        <v>0</v>
      </c>
      <c r="H319" s="24"/>
      <c r="I319" s="24"/>
      <c r="J319" s="21" t="s">
        <v>18</v>
      </c>
      <c r="K319" s="21">
        <v>42</v>
      </c>
      <c r="L319" s="21" t="str">
        <f>VLOOKUP(E319,[1]KLASIFIKASI!$I$4:$J$18,2,FALSE)</f>
        <v>PELEPAS GAS</v>
      </c>
      <c r="M319" s="21">
        <f t="shared" si="18"/>
        <v>12</v>
      </c>
      <c r="N319" s="21" t="s">
        <v>19</v>
      </c>
    </row>
    <row r="320" spans="1:14" x14ac:dyDescent="0.25">
      <c r="A320" s="21">
        <f t="shared" si="19"/>
        <v>319</v>
      </c>
      <c r="B320" s="21" t="s">
        <v>2309</v>
      </c>
      <c r="C320" s="21" t="str">
        <f>VLOOKUP(B320,[1]DESA!$B$2:$D$601,3,FALSE)</f>
        <v>PENGENJEK</v>
      </c>
      <c r="D320" s="21" t="str">
        <f>VLOOKUP(B320,[1]DESA!$B$2:$E$601,4,FALSE)</f>
        <v>JONGGAT</v>
      </c>
      <c r="E320" s="22" t="s">
        <v>49</v>
      </c>
      <c r="F320" s="21">
        <f t="shared" si="16"/>
        <v>0</v>
      </c>
      <c r="G320" s="21">
        <f t="shared" si="17"/>
        <v>0</v>
      </c>
      <c r="H320" s="24"/>
      <c r="I320" s="24"/>
      <c r="J320" s="21" t="s">
        <v>18</v>
      </c>
      <c r="K320" s="21"/>
      <c r="L320" s="21" t="e">
        <f>VLOOKUP(E320,[1]KLASIFIKASI!$I$4:$J$18,2,FALSE)</f>
        <v>#N/A</v>
      </c>
      <c r="M320" s="21" t="e">
        <f t="shared" si="18"/>
        <v>#N/A</v>
      </c>
      <c r="N320" s="21" t="s">
        <v>52</v>
      </c>
    </row>
    <row r="321" spans="1:14" x14ac:dyDescent="0.25">
      <c r="A321" s="21">
        <f t="shared" si="19"/>
        <v>320</v>
      </c>
      <c r="B321" s="21" t="s">
        <v>2309</v>
      </c>
      <c r="C321" s="21" t="str">
        <f>VLOOKUP(B321,[1]DESA!$B$2:$D$601,3,FALSE)</f>
        <v>PENGENJEK</v>
      </c>
      <c r="D321" s="21" t="str">
        <f>VLOOKUP(B321,[1]DESA!$B$2:$E$601,4,FALSE)</f>
        <v>JONGGAT</v>
      </c>
      <c r="E321" s="22" t="s">
        <v>15</v>
      </c>
      <c r="F321" s="21">
        <f t="shared" si="16"/>
        <v>0</v>
      </c>
      <c r="G321" s="21">
        <f t="shared" si="17"/>
        <v>0</v>
      </c>
      <c r="H321" s="24"/>
      <c r="I321" s="24"/>
      <c r="J321" s="21" t="s">
        <v>18</v>
      </c>
      <c r="K321" s="21">
        <v>42</v>
      </c>
      <c r="L321" s="21" t="str">
        <f>VLOOKUP(E321,[1]KLASIFIKASI!$I$4:$J$18,2,FALSE)</f>
        <v>PELEPAS GAS</v>
      </c>
      <c r="M321" s="21">
        <f t="shared" si="18"/>
        <v>12</v>
      </c>
      <c r="N321" s="21" t="s">
        <v>19</v>
      </c>
    </row>
    <row r="322" spans="1:14" x14ac:dyDescent="0.25">
      <c r="A322" s="21">
        <f t="shared" si="19"/>
        <v>321</v>
      </c>
      <c r="B322" s="21" t="s">
        <v>2309</v>
      </c>
      <c r="C322" s="21" t="str">
        <f>VLOOKUP(B322,[1]DESA!$B$2:$D$601,3,FALSE)</f>
        <v>PENGENJEK</v>
      </c>
      <c r="D322" s="21" t="str">
        <f>VLOOKUP(B322,[1]DESA!$B$2:$E$601,4,FALSE)</f>
        <v>JONGGAT</v>
      </c>
      <c r="E322" s="22" t="s">
        <v>15</v>
      </c>
      <c r="F322" s="21">
        <f t="shared" ref="F322:F385" si="20">IF(ISERROR(VLOOKUP(M322,KELAS,2,FALSE)),0,VLOOKUP(M322,KELAS,2,FALSE))</f>
        <v>0</v>
      </c>
      <c r="G322" s="21">
        <f t="shared" ref="G322:G385" si="21">IF(F322&gt;50,100,F322)</f>
        <v>0</v>
      </c>
      <c r="H322" s="24"/>
      <c r="I322" s="24"/>
      <c r="J322" s="21" t="s">
        <v>18</v>
      </c>
      <c r="K322" s="21">
        <v>250</v>
      </c>
      <c r="L322" s="21" t="str">
        <f>VLOOKUP(E322,[1]KLASIFIKASI!$I$4:$J$18,2,FALSE)</f>
        <v>PELEPAS GAS</v>
      </c>
      <c r="M322" s="21">
        <f t="shared" ref="M322:M385" si="22">IF(AND(L322="PIJAR",K322&gt;=25,K322&lt;=50),1,IF(AND(L322="PIJAR",K322&gt;=51,K322&lt;=100),2,IF(AND(L322="PIJAR",K322&gt;=101,K322&lt;=200),3,IF(AND(L322="PIJAR",K322&gt;=201,K322&lt;=300),4,IF(AND(L322="PIJAR",K322&gt;=301,K322&lt;=400),5,IF(AND(L322="PIJAR",K322&gt;=401,K322&lt;=500),6,IF(AND(L322="PIJAR",K322&gt;=510,K322&lt;=600),7,IF(AND(L322="PIJAR",K322&gt;=601,K322&lt;=700),8,IF(AND(L322="PIJAR",K322&gt;=701,K322&lt;=800),9,IF(AND(L322="PIJAR",K322&gt;=801,K322&lt;=900),10,IF(AND(L322="PIJAR",K322&gt;=901,K322&lt;=1000),11,IF(AND(L322="PELEPAS GAS",K322&gt;=10,K322&lt;=50),12,IF(AND(L322="PELEPAS GAS",K322&gt;=51,K322&lt;=100),13,IF(AND(L322="PELEPAS GAS",K322&gt;=101,K322&lt;=250),14,IF(AND(L322="PELEPAS GAS",K322&gt;=251,K322&lt;1000),15,IF(AND(L322="PELEPAS GAS",K322&gt;=501,K322&lt;2000),16,"SALAH"))))))))))))))))</f>
        <v>14</v>
      </c>
      <c r="N322" s="21" t="s">
        <v>19</v>
      </c>
    </row>
    <row r="323" spans="1:14" x14ac:dyDescent="0.25">
      <c r="A323" s="21">
        <f t="shared" si="19"/>
        <v>322</v>
      </c>
      <c r="B323" s="21" t="s">
        <v>2309</v>
      </c>
      <c r="C323" s="21" t="str">
        <f>VLOOKUP(B323,[1]DESA!$B$2:$D$601,3,FALSE)</f>
        <v>PENGENJEK</v>
      </c>
      <c r="D323" s="21" t="str">
        <f>VLOOKUP(B323,[1]DESA!$B$2:$E$601,4,FALSE)</f>
        <v>JONGGAT</v>
      </c>
      <c r="E323" s="22" t="s">
        <v>15</v>
      </c>
      <c r="F323" s="21">
        <f t="shared" si="20"/>
        <v>0</v>
      </c>
      <c r="G323" s="21">
        <f t="shared" si="21"/>
        <v>0</v>
      </c>
      <c r="H323" s="24"/>
      <c r="I323" s="24"/>
      <c r="J323" s="21" t="s">
        <v>18</v>
      </c>
      <c r="K323" s="21">
        <v>42</v>
      </c>
      <c r="L323" s="21" t="str">
        <f>VLOOKUP(E323,[1]KLASIFIKASI!$I$4:$J$18,2,FALSE)</f>
        <v>PELEPAS GAS</v>
      </c>
      <c r="M323" s="21">
        <f t="shared" si="22"/>
        <v>12</v>
      </c>
      <c r="N323" s="21" t="s">
        <v>19</v>
      </c>
    </row>
    <row r="324" spans="1:14" x14ac:dyDescent="0.25">
      <c r="A324" s="21">
        <f t="shared" ref="A324:A387" si="23">1+A323</f>
        <v>323</v>
      </c>
      <c r="B324" s="21" t="s">
        <v>2309</v>
      </c>
      <c r="C324" s="21" t="str">
        <f>VLOOKUP(B324,[1]DESA!$B$2:$D$601,3,FALSE)</f>
        <v>PENGENJEK</v>
      </c>
      <c r="D324" s="21" t="str">
        <f>VLOOKUP(B324,[1]DESA!$B$2:$E$601,4,FALSE)</f>
        <v>JONGGAT</v>
      </c>
      <c r="E324" s="22" t="s">
        <v>49</v>
      </c>
      <c r="F324" s="21">
        <f t="shared" si="20"/>
        <v>0</v>
      </c>
      <c r="G324" s="21">
        <f t="shared" si="21"/>
        <v>0</v>
      </c>
      <c r="H324" s="24"/>
      <c r="I324" s="24"/>
      <c r="J324" s="21" t="s">
        <v>18</v>
      </c>
      <c r="K324" s="21">
        <v>42</v>
      </c>
      <c r="L324" s="21" t="e">
        <f>VLOOKUP(E324,[1]KLASIFIKASI!$I$4:$J$18,2,FALSE)</f>
        <v>#N/A</v>
      </c>
      <c r="M324" s="21" t="e">
        <f t="shared" si="22"/>
        <v>#N/A</v>
      </c>
      <c r="N324" s="21" t="s">
        <v>52</v>
      </c>
    </row>
    <row r="325" spans="1:14" x14ac:dyDescent="0.25">
      <c r="A325" s="21">
        <f t="shared" si="23"/>
        <v>324</v>
      </c>
      <c r="B325" s="21" t="s">
        <v>2310</v>
      </c>
      <c r="C325" s="21" t="str">
        <f>VLOOKUP(B325,[1]DESA!$B$2:$D$601,3,FALSE)</f>
        <v>PENGENJEK</v>
      </c>
      <c r="D325" s="21" t="str">
        <f>VLOOKUP(B325,[1]DESA!$B$2:$E$601,4,FALSE)</f>
        <v>JONGGAT</v>
      </c>
      <c r="E325" s="22" t="s">
        <v>15</v>
      </c>
      <c r="F325" s="21">
        <f t="shared" si="20"/>
        <v>0</v>
      </c>
      <c r="G325" s="21">
        <f t="shared" si="21"/>
        <v>0</v>
      </c>
      <c r="H325" s="24"/>
      <c r="I325" s="24"/>
      <c r="J325" s="21" t="s">
        <v>18</v>
      </c>
      <c r="K325" s="21">
        <v>15</v>
      </c>
      <c r="L325" s="21" t="str">
        <f>VLOOKUP(E325,[1]KLASIFIKASI!$I$4:$J$18,2,FALSE)</f>
        <v>PELEPAS GAS</v>
      </c>
      <c r="M325" s="21">
        <f t="shared" si="22"/>
        <v>12</v>
      </c>
      <c r="N325" s="21" t="s">
        <v>19</v>
      </c>
    </row>
    <row r="326" spans="1:14" x14ac:dyDescent="0.25">
      <c r="A326" s="21">
        <f t="shared" si="23"/>
        <v>325</v>
      </c>
      <c r="B326" s="21" t="s">
        <v>2310</v>
      </c>
      <c r="C326" s="21" t="str">
        <f>VLOOKUP(B326,[1]DESA!$B$2:$D$601,3,FALSE)</f>
        <v>PENGENJEK</v>
      </c>
      <c r="D326" s="21" t="str">
        <f>VLOOKUP(B326,[1]DESA!$B$2:$E$601,4,FALSE)</f>
        <v>JONGGAT</v>
      </c>
      <c r="E326" s="22" t="s">
        <v>15</v>
      </c>
      <c r="F326" s="21">
        <f t="shared" si="20"/>
        <v>0</v>
      </c>
      <c r="G326" s="21">
        <f t="shared" si="21"/>
        <v>0</v>
      </c>
      <c r="H326" s="24"/>
      <c r="I326" s="24"/>
      <c r="J326" s="21" t="s">
        <v>18</v>
      </c>
      <c r="K326" s="21">
        <v>15</v>
      </c>
      <c r="L326" s="21" t="str">
        <f>VLOOKUP(E326,[1]KLASIFIKASI!$I$4:$J$18,2,FALSE)</f>
        <v>PELEPAS GAS</v>
      </c>
      <c r="M326" s="21">
        <f t="shared" si="22"/>
        <v>12</v>
      </c>
      <c r="N326" s="21" t="s">
        <v>19</v>
      </c>
    </row>
    <row r="327" spans="1:14" s="5" customFormat="1" x14ac:dyDescent="0.25">
      <c r="A327" s="21">
        <f t="shared" si="23"/>
        <v>326</v>
      </c>
      <c r="B327" s="21" t="s">
        <v>2103</v>
      </c>
      <c r="C327" s="21" t="str">
        <f>VLOOKUP(B327,[1]DESA!$B$2:$D$601,3,FALSE)</f>
        <v>PUYUNG</v>
      </c>
      <c r="D327" s="21" t="str">
        <f>VLOOKUP(B327,[1]DESA!$B$2:$E$601,4,FALSE)</f>
        <v>JONGGAT</v>
      </c>
      <c r="E327" s="22" t="s">
        <v>15</v>
      </c>
      <c r="F327" s="21">
        <f t="shared" si="20"/>
        <v>0</v>
      </c>
      <c r="G327" s="21">
        <f t="shared" si="21"/>
        <v>0</v>
      </c>
      <c r="H327" s="24" t="s">
        <v>2104</v>
      </c>
      <c r="I327" s="24" t="s">
        <v>2105</v>
      </c>
      <c r="J327" s="21" t="s">
        <v>18</v>
      </c>
      <c r="K327" s="21">
        <v>18</v>
      </c>
      <c r="L327" s="21" t="str">
        <f>VLOOKUP(E327,[1]KLASIFIKASI!$I$4:$J$18,2,FALSE)</f>
        <v>PELEPAS GAS</v>
      </c>
      <c r="M327" s="21">
        <f t="shared" si="22"/>
        <v>12</v>
      </c>
      <c r="N327" s="21" t="s">
        <v>19</v>
      </c>
    </row>
    <row r="328" spans="1:14" s="5" customFormat="1" x14ac:dyDescent="0.25">
      <c r="A328" s="21">
        <f t="shared" si="23"/>
        <v>327</v>
      </c>
      <c r="B328" s="21" t="s">
        <v>2103</v>
      </c>
      <c r="C328" s="21" t="str">
        <f>VLOOKUP(B328,[1]DESA!$B$2:$D$601,3,FALSE)</f>
        <v>PUYUNG</v>
      </c>
      <c r="D328" s="21" t="str">
        <f>VLOOKUP(B328,[1]DESA!$B$2:$E$601,4,FALSE)</f>
        <v>JONGGAT</v>
      </c>
      <c r="E328" s="22" t="s">
        <v>15</v>
      </c>
      <c r="F328" s="21">
        <f t="shared" si="20"/>
        <v>0</v>
      </c>
      <c r="G328" s="21">
        <f t="shared" si="21"/>
        <v>0</v>
      </c>
      <c r="H328" s="24" t="s">
        <v>2106</v>
      </c>
      <c r="I328" s="24" t="s">
        <v>2107</v>
      </c>
      <c r="J328" s="21" t="s">
        <v>18</v>
      </c>
      <c r="K328" s="21">
        <v>18</v>
      </c>
      <c r="L328" s="21" t="str">
        <f>VLOOKUP(E328,[1]KLASIFIKASI!$I$4:$J$18,2,FALSE)</f>
        <v>PELEPAS GAS</v>
      </c>
      <c r="M328" s="21">
        <f t="shared" si="22"/>
        <v>12</v>
      </c>
      <c r="N328" s="21" t="s">
        <v>19</v>
      </c>
    </row>
    <row r="329" spans="1:14" s="5" customFormat="1" x14ac:dyDescent="0.25">
      <c r="A329" s="21">
        <f t="shared" si="23"/>
        <v>328</v>
      </c>
      <c r="B329" s="21" t="s">
        <v>2103</v>
      </c>
      <c r="C329" s="21" t="str">
        <f>VLOOKUP(B329,[1]DESA!$B$2:$D$601,3,FALSE)</f>
        <v>PUYUNG</v>
      </c>
      <c r="D329" s="21" t="str">
        <f>VLOOKUP(B329,[1]DESA!$B$2:$E$601,4,FALSE)</f>
        <v>JONGGAT</v>
      </c>
      <c r="E329" s="22" t="s">
        <v>29</v>
      </c>
      <c r="F329" s="21">
        <f t="shared" si="20"/>
        <v>0</v>
      </c>
      <c r="G329" s="21">
        <f t="shared" si="21"/>
        <v>0</v>
      </c>
      <c r="H329" s="24" t="s">
        <v>2108</v>
      </c>
      <c r="I329" s="24" t="s">
        <v>2109</v>
      </c>
      <c r="J329" s="21" t="s">
        <v>18</v>
      </c>
      <c r="K329" s="21">
        <v>150</v>
      </c>
      <c r="L329" s="21" t="str">
        <f>VLOOKUP(E329,[1]KLASIFIKASI!$I$4:$J$18,2,FALSE)</f>
        <v>PELEPAS GAS</v>
      </c>
      <c r="M329" s="21">
        <f t="shared" si="22"/>
        <v>14</v>
      </c>
      <c r="N329" s="21" t="s">
        <v>19</v>
      </c>
    </row>
    <row r="330" spans="1:14" s="5" customFormat="1" x14ac:dyDescent="0.25">
      <c r="A330" s="21">
        <f t="shared" si="23"/>
        <v>329</v>
      </c>
      <c r="B330" s="21" t="s">
        <v>2103</v>
      </c>
      <c r="C330" s="21" t="str">
        <f>VLOOKUP(B330,[1]DESA!$B$2:$D$601,3,FALSE)</f>
        <v>PUYUNG</v>
      </c>
      <c r="D330" s="21" t="str">
        <f>VLOOKUP(B330,[1]DESA!$B$2:$E$601,4,FALSE)</f>
        <v>JONGGAT</v>
      </c>
      <c r="E330" s="22" t="s">
        <v>29</v>
      </c>
      <c r="F330" s="21">
        <f t="shared" si="20"/>
        <v>0</v>
      </c>
      <c r="G330" s="21">
        <f t="shared" si="21"/>
        <v>0</v>
      </c>
      <c r="H330" s="24" t="s">
        <v>2110</v>
      </c>
      <c r="I330" s="24" t="s">
        <v>2111</v>
      </c>
      <c r="J330" s="21" t="s">
        <v>18</v>
      </c>
      <c r="K330" s="21">
        <v>500</v>
      </c>
      <c r="L330" s="21" t="str">
        <f>VLOOKUP(E330,[1]KLASIFIKASI!$I$4:$J$18,2,FALSE)</f>
        <v>PELEPAS GAS</v>
      </c>
      <c r="M330" s="21">
        <f t="shared" si="22"/>
        <v>15</v>
      </c>
      <c r="N330" s="21" t="s">
        <v>19</v>
      </c>
    </row>
    <row r="331" spans="1:14" s="5" customFormat="1" x14ac:dyDescent="0.25">
      <c r="A331" s="21">
        <f t="shared" si="23"/>
        <v>330</v>
      </c>
      <c r="B331" s="21" t="s">
        <v>2103</v>
      </c>
      <c r="C331" s="21" t="str">
        <f>VLOOKUP(B331,[1]DESA!$B$2:$D$601,3,FALSE)</f>
        <v>PUYUNG</v>
      </c>
      <c r="D331" s="21" t="str">
        <f>VLOOKUP(B331,[1]DESA!$B$2:$E$601,4,FALSE)</f>
        <v>JONGGAT</v>
      </c>
      <c r="E331" s="22" t="s">
        <v>29</v>
      </c>
      <c r="F331" s="21">
        <f t="shared" si="20"/>
        <v>0</v>
      </c>
      <c r="G331" s="21">
        <f t="shared" si="21"/>
        <v>0</v>
      </c>
      <c r="H331" s="24" t="s">
        <v>2112</v>
      </c>
      <c r="I331" s="24" t="s">
        <v>2113</v>
      </c>
      <c r="J331" s="21" t="s">
        <v>18</v>
      </c>
      <c r="K331" s="21">
        <v>250</v>
      </c>
      <c r="L331" s="21" t="str">
        <f>VLOOKUP(E331,[1]KLASIFIKASI!$I$4:$J$18,2,FALSE)</f>
        <v>PELEPAS GAS</v>
      </c>
      <c r="M331" s="21">
        <f t="shared" si="22"/>
        <v>14</v>
      </c>
      <c r="N331" s="21" t="s">
        <v>19</v>
      </c>
    </row>
    <row r="332" spans="1:14" s="5" customFormat="1" x14ac:dyDescent="0.25">
      <c r="A332" s="21">
        <f t="shared" si="23"/>
        <v>331</v>
      </c>
      <c r="B332" s="21" t="s">
        <v>2103</v>
      </c>
      <c r="C332" s="21" t="str">
        <f>VLOOKUP(B332,[1]DESA!$B$2:$D$601,3,FALSE)</f>
        <v>PUYUNG</v>
      </c>
      <c r="D332" s="21" t="str">
        <f>VLOOKUP(B332,[1]DESA!$B$2:$E$601,4,FALSE)</f>
        <v>JONGGAT</v>
      </c>
      <c r="E332" s="22" t="s">
        <v>29</v>
      </c>
      <c r="F332" s="21">
        <f t="shared" si="20"/>
        <v>0</v>
      </c>
      <c r="G332" s="21">
        <f t="shared" si="21"/>
        <v>0</v>
      </c>
      <c r="H332" s="24" t="s">
        <v>2114</v>
      </c>
      <c r="I332" s="24" t="s">
        <v>2115</v>
      </c>
      <c r="J332" s="21" t="s">
        <v>18</v>
      </c>
      <c r="K332" s="21">
        <v>150</v>
      </c>
      <c r="L332" s="21" t="str">
        <f>VLOOKUP(E332,[1]KLASIFIKASI!$I$4:$J$18,2,FALSE)</f>
        <v>PELEPAS GAS</v>
      </c>
      <c r="M332" s="21">
        <f t="shared" si="22"/>
        <v>14</v>
      </c>
      <c r="N332" s="21" t="s">
        <v>19</v>
      </c>
    </row>
    <row r="333" spans="1:14" s="5" customFormat="1" x14ac:dyDescent="0.25">
      <c r="A333" s="21">
        <f t="shared" si="23"/>
        <v>332</v>
      </c>
      <c r="B333" s="21" t="s">
        <v>2103</v>
      </c>
      <c r="C333" s="21" t="str">
        <f>VLOOKUP(B333,[1]DESA!$B$2:$D$601,3,FALSE)</f>
        <v>PUYUNG</v>
      </c>
      <c r="D333" s="21" t="str">
        <f>VLOOKUP(B333,[1]DESA!$B$2:$E$601,4,FALSE)</f>
        <v>JONGGAT</v>
      </c>
      <c r="E333" s="22" t="s">
        <v>29</v>
      </c>
      <c r="F333" s="21">
        <f t="shared" si="20"/>
        <v>0</v>
      </c>
      <c r="G333" s="21">
        <f t="shared" si="21"/>
        <v>0</v>
      </c>
      <c r="H333" s="24" t="s">
        <v>2116</v>
      </c>
      <c r="I333" s="24" t="s">
        <v>2117</v>
      </c>
      <c r="J333" s="21" t="s">
        <v>18</v>
      </c>
      <c r="K333" s="21">
        <v>500</v>
      </c>
      <c r="L333" s="21" t="str">
        <f>VLOOKUP(E333,[1]KLASIFIKASI!$I$4:$J$18,2,FALSE)</f>
        <v>PELEPAS GAS</v>
      </c>
      <c r="M333" s="21">
        <f t="shared" si="22"/>
        <v>15</v>
      </c>
      <c r="N333" s="21" t="s">
        <v>19</v>
      </c>
    </row>
    <row r="334" spans="1:14" s="5" customFormat="1" x14ac:dyDescent="0.25">
      <c r="A334" s="21">
        <f t="shared" si="23"/>
        <v>333</v>
      </c>
      <c r="B334" s="21" t="s">
        <v>2103</v>
      </c>
      <c r="C334" s="21" t="str">
        <f>VLOOKUP(B334,[1]DESA!$B$2:$D$601,3,FALSE)</f>
        <v>PUYUNG</v>
      </c>
      <c r="D334" s="21" t="str">
        <f>VLOOKUP(B334,[1]DESA!$B$2:$E$601,4,FALSE)</f>
        <v>JONGGAT</v>
      </c>
      <c r="E334" s="22"/>
      <c r="F334" s="21">
        <f t="shared" si="20"/>
        <v>0</v>
      </c>
      <c r="G334" s="21">
        <f t="shared" si="21"/>
        <v>0</v>
      </c>
      <c r="H334" s="24" t="s">
        <v>2118</v>
      </c>
      <c r="I334" s="24" t="s">
        <v>2119</v>
      </c>
      <c r="J334" s="21" t="s">
        <v>18</v>
      </c>
      <c r="K334" s="21"/>
      <c r="L334" s="21" t="e">
        <f>VLOOKUP(E334,[1]KLASIFIKASI!$I$4:$J$18,2,FALSE)</f>
        <v>#N/A</v>
      </c>
      <c r="M334" s="21" t="e">
        <f t="shared" si="22"/>
        <v>#N/A</v>
      </c>
      <c r="N334" s="21" t="s">
        <v>52</v>
      </c>
    </row>
    <row r="335" spans="1:14" s="5" customFormat="1" x14ac:dyDescent="0.25">
      <c r="A335" s="21">
        <f t="shared" si="23"/>
        <v>334</v>
      </c>
      <c r="B335" s="21" t="s">
        <v>2103</v>
      </c>
      <c r="C335" s="21" t="str">
        <f>VLOOKUP(B335,[1]DESA!$B$2:$D$601,3,FALSE)</f>
        <v>PUYUNG</v>
      </c>
      <c r="D335" s="21" t="str">
        <f>VLOOKUP(B335,[1]DESA!$B$2:$E$601,4,FALSE)</f>
        <v>JONGGAT</v>
      </c>
      <c r="E335" s="22" t="s">
        <v>15</v>
      </c>
      <c r="F335" s="21">
        <f t="shared" si="20"/>
        <v>0</v>
      </c>
      <c r="G335" s="21">
        <f t="shared" si="21"/>
        <v>0</v>
      </c>
      <c r="H335" s="24" t="s">
        <v>2120</v>
      </c>
      <c r="I335" s="24" t="s">
        <v>2121</v>
      </c>
      <c r="J335" s="21" t="s">
        <v>18</v>
      </c>
      <c r="K335" s="21">
        <v>42</v>
      </c>
      <c r="L335" s="21" t="str">
        <f>VLOOKUP(E335,[1]KLASIFIKASI!$I$4:$J$18,2,FALSE)</f>
        <v>PELEPAS GAS</v>
      </c>
      <c r="M335" s="21">
        <f t="shared" si="22"/>
        <v>12</v>
      </c>
      <c r="N335" s="21" t="s">
        <v>19</v>
      </c>
    </row>
    <row r="336" spans="1:14" s="5" customFormat="1" x14ac:dyDescent="0.25">
      <c r="A336" s="21">
        <f t="shared" si="23"/>
        <v>335</v>
      </c>
      <c r="B336" s="21" t="s">
        <v>2103</v>
      </c>
      <c r="C336" s="21" t="str">
        <f>VLOOKUP(B336,[1]DESA!$B$2:$D$601,3,FALSE)</f>
        <v>PUYUNG</v>
      </c>
      <c r="D336" s="21" t="str">
        <f>VLOOKUP(B336,[1]DESA!$B$2:$E$601,4,FALSE)</f>
        <v>JONGGAT</v>
      </c>
      <c r="E336" s="22" t="s">
        <v>15</v>
      </c>
      <c r="F336" s="21">
        <f t="shared" si="20"/>
        <v>0</v>
      </c>
      <c r="G336" s="21">
        <f t="shared" si="21"/>
        <v>0</v>
      </c>
      <c r="H336" s="24" t="s">
        <v>2122</v>
      </c>
      <c r="I336" s="24" t="s">
        <v>2123</v>
      </c>
      <c r="J336" s="21" t="s">
        <v>18</v>
      </c>
      <c r="K336" s="21">
        <v>42</v>
      </c>
      <c r="L336" s="21" t="str">
        <f>VLOOKUP(E336,[1]KLASIFIKASI!$I$4:$J$18,2,FALSE)</f>
        <v>PELEPAS GAS</v>
      </c>
      <c r="M336" s="21">
        <f t="shared" si="22"/>
        <v>12</v>
      </c>
      <c r="N336" s="21" t="s">
        <v>19</v>
      </c>
    </row>
    <row r="337" spans="1:14" s="5" customFormat="1" x14ac:dyDescent="0.25">
      <c r="A337" s="21">
        <f t="shared" si="23"/>
        <v>336</v>
      </c>
      <c r="B337" s="21" t="s">
        <v>2103</v>
      </c>
      <c r="C337" s="21" t="str">
        <f>VLOOKUP(B337,[1]DESA!$B$2:$D$601,3,FALSE)</f>
        <v>PUYUNG</v>
      </c>
      <c r="D337" s="21" t="str">
        <f>VLOOKUP(B337,[1]DESA!$B$2:$E$601,4,FALSE)</f>
        <v>JONGGAT</v>
      </c>
      <c r="E337" s="22" t="s">
        <v>15</v>
      </c>
      <c r="F337" s="21">
        <f t="shared" si="20"/>
        <v>0</v>
      </c>
      <c r="G337" s="21">
        <f t="shared" si="21"/>
        <v>0</v>
      </c>
      <c r="H337" s="24" t="s">
        <v>2124</v>
      </c>
      <c r="I337" s="24" t="s">
        <v>2125</v>
      </c>
      <c r="J337" s="21" t="s">
        <v>18</v>
      </c>
      <c r="K337" s="21">
        <v>18</v>
      </c>
      <c r="L337" s="21" t="str">
        <f>VLOOKUP(E337,[1]KLASIFIKASI!$I$4:$J$18,2,FALSE)</f>
        <v>PELEPAS GAS</v>
      </c>
      <c r="M337" s="21">
        <f t="shared" si="22"/>
        <v>12</v>
      </c>
      <c r="N337" s="21" t="s">
        <v>19</v>
      </c>
    </row>
    <row r="338" spans="1:14" s="5" customFormat="1" x14ac:dyDescent="0.25">
      <c r="A338" s="21">
        <f t="shared" si="23"/>
        <v>337</v>
      </c>
      <c r="B338" s="21" t="s">
        <v>2103</v>
      </c>
      <c r="C338" s="21" t="str">
        <f>VLOOKUP(B338,[1]DESA!$B$2:$D$601,3,FALSE)</f>
        <v>PUYUNG</v>
      </c>
      <c r="D338" s="21" t="str">
        <f>VLOOKUP(B338,[1]DESA!$B$2:$E$601,4,FALSE)</f>
        <v>JONGGAT</v>
      </c>
      <c r="E338" s="22" t="s">
        <v>15</v>
      </c>
      <c r="F338" s="21">
        <f t="shared" si="20"/>
        <v>0</v>
      </c>
      <c r="G338" s="21">
        <f t="shared" si="21"/>
        <v>0</v>
      </c>
      <c r="H338" s="24" t="s">
        <v>2126</v>
      </c>
      <c r="I338" s="24" t="s">
        <v>2127</v>
      </c>
      <c r="J338" s="21" t="s">
        <v>18</v>
      </c>
      <c r="K338" s="21">
        <v>42</v>
      </c>
      <c r="L338" s="21" t="str">
        <f>VLOOKUP(E338,[1]KLASIFIKASI!$I$4:$J$18,2,FALSE)</f>
        <v>PELEPAS GAS</v>
      </c>
      <c r="M338" s="21">
        <f t="shared" si="22"/>
        <v>12</v>
      </c>
      <c r="N338" s="21" t="s">
        <v>19</v>
      </c>
    </row>
    <row r="339" spans="1:14" s="5" customFormat="1" x14ac:dyDescent="0.25">
      <c r="A339" s="21">
        <f t="shared" si="23"/>
        <v>338</v>
      </c>
      <c r="B339" s="21" t="s">
        <v>2103</v>
      </c>
      <c r="C339" s="21" t="str">
        <f>VLOOKUP(B339,[1]DESA!$B$2:$D$601,3,FALSE)</f>
        <v>PUYUNG</v>
      </c>
      <c r="D339" s="21" t="str">
        <f>VLOOKUP(B339,[1]DESA!$B$2:$E$601,4,FALSE)</f>
        <v>JONGGAT</v>
      </c>
      <c r="E339" s="22" t="s">
        <v>15</v>
      </c>
      <c r="F339" s="21">
        <f t="shared" si="20"/>
        <v>0</v>
      </c>
      <c r="G339" s="21">
        <f t="shared" si="21"/>
        <v>0</v>
      </c>
      <c r="H339" s="24" t="s">
        <v>2128</v>
      </c>
      <c r="I339" s="24" t="s">
        <v>2129</v>
      </c>
      <c r="J339" s="21" t="s">
        <v>18</v>
      </c>
      <c r="K339" s="21">
        <v>42</v>
      </c>
      <c r="L339" s="21" t="str">
        <f>VLOOKUP(E339,[1]KLASIFIKASI!$I$4:$J$18,2,FALSE)</f>
        <v>PELEPAS GAS</v>
      </c>
      <c r="M339" s="21">
        <f t="shared" si="22"/>
        <v>12</v>
      </c>
      <c r="N339" s="21" t="s">
        <v>19</v>
      </c>
    </row>
    <row r="340" spans="1:14" s="5" customFormat="1" x14ac:dyDescent="0.25">
      <c r="A340" s="21">
        <f t="shared" si="23"/>
        <v>339</v>
      </c>
      <c r="B340" s="21" t="s">
        <v>2103</v>
      </c>
      <c r="C340" s="21" t="str">
        <f>VLOOKUP(B340,[1]DESA!$B$2:$D$601,3,FALSE)</f>
        <v>PUYUNG</v>
      </c>
      <c r="D340" s="21" t="str">
        <f>VLOOKUP(B340,[1]DESA!$B$2:$E$601,4,FALSE)</f>
        <v>JONGGAT</v>
      </c>
      <c r="E340" s="22" t="s">
        <v>15</v>
      </c>
      <c r="F340" s="21">
        <f t="shared" si="20"/>
        <v>0</v>
      </c>
      <c r="G340" s="21">
        <f t="shared" si="21"/>
        <v>0</v>
      </c>
      <c r="H340" s="24" t="s">
        <v>2130</v>
      </c>
      <c r="I340" s="24" t="s">
        <v>2131</v>
      </c>
      <c r="J340" s="21" t="s">
        <v>18</v>
      </c>
      <c r="K340" s="21">
        <v>42</v>
      </c>
      <c r="L340" s="21" t="str">
        <f>VLOOKUP(E340,[1]KLASIFIKASI!$I$4:$J$18,2,FALSE)</f>
        <v>PELEPAS GAS</v>
      </c>
      <c r="M340" s="21">
        <f t="shared" si="22"/>
        <v>12</v>
      </c>
      <c r="N340" s="21" t="s">
        <v>19</v>
      </c>
    </row>
    <row r="341" spans="1:14" s="5" customFormat="1" x14ac:dyDescent="0.25">
      <c r="A341" s="21">
        <f t="shared" si="23"/>
        <v>340</v>
      </c>
      <c r="B341" s="21" t="s">
        <v>2132</v>
      </c>
      <c r="C341" s="21" t="str">
        <f>VLOOKUP(B341,[1]DESA!$B$2:$D$601,3,FALSE)</f>
        <v>GEMEL</v>
      </c>
      <c r="D341" s="21" t="str">
        <f>VLOOKUP(B341,[1]DESA!$B$2:$E$601,4,FALSE)</f>
        <v>JONGGAT</v>
      </c>
      <c r="E341" s="22"/>
      <c r="F341" s="21">
        <f t="shared" si="20"/>
        <v>0</v>
      </c>
      <c r="G341" s="21">
        <f t="shared" si="21"/>
        <v>0</v>
      </c>
      <c r="H341" s="24" t="s">
        <v>2133</v>
      </c>
      <c r="I341" s="24" t="s">
        <v>2134</v>
      </c>
      <c r="J341" s="21" t="s">
        <v>18</v>
      </c>
      <c r="K341" s="21"/>
      <c r="L341" s="21" t="e">
        <f>VLOOKUP(E341,[1]KLASIFIKASI!$I$4:$J$18,2,FALSE)</f>
        <v>#N/A</v>
      </c>
      <c r="M341" s="21" t="e">
        <f t="shared" si="22"/>
        <v>#N/A</v>
      </c>
      <c r="N341" s="21" t="s">
        <v>52</v>
      </c>
    </row>
    <row r="342" spans="1:14" s="5" customFormat="1" x14ac:dyDescent="0.25">
      <c r="A342" s="21">
        <f t="shared" si="23"/>
        <v>341</v>
      </c>
      <c r="B342" s="21" t="s">
        <v>2132</v>
      </c>
      <c r="C342" s="21" t="str">
        <f>VLOOKUP(B342,[1]DESA!$B$2:$D$601,3,FALSE)</f>
        <v>GEMEL</v>
      </c>
      <c r="D342" s="21" t="str">
        <f>VLOOKUP(B342,[1]DESA!$B$2:$E$601,4,FALSE)</f>
        <v>JONGGAT</v>
      </c>
      <c r="E342" s="22" t="s">
        <v>29</v>
      </c>
      <c r="F342" s="21">
        <f t="shared" si="20"/>
        <v>0</v>
      </c>
      <c r="G342" s="21">
        <f t="shared" si="21"/>
        <v>0</v>
      </c>
      <c r="H342" s="24" t="s">
        <v>2135</v>
      </c>
      <c r="I342" s="24" t="s">
        <v>2136</v>
      </c>
      <c r="J342" s="21" t="s">
        <v>18</v>
      </c>
      <c r="K342" s="21">
        <v>500</v>
      </c>
      <c r="L342" s="21" t="str">
        <f>VLOOKUP(E342,[1]KLASIFIKASI!$I$4:$J$18,2,FALSE)</f>
        <v>PELEPAS GAS</v>
      </c>
      <c r="M342" s="21">
        <f t="shared" si="22"/>
        <v>15</v>
      </c>
      <c r="N342" s="21" t="s">
        <v>19</v>
      </c>
    </row>
    <row r="343" spans="1:14" s="5" customFormat="1" x14ac:dyDescent="0.25">
      <c r="A343" s="21">
        <f t="shared" si="23"/>
        <v>342</v>
      </c>
      <c r="B343" s="21" t="s">
        <v>2132</v>
      </c>
      <c r="C343" s="21" t="str">
        <f>VLOOKUP(B343,[1]DESA!$B$2:$D$601,3,FALSE)</f>
        <v>GEMEL</v>
      </c>
      <c r="D343" s="21" t="str">
        <f>VLOOKUP(B343,[1]DESA!$B$2:$E$601,4,FALSE)</f>
        <v>JONGGAT</v>
      </c>
      <c r="E343" s="22" t="s">
        <v>29</v>
      </c>
      <c r="F343" s="21">
        <f t="shared" si="20"/>
        <v>0</v>
      </c>
      <c r="G343" s="21">
        <f t="shared" si="21"/>
        <v>0</v>
      </c>
      <c r="H343" s="24" t="s">
        <v>2137</v>
      </c>
      <c r="I343" s="24" t="s">
        <v>2138</v>
      </c>
      <c r="J343" s="21" t="s">
        <v>18</v>
      </c>
      <c r="K343" s="21">
        <v>200</v>
      </c>
      <c r="L343" s="21" t="str">
        <f>VLOOKUP(E343,[1]KLASIFIKASI!$I$4:$J$18,2,FALSE)</f>
        <v>PELEPAS GAS</v>
      </c>
      <c r="M343" s="21">
        <f t="shared" si="22"/>
        <v>14</v>
      </c>
      <c r="N343" s="21" t="s">
        <v>19</v>
      </c>
    </row>
    <row r="344" spans="1:14" s="5" customFormat="1" x14ac:dyDescent="0.25">
      <c r="A344" s="21">
        <f t="shared" si="23"/>
        <v>343</v>
      </c>
      <c r="B344" s="21" t="s">
        <v>2132</v>
      </c>
      <c r="C344" s="21" t="str">
        <f>VLOOKUP(B344,[1]DESA!$B$2:$D$601,3,FALSE)</f>
        <v>GEMEL</v>
      </c>
      <c r="D344" s="21" t="str">
        <f>VLOOKUP(B344,[1]DESA!$B$2:$E$601,4,FALSE)</f>
        <v>JONGGAT</v>
      </c>
      <c r="E344" s="22" t="s">
        <v>15</v>
      </c>
      <c r="F344" s="21">
        <f t="shared" si="20"/>
        <v>0</v>
      </c>
      <c r="G344" s="21">
        <f t="shared" si="21"/>
        <v>0</v>
      </c>
      <c r="H344" s="24" t="s">
        <v>2139</v>
      </c>
      <c r="I344" s="24" t="s">
        <v>2140</v>
      </c>
      <c r="J344" s="21" t="s">
        <v>18</v>
      </c>
      <c r="K344" s="21">
        <v>18</v>
      </c>
      <c r="L344" s="21" t="str">
        <f>VLOOKUP(E344,[1]KLASIFIKASI!$I$4:$J$18,2,FALSE)</f>
        <v>PELEPAS GAS</v>
      </c>
      <c r="M344" s="21">
        <f t="shared" si="22"/>
        <v>12</v>
      </c>
      <c r="N344" s="21" t="s">
        <v>19</v>
      </c>
    </row>
    <row r="345" spans="1:14" s="5" customFormat="1" x14ac:dyDescent="0.25">
      <c r="A345" s="21">
        <f t="shared" si="23"/>
        <v>344</v>
      </c>
      <c r="B345" s="21" t="s">
        <v>2132</v>
      </c>
      <c r="C345" s="21" t="str">
        <f>VLOOKUP(B345,[1]DESA!$B$2:$D$601,3,FALSE)</f>
        <v>GEMEL</v>
      </c>
      <c r="D345" s="21" t="str">
        <f>VLOOKUP(B345,[1]DESA!$B$2:$E$601,4,FALSE)</f>
        <v>JONGGAT</v>
      </c>
      <c r="E345" s="22" t="s">
        <v>29</v>
      </c>
      <c r="F345" s="21">
        <f t="shared" si="20"/>
        <v>0</v>
      </c>
      <c r="G345" s="21">
        <f t="shared" si="21"/>
        <v>0</v>
      </c>
      <c r="H345" s="24" t="s">
        <v>2141</v>
      </c>
      <c r="I345" s="24" t="s">
        <v>2142</v>
      </c>
      <c r="J345" s="21" t="s">
        <v>18</v>
      </c>
      <c r="K345" s="21">
        <v>500</v>
      </c>
      <c r="L345" s="21" t="str">
        <f>VLOOKUP(E345,[1]KLASIFIKASI!$I$4:$J$18,2,FALSE)</f>
        <v>PELEPAS GAS</v>
      </c>
      <c r="M345" s="21">
        <f t="shared" si="22"/>
        <v>15</v>
      </c>
      <c r="N345" s="21" t="s">
        <v>19</v>
      </c>
    </row>
    <row r="346" spans="1:14" s="5" customFormat="1" x14ac:dyDescent="0.25">
      <c r="A346" s="21">
        <f t="shared" si="23"/>
        <v>345</v>
      </c>
      <c r="B346" s="21" t="s">
        <v>2132</v>
      </c>
      <c r="C346" s="21" t="str">
        <f>VLOOKUP(B346,[1]DESA!$B$2:$D$601,3,FALSE)</f>
        <v>GEMEL</v>
      </c>
      <c r="D346" s="21" t="str">
        <f>VLOOKUP(B346,[1]DESA!$B$2:$E$601,4,FALSE)</f>
        <v>JONGGAT</v>
      </c>
      <c r="E346" s="22"/>
      <c r="F346" s="21">
        <f t="shared" si="20"/>
        <v>0</v>
      </c>
      <c r="G346" s="21">
        <f t="shared" si="21"/>
        <v>0</v>
      </c>
      <c r="H346" s="24" t="s">
        <v>2143</v>
      </c>
      <c r="I346" s="24" t="s">
        <v>2144</v>
      </c>
      <c r="J346" s="21" t="s">
        <v>18</v>
      </c>
      <c r="K346" s="21"/>
      <c r="L346" s="21" t="e">
        <f>VLOOKUP(E346,[1]KLASIFIKASI!$I$4:$J$18,2,FALSE)</f>
        <v>#N/A</v>
      </c>
      <c r="M346" s="21" t="e">
        <f t="shared" si="22"/>
        <v>#N/A</v>
      </c>
      <c r="N346" s="21" t="s">
        <v>52</v>
      </c>
    </row>
    <row r="347" spans="1:14" s="5" customFormat="1" x14ac:dyDescent="0.25">
      <c r="A347" s="21">
        <f t="shared" si="23"/>
        <v>346</v>
      </c>
      <c r="B347" s="21" t="s">
        <v>2145</v>
      </c>
      <c r="C347" s="21" t="str">
        <f>VLOOKUP(B347,[1]DESA!$B$2:$D$601,3,FALSE)</f>
        <v>JELANTIK</v>
      </c>
      <c r="D347" s="21" t="str">
        <f>VLOOKUP(B347,[1]DESA!$B$2:$E$601,4,FALSE)</f>
        <v>JONGGAT</v>
      </c>
      <c r="E347" s="22" t="s">
        <v>29</v>
      </c>
      <c r="F347" s="21">
        <f t="shared" si="20"/>
        <v>0</v>
      </c>
      <c r="G347" s="21">
        <f t="shared" si="21"/>
        <v>0</v>
      </c>
      <c r="H347" s="24" t="s">
        <v>2146</v>
      </c>
      <c r="I347" s="24" t="s">
        <v>2147</v>
      </c>
      <c r="J347" s="21" t="s">
        <v>18</v>
      </c>
      <c r="K347" s="21">
        <v>250</v>
      </c>
      <c r="L347" s="21" t="str">
        <f>VLOOKUP(E347,[1]KLASIFIKASI!$I$4:$J$18,2,FALSE)</f>
        <v>PELEPAS GAS</v>
      </c>
      <c r="M347" s="21">
        <f t="shared" si="22"/>
        <v>14</v>
      </c>
      <c r="N347" s="21" t="s">
        <v>19</v>
      </c>
    </row>
    <row r="348" spans="1:14" s="5" customFormat="1" x14ac:dyDescent="0.25">
      <c r="A348" s="21">
        <f t="shared" si="23"/>
        <v>347</v>
      </c>
      <c r="B348" s="21" t="s">
        <v>2145</v>
      </c>
      <c r="C348" s="21" t="str">
        <f>VLOOKUP(B348,[1]DESA!$B$2:$D$601,3,FALSE)</f>
        <v>JELANTIK</v>
      </c>
      <c r="D348" s="21" t="str">
        <f>VLOOKUP(B348,[1]DESA!$B$2:$E$601,4,FALSE)</f>
        <v>JONGGAT</v>
      </c>
      <c r="E348" s="22" t="s">
        <v>29</v>
      </c>
      <c r="F348" s="21">
        <f t="shared" si="20"/>
        <v>0</v>
      </c>
      <c r="G348" s="21">
        <f t="shared" si="21"/>
        <v>0</v>
      </c>
      <c r="H348" s="24" t="s">
        <v>2148</v>
      </c>
      <c r="I348" s="24" t="s">
        <v>2149</v>
      </c>
      <c r="J348" s="21" t="s">
        <v>18</v>
      </c>
      <c r="K348" s="21">
        <v>250</v>
      </c>
      <c r="L348" s="21" t="str">
        <f>VLOOKUP(E348,[1]KLASIFIKASI!$I$4:$J$18,2,FALSE)</f>
        <v>PELEPAS GAS</v>
      </c>
      <c r="M348" s="21">
        <f t="shared" si="22"/>
        <v>14</v>
      </c>
      <c r="N348" s="21" t="s">
        <v>19</v>
      </c>
    </row>
    <row r="349" spans="1:14" s="5" customFormat="1" x14ac:dyDescent="0.25">
      <c r="A349" s="21">
        <f t="shared" si="23"/>
        <v>348</v>
      </c>
      <c r="B349" s="21" t="s">
        <v>2145</v>
      </c>
      <c r="C349" s="21" t="str">
        <f>VLOOKUP(B349,[1]DESA!$B$2:$D$601,3,FALSE)</f>
        <v>JELANTIK</v>
      </c>
      <c r="D349" s="21" t="str">
        <f>VLOOKUP(B349,[1]DESA!$B$2:$E$601,4,FALSE)</f>
        <v>JONGGAT</v>
      </c>
      <c r="E349" s="22" t="s">
        <v>29</v>
      </c>
      <c r="F349" s="21">
        <f t="shared" si="20"/>
        <v>0</v>
      </c>
      <c r="G349" s="21">
        <f t="shared" si="21"/>
        <v>0</v>
      </c>
      <c r="H349" s="24" t="s">
        <v>2150</v>
      </c>
      <c r="I349" s="24" t="s">
        <v>2151</v>
      </c>
      <c r="J349" s="21" t="s">
        <v>18</v>
      </c>
      <c r="K349" s="21">
        <v>250</v>
      </c>
      <c r="L349" s="21" t="str">
        <f>VLOOKUP(E349,[1]KLASIFIKASI!$I$4:$J$18,2,FALSE)</f>
        <v>PELEPAS GAS</v>
      </c>
      <c r="M349" s="21">
        <f t="shared" si="22"/>
        <v>14</v>
      </c>
      <c r="N349" s="21" t="s">
        <v>19</v>
      </c>
    </row>
    <row r="350" spans="1:14" s="5" customFormat="1" x14ac:dyDescent="0.25">
      <c r="A350" s="21">
        <f t="shared" si="23"/>
        <v>349</v>
      </c>
      <c r="B350" s="21" t="s">
        <v>2145</v>
      </c>
      <c r="C350" s="21" t="str">
        <f>VLOOKUP(B350,[1]DESA!$B$2:$D$601,3,FALSE)</f>
        <v>JELANTIK</v>
      </c>
      <c r="D350" s="21" t="str">
        <f>VLOOKUP(B350,[1]DESA!$B$2:$E$601,4,FALSE)</f>
        <v>JONGGAT</v>
      </c>
      <c r="E350" s="22" t="s">
        <v>29</v>
      </c>
      <c r="F350" s="21">
        <f t="shared" si="20"/>
        <v>0</v>
      </c>
      <c r="G350" s="21">
        <f t="shared" si="21"/>
        <v>0</v>
      </c>
      <c r="H350" s="24" t="s">
        <v>2152</v>
      </c>
      <c r="I350" s="24" t="s">
        <v>2153</v>
      </c>
      <c r="J350" s="21" t="s">
        <v>18</v>
      </c>
      <c r="K350" s="21">
        <v>250</v>
      </c>
      <c r="L350" s="21" t="str">
        <f>VLOOKUP(E350,[1]KLASIFIKASI!$I$4:$J$18,2,FALSE)</f>
        <v>PELEPAS GAS</v>
      </c>
      <c r="M350" s="21">
        <f t="shared" si="22"/>
        <v>14</v>
      </c>
      <c r="N350" s="21" t="s">
        <v>19</v>
      </c>
    </row>
    <row r="351" spans="1:14" s="5" customFormat="1" x14ac:dyDescent="0.25">
      <c r="A351" s="21">
        <f t="shared" si="23"/>
        <v>350</v>
      </c>
      <c r="B351" s="21" t="s">
        <v>2145</v>
      </c>
      <c r="C351" s="21" t="str">
        <f>VLOOKUP(B351,[1]DESA!$B$2:$D$601,3,FALSE)</f>
        <v>JELANTIK</v>
      </c>
      <c r="D351" s="21" t="str">
        <f>VLOOKUP(B351,[1]DESA!$B$2:$E$601,4,FALSE)</f>
        <v>JONGGAT</v>
      </c>
      <c r="E351" s="22" t="s">
        <v>29</v>
      </c>
      <c r="F351" s="21">
        <f t="shared" si="20"/>
        <v>0</v>
      </c>
      <c r="G351" s="21">
        <f t="shared" si="21"/>
        <v>0</v>
      </c>
      <c r="H351" s="24" t="s">
        <v>2154</v>
      </c>
      <c r="I351" s="24" t="s">
        <v>2155</v>
      </c>
      <c r="J351" s="21" t="s">
        <v>18</v>
      </c>
      <c r="K351" s="21">
        <v>250</v>
      </c>
      <c r="L351" s="21" t="str">
        <f>VLOOKUP(E351,[1]KLASIFIKASI!$I$4:$J$18,2,FALSE)</f>
        <v>PELEPAS GAS</v>
      </c>
      <c r="M351" s="21">
        <f t="shared" si="22"/>
        <v>14</v>
      </c>
      <c r="N351" s="21" t="s">
        <v>19</v>
      </c>
    </row>
    <row r="352" spans="1:14" s="5" customFormat="1" x14ac:dyDescent="0.25">
      <c r="A352" s="21">
        <f t="shared" si="23"/>
        <v>351</v>
      </c>
      <c r="B352" s="21" t="s">
        <v>2145</v>
      </c>
      <c r="C352" s="21" t="str">
        <f>VLOOKUP(B352,[1]DESA!$B$2:$D$601,3,FALSE)</f>
        <v>JELANTIK</v>
      </c>
      <c r="D352" s="21" t="str">
        <f>VLOOKUP(B352,[1]DESA!$B$2:$E$601,4,FALSE)</f>
        <v>JONGGAT</v>
      </c>
      <c r="E352" s="22" t="s">
        <v>29</v>
      </c>
      <c r="F352" s="21">
        <f t="shared" si="20"/>
        <v>0</v>
      </c>
      <c r="G352" s="21">
        <f t="shared" si="21"/>
        <v>0</v>
      </c>
      <c r="H352" s="24" t="s">
        <v>2156</v>
      </c>
      <c r="I352" s="24" t="s">
        <v>2157</v>
      </c>
      <c r="J352" s="21" t="s">
        <v>18</v>
      </c>
      <c r="K352" s="21">
        <v>250</v>
      </c>
      <c r="L352" s="21" t="str">
        <f>VLOOKUP(E352,[1]KLASIFIKASI!$I$4:$J$18,2,FALSE)</f>
        <v>PELEPAS GAS</v>
      </c>
      <c r="M352" s="21">
        <f t="shared" si="22"/>
        <v>14</v>
      </c>
      <c r="N352" s="21" t="s">
        <v>19</v>
      </c>
    </row>
    <row r="353" spans="1:14" s="5" customFormat="1" x14ac:dyDescent="0.25">
      <c r="A353" s="21">
        <f t="shared" si="23"/>
        <v>352</v>
      </c>
      <c r="B353" s="21" t="s">
        <v>2145</v>
      </c>
      <c r="C353" s="21" t="str">
        <f>VLOOKUP(B353,[1]DESA!$B$2:$D$601,3,FALSE)</f>
        <v>JELANTIK</v>
      </c>
      <c r="D353" s="21" t="str">
        <f>VLOOKUP(B353,[1]DESA!$B$2:$E$601,4,FALSE)</f>
        <v>JONGGAT</v>
      </c>
      <c r="E353" s="22" t="s">
        <v>29</v>
      </c>
      <c r="F353" s="21">
        <f t="shared" si="20"/>
        <v>0</v>
      </c>
      <c r="G353" s="21">
        <f t="shared" si="21"/>
        <v>0</v>
      </c>
      <c r="H353" s="24" t="s">
        <v>2158</v>
      </c>
      <c r="I353" s="24" t="s">
        <v>2159</v>
      </c>
      <c r="J353" s="21" t="s">
        <v>18</v>
      </c>
      <c r="K353" s="21">
        <v>150</v>
      </c>
      <c r="L353" s="21" t="str">
        <f>VLOOKUP(E353,[1]KLASIFIKASI!$I$4:$J$18,2,FALSE)</f>
        <v>PELEPAS GAS</v>
      </c>
      <c r="M353" s="21">
        <f t="shared" si="22"/>
        <v>14</v>
      </c>
      <c r="N353" s="21" t="s">
        <v>19</v>
      </c>
    </row>
    <row r="354" spans="1:14" s="5" customFormat="1" x14ac:dyDescent="0.25">
      <c r="A354" s="21">
        <f t="shared" si="23"/>
        <v>353</v>
      </c>
      <c r="B354" s="21" t="s">
        <v>2145</v>
      </c>
      <c r="C354" s="21" t="str">
        <f>VLOOKUP(B354,[1]DESA!$B$2:$D$601,3,FALSE)</f>
        <v>JELANTIK</v>
      </c>
      <c r="D354" s="21" t="str">
        <f>VLOOKUP(B354,[1]DESA!$B$2:$E$601,4,FALSE)</f>
        <v>JONGGAT</v>
      </c>
      <c r="E354" s="22" t="s">
        <v>29</v>
      </c>
      <c r="F354" s="21">
        <f t="shared" si="20"/>
        <v>0</v>
      </c>
      <c r="G354" s="21">
        <f t="shared" si="21"/>
        <v>0</v>
      </c>
      <c r="H354" s="24" t="s">
        <v>2160</v>
      </c>
      <c r="I354" s="24" t="s">
        <v>2161</v>
      </c>
      <c r="J354" s="21" t="s">
        <v>18</v>
      </c>
      <c r="K354" s="21">
        <v>250</v>
      </c>
      <c r="L354" s="21" t="str">
        <f>VLOOKUP(E354,[1]KLASIFIKASI!$I$4:$J$18,2,FALSE)</f>
        <v>PELEPAS GAS</v>
      </c>
      <c r="M354" s="21">
        <f t="shared" si="22"/>
        <v>14</v>
      </c>
      <c r="N354" s="21" t="s">
        <v>19</v>
      </c>
    </row>
    <row r="355" spans="1:14" s="5" customFormat="1" x14ac:dyDescent="0.25">
      <c r="A355" s="21">
        <f t="shared" si="23"/>
        <v>354</v>
      </c>
      <c r="B355" s="21" t="s">
        <v>2145</v>
      </c>
      <c r="C355" s="21" t="str">
        <f>VLOOKUP(B355,[1]DESA!$B$2:$D$601,3,FALSE)</f>
        <v>JELANTIK</v>
      </c>
      <c r="D355" s="21" t="str">
        <f>VLOOKUP(B355,[1]DESA!$B$2:$E$601,4,FALSE)</f>
        <v>JONGGAT</v>
      </c>
      <c r="E355" s="22" t="s">
        <v>29</v>
      </c>
      <c r="F355" s="21">
        <f t="shared" si="20"/>
        <v>0</v>
      </c>
      <c r="G355" s="21">
        <f t="shared" si="21"/>
        <v>0</v>
      </c>
      <c r="H355" s="24" t="s">
        <v>2162</v>
      </c>
      <c r="I355" s="24" t="s">
        <v>2163</v>
      </c>
      <c r="J355" s="21" t="s">
        <v>18</v>
      </c>
      <c r="K355" s="21">
        <v>250</v>
      </c>
      <c r="L355" s="21" t="str">
        <f>VLOOKUP(E355,[1]KLASIFIKASI!$I$4:$J$18,2,FALSE)</f>
        <v>PELEPAS GAS</v>
      </c>
      <c r="M355" s="21">
        <f t="shared" si="22"/>
        <v>14</v>
      </c>
      <c r="N355" s="21" t="s">
        <v>19</v>
      </c>
    </row>
    <row r="356" spans="1:14" s="5" customFormat="1" x14ac:dyDescent="0.25">
      <c r="A356" s="21">
        <f t="shared" si="23"/>
        <v>355</v>
      </c>
      <c r="B356" s="21" t="s">
        <v>2145</v>
      </c>
      <c r="C356" s="21" t="str">
        <f>VLOOKUP(B356,[1]DESA!$B$2:$D$601,3,FALSE)</f>
        <v>JELANTIK</v>
      </c>
      <c r="D356" s="21" t="str">
        <f>VLOOKUP(B356,[1]DESA!$B$2:$E$601,4,FALSE)</f>
        <v>JONGGAT</v>
      </c>
      <c r="E356" s="22" t="s">
        <v>29</v>
      </c>
      <c r="F356" s="21">
        <f t="shared" si="20"/>
        <v>0</v>
      </c>
      <c r="G356" s="21">
        <f t="shared" si="21"/>
        <v>0</v>
      </c>
      <c r="H356" s="24" t="s">
        <v>2164</v>
      </c>
      <c r="I356" s="24" t="s">
        <v>2165</v>
      </c>
      <c r="J356" s="21" t="s">
        <v>18</v>
      </c>
      <c r="K356" s="21">
        <v>250</v>
      </c>
      <c r="L356" s="21" t="str">
        <f>VLOOKUP(E356,[1]KLASIFIKASI!$I$4:$J$18,2,FALSE)</f>
        <v>PELEPAS GAS</v>
      </c>
      <c r="M356" s="21">
        <f t="shared" si="22"/>
        <v>14</v>
      </c>
      <c r="N356" s="21" t="s">
        <v>19</v>
      </c>
    </row>
    <row r="357" spans="1:14" s="5" customFormat="1" x14ac:dyDescent="0.25">
      <c r="A357" s="21">
        <f t="shared" si="23"/>
        <v>356</v>
      </c>
      <c r="B357" s="21" t="s">
        <v>2145</v>
      </c>
      <c r="C357" s="21" t="str">
        <f>VLOOKUP(B357,[1]DESA!$B$2:$D$601,3,FALSE)</f>
        <v>JELANTIK</v>
      </c>
      <c r="D357" s="21" t="str">
        <f>VLOOKUP(B357,[1]DESA!$B$2:$E$601,4,FALSE)</f>
        <v>JONGGAT</v>
      </c>
      <c r="E357" s="22" t="s">
        <v>29</v>
      </c>
      <c r="F357" s="21">
        <f t="shared" si="20"/>
        <v>0</v>
      </c>
      <c r="G357" s="21">
        <f t="shared" si="21"/>
        <v>0</v>
      </c>
      <c r="H357" s="24" t="s">
        <v>2166</v>
      </c>
      <c r="I357" s="24" t="s">
        <v>2167</v>
      </c>
      <c r="J357" s="21" t="s">
        <v>18</v>
      </c>
      <c r="K357" s="21">
        <v>250</v>
      </c>
      <c r="L357" s="21" t="str">
        <f>VLOOKUP(E357,[1]KLASIFIKASI!$I$4:$J$18,2,FALSE)</f>
        <v>PELEPAS GAS</v>
      </c>
      <c r="M357" s="21">
        <f t="shared" si="22"/>
        <v>14</v>
      </c>
      <c r="N357" s="21" t="s">
        <v>19</v>
      </c>
    </row>
    <row r="358" spans="1:14" s="5" customFormat="1" x14ac:dyDescent="0.25">
      <c r="A358" s="21">
        <f t="shared" si="23"/>
        <v>357</v>
      </c>
      <c r="B358" s="21" t="s">
        <v>2145</v>
      </c>
      <c r="C358" s="21" t="str">
        <f>VLOOKUP(B358,[1]DESA!$B$2:$D$601,3,FALSE)</f>
        <v>JELANTIK</v>
      </c>
      <c r="D358" s="21" t="str">
        <f>VLOOKUP(B358,[1]DESA!$B$2:$E$601,4,FALSE)</f>
        <v>JONGGAT</v>
      </c>
      <c r="E358" s="22" t="s">
        <v>29</v>
      </c>
      <c r="F358" s="21">
        <f t="shared" si="20"/>
        <v>0</v>
      </c>
      <c r="G358" s="21">
        <f t="shared" si="21"/>
        <v>0</v>
      </c>
      <c r="H358" s="24" t="s">
        <v>2168</v>
      </c>
      <c r="I358" s="24" t="s">
        <v>2169</v>
      </c>
      <c r="J358" s="21" t="s">
        <v>18</v>
      </c>
      <c r="K358" s="21">
        <v>250</v>
      </c>
      <c r="L358" s="21" t="str">
        <f>VLOOKUP(E358,[1]KLASIFIKASI!$I$4:$J$18,2,FALSE)</f>
        <v>PELEPAS GAS</v>
      </c>
      <c r="M358" s="21">
        <f t="shared" si="22"/>
        <v>14</v>
      </c>
      <c r="N358" s="21" t="s">
        <v>19</v>
      </c>
    </row>
    <row r="359" spans="1:14" s="5" customFormat="1" x14ac:dyDescent="0.25">
      <c r="A359" s="21">
        <f t="shared" si="23"/>
        <v>358</v>
      </c>
      <c r="B359" s="21" t="s">
        <v>2145</v>
      </c>
      <c r="C359" s="21" t="str">
        <f>VLOOKUP(B359,[1]DESA!$B$2:$D$601,3,FALSE)</f>
        <v>JELANTIK</v>
      </c>
      <c r="D359" s="21" t="str">
        <f>VLOOKUP(B359,[1]DESA!$B$2:$E$601,4,FALSE)</f>
        <v>JONGGAT</v>
      </c>
      <c r="E359" s="22" t="s">
        <v>29</v>
      </c>
      <c r="F359" s="21">
        <f t="shared" si="20"/>
        <v>0</v>
      </c>
      <c r="G359" s="21">
        <f t="shared" si="21"/>
        <v>0</v>
      </c>
      <c r="H359" s="24" t="s">
        <v>2170</v>
      </c>
      <c r="I359" s="24" t="s">
        <v>2171</v>
      </c>
      <c r="J359" s="21" t="s">
        <v>18</v>
      </c>
      <c r="K359" s="21">
        <v>250</v>
      </c>
      <c r="L359" s="21" t="str">
        <f>VLOOKUP(E359,[1]KLASIFIKASI!$I$4:$J$18,2,FALSE)</f>
        <v>PELEPAS GAS</v>
      </c>
      <c r="M359" s="21">
        <f t="shared" si="22"/>
        <v>14</v>
      </c>
      <c r="N359" s="21" t="s">
        <v>19</v>
      </c>
    </row>
    <row r="360" spans="1:14" s="5" customFormat="1" x14ac:dyDescent="0.25">
      <c r="A360" s="21">
        <f t="shared" si="23"/>
        <v>359</v>
      </c>
      <c r="B360" s="21" t="s">
        <v>2145</v>
      </c>
      <c r="C360" s="21" t="str">
        <f>VLOOKUP(B360,[1]DESA!$B$2:$D$601,3,FALSE)</f>
        <v>JELANTIK</v>
      </c>
      <c r="D360" s="21" t="str">
        <f>VLOOKUP(B360,[1]DESA!$B$2:$E$601,4,FALSE)</f>
        <v>JONGGAT</v>
      </c>
      <c r="E360" s="22" t="s">
        <v>29</v>
      </c>
      <c r="F360" s="21">
        <f t="shared" si="20"/>
        <v>0</v>
      </c>
      <c r="G360" s="21">
        <f t="shared" si="21"/>
        <v>0</v>
      </c>
      <c r="H360" s="24" t="s">
        <v>2172</v>
      </c>
      <c r="I360" s="24" t="s">
        <v>2173</v>
      </c>
      <c r="J360" s="21" t="s">
        <v>18</v>
      </c>
      <c r="K360" s="21">
        <v>250</v>
      </c>
      <c r="L360" s="21" t="str">
        <f>VLOOKUP(E360,[1]KLASIFIKASI!$I$4:$J$18,2,FALSE)</f>
        <v>PELEPAS GAS</v>
      </c>
      <c r="M360" s="21">
        <f t="shared" si="22"/>
        <v>14</v>
      </c>
      <c r="N360" s="21" t="s">
        <v>19</v>
      </c>
    </row>
    <row r="361" spans="1:14" s="5" customFormat="1" x14ac:dyDescent="0.25">
      <c r="A361" s="21">
        <f t="shared" si="23"/>
        <v>360</v>
      </c>
      <c r="B361" s="21" t="s">
        <v>2145</v>
      </c>
      <c r="C361" s="21" t="str">
        <f>VLOOKUP(B361,[1]DESA!$B$2:$D$601,3,FALSE)</f>
        <v>JELANTIK</v>
      </c>
      <c r="D361" s="21" t="str">
        <f>VLOOKUP(B361,[1]DESA!$B$2:$E$601,4,FALSE)</f>
        <v>JONGGAT</v>
      </c>
      <c r="E361" s="22" t="s">
        <v>29</v>
      </c>
      <c r="F361" s="21">
        <f t="shared" si="20"/>
        <v>0</v>
      </c>
      <c r="G361" s="21">
        <f t="shared" si="21"/>
        <v>0</v>
      </c>
      <c r="H361" s="24" t="s">
        <v>581</v>
      </c>
      <c r="I361" s="24" t="s">
        <v>2174</v>
      </c>
      <c r="J361" s="21" t="s">
        <v>18</v>
      </c>
      <c r="K361" s="21">
        <v>150</v>
      </c>
      <c r="L361" s="21" t="str">
        <f>VLOOKUP(E361,[1]KLASIFIKASI!$I$4:$J$18,2,FALSE)</f>
        <v>PELEPAS GAS</v>
      </c>
      <c r="M361" s="21">
        <f t="shared" si="22"/>
        <v>14</v>
      </c>
      <c r="N361" s="21" t="s">
        <v>19</v>
      </c>
    </row>
    <row r="362" spans="1:14" s="5" customFormat="1" x14ac:dyDescent="0.25">
      <c r="A362" s="21">
        <f t="shared" si="23"/>
        <v>361</v>
      </c>
      <c r="B362" s="21" t="s">
        <v>2145</v>
      </c>
      <c r="C362" s="21" t="str">
        <f>VLOOKUP(B362,[1]DESA!$B$2:$D$601,3,FALSE)</f>
        <v>JELANTIK</v>
      </c>
      <c r="D362" s="21" t="str">
        <f>VLOOKUP(B362,[1]DESA!$B$2:$E$601,4,FALSE)</f>
        <v>JONGGAT</v>
      </c>
      <c r="E362" s="22" t="s">
        <v>29</v>
      </c>
      <c r="F362" s="21">
        <f t="shared" si="20"/>
        <v>0</v>
      </c>
      <c r="G362" s="21">
        <f t="shared" si="21"/>
        <v>0</v>
      </c>
      <c r="H362" s="24" t="s">
        <v>2175</v>
      </c>
      <c r="I362" s="24" t="s">
        <v>2176</v>
      </c>
      <c r="J362" s="21" t="s">
        <v>18</v>
      </c>
      <c r="K362" s="21">
        <v>250</v>
      </c>
      <c r="L362" s="21" t="str">
        <f>VLOOKUP(E362,[1]KLASIFIKASI!$I$4:$J$18,2,FALSE)</f>
        <v>PELEPAS GAS</v>
      </c>
      <c r="M362" s="21">
        <f t="shared" si="22"/>
        <v>14</v>
      </c>
      <c r="N362" s="21" t="s">
        <v>19</v>
      </c>
    </row>
    <row r="363" spans="1:14" s="5" customFormat="1" x14ac:dyDescent="0.25">
      <c r="A363" s="21">
        <f t="shared" si="23"/>
        <v>362</v>
      </c>
      <c r="B363" s="21" t="s">
        <v>2145</v>
      </c>
      <c r="C363" s="21" t="str">
        <f>VLOOKUP(B363,[1]DESA!$B$2:$D$601,3,FALSE)</f>
        <v>JELANTIK</v>
      </c>
      <c r="D363" s="21" t="str">
        <f>VLOOKUP(B363,[1]DESA!$B$2:$E$601,4,FALSE)</f>
        <v>JONGGAT</v>
      </c>
      <c r="E363" s="22" t="s">
        <v>29</v>
      </c>
      <c r="F363" s="21">
        <f t="shared" si="20"/>
        <v>0</v>
      </c>
      <c r="G363" s="21">
        <f t="shared" si="21"/>
        <v>0</v>
      </c>
      <c r="H363" s="24" t="s">
        <v>2177</v>
      </c>
      <c r="I363" s="24" t="s">
        <v>2178</v>
      </c>
      <c r="J363" s="21" t="s">
        <v>18</v>
      </c>
      <c r="K363" s="21">
        <v>500</v>
      </c>
      <c r="L363" s="21" t="str">
        <f>VLOOKUP(E363,[1]KLASIFIKASI!$I$4:$J$18,2,FALSE)</f>
        <v>PELEPAS GAS</v>
      </c>
      <c r="M363" s="21">
        <f t="shared" si="22"/>
        <v>15</v>
      </c>
      <c r="N363" s="21" t="s">
        <v>19</v>
      </c>
    </row>
    <row r="364" spans="1:14" s="5" customFormat="1" x14ac:dyDescent="0.25">
      <c r="A364" s="21">
        <f t="shared" si="23"/>
        <v>363</v>
      </c>
      <c r="B364" s="21" t="s">
        <v>2145</v>
      </c>
      <c r="C364" s="21" t="str">
        <f>VLOOKUP(B364,[1]DESA!$B$2:$D$601,3,FALSE)</f>
        <v>JELANTIK</v>
      </c>
      <c r="D364" s="21" t="str">
        <f>VLOOKUP(B364,[1]DESA!$B$2:$E$601,4,FALSE)</f>
        <v>JONGGAT</v>
      </c>
      <c r="E364" s="22" t="s">
        <v>15</v>
      </c>
      <c r="F364" s="21">
        <f t="shared" si="20"/>
        <v>0</v>
      </c>
      <c r="G364" s="21">
        <f t="shared" si="21"/>
        <v>0</v>
      </c>
      <c r="H364" s="24" t="s">
        <v>2179</v>
      </c>
      <c r="I364" s="24" t="s">
        <v>2180</v>
      </c>
      <c r="J364" s="21" t="s">
        <v>18</v>
      </c>
      <c r="K364" s="21">
        <v>18</v>
      </c>
      <c r="L364" s="21" t="str">
        <f>VLOOKUP(E364,[1]KLASIFIKASI!$I$4:$J$18,2,FALSE)</f>
        <v>PELEPAS GAS</v>
      </c>
      <c r="M364" s="21">
        <f t="shared" si="22"/>
        <v>12</v>
      </c>
      <c r="N364" s="21" t="s">
        <v>19</v>
      </c>
    </row>
    <row r="365" spans="1:14" s="5" customFormat="1" x14ac:dyDescent="0.25">
      <c r="A365" s="21">
        <f t="shared" si="23"/>
        <v>364</v>
      </c>
      <c r="B365" s="21" t="s">
        <v>2145</v>
      </c>
      <c r="C365" s="21" t="str">
        <f>VLOOKUP(B365,[1]DESA!$B$2:$D$601,3,FALSE)</f>
        <v>JELANTIK</v>
      </c>
      <c r="D365" s="21" t="str">
        <f>VLOOKUP(B365,[1]DESA!$B$2:$E$601,4,FALSE)</f>
        <v>JONGGAT</v>
      </c>
      <c r="E365" s="22" t="s">
        <v>49</v>
      </c>
      <c r="F365" s="21">
        <f t="shared" si="20"/>
        <v>0</v>
      </c>
      <c r="G365" s="21">
        <f t="shared" si="21"/>
        <v>0</v>
      </c>
      <c r="H365" s="24" t="s">
        <v>2181</v>
      </c>
      <c r="I365" s="24" t="s">
        <v>2182</v>
      </c>
      <c r="J365" s="21" t="s">
        <v>18</v>
      </c>
      <c r="K365" s="21"/>
      <c r="L365" s="21" t="e">
        <f>VLOOKUP(E365,[1]KLASIFIKASI!$I$4:$J$18,2,FALSE)</f>
        <v>#N/A</v>
      </c>
      <c r="M365" s="21" t="e">
        <f t="shared" si="22"/>
        <v>#N/A</v>
      </c>
      <c r="N365" s="21" t="s">
        <v>52</v>
      </c>
    </row>
    <row r="366" spans="1:14" s="5" customFormat="1" x14ac:dyDescent="0.25">
      <c r="A366" s="21">
        <f t="shared" si="23"/>
        <v>365</v>
      </c>
      <c r="B366" s="21" t="s">
        <v>2145</v>
      </c>
      <c r="C366" s="21" t="str">
        <f>VLOOKUP(B366,[1]DESA!$B$2:$D$601,3,FALSE)</f>
        <v>JELANTIK</v>
      </c>
      <c r="D366" s="21" t="str">
        <f>VLOOKUP(B366,[1]DESA!$B$2:$E$601,4,FALSE)</f>
        <v>JONGGAT</v>
      </c>
      <c r="E366" s="22" t="s">
        <v>29</v>
      </c>
      <c r="F366" s="21">
        <f t="shared" si="20"/>
        <v>0</v>
      </c>
      <c r="G366" s="21">
        <f t="shared" si="21"/>
        <v>0</v>
      </c>
      <c r="H366" s="24" t="s">
        <v>2183</v>
      </c>
      <c r="I366" s="24" t="s">
        <v>2184</v>
      </c>
      <c r="J366" s="21" t="s">
        <v>18</v>
      </c>
      <c r="K366" s="21">
        <v>250</v>
      </c>
      <c r="L366" s="21" t="str">
        <f>VLOOKUP(E366,[1]KLASIFIKASI!$I$4:$J$18,2,FALSE)</f>
        <v>PELEPAS GAS</v>
      </c>
      <c r="M366" s="21">
        <f t="shared" si="22"/>
        <v>14</v>
      </c>
      <c r="N366" s="21" t="s">
        <v>19</v>
      </c>
    </row>
    <row r="367" spans="1:14" s="5" customFormat="1" x14ac:dyDescent="0.25">
      <c r="A367" s="21">
        <f t="shared" si="23"/>
        <v>366</v>
      </c>
      <c r="B367" s="21" t="s">
        <v>2145</v>
      </c>
      <c r="C367" s="21" t="str">
        <f>VLOOKUP(B367,[1]DESA!$B$2:$D$601,3,FALSE)</f>
        <v>JELANTIK</v>
      </c>
      <c r="D367" s="21" t="str">
        <f>VLOOKUP(B367,[1]DESA!$B$2:$E$601,4,FALSE)</f>
        <v>JONGGAT</v>
      </c>
      <c r="E367" s="22" t="s">
        <v>29</v>
      </c>
      <c r="F367" s="21">
        <f t="shared" si="20"/>
        <v>0</v>
      </c>
      <c r="G367" s="21">
        <f t="shared" si="21"/>
        <v>0</v>
      </c>
      <c r="H367" s="24" t="s">
        <v>2185</v>
      </c>
      <c r="I367" s="24" t="s">
        <v>2186</v>
      </c>
      <c r="J367" s="21" t="s">
        <v>18</v>
      </c>
      <c r="K367" s="21">
        <v>250</v>
      </c>
      <c r="L367" s="21" t="str">
        <f>VLOOKUP(E367,[1]KLASIFIKASI!$I$4:$J$18,2,FALSE)</f>
        <v>PELEPAS GAS</v>
      </c>
      <c r="M367" s="21">
        <f t="shared" si="22"/>
        <v>14</v>
      </c>
      <c r="N367" s="21" t="s">
        <v>19</v>
      </c>
    </row>
    <row r="368" spans="1:14" s="5" customFormat="1" x14ac:dyDescent="0.25">
      <c r="A368" s="21">
        <f t="shared" si="23"/>
        <v>367</v>
      </c>
      <c r="B368" s="21" t="s">
        <v>2145</v>
      </c>
      <c r="C368" s="21" t="str">
        <f>VLOOKUP(B368,[1]DESA!$B$2:$D$601,3,FALSE)</f>
        <v>JELANTIK</v>
      </c>
      <c r="D368" s="21" t="str">
        <f>VLOOKUP(B368,[1]DESA!$B$2:$E$601,4,FALSE)</f>
        <v>JONGGAT</v>
      </c>
      <c r="E368" s="22" t="s">
        <v>29</v>
      </c>
      <c r="F368" s="21">
        <f t="shared" si="20"/>
        <v>0</v>
      </c>
      <c r="G368" s="21">
        <f t="shared" si="21"/>
        <v>0</v>
      </c>
      <c r="H368" s="24" t="s">
        <v>2187</v>
      </c>
      <c r="I368" s="24" t="s">
        <v>2188</v>
      </c>
      <c r="J368" s="21" t="s">
        <v>18</v>
      </c>
      <c r="K368" s="21">
        <v>250</v>
      </c>
      <c r="L368" s="21" t="str">
        <f>VLOOKUP(E368,[1]KLASIFIKASI!$I$4:$J$18,2,FALSE)</f>
        <v>PELEPAS GAS</v>
      </c>
      <c r="M368" s="21">
        <f t="shared" si="22"/>
        <v>14</v>
      </c>
      <c r="N368" s="21" t="s">
        <v>19</v>
      </c>
    </row>
    <row r="369" spans="1:14" s="5" customFormat="1" x14ac:dyDescent="0.25">
      <c r="A369" s="21">
        <f t="shared" si="23"/>
        <v>368</v>
      </c>
      <c r="B369" s="21" t="s">
        <v>2145</v>
      </c>
      <c r="C369" s="21" t="str">
        <f>VLOOKUP(B369,[1]DESA!$B$2:$D$601,3,FALSE)</f>
        <v>JELANTIK</v>
      </c>
      <c r="D369" s="21" t="str">
        <f>VLOOKUP(B369,[1]DESA!$B$2:$E$601,4,FALSE)</f>
        <v>JONGGAT</v>
      </c>
      <c r="E369" s="22" t="s">
        <v>29</v>
      </c>
      <c r="F369" s="21">
        <f t="shared" si="20"/>
        <v>0</v>
      </c>
      <c r="G369" s="21">
        <f t="shared" si="21"/>
        <v>0</v>
      </c>
      <c r="H369" s="24" t="s">
        <v>2189</v>
      </c>
      <c r="I369" s="24" t="s">
        <v>2190</v>
      </c>
      <c r="J369" s="21" t="s">
        <v>18</v>
      </c>
      <c r="K369" s="21">
        <v>250</v>
      </c>
      <c r="L369" s="21" t="str">
        <f>VLOOKUP(E369,[1]KLASIFIKASI!$I$4:$J$18,2,FALSE)</f>
        <v>PELEPAS GAS</v>
      </c>
      <c r="M369" s="21">
        <f t="shared" si="22"/>
        <v>14</v>
      </c>
      <c r="N369" s="21" t="s">
        <v>19</v>
      </c>
    </row>
    <row r="370" spans="1:14" s="5" customFormat="1" x14ac:dyDescent="0.25">
      <c r="A370" s="21">
        <f t="shared" si="23"/>
        <v>369</v>
      </c>
      <c r="B370" s="21" t="s">
        <v>2145</v>
      </c>
      <c r="C370" s="21" t="str">
        <f>VLOOKUP(B370,[1]DESA!$B$2:$D$601,3,FALSE)</f>
        <v>JELANTIK</v>
      </c>
      <c r="D370" s="21" t="str">
        <f>VLOOKUP(B370,[1]DESA!$B$2:$E$601,4,FALSE)</f>
        <v>JONGGAT</v>
      </c>
      <c r="E370" s="22" t="s">
        <v>29</v>
      </c>
      <c r="F370" s="21">
        <f t="shared" si="20"/>
        <v>0</v>
      </c>
      <c r="G370" s="21">
        <f t="shared" si="21"/>
        <v>0</v>
      </c>
      <c r="H370" s="24" t="s">
        <v>2191</v>
      </c>
      <c r="I370" s="24" t="s">
        <v>2192</v>
      </c>
      <c r="J370" s="21" t="s">
        <v>18</v>
      </c>
      <c r="K370" s="21">
        <v>500</v>
      </c>
      <c r="L370" s="21" t="str">
        <f>VLOOKUP(E370,[1]KLASIFIKASI!$I$4:$J$18,2,FALSE)</f>
        <v>PELEPAS GAS</v>
      </c>
      <c r="M370" s="21">
        <f t="shared" si="22"/>
        <v>15</v>
      </c>
      <c r="N370" s="21" t="s">
        <v>19</v>
      </c>
    </row>
    <row r="371" spans="1:14" s="5" customFormat="1" x14ac:dyDescent="0.25">
      <c r="A371" s="21">
        <f t="shared" si="23"/>
        <v>370</v>
      </c>
      <c r="B371" s="21" t="s">
        <v>2145</v>
      </c>
      <c r="C371" s="21" t="str">
        <f>VLOOKUP(B371,[1]DESA!$B$2:$D$601,3,FALSE)</f>
        <v>JELANTIK</v>
      </c>
      <c r="D371" s="21" t="str">
        <f>VLOOKUP(B371,[1]DESA!$B$2:$E$601,4,FALSE)</f>
        <v>JONGGAT</v>
      </c>
      <c r="E371" s="22" t="s">
        <v>29</v>
      </c>
      <c r="F371" s="21">
        <f t="shared" si="20"/>
        <v>0</v>
      </c>
      <c r="G371" s="21">
        <f t="shared" si="21"/>
        <v>0</v>
      </c>
      <c r="H371" s="24" t="s">
        <v>2193</v>
      </c>
      <c r="I371" s="24" t="s">
        <v>2194</v>
      </c>
      <c r="J371" s="21" t="s">
        <v>18</v>
      </c>
      <c r="K371" s="21">
        <v>250</v>
      </c>
      <c r="L371" s="21" t="str">
        <f>VLOOKUP(E371,[1]KLASIFIKASI!$I$4:$J$18,2,FALSE)</f>
        <v>PELEPAS GAS</v>
      </c>
      <c r="M371" s="21">
        <f t="shared" si="22"/>
        <v>14</v>
      </c>
      <c r="N371" s="21" t="s">
        <v>19</v>
      </c>
    </row>
    <row r="372" spans="1:14" s="18" customFormat="1" x14ac:dyDescent="0.25">
      <c r="A372" s="21">
        <f t="shared" si="23"/>
        <v>371</v>
      </c>
      <c r="B372" s="21" t="s">
        <v>1452</v>
      </c>
      <c r="C372" s="21" t="str">
        <f>VLOOKUP(B372,[1]DESA!$B$2:$D$601,3,FALSE)</f>
        <v>UBUNG</v>
      </c>
      <c r="D372" s="21" t="str">
        <f>VLOOKUP(B372,[1]DESA!$B$2:$E$601,4,FALSE)</f>
        <v>JONGGAT</v>
      </c>
      <c r="E372" s="22" t="s">
        <v>24</v>
      </c>
      <c r="F372" s="21">
        <f t="shared" si="20"/>
        <v>0</v>
      </c>
      <c r="G372" s="21">
        <f t="shared" si="21"/>
        <v>0</v>
      </c>
      <c r="H372" s="24"/>
      <c r="I372" s="24"/>
      <c r="J372" s="21" t="s">
        <v>18</v>
      </c>
      <c r="K372" s="21">
        <v>500</v>
      </c>
      <c r="L372" s="21" t="str">
        <f>VLOOKUP(E372,[1]KLASIFIKASI!$I$4:$J$18,2,FALSE)</f>
        <v>PELEPAS GAS</v>
      </c>
      <c r="M372" s="21">
        <f t="shared" si="22"/>
        <v>15</v>
      </c>
      <c r="N372" s="21" t="s">
        <v>19</v>
      </c>
    </row>
    <row r="373" spans="1:14" s="18" customFormat="1" x14ac:dyDescent="0.25">
      <c r="A373" s="21">
        <f t="shared" si="23"/>
        <v>372</v>
      </c>
      <c r="B373" s="21" t="s">
        <v>1452</v>
      </c>
      <c r="C373" s="21" t="str">
        <f>VLOOKUP(B373,[1]DESA!$B$2:$D$601,3,FALSE)</f>
        <v>UBUNG</v>
      </c>
      <c r="D373" s="21" t="str">
        <f>VLOOKUP(B373,[1]DESA!$B$2:$E$601,4,FALSE)</f>
        <v>JONGGAT</v>
      </c>
      <c r="E373" s="22" t="s">
        <v>24</v>
      </c>
      <c r="F373" s="21">
        <f t="shared" si="20"/>
        <v>0</v>
      </c>
      <c r="G373" s="21">
        <f t="shared" si="21"/>
        <v>0</v>
      </c>
      <c r="H373" s="24"/>
      <c r="I373" s="24"/>
      <c r="J373" s="21" t="s">
        <v>18</v>
      </c>
      <c r="K373" s="21">
        <v>500</v>
      </c>
      <c r="L373" s="21" t="str">
        <f>VLOOKUP(E373,[1]KLASIFIKASI!$I$4:$J$18,2,FALSE)</f>
        <v>PELEPAS GAS</v>
      </c>
      <c r="M373" s="21">
        <f t="shared" si="22"/>
        <v>15</v>
      </c>
      <c r="N373" s="21" t="s">
        <v>19</v>
      </c>
    </row>
    <row r="374" spans="1:14" s="18" customFormat="1" x14ac:dyDescent="0.25">
      <c r="A374" s="21">
        <f t="shared" si="23"/>
        <v>373</v>
      </c>
      <c r="B374" s="21" t="s">
        <v>1452</v>
      </c>
      <c r="C374" s="21" t="str">
        <f>VLOOKUP(B374,[1]DESA!$B$2:$D$601,3,FALSE)</f>
        <v>UBUNG</v>
      </c>
      <c r="D374" s="21" t="str">
        <f>VLOOKUP(B374,[1]DESA!$B$2:$E$601,4,FALSE)</f>
        <v>JONGGAT</v>
      </c>
      <c r="E374" s="22" t="s">
        <v>24</v>
      </c>
      <c r="F374" s="21">
        <f t="shared" si="20"/>
        <v>0</v>
      </c>
      <c r="G374" s="21">
        <f t="shared" si="21"/>
        <v>0</v>
      </c>
      <c r="H374" s="24"/>
      <c r="I374" s="24"/>
      <c r="J374" s="21" t="s">
        <v>18</v>
      </c>
      <c r="K374" s="21">
        <v>500</v>
      </c>
      <c r="L374" s="21" t="str">
        <f>VLOOKUP(E374,[1]KLASIFIKASI!$I$4:$J$18,2,FALSE)</f>
        <v>PELEPAS GAS</v>
      </c>
      <c r="M374" s="21">
        <f t="shared" si="22"/>
        <v>15</v>
      </c>
      <c r="N374" s="21" t="s">
        <v>19</v>
      </c>
    </row>
    <row r="375" spans="1:14" s="18" customFormat="1" x14ac:dyDescent="0.25">
      <c r="A375" s="21">
        <f t="shared" si="23"/>
        <v>374</v>
      </c>
      <c r="B375" s="21" t="s">
        <v>1452</v>
      </c>
      <c r="C375" s="21" t="str">
        <f>VLOOKUP(B375,[1]DESA!$B$2:$D$601,3,FALSE)</f>
        <v>UBUNG</v>
      </c>
      <c r="D375" s="21" t="str">
        <f>VLOOKUP(B375,[1]DESA!$B$2:$E$601,4,FALSE)</f>
        <v>JONGGAT</v>
      </c>
      <c r="E375" s="22" t="s">
        <v>24</v>
      </c>
      <c r="F375" s="21">
        <f t="shared" si="20"/>
        <v>0</v>
      </c>
      <c r="G375" s="21">
        <f t="shared" si="21"/>
        <v>0</v>
      </c>
      <c r="H375" s="24"/>
      <c r="I375" s="24"/>
      <c r="J375" s="21" t="s">
        <v>18</v>
      </c>
      <c r="K375" s="21">
        <v>250</v>
      </c>
      <c r="L375" s="21" t="str">
        <f>VLOOKUP(E375,[1]KLASIFIKASI!$I$4:$J$18,2,FALSE)</f>
        <v>PELEPAS GAS</v>
      </c>
      <c r="M375" s="21">
        <f t="shared" si="22"/>
        <v>14</v>
      </c>
      <c r="N375" s="21" t="s">
        <v>19</v>
      </c>
    </row>
    <row r="376" spans="1:14" s="18" customFormat="1" x14ac:dyDescent="0.25">
      <c r="A376" s="21">
        <f t="shared" si="23"/>
        <v>375</v>
      </c>
      <c r="B376" s="21" t="s">
        <v>1452</v>
      </c>
      <c r="C376" s="21" t="str">
        <f>VLOOKUP(B376,[1]DESA!$B$2:$D$601,3,FALSE)</f>
        <v>UBUNG</v>
      </c>
      <c r="D376" s="21" t="str">
        <f>VLOOKUP(B376,[1]DESA!$B$2:$E$601,4,FALSE)</f>
        <v>JONGGAT</v>
      </c>
      <c r="E376" s="22" t="s">
        <v>24</v>
      </c>
      <c r="F376" s="21">
        <f t="shared" si="20"/>
        <v>0</v>
      </c>
      <c r="G376" s="21">
        <f t="shared" si="21"/>
        <v>0</v>
      </c>
      <c r="H376" s="24"/>
      <c r="I376" s="24"/>
      <c r="J376" s="21" t="s">
        <v>18</v>
      </c>
      <c r="K376" s="21">
        <v>500</v>
      </c>
      <c r="L376" s="21" t="str">
        <f>VLOOKUP(E376,[1]KLASIFIKASI!$I$4:$J$18,2,FALSE)</f>
        <v>PELEPAS GAS</v>
      </c>
      <c r="M376" s="21">
        <f t="shared" si="22"/>
        <v>15</v>
      </c>
      <c r="N376" s="21" t="s">
        <v>19</v>
      </c>
    </row>
    <row r="377" spans="1:14" s="18" customFormat="1" x14ac:dyDescent="0.25">
      <c r="A377" s="21">
        <f t="shared" si="23"/>
        <v>376</v>
      </c>
      <c r="B377" s="21" t="s">
        <v>1452</v>
      </c>
      <c r="C377" s="21" t="str">
        <f>VLOOKUP(B377,[1]DESA!$B$2:$D$601,3,FALSE)</f>
        <v>UBUNG</v>
      </c>
      <c r="D377" s="21" t="str">
        <f>VLOOKUP(B377,[1]DESA!$B$2:$E$601,4,FALSE)</f>
        <v>JONGGAT</v>
      </c>
      <c r="E377" s="22"/>
      <c r="F377" s="21">
        <f t="shared" si="20"/>
        <v>0</v>
      </c>
      <c r="G377" s="21">
        <f t="shared" si="21"/>
        <v>0</v>
      </c>
      <c r="H377" s="24"/>
      <c r="I377" s="24"/>
      <c r="J377" s="21" t="s">
        <v>18</v>
      </c>
      <c r="K377" s="21"/>
      <c r="L377" s="21" t="e">
        <f>VLOOKUP(E377,[1]KLASIFIKASI!$I$4:$J$18,2,FALSE)</f>
        <v>#N/A</v>
      </c>
      <c r="M377" s="21" t="e">
        <f t="shared" si="22"/>
        <v>#N/A</v>
      </c>
      <c r="N377" s="21" t="s">
        <v>52</v>
      </c>
    </row>
    <row r="378" spans="1:14" s="18" customFormat="1" x14ac:dyDescent="0.25">
      <c r="A378" s="21">
        <f t="shared" si="23"/>
        <v>377</v>
      </c>
      <c r="B378" s="21" t="s">
        <v>1452</v>
      </c>
      <c r="C378" s="21" t="str">
        <f>VLOOKUP(B378,[1]DESA!$B$2:$D$601,3,FALSE)</f>
        <v>UBUNG</v>
      </c>
      <c r="D378" s="21" t="str">
        <f>VLOOKUP(B378,[1]DESA!$B$2:$E$601,4,FALSE)</f>
        <v>JONGGAT</v>
      </c>
      <c r="E378" s="22"/>
      <c r="F378" s="21">
        <f t="shared" si="20"/>
        <v>0</v>
      </c>
      <c r="G378" s="21">
        <f t="shared" si="21"/>
        <v>0</v>
      </c>
      <c r="H378" s="24"/>
      <c r="I378" s="24"/>
      <c r="J378" s="21" t="s">
        <v>18</v>
      </c>
      <c r="K378" s="21"/>
      <c r="L378" s="21" t="e">
        <f>VLOOKUP(E378,[1]KLASIFIKASI!$I$4:$J$18,2,FALSE)</f>
        <v>#N/A</v>
      </c>
      <c r="M378" s="21" t="e">
        <f t="shared" si="22"/>
        <v>#N/A</v>
      </c>
      <c r="N378" s="21" t="s">
        <v>52</v>
      </c>
    </row>
    <row r="379" spans="1:14" s="18" customFormat="1" x14ac:dyDescent="0.25">
      <c r="A379" s="21">
        <f t="shared" si="23"/>
        <v>378</v>
      </c>
      <c r="B379" s="21" t="s">
        <v>1452</v>
      </c>
      <c r="C379" s="21" t="str">
        <f>VLOOKUP(B379,[1]DESA!$B$2:$D$601,3,FALSE)</f>
        <v>UBUNG</v>
      </c>
      <c r="D379" s="21" t="str">
        <f>VLOOKUP(B379,[1]DESA!$B$2:$E$601,4,FALSE)</f>
        <v>JONGGAT</v>
      </c>
      <c r="E379" s="22" t="s">
        <v>29</v>
      </c>
      <c r="F379" s="21">
        <f t="shared" si="20"/>
        <v>0</v>
      </c>
      <c r="G379" s="21">
        <f t="shared" si="21"/>
        <v>0</v>
      </c>
      <c r="H379" s="24"/>
      <c r="I379" s="24"/>
      <c r="J379" s="21" t="s">
        <v>18</v>
      </c>
      <c r="K379" s="21">
        <v>500</v>
      </c>
      <c r="L379" s="21" t="str">
        <f>VLOOKUP(E379,[1]KLASIFIKASI!$I$4:$J$18,2,FALSE)</f>
        <v>PELEPAS GAS</v>
      </c>
      <c r="M379" s="21">
        <f t="shared" si="22"/>
        <v>15</v>
      </c>
      <c r="N379" s="21" t="s">
        <v>19</v>
      </c>
    </row>
    <row r="380" spans="1:14" s="18" customFormat="1" x14ac:dyDescent="0.25">
      <c r="A380" s="21">
        <f t="shared" si="23"/>
        <v>379</v>
      </c>
      <c r="B380" s="21" t="s">
        <v>1453</v>
      </c>
      <c r="C380" s="21" t="str">
        <f>VLOOKUP(B380,[1]DESA!$B$2:$D$601,3,FALSE)</f>
        <v>UBUNG</v>
      </c>
      <c r="D380" s="21" t="str">
        <f>VLOOKUP(B380,[1]DESA!$B$2:$E$601,4,FALSE)</f>
        <v>JONGGAT</v>
      </c>
      <c r="E380" s="22" t="s">
        <v>29</v>
      </c>
      <c r="F380" s="21">
        <f t="shared" si="20"/>
        <v>0</v>
      </c>
      <c r="G380" s="21">
        <f t="shared" si="21"/>
        <v>0</v>
      </c>
      <c r="H380" s="24"/>
      <c r="I380" s="24"/>
      <c r="J380" s="21" t="s">
        <v>18</v>
      </c>
      <c r="K380" s="21">
        <v>500</v>
      </c>
      <c r="L380" s="21" t="str">
        <f>VLOOKUP(E380,[1]KLASIFIKASI!$I$4:$J$18,2,FALSE)</f>
        <v>PELEPAS GAS</v>
      </c>
      <c r="M380" s="21">
        <f t="shared" si="22"/>
        <v>15</v>
      </c>
      <c r="N380" s="21" t="s">
        <v>19</v>
      </c>
    </row>
    <row r="381" spans="1:14" s="18" customFormat="1" x14ac:dyDescent="0.25">
      <c r="A381" s="21">
        <f t="shared" si="23"/>
        <v>380</v>
      </c>
      <c r="B381" s="21" t="s">
        <v>1453</v>
      </c>
      <c r="C381" s="21" t="str">
        <f>VLOOKUP(B381,[1]DESA!$B$2:$D$601,3,FALSE)</f>
        <v>UBUNG</v>
      </c>
      <c r="D381" s="21" t="str">
        <f>VLOOKUP(B381,[1]DESA!$B$2:$E$601,4,FALSE)</f>
        <v>JONGGAT</v>
      </c>
      <c r="E381" s="22" t="s">
        <v>29</v>
      </c>
      <c r="F381" s="21">
        <f t="shared" si="20"/>
        <v>0</v>
      </c>
      <c r="G381" s="21">
        <f t="shared" si="21"/>
        <v>0</v>
      </c>
      <c r="H381" s="24"/>
      <c r="I381" s="24"/>
      <c r="J381" s="21" t="s">
        <v>18</v>
      </c>
      <c r="K381" s="21">
        <v>250</v>
      </c>
      <c r="L381" s="21" t="str">
        <f>VLOOKUP(E381,[1]KLASIFIKASI!$I$4:$J$18,2,FALSE)</f>
        <v>PELEPAS GAS</v>
      </c>
      <c r="M381" s="21">
        <f t="shared" si="22"/>
        <v>14</v>
      </c>
      <c r="N381" s="21" t="s">
        <v>19</v>
      </c>
    </row>
    <row r="382" spans="1:14" s="18" customFormat="1" x14ac:dyDescent="0.25">
      <c r="A382" s="21">
        <f t="shared" si="23"/>
        <v>381</v>
      </c>
      <c r="B382" s="21" t="s">
        <v>1453</v>
      </c>
      <c r="C382" s="21" t="str">
        <f>VLOOKUP(B382,[1]DESA!$B$2:$D$601,3,FALSE)</f>
        <v>UBUNG</v>
      </c>
      <c r="D382" s="21" t="str">
        <f>VLOOKUP(B382,[1]DESA!$B$2:$E$601,4,FALSE)</f>
        <v>JONGGAT</v>
      </c>
      <c r="E382" s="22" t="s">
        <v>49</v>
      </c>
      <c r="F382" s="21">
        <f t="shared" si="20"/>
        <v>0</v>
      </c>
      <c r="G382" s="21">
        <f t="shared" si="21"/>
        <v>0</v>
      </c>
      <c r="H382" s="24"/>
      <c r="I382" s="24"/>
      <c r="J382" s="21" t="s">
        <v>18</v>
      </c>
      <c r="K382" s="21"/>
      <c r="L382" s="21" t="e">
        <f>VLOOKUP(E382,[1]KLASIFIKASI!$I$4:$J$18,2,FALSE)</f>
        <v>#N/A</v>
      </c>
      <c r="M382" s="21" t="e">
        <f t="shared" si="22"/>
        <v>#N/A</v>
      </c>
      <c r="N382" s="21" t="s">
        <v>52</v>
      </c>
    </row>
    <row r="383" spans="1:14" s="18" customFormat="1" x14ac:dyDescent="0.25">
      <c r="A383" s="21">
        <f t="shared" si="23"/>
        <v>382</v>
      </c>
      <c r="B383" s="21" t="s">
        <v>1453</v>
      </c>
      <c r="C383" s="21" t="str">
        <f>VLOOKUP(B383,[1]DESA!$B$2:$D$601,3,FALSE)</f>
        <v>UBUNG</v>
      </c>
      <c r="D383" s="21" t="str">
        <f>VLOOKUP(B383,[1]DESA!$B$2:$E$601,4,FALSE)</f>
        <v>JONGGAT</v>
      </c>
      <c r="E383" s="22" t="s">
        <v>29</v>
      </c>
      <c r="F383" s="21">
        <f t="shared" si="20"/>
        <v>0</v>
      </c>
      <c r="G383" s="21">
        <f t="shared" si="21"/>
        <v>0</v>
      </c>
      <c r="H383" s="24"/>
      <c r="I383" s="24"/>
      <c r="J383" s="21" t="s">
        <v>18</v>
      </c>
      <c r="K383" s="21">
        <v>250</v>
      </c>
      <c r="L383" s="21" t="str">
        <f>VLOOKUP(E383,[1]KLASIFIKASI!$I$4:$J$18,2,FALSE)</f>
        <v>PELEPAS GAS</v>
      </c>
      <c r="M383" s="21">
        <f t="shared" si="22"/>
        <v>14</v>
      </c>
      <c r="N383" s="21" t="s">
        <v>19</v>
      </c>
    </row>
    <row r="384" spans="1:14" s="18" customFormat="1" x14ac:dyDescent="0.25">
      <c r="A384" s="21">
        <f t="shared" si="23"/>
        <v>383</v>
      </c>
      <c r="B384" s="21" t="s">
        <v>1454</v>
      </c>
      <c r="C384" s="21" t="str">
        <f>VLOOKUP(B384,[1]DESA!$B$2:$D$601,3,FALSE)</f>
        <v>UBUNG</v>
      </c>
      <c r="D384" s="21" t="str">
        <f>VLOOKUP(B384,[1]DESA!$B$2:$E$601,4,FALSE)</f>
        <v>JONGGAT</v>
      </c>
      <c r="E384" s="22" t="s">
        <v>49</v>
      </c>
      <c r="F384" s="21">
        <f t="shared" si="20"/>
        <v>0</v>
      </c>
      <c r="G384" s="21">
        <f t="shared" si="21"/>
        <v>0</v>
      </c>
      <c r="H384" s="24"/>
      <c r="I384" s="24"/>
      <c r="J384" s="21" t="s">
        <v>18</v>
      </c>
      <c r="K384" s="21"/>
      <c r="L384" s="21" t="e">
        <f>VLOOKUP(E384,[1]KLASIFIKASI!$I$4:$J$18,2,FALSE)</f>
        <v>#N/A</v>
      </c>
      <c r="M384" s="21" t="e">
        <f t="shared" si="22"/>
        <v>#N/A</v>
      </c>
      <c r="N384" s="21" t="s">
        <v>52</v>
      </c>
    </row>
    <row r="385" spans="1:14" s="18" customFormat="1" x14ac:dyDescent="0.25">
      <c r="A385" s="21">
        <f t="shared" si="23"/>
        <v>384</v>
      </c>
      <c r="B385" s="21" t="s">
        <v>1454</v>
      </c>
      <c r="C385" s="21" t="str">
        <f>VLOOKUP(B385,[1]DESA!$B$2:$D$601,3,FALSE)</f>
        <v>UBUNG</v>
      </c>
      <c r="D385" s="21" t="str">
        <f>VLOOKUP(B385,[1]DESA!$B$2:$E$601,4,FALSE)</f>
        <v>JONGGAT</v>
      </c>
      <c r="E385" s="22" t="s">
        <v>49</v>
      </c>
      <c r="F385" s="21">
        <f t="shared" si="20"/>
        <v>0</v>
      </c>
      <c r="G385" s="21">
        <f t="shared" si="21"/>
        <v>0</v>
      </c>
      <c r="H385" s="24"/>
      <c r="I385" s="24"/>
      <c r="J385" s="21" t="s">
        <v>18</v>
      </c>
      <c r="K385" s="21"/>
      <c r="L385" s="21" t="e">
        <f>VLOOKUP(E385,[1]KLASIFIKASI!$I$4:$J$18,2,FALSE)</f>
        <v>#N/A</v>
      </c>
      <c r="M385" s="21" t="e">
        <f t="shared" si="22"/>
        <v>#N/A</v>
      </c>
      <c r="N385" s="21" t="s">
        <v>52</v>
      </c>
    </row>
    <row r="386" spans="1:14" s="18" customFormat="1" x14ac:dyDescent="0.25">
      <c r="A386" s="21">
        <f t="shared" si="23"/>
        <v>385</v>
      </c>
      <c r="B386" s="21" t="s">
        <v>1454</v>
      </c>
      <c r="C386" s="21" t="str">
        <f>VLOOKUP(B386,[1]DESA!$B$2:$D$601,3,FALSE)</f>
        <v>UBUNG</v>
      </c>
      <c r="D386" s="21" t="str">
        <f>VLOOKUP(B386,[1]DESA!$B$2:$E$601,4,FALSE)</f>
        <v>JONGGAT</v>
      </c>
      <c r="E386" s="22" t="s">
        <v>49</v>
      </c>
      <c r="F386" s="21">
        <f t="shared" ref="F386:F405" si="24">IF(ISERROR(VLOOKUP(M386,KELAS,2,FALSE)),0,VLOOKUP(M386,KELAS,2,FALSE))</f>
        <v>0</v>
      </c>
      <c r="G386" s="21">
        <f t="shared" ref="G386:G405" si="25">IF(F386&gt;50,100,F386)</f>
        <v>0</v>
      </c>
      <c r="H386" s="24"/>
      <c r="I386" s="24"/>
      <c r="J386" s="21" t="s">
        <v>18</v>
      </c>
      <c r="K386" s="21"/>
      <c r="L386" s="21" t="e">
        <f>VLOOKUP(E386,[1]KLASIFIKASI!$I$4:$J$18,2,FALSE)</f>
        <v>#N/A</v>
      </c>
      <c r="M386" s="21" t="e">
        <f t="shared" ref="M386:M405" si="26">IF(AND(L386="PIJAR",K386&gt;=25,K386&lt;=50),1,IF(AND(L386="PIJAR",K386&gt;=51,K386&lt;=100),2,IF(AND(L386="PIJAR",K386&gt;=101,K386&lt;=200),3,IF(AND(L386="PIJAR",K386&gt;=201,K386&lt;=300),4,IF(AND(L386="PIJAR",K386&gt;=301,K386&lt;=400),5,IF(AND(L386="PIJAR",K386&gt;=401,K386&lt;=500),6,IF(AND(L386="PIJAR",K386&gt;=510,K386&lt;=600),7,IF(AND(L386="PIJAR",K386&gt;=601,K386&lt;=700),8,IF(AND(L386="PIJAR",K386&gt;=701,K386&lt;=800),9,IF(AND(L386="PIJAR",K386&gt;=801,K386&lt;=900),10,IF(AND(L386="PIJAR",K386&gt;=901,K386&lt;=1000),11,IF(AND(L386="PELEPAS GAS",K386&gt;=10,K386&lt;=50),12,IF(AND(L386="PELEPAS GAS",K386&gt;=51,K386&lt;=100),13,IF(AND(L386="PELEPAS GAS",K386&gt;=101,K386&lt;=250),14,IF(AND(L386="PELEPAS GAS",K386&gt;=251,K386&lt;1000),15,IF(AND(L386="PELEPAS GAS",K386&gt;=501,K386&lt;2000),16,"SALAH"))))))))))))))))</f>
        <v>#N/A</v>
      </c>
      <c r="N386" s="21" t="s">
        <v>52</v>
      </c>
    </row>
    <row r="387" spans="1:14" s="18" customFormat="1" x14ac:dyDescent="0.25">
      <c r="A387" s="21">
        <f t="shared" si="23"/>
        <v>386</v>
      </c>
      <c r="B387" s="21" t="s">
        <v>1454</v>
      </c>
      <c r="C387" s="21" t="str">
        <f>VLOOKUP(B387,[1]DESA!$B$2:$D$601,3,FALSE)</f>
        <v>UBUNG</v>
      </c>
      <c r="D387" s="21" t="str">
        <f>VLOOKUP(B387,[1]DESA!$B$2:$E$601,4,FALSE)</f>
        <v>JONGGAT</v>
      </c>
      <c r="E387" s="22" t="s">
        <v>15</v>
      </c>
      <c r="F387" s="21">
        <f t="shared" si="24"/>
        <v>0</v>
      </c>
      <c r="G387" s="21">
        <f t="shared" si="25"/>
        <v>0</v>
      </c>
      <c r="H387" s="24" t="s">
        <v>1455</v>
      </c>
      <c r="I387" s="24" t="s">
        <v>1456</v>
      </c>
      <c r="J387" s="21" t="s">
        <v>18</v>
      </c>
      <c r="K387" s="21">
        <v>32</v>
      </c>
      <c r="L387" s="21" t="str">
        <f>VLOOKUP(E387,[1]KLASIFIKASI!$I$4:$J$18,2,FALSE)</f>
        <v>PELEPAS GAS</v>
      </c>
      <c r="M387" s="21">
        <f t="shared" si="26"/>
        <v>12</v>
      </c>
      <c r="N387" s="21" t="s">
        <v>19</v>
      </c>
    </row>
    <row r="388" spans="1:14" s="18" customFormat="1" x14ac:dyDescent="0.25">
      <c r="A388" s="21">
        <f t="shared" ref="A388:A408" si="27">1+A387</f>
        <v>387</v>
      </c>
      <c r="B388" s="21" t="s">
        <v>1454</v>
      </c>
      <c r="C388" s="21" t="str">
        <f>VLOOKUP(B388,[1]DESA!$B$2:$D$601,3,FALSE)</f>
        <v>UBUNG</v>
      </c>
      <c r="D388" s="21" t="str">
        <f>VLOOKUP(B388,[1]DESA!$B$2:$E$601,4,FALSE)</f>
        <v>JONGGAT</v>
      </c>
      <c r="E388" s="22" t="s">
        <v>15</v>
      </c>
      <c r="F388" s="21">
        <f t="shared" si="24"/>
        <v>0</v>
      </c>
      <c r="G388" s="21">
        <f t="shared" si="25"/>
        <v>0</v>
      </c>
      <c r="H388" s="24" t="s">
        <v>1457</v>
      </c>
      <c r="I388" s="24" t="s">
        <v>1458</v>
      </c>
      <c r="J388" s="21" t="s">
        <v>18</v>
      </c>
      <c r="K388" s="21">
        <v>32</v>
      </c>
      <c r="L388" s="21" t="str">
        <f>VLOOKUP(E388,[1]KLASIFIKASI!$I$4:$J$18,2,FALSE)</f>
        <v>PELEPAS GAS</v>
      </c>
      <c r="M388" s="21">
        <f t="shared" si="26"/>
        <v>12</v>
      </c>
      <c r="N388" s="21" t="s">
        <v>19</v>
      </c>
    </row>
    <row r="389" spans="1:14" s="18" customFormat="1" x14ac:dyDescent="0.25">
      <c r="A389" s="21">
        <f t="shared" si="27"/>
        <v>388</v>
      </c>
      <c r="B389" s="21" t="s">
        <v>1454</v>
      </c>
      <c r="C389" s="21" t="str">
        <f>VLOOKUP(B389,[1]DESA!$B$2:$D$601,3,FALSE)</f>
        <v>UBUNG</v>
      </c>
      <c r="D389" s="21" t="str">
        <f>VLOOKUP(B389,[1]DESA!$B$2:$E$601,4,FALSE)</f>
        <v>JONGGAT</v>
      </c>
      <c r="E389" s="22" t="s">
        <v>29</v>
      </c>
      <c r="F389" s="21">
        <f t="shared" si="24"/>
        <v>0</v>
      </c>
      <c r="G389" s="21">
        <f t="shared" si="25"/>
        <v>0</v>
      </c>
      <c r="H389" s="24" t="s">
        <v>1459</v>
      </c>
      <c r="I389" s="24" t="s">
        <v>1460</v>
      </c>
      <c r="J389" s="21" t="s">
        <v>18</v>
      </c>
      <c r="K389" s="21">
        <v>150</v>
      </c>
      <c r="L389" s="21" t="str">
        <f>VLOOKUP(E389,[1]KLASIFIKASI!$I$4:$J$18,2,FALSE)</f>
        <v>PELEPAS GAS</v>
      </c>
      <c r="M389" s="21">
        <f t="shared" si="26"/>
        <v>14</v>
      </c>
      <c r="N389" s="21" t="s">
        <v>19</v>
      </c>
    </row>
    <row r="390" spans="1:14" s="18" customFormat="1" x14ac:dyDescent="0.25">
      <c r="A390" s="21">
        <f t="shared" si="27"/>
        <v>389</v>
      </c>
      <c r="B390" s="21" t="s">
        <v>1454</v>
      </c>
      <c r="C390" s="21" t="str">
        <f>VLOOKUP(B390,[1]DESA!$B$2:$D$601,3,FALSE)</f>
        <v>UBUNG</v>
      </c>
      <c r="D390" s="21" t="str">
        <f>VLOOKUP(B390,[1]DESA!$B$2:$E$601,4,FALSE)</f>
        <v>JONGGAT</v>
      </c>
      <c r="E390" s="22" t="s">
        <v>49</v>
      </c>
      <c r="F390" s="21">
        <f t="shared" si="24"/>
        <v>0</v>
      </c>
      <c r="G390" s="21">
        <f t="shared" si="25"/>
        <v>0</v>
      </c>
      <c r="H390" s="24"/>
      <c r="I390" s="24"/>
      <c r="J390" s="21" t="s">
        <v>18</v>
      </c>
      <c r="K390" s="21"/>
      <c r="L390" s="21" t="e">
        <f>VLOOKUP(E390,[1]KLASIFIKASI!$I$4:$J$18,2,FALSE)</f>
        <v>#N/A</v>
      </c>
      <c r="M390" s="21" t="e">
        <f t="shared" si="26"/>
        <v>#N/A</v>
      </c>
      <c r="N390" s="21" t="s">
        <v>52</v>
      </c>
    </row>
    <row r="391" spans="1:14" s="18" customFormat="1" x14ac:dyDescent="0.25">
      <c r="A391" s="21">
        <f t="shared" si="27"/>
        <v>390</v>
      </c>
      <c r="B391" s="21" t="s">
        <v>1461</v>
      </c>
      <c r="C391" s="21" t="str">
        <f>VLOOKUP(B391,[1]DESA!$B$2:$D$601,3,FALSE)</f>
        <v>UBUNG</v>
      </c>
      <c r="D391" s="21" t="str">
        <f>VLOOKUP(B391,[1]DESA!$B$2:$E$601,4,FALSE)</f>
        <v>JONGGAT</v>
      </c>
      <c r="E391" s="22" t="s">
        <v>15</v>
      </c>
      <c r="F391" s="21">
        <f t="shared" si="24"/>
        <v>0</v>
      </c>
      <c r="G391" s="21">
        <f t="shared" si="25"/>
        <v>0</v>
      </c>
      <c r="H391" s="24" t="s">
        <v>1462</v>
      </c>
      <c r="I391" s="24" t="s">
        <v>1463</v>
      </c>
      <c r="J391" s="21" t="s">
        <v>18</v>
      </c>
      <c r="K391" s="21">
        <v>42</v>
      </c>
      <c r="L391" s="21" t="str">
        <f>VLOOKUP(E391,[1]KLASIFIKASI!$I$4:$J$18,2,FALSE)</f>
        <v>PELEPAS GAS</v>
      </c>
      <c r="M391" s="21">
        <f t="shared" si="26"/>
        <v>12</v>
      </c>
      <c r="N391" s="21" t="s">
        <v>19</v>
      </c>
    </row>
    <row r="392" spans="1:14" s="18" customFormat="1" x14ac:dyDescent="0.25">
      <c r="A392" s="21">
        <f t="shared" si="27"/>
        <v>391</v>
      </c>
      <c r="B392" s="21" t="s">
        <v>1419</v>
      </c>
      <c r="C392" s="21" t="str">
        <f>VLOOKUP(B392,[1]DESA!$B$2:$D$601,3,FALSE)</f>
        <v>UBUNG</v>
      </c>
      <c r="D392" s="21" t="str">
        <f>VLOOKUP(B392,[1]DESA!$B$2:$E$601,4,FALSE)</f>
        <v>JONGGAT</v>
      </c>
      <c r="E392" s="22" t="s">
        <v>15</v>
      </c>
      <c r="F392" s="21">
        <f t="shared" si="24"/>
        <v>0</v>
      </c>
      <c r="G392" s="21">
        <f t="shared" si="25"/>
        <v>0</v>
      </c>
      <c r="H392" s="24" t="s">
        <v>1427</v>
      </c>
      <c r="I392" s="24" t="s">
        <v>1428</v>
      </c>
      <c r="J392" s="21" t="s">
        <v>18</v>
      </c>
      <c r="K392" s="21">
        <v>14</v>
      </c>
      <c r="L392" s="21" t="str">
        <f>VLOOKUP(E392,[1]KLASIFIKASI!$I$4:$J$18,2,FALSE)</f>
        <v>PELEPAS GAS</v>
      </c>
      <c r="M392" s="21">
        <f t="shared" si="26"/>
        <v>12</v>
      </c>
      <c r="N392" s="21" t="s">
        <v>19</v>
      </c>
    </row>
    <row r="393" spans="1:14" s="18" customFormat="1" x14ac:dyDescent="0.25">
      <c r="A393" s="21">
        <f t="shared" si="27"/>
        <v>392</v>
      </c>
      <c r="B393" s="21" t="s">
        <v>1429</v>
      </c>
      <c r="C393" s="21" t="str">
        <f>VLOOKUP(B393,[1]DESA!$B$2:$D$601,3,FALSE)</f>
        <v>UBUNG</v>
      </c>
      <c r="D393" s="21" t="str">
        <f>VLOOKUP(B393,[1]DESA!$B$2:$E$601,4,FALSE)</f>
        <v>JONGGAT</v>
      </c>
      <c r="E393" s="22" t="s">
        <v>49</v>
      </c>
      <c r="F393" s="21">
        <f t="shared" si="24"/>
        <v>0</v>
      </c>
      <c r="G393" s="21">
        <f t="shared" si="25"/>
        <v>0</v>
      </c>
      <c r="H393" s="24" t="s">
        <v>1430</v>
      </c>
      <c r="I393" s="24" t="s">
        <v>1431</v>
      </c>
      <c r="J393" s="21" t="s">
        <v>18</v>
      </c>
      <c r="K393" s="21"/>
      <c r="L393" s="21" t="e">
        <f>VLOOKUP(E393,[1]KLASIFIKASI!$I$4:$J$18,2,FALSE)</f>
        <v>#N/A</v>
      </c>
      <c r="M393" s="21" t="e">
        <f t="shared" si="26"/>
        <v>#N/A</v>
      </c>
      <c r="N393" s="21" t="s">
        <v>52</v>
      </c>
    </row>
    <row r="394" spans="1:14" s="18" customFormat="1" x14ac:dyDescent="0.25">
      <c r="A394" s="21">
        <f t="shared" si="27"/>
        <v>393</v>
      </c>
      <c r="B394" s="21" t="s">
        <v>1429</v>
      </c>
      <c r="C394" s="21" t="str">
        <f>VLOOKUP(B394,[1]DESA!$B$2:$D$601,3,FALSE)</f>
        <v>UBUNG</v>
      </c>
      <c r="D394" s="21" t="str">
        <f>VLOOKUP(B394,[1]DESA!$B$2:$E$601,4,FALSE)</f>
        <v>JONGGAT</v>
      </c>
      <c r="E394" s="22" t="s">
        <v>29</v>
      </c>
      <c r="F394" s="21">
        <f t="shared" si="24"/>
        <v>0</v>
      </c>
      <c r="G394" s="21">
        <f t="shared" si="25"/>
        <v>0</v>
      </c>
      <c r="H394" s="24" t="s">
        <v>1432</v>
      </c>
      <c r="I394" s="24" t="s">
        <v>1433</v>
      </c>
      <c r="J394" s="21" t="s">
        <v>18</v>
      </c>
      <c r="K394" s="21">
        <v>100</v>
      </c>
      <c r="L394" s="21" t="str">
        <f>VLOOKUP(E394,[1]KLASIFIKASI!$I$4:$J$18,2,FALSE)</f>
        <v>PELEPAS GAS</v>
      </c>
      <c r="M394" s="21">
        <f t="shared" si="26"/>
        <v>13</v>
      </c>
      <c r="N394" s="21" t="s">
        <v>52</v>
      </c>
    </row>
    <row r="395" spans="1:14" s="18" customFormat="1" x14ac:dyDescent="0.25">
      <c r="A395" s="21">
        <f t="shared" si="27"/>
        <v>394</v>
      </c>
      <c r="B395" s="21" t="s">
        <v>1429</v>
      </c>
      <c r="C395" s="21" t="str">
        <f>VLOOKUP(B395,[1]DESA!$B$2:$D$601,3,FALSE)</f>
        <v>UBUNG</v>
      </c>
      <c r="D395" s="21" t="str">
        <f>VLOOKUP(B395,[1]DESA!$B$2:$E$601,4,FALSE)</f>
        <v>JONGGAT</v>
      </c>
      <c r="E395" s="22" t="s">
        <v>15</v>
      </c>
      <c r="F395" s="21">
        <f t="shared" si="24"/>
        <v>0</v>
      </c>
      <c r="G395" s="21">
        <f t="shared" si="25"/>
        <v>0</v>
      </c>
      <c r="H395" s="24" t="s">
        <v>1434</v>
      </c>
      <c r="I395" s="24" t="s">
        <v>1435</v>
      </c>
      <c r="J395" s="21" t="s">
        <v>18</v>
      </c>
      <c r="K395" s="21">
        <v>24</v>
      </c>
      <c r="L395" s="21" t="str">
        <f>VLOOKUP(E395,[1]KLASIFIKASI!$I$4:$J$18,2,FALSE)</f>
        <v>PELEPAS GAS</v>
      </c>
      <c r="M395" s="21">
        <f t="shared" si="26"/>
        <v>12</v>
      </c>
      <c r="N395" s="21" t="s">
        <v>19</v>
      </c>
    </row>
    <row r="396" spans="1:14" s="18" customFormat="1" x14ac:dyDescent="0.25">
      <c r="A396" s="21">
        <f t="shared" si="27"/>
        <v>395</v>
      </c>
      <c r="B396" s="21" t="s">
        <v>1429</v>
      </c>
      <c r="C396" s="21" t="str">
        <f>VLOOKUP(B396,[1]DESA!$B$2:$D$601,3,FALSE)</f>
        <v>UBUNG</v>
      </c>
      <c r="D396" s="21" t="str">
        <f>VLOOKUP(B396,[1]DESA!$B$2:$E$601,4,FALSE)</f>
        <v>JONGGAT</v>
      </c>
      <c r="E396" s="22" t="s">
        <v>29</v>
      </c>
      <c r="F396" s="21">
        <f t="shared" si="24"/>
        <v>0</v>
      </c>
      <c r="G396" s="21">
        <f t="shared" si="25"/>
        <v>0</v>
      </c>
      <c r="H396" s="24" t="s">
        <v>1436</v>
      </c>
      <c r="I396" s="24" t="s">
        <v>1437</v>
      </c>
      <c r="J396" s="21" t="s">
        <v>18</v>
      </c>
      <c r="K396" s="21">
        <v>150</v>
      </c>
      <c r="L396" s="21" t="str">
        <f>VLOOKUP(E396,[1]KLASIFIKASI!$I$4:$J$18,2,FALSE)</f>
        <v>PELEPAS GAS</v>
      </c>
      <c r="M396" s="21">
        <f t="shared" si="26"/>
        <v>14</v>
      </c>
      <c r="N396" s="21" t="s">
        <v>19</v>
      </c>
    </row>
    <row r="397" spans="1:14" s="18" customFormat="1" x14ac:dyDescent="0.25">
      <c r="A397" s="21">
        <f t="shared" si="27"/>
        <v>396</v>
      </c>
      <c r="B397" s="21" t="s">
        <v>1429</v>
      </c>
      <c r="C397" s="21" t="str">
        <f>VLOOKUP(B397,[1]DESA!$B$2:$D$601,3,FALSE)</f>
        <v>UBUNG</v>
      </c>
      <c r="D397" s="21" t="str">
        <f>VLOOKUP(B397,[1]DESA!$B$2:$E$601,4,FALSE)</f>
        <v>JONGGAT</v>
      </c>
      <c r="E397" s="22" t="s">
        <v>29</v>
      </c>
      <c r="F397" s="21">
        <f t="shared" si="24"/>
        <v>0</v>
      </c>
      <c r="G397" s="21">
        <f t="shared" si="25"/>
        <v>0</v>
      </c>
      <c r="H397" s="24" t="s">
        <v>1438</v>
      </c>
      <c r="I397" s="24" t="s">
        <v>1439</v>
      </c>
      <c r="J397" s="21" t="s">
        <v>18</v>
      </c>
      <c r="K397" s="21">
        <v>250</v>
      </c>
      <c r="L397" s="21" t="str">
        <f>VLOOKUP(E397,[1]KLASIFIKASI!$I$4:$J$18,2,FALSE)</f>
        <v>PELEPAS GAS</v>
      </c>
      <c r="M397" s="21">
        <f t="shared" si="26"/>
        <v>14</v>
      </c>
      <c r="N397" s="21" t="s">
        <v>19</v>
      </c>
    </row>
    <row r="398" spans="1:14" s="18" customFormat="1" x14ac:dyDescent="0.25">
      <c r="A398" s="21">
        <f t="shared" si="27"/>
        <v>397</v>
      </c>
      <c r="B398" s="21" t="s">
        <v>1429</v>
      </c>
      <c r="C398" s="21" t="str">
        <f>VLOOKUP(B398,[1]DESA!$B$2:$D$601,3,FALSE)</f>
        <v>UBUNG</v>
      </c>
      <c r="D398" s="21" t="str">
        <f>VLOOKUP(B398,[1]DESA!$B$2:$E$601,4,FALSE)</f>
        <v>JONGGAT</v>
      </c>
      <c r="E398" s="22" t="s">
        <v>15</v>
      </c>
      <c r="F398" s="21">
        <f t="shared" si="24"/>
        <v>0</v>
      </c>
      <c r="G398" s="21">
        <f t="shared" si="25"/>
        <v>0</v>
      </c>
      <c r="H398" s="24" t="s">
        <v>1440</v>
      </c>
      <c r="I398" s="24" t="s">
        <v>1441</v>
      </c>
      <c r="J398" s="21" t="s">
        <v>18</v>
      </c>
      <c r="K398" s="21">
        <v>42</v>
      </c>
      <c r="L398" s="21" t="str">
        <f>VLOOKUP(E398,[1]KLASIFIKASI!$I$4:$J$18,2,FALSE)</f>
        <v>PELEPAS GAS</v>
      </c>
      <c r="M398" s="21">
        <f t="shared" si="26"/>
        <v>12</v>
      </c>
      <c r="N398" s="21" t="s">
        <v>19</v>
      </c>
    </row>
    <row r="399" spans="1:14" s="18" customFormat="1" x14ac:dyDescent="0.25">
      <c r="A399" s="21">
        <f t="shared" si="27"/>
        <v>398</v>
      </c>
      <c r="B399" s="21" t="s">
        <v>1429</v>
      </c>
      <c r="C399" s="21" t="str">
        <f>VLOOKUP(B399,[1]DESA!$B$2:$D$601,3,FALSE)</f>
        <v>UBUNG</v>
      </c>
      <c r="D399" s="21" t="str">
        <f>VLOOKUP(B399,[1]DESA!$B$2:$E$601,4,FALSE)</f>
        <v>JONGGAT</v>
      </c>
      <c r="E399" s="22" t="s">
        <v>29</v>
      </c>
      <c r="F399" s="21">
        <f t="shared" si="24"/>
        <v>0</v>
      </c>
      <c r="G399" s="21">
        <f t="shared" si="25"/>
        <v>0</v>
      </c>
      <c r="H399" s="24" t="s">
        <v>1442</v>
      </c>
      <c r="I399" s="24" t="s">
        <v>1443</v>
      </c>
      <c r="J399" s="21" t="s">
        <v>18</v>
      </c>
      <c r="K399" s="21">
        <v>150</v>
      </c>
      <c r="L399" s="21" t="str">
        <f>VLOOKUP(E399,[1]KLASIFIKASI!$I$4:$J$18,2,FALSE)</f>
        <v>PELEPAS GAS</v>
      </c>
      <c r="M399" s="21">
        <f t="shared" si="26"/>
        <v>14</v>
      </c>
      <c r="N399" s="21" t="s">
        <v>19</v>
      </c>
    </row>
    <row r="400" spans="1:14" s="18" customFormat="1" x14ac:dyDescent="0.25">
      <c r="A400" s="21">
        <f t="shared" si="27"/>
        <v>399</v>
      </c>
      <c r="B400" s="21" t="s">
        <v>1429</v>
      </c>
      <c r="C400" s="21" t="str">
        <f>VLOOKUP(B400,[1]DESA!$B$2:$D$601,3,FALSE)</f>
        <v>UBUNG</v>
      </c>
      <c r="D400" s="21" t="str">
        <f>VLOOKUP(B400,[1]DESA!$B$2:$E$601,4,FALSE)</f>
        <v>JONGGAT</v>
      </c>
      <c r="E400" s="22" t="s">
        <v>49</v>
      </c>
      <c r="F400" s="21">
        <f t="shared" si="24"/>
        <v>0</v>
      </c>
      <c r="G400" s="21">
        <f t="shared" si="25"/>
        <v>0</v>
      </c>
      <c r="H400" s="24" t="s">
        <v>1444</v>
      </c>
      <c r="I400" s="24" t="s">
        <v>1445</v>
      </c>
      <c r="J400" s="21" t="s">
        <v>18</v>
      </c>
      <c r="K400" s="21"/>
      <c r="L400" s="21" t="e">
        <f>VLOOKUP(E400,[1]KLASIFIKASI!$I$4:$J$18,2,FALSE)</f>
        <v>#N/A</v>
      </c>
      <c r="M400" s="21" t="e">
        <f t="shared" si="26"/>
        <v>#N/A</v>
      </c>
      <c r="N400" s="21" t="s">
        <v>52</v>
      </c>
    </row>
    <row r="401" spans="1:14" s="18" customFormat="1" x14ac:dyDescent="0.25">
      <c r="A401" s="21">
        <f t="shared" si="27"/>
        <v>400</v>
      </c>
      <c r="B401" s="21" t="s">
        <v>1429</v>
      </c>
      <c r="C401" s="21" t="str">
        <f>VLOOKUP(B401,[1]DESA!$B$2:$D$601,3,FALSE)</f>
        <v>UBUNG</v>
      </c>
      <c r="D401" s="21" t="str">
        <f>VLOOKUP(B401,[1]DESA!$B$2:$E$601,4,FALSE)</f>
        <v>JONGGAT</v>
      </c>
      <c r="E401" s="22" t="s">
        <v>49</v>
      </c>
      <c r="F401" s="21">
        <f t="shared" si="24"/>
        <v>0</v>
      </c>
      <c r="G401" s="21">
        <f t="shared" si="25"/>
        <v>0</v>
      </c>
      <c r="H401" s="24" t="s">
        <v>1446</v>
      </c>
      <c r="I401" s="24" t="s">
        <v>1447</v>
      </c>
      <c r="J401" s="21" t="s">
        <v>18</v>
      </c>
      <c r="K401" s="21"/>
      <c r="L401" s="21" t="e">
        <f>VLOOKUP(E401,[1]KLASIFIKASI!$I$4:$J$18,2,FALSE)</f>
        <v>#N/A</v>
      </c>
      <c r="M401" s="21" t="e">
        <f t="shared" si="26"/>
        <v>#N/A</v>
      </c>
      <c r="N401" s="21" t="s">
        <v>52</v>
      </c>
    </row>
    <row r="402" spans="1:14" s="18" customFormat="1" x14ac:dyDescent="0.25">
      <c r="A402" s="21">
        <f t="shared" si="27"/>
        <v>401</v>
      </c>
      <c r="B402" s="21" t="s">
        <v>1429</v>
      </c>
      <c r="C402" s="21" t="str">
        <f>VLOOKUP(B402,[1]DESA!$B$2:$D$601,3,FALSE)</f>
        <v>UBUNG</v>
      </c>
      <c r="D402" s="21" t="str">
        <f>VLOOKUP(B402,[1]DESA!$B$2:$E$601,4,FALSE)</f>
        <v>JONGGAT</v>
      </c>
      <c r="E402" s="22" t="s">
        <v>15</v>
      </c>
      <c r="F402" s="21">
        <f t="shared" si="24"/>
        <v>0</v>
      </c>
      <c r="G402" s="21">
        <f t="shared" si="25"/>
        <v>0</v>
      </c>
      <c r="H402" s="24" t="s">
        <v>1448</v>
      </c>
      <c r="I402" s="24" t="s">
        <v>1449</v>
      </c>
      <c r="J402" s="21" t="s">
        <v>18</v>
      </c>
      <c r="K402" s="21">
        <v>42</v>
      </c>
      <c r="L402" s="21" t="str">
        <f>VLOOKUP(E402,[1]KLASIFIKASI!$I$4:$J$18,2,FALSE)</f>
        <v>PELEPAS GAS</v>
      </c>
      <c r="M402" s="21">
        <f t="shared" si="26"/>
        <v>12</v>
      </c>
      <c r="N402" s="21" t="s">
        <v>19</v>
      </c>
    </row>
    <row r="403" spans="1:14" s="18" customFormat="1" x14ac:dyDescent="0.25">
      <c r="A403" s="21">
        <f t="shared" si="27"/>
        <v>402</v>
      </c>
      <c r="B403" s="21" t="s">
        <v>1429</v>
      </c>
      <c r="C403" s="21" t="str">
        <f>VLOOKUP(B403,[1]DESA!$B$2:$D$601,3,FALSE)</f>
        <v>UBUNG</v>
      </c>
      <c r="D403" s="21" t="str">
        <f>VLOOKUP(B403,[1]DESA!$B$2:$E$601,4,FALSE)</f>
        <v>JONGGAT</v>
      </c>
      <c r="E403" s="22" t="s">
        <v>49</v>
      </c>
      <c r="F403" s="21">
        <f t="shared" si="24"/>
        <v>0</v>
      </c>
      <c r="G403" s="21">
        <f t="shared" si="25"/>
        <v>0</v>
      </c>
      <c r="H403" s="24" t="s">
        <v>1450</v>
      </c>
      <c r="I403" s="24" t="s">
        <v>1451</v>
      </c>
      <c r="J403" s="21" t="s">
        <v>18</v>
      </c>
      <c r="K403" s="21"/>
      <c r="L403" s="21" t="e">
        <f>VLOOKUP(E403,[1]KLASIFIKASI!$I$4:$J$18,2,FALSE)</f>
        <v>#N/A</v>
      </c>
      <c r="M403" s="21" t="e">
        <f t="shared" si="26"/>
        <v>#N/A</v>
      </c>
      <c r="N403" s="21" t="s">
        <v>52</v>
      </c>
    </row>
    <row r="404" spans="1:14" s="18" customFormat="1" x14ac:dyDescent="0.25">
      <c r="A404" s="21">
        <f t="shared" si="27"/>
        <v>403</v>
      </c>
      <c r="B404" s="21" t="s">
        <v>1452</v>
      </c>
      <c r="C404" s="21" t="str">
        <f>VLOOKUP(B404,[1]DESA!$B$2:$D$601,3,FALSE)</f>
        <v>UBUNG</v>
      </c>
      <c r="D404" s="21" t="str">
        <f>VLOOKUP(B404,[1]DESA!$B$2:$E$601,4,FALSE)</f>
        <v>JONGGAT</v>
      </c>
      <c r="E404" s="22" t="s">
        <v>15</v>
      </c>
      <c r="F404" s="21">
        <f t="shared" si="24"/>
        <v>0</v>
      </c>
      <c r="G404" s="21">
        <f t="shared" si="25"/>
        <v>0</v>
      </c>
      <c r="H404" s="24"/>
      <c r="I404" s="24"/>
      <c r="J404" s="21" t="s">
        <v>18</v>
      </c>
      <c r="K404" s="21">
        <v>42</v>
      </c>
      <c r="L404" s="21" t="str">
        <f>VLOOKUP(E404,[1]KLASIFIKASI!$I$4:$J$18,2,FALSE)</f>
        <v>PELEPAS GAS</v>
      </c>
      <c r="M404" s="21">
        <f t="shared" si="26"/>
        <v>12</v>
      </c>
      <c r="N404" s="21" t="s">
        <v>19</v>
      </c>
    </row>
    <row r="405" spans="1:14" s="18" customFormat="1" x14ac:dyDescent="0.25">
      <c r="A405" s="21">
        <f t="shared" si="27"/>
        <v>404</v>
      </c>
      <c r="B405" s="21" t="s">
        <v>1452</v>
      </c>
      <c r="C405" s="21" t="str">
        <f>VLOOKUP(B405,[1]DESA!$B$2:$D$601,3,FALSE)</f>
        <v>UBUNG</v>
      </c>
      <c r="D405" s="21" t="str">
        <f>VLOOKUP(B405,[1]DESA!$B$2:$E$601,4,FALSE)</f>
        <v>JONGGAT</v>
      </c>
      <c r="E405" s="22" t="s">
        <v>24</v>
      </c>
      <c r="F405" s="21">
        <f t="shared" si="24"/>
        <v>0</v>
      </c>
      <c r="G405" s="21">
        <f t="shared" si="25"/>
        <v>0</v>
      </c>
      <c r="H405" s="24"/>
      <c r="I405" s="24"/>
      <c r="J405" s="21" t="s">
        <v>18</v>
      </c>
      <c r="K405" s="21">
        <v>250</v>
      </c>
      <c r="L405" s="21" t="str">
        <f>VLOOKUP(E405,[1]KLASIFIKASI!$I$4:$J$18,2,FALSE)</f>
        <v>PELEPAS GAS</v>
      </c>
      <c r="M405" s="21">
        <f t="shared" si="26"/>
        <v>14</v>
      </c>
      <c r="N405" s="21" t="s">
        <v>19</v>
      </c>
    </row>
    <row r="406" spans="1:14" x14ac:dyDescent="0.25">
      <c r="A406" s="21">
        <f t="shared" si="27"/>
        <v>405</v>
      </c>
      <c r="B406" s="21" t="s">
        <v>1419</v>
      </c>
      <c r="C406" s="21" t="str">
        <f>VLOOKUP(B406,[1]DESA!$B$2:$D$601,3,FALSE)</f>
        <v>UBUNG</v>
      </c>
      <c r="D406" s="21" t="str">
        <f>VLOOKUP(B406,[1]DESA!$B$2:$E$601,4,FALSE)</f>
        <v>JONGGAT</v>
      </c>
      <c r="E406" s="22" t="s">
        <v>29</v>
      </c>
      <c r="F406" s="21">
        <f>IF(ISERROR(VLOOKUP(M406,KELAS,2,FALSE)),0,VLOOKUP(M406,KELAS,2,FALSE))</f>
        <v>0</v>
      </c>
      <c r="G406" s="21">
        <f>IF(F406&gt;50,100,F406)</f>
        <v>0</v>
      </c>
      <c r="H406" s="24" t="s">
        <v>1425</v>
      </c>
      <c r="I406" s="24" t="s">
        <v>1426</v>
      </c>
      <c r="J406" s="21" t="s">
        <v>18</v>
      </c>
      <c r="K406" s="21">
        <v>500</v>
      </c>
      <c r="L406" s="21" t="str">
        <f>VLOOKUP(E406,[1]KLASIFIKASI!$I$4:$J$18,2,FALSE)</f>
        <v>PELEPAS GAS</v>
      </c>
      <c r="M406" s="21">
        <f>IF(AND(L406="PIJAR",K406&gt;=25,K406&lt;=50),1,IF(AND(L406="PIJAR",K406&gt;=51,K406&lt;=100),2,IF(AND(L406="PIJAR",K406&gt;=101,K406&lt;=200),3,IF(AND(L406="PIJAR",K406&gt;=201,K406&lt;=300),4,IF(AND(L406="PIJAR",K406&gt;=301,K406&lt;=400),5,IF(AND(L406="PIJAR",K406&gt;=401,K406&lt;=500),6,IF(AND(L406="PIJAR",K406&gt;=510,K406&lt;=600),7,IF(AND(L406="PIJAR",K406&gt;=601,K406&lt;=700),8,IF(AND(L406="PIJAR",K406&gt;=701,K406&lt;=800),9,IF(AND(L406="PIJAR",K406&gt;=801,K406&lt;=900),10,IF(AND(L406="PIJAR",K406&gt;=901,K406&lt;=1000),11,IF(AND(L406="PELEPAS GAS",K406&gt;=10,K406&lt;=50),12,IF(AND(L406="PELEPAS GAS",K406&gt;=51,K406&lt;=100),13,IF(AND(L406="PELEPAS GAS",K406&gt;=101,K406&lt;=250),14,IF(AND(L406="PELEPAS GAS",K406&gt;=251,K406&lt;1000),15,IF(AND(L406="PELEPAS GAS",K406&gt;=501,K406&lt;2000),16,"SALAH"))))))))))))))))</f>
        <v>15</v>
      </c>
      <c r="N406" s="21" t="s">
        <v>19</v>
      </c>
    </row>
    <row r="407" spans="1:14" x14ac:dyDescent="0.25">
      <c r="A407" s="21">
        <f t="shared" si="27"/>
        <v>406</v>
      </c>
      <c r="B407" s="21" t="s">
        <v>1419</v>
      </c>
      <c r="C407" s="21" t="str">
        <f>VLOOKUP(B407,[1]DESA!$B$2:$D$601,3,FALSE)</f>
        <v>UBUNG</v>
      </c>
      <c r="D407" s="21" t="str">
        <f>VLOOKUP(B407,[1]DESA!$B$2:$E$601,4,FALSE)</f>
        <v>JONGGAT</v>
      </c>
      <c r="E407" s="22" t="s">
        <v>29</v>
      </c>
      <c r="F407" s="21">
        <f>IF(ISERROR(VLOOKUP(M407,KELAS,2,FALSE)),0,VLOOKUP(M407,KELAS,2,FALSE))</f>
        <v>0</v>
      </c>
      <c r="G407" s="21">
        <f>IF(F407&gt;50,100,F407)</f>
        <v>0</v>
      </c>
      <c r="H407" s="24" t="s">
        <v>1420</v>
      </c>
      <c r="I407" s="24" t="s">
        <v>1421</v>
      </c>
      <c r="J407" s="21" t="s">
        <v>18</v>
      </c>
      <c r="K407" s="21">
        <v>150</v>
      </c>
      <c r="L407" s="21" t="str">
        <f>VLOOKUP(E407,[1]KLASIFIKASI!$I$4:$J$18,2,FALSE)</f>
        <v>PELEPAS GAS</v>
      </c>
      <c r="M407" s="21">
        <f>IF(AND(L407="PIJAR",K407&gt;=25,K407&lt;=50),1,IF(AND(L407="PIJAR",K407&gt;=51,K407&lt;=100),2,IF(AND(L407="PIJAR",K407&gt;=101,K407&lt;=200),3,IF(AND(L407="PIJAR",K407&gt;=201,K407&lt;=300),4,IF(AND(L407="PIJAR",K407&gt;=301,K407&lt;=400),5,IF(AND(L407="PIJAR",K407&gt;=401,K407&lt;=500),6,IF(AND(L407="PIJAR",K407&gt;=510,K407&lt;=600),7,IF(AND(L407="PIJAR",K407&gt;=601,K407&lt;=700),8,IF(AND(L407="PIJAR",K407&gt;=701,K407&lt;=800),9,IF(AND(L407="PIJAR",K407&gt;=801,K407&lt;=900),10,IF(AND(L407="PIJAR",K407&gt;=901,K407&lt;=1000),11,IF(AND(L407="PELEPAS GAS",K407&gt;=10,K407&lt;=50),12,IF(AND(L407="PELEPAS GAS",K407&gt;=51,K407&lt;=100),13,IF(AND(L407="PELEPAS GAS",K407&gt;=101,K407&lt;=250),14,IF(AND(L407="PELEPAS GAS",K407&gt;=251,K407&lt;1000),15,IF(AND(L407="PELEPAS GAS",K407&gt;=501,K407&lt;2000),16,"SALAH"))))))))))))))))</f>
        <v>14</v>
      </c>
      <c r="N407" s="21" t="s">
        <v>19</v>
      </c>
    </row>
    <row r="408" spans="1:14" x14ac:dyDescent="0.25">
      <c r="A408" s="21">
        <f t="shared" si="27"/>
        <v>407</v>
      </c>
      <c r="B408" s="21" t="s">
        <v>1422</v>
      </c>
      <c r="C408" s="21" t="str">
        <f>VLOOKUP(B408,[1]DESA!$B$2:$D$601,3,FALSE)</f>
        <v>PUYUNG</v>
      </c>
      <c r="D408" s="21" t="str">
        <f>VLOOKUP(B408,[1]DESA!$B$2:$E$601,4,FALSE)</f>
        <v>JONGGAT</v>
      </c>
      <c r="E408" s="22" t="s">
        <v>15</v>
      </c>
      <c r="F408" s="21">
        <f>IF(ISERROR(VLOOKUP(M408,KELAS,2,FALSE)),0,VLOOKUP(M408,KELAS,2,FALSE))</f>
        <v>0</v>
      </c>
      <c r="G408" s="21">
        <f>IF(F408&gt;50,100,F408)</f>
        <v>0</v>
      </c>
      <c r="H408" s="24" t="s">
        <v>1423</v>
      </c>
      <c r="I408" s="24" t="s">
        <v>1424</v>
      </c>
      <c r="J408" s="21" t="s">
        <v>18</v>
      </c>
      <c r="K408" s="21">
        <v>32</v>
      </c>
      <c r="L408" s="21" t="str">
        <f>VLOOKUP(E408,[1]KLASIFIKASI!$I$4:$J$18,2,FALSE)</f>
        <v>PELEPAS GAS</v>
      </c>
      <c r="M408" s="21">
        <f>IF(AND(L408="PIJAR",K408&gt;=25,K408&lt;=50),1,IF(AND(L408="PIJAR",K408&gt;=51,K408&lt;=100),2,IF(AND(L408="PIJAR",K408&gt;=101,K408&lt;=200),3,IF(AND(L408="PIJAR",K408&gt;=201,K408&lt;=300),4,IF(AND(L408="PIJAR",K408&gt;=301,K408&lt;=400),5,IF(AND(L408="PIJAR",K408&gt;=401,K408&lt;=500),6,IF(AND(L408="PIJAR",K408&gt;=510,K408&lt;=600),7,IF(AND(L408="PIJAR",K408&gt;=601,K408&lt;=700),8,IF(AND(L408="PIJAR",K408&gt;=701,K408&lt;=800),9,IF(AND(L408="PIJAR",K408&gt;=801,K408&lt;=900),10,IF(AND(L408="PIJAR",K408&gt;=901,K408&lt;=1000),11,IF(AND(L408="PELEPAS GAS",K408&gt;=10,K408&lt;=50),12,IF(AND(L408="PELEPAS GAS",K408&gt;=51,K408&lt;=100),13,IF(AND(L408="PELEPAS GAS",K408&gt;=101,K408&lt;=250),14,IF(AND(L408="PELEPAS GAS",K408&gt;=251,K408&lt;1000),15,IF(AND(L408="PELEPAS GAS",K408&gt;=501,K408&lt;2000),16,"SALAH"))))))))))))))))</f>
        <v>12</v>
      </c>
      <c r="N408" s="2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topLeftCell="D1" workbookViewId="0">
      <selection activeCell="D2" sqref="A1:N266"/>
    </sheetView>
  </sheetViews>
  <sheetFormatPr defaultRowHeight="15" x14ac:dyDescent="0.25"/>
  <cols>
    <col min="3" max="3" width="22.28515625" customWidth="1"/>
    <col min="4" max="4" width="42.5703125" customWidth="1"/>
    <col min="5" max="5" width="14.28515625" customWidth="1"/>
    <col min="6" max="6" width="16" customWidth="1"/>
    <col min="7" max="7" width="14.28515625" customWidth="1"/>
    <col min="10" max="10" width="16.42578125" customWidth="1"/>
    <col min="11" max="11" width="20.28515625" customWidth="1"/>
    <col min="12" max="12" width="16.85546875" customWidth="1"/>
    <col min="13" max="13" width="10.28515625" customWidth="1"/>
    <col min="14" max="14" width="17.28515625" customWidth="1"/>
  </cols>
  <sheetData>
    <row r="1" spans="1:14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21">
        <v>1</v>
      </c>
      <c r="B2" s="21" t="s">
        <v>1651</v>
      </c>
      <c r="C2" s="21" t="str">
        <f>VLOOKUP(B2,[1]DESA!$B$2:$D$601,3,FALSE)</f>
        <v>TERATAK</v>
      </c>
      <c r="D2" s="21" t="str">
        <f>VLOOKUP(B2,[1]DESA!$B$2:$E$601,4,FALSE)</f>
        <v>BATUKLIANG UTARA</v>
      </c>
      <c r="E2" s="22" t="s">
        <v>24</v>
      </c>
      <c r="F2" s="21">
        <f t="shared" ref="F2:F33" si="0">IF(ISERROR(VLOOKUP(M2,KELAS,2,FALSE)),0,VLOOKUP(M2,KELAS,2,FALSE))</f>
        <v>0</v>
      </c>
      <c r="G2" s="21">
        <f t="shared" ref="G2:G33" si="1">IF(F2&gt;50,100,F2)</f>
        <v>0</v>
      </c>
      <c r="H2" s="24"/>
      <c r="I2" s="24"/>
      <c r="J2" s="21" t="s">
        <v>18</v>
      </c>
      <c r="K2" s="21">
        <v>150</v>
      </c>
      <c r="L2" s="21" t="str">
        <f>VLOOKUP(E2,[1]KLASIFIKASI!$I$4:$J$18,2,FALSE)</f>
        <v>PELEPAS GAS</v>
      </c>
      <c r="M2" s="21">
        <f t="shared" ref="M2:M33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21" t="s">
        <v>19</v>
      </c>
    </row>
    <row r="3" spans="1:14" x14ac:dyDescent="0.25">
      <c r="A3" s="21">
        <f>1+A2</f>
        <v>2</v>
      </c>
      <c r="B3" s="21" t="s">
        <v>1651</v>
      </c>
      <c r="C3" s="21" t="str">
        <f>VLOOKUP(B3,[1]DESA!$B$2:$D$601,3,FALSE)</f>
        <v>TERATAK</v>
      </c>
      <c r="D3" s="21" t="str">
        <f>VLOOKUP(B3,[1]DESA!$B$2:$E$601,4,FALSE)</f>
        <v>BATUKLIANG UTARA</v>
      </c>
      <c r="E3" s="22" t="s">
        <v>15</v>
      </c>
      <c r="F3" s="21">
        <f t="shared" si="0"/>
        <v>0</v>
      </c>
      <c r="G3" s="21">
        <f t="shared" si="1"/>
        <v>0</v>
      </c>
      <c r="H3" s="24"/>
      <c r="I3" s="24"/>
      <c r="J3" s="21" t="s">
        <v>18</v>
      </c>
      <c r="K3" s="21">
        <v>32</v>
      </c>
      <c r="L3" s="21" t="str">
        <f>VLOOKUP(E3,[1]KLASIFIKASI!$I$4:$J$18,2,FALSE)</f>
        <v>PELEPAS GAS</v>
      </c>
      <c r="M3" s="21">
        <f t="shared" si="2"/>
        <v>12</v>
      </c>
      <c r="N3" s="21" t="s">
        <v>19</v>
      </c>
    </row>
    <row r="4" spans="1:14" x14ac:dyDescent="0.25">
      <c r="A4" s="21">
        <f t="shared" ref="A4:A67" si="3">1+A3</f>
        <v>3</v>
      </c>
      <c r="B4" s="21" t="s">
        <v>1651</v>
      </c>
      <c r="C4" s="21" t="str">
        <f>VLOOKUP(B4,[1]DESA!$B$2:$D$601,3,FALSE)</f>
        <v>TERATAK</v>
      </c>
      <c r="D4" s="21" t="str">
        <f>VLOOKUP(B4,[1]DESA!$B$2:$E$601,4,FALSE)</f>
        <v>BATUKLIANG UTARA</v>
      </c>
      <c r="E4" s="22" t="s">
        <v>24</v>
      </c>
      <c r="F4" s="21">
        <f t="shared" si="0"/>
        <v>0</v>
      </c>
      <c r="G4" s="21">
        <f t="shared" si="1"/>
        <v>0</v>
      </c>
      <c r="H4" s="24"/>
      <c r="I4" s="24"/>
      <c r="J4" s="21" t="s">
        <v>18</v>
      </c>
      <c r="K4" s="21">
        <v>150</v>
      </c>
      <c r="L4" s="21" t="str">
        <f>VLOOKUP(E4,[1]KLASIFIKASI!$I$4:$J$18,2,FALSE)</f>
        <v>PELEPAS GAS</v>
      </c>
      <c r="M4" s="21">
        <f t="shared" si="2"/>
        <v>14</v>
      </c>
      <c r="N4" s="21" t="s">
        <v>19</v>
      </c>
    </row>
    <row r="5" spans="1:14" x14ac:dyDescent="0.25">
      <c r="A5" s="21">
        <f t="shared" si="3"/>
        <v>4</v>
      </c>
      <c r="B5" s="21" t="s">
        <v>1651</v>
      </c>
      <c r="C5" s="21" t="str">
        <f>VLOOKUP(B5,[1]DESA!$B$2:$D$601,3,FALSE)</f>
        <v>TERATAK</v>
      </c>
      <c r="D5" s="21" t="str">
        <f>VLOOKUP(B5,[1]DESA!$B$2:$E$601,4,FALSE)</f>
        <v>BATUKLIANG UTARA</v>
      </c>
      <c r="E5" s="22" t="s">
        <v>15</v>
      </c>
      <c r="F5" s="21">
        <f t="shared" si="0"/>
        <v>0</v>
      </c>
      <c r="G5" s="21">
        <f t="shared" si="1"/>
        <v>0</v>
      </c>
      <c r="H5" s="24"/>
      <c r="I5" s="24"/>
      <c r="J5" s="21" t="s">
        <v>18</v>
      </c>
      <c r="K5" s="21">
        <v>32</v>
      </c>
      <c r="L5" s="21" t="str">
        <f>VLOOKUP(E5,[1]KLASIFIKASI!$I$4:$J$18,2,FALSE)</f>
        <v>PELEPAS GAS</v>
      </c>
      <c r="M5" s="21">
        <f t="shared" si="2"/>
        <v>12</v>
      </c>
      <c r="N5" s="21" t="s">
        <v>19</v>
      </c>
    </row>
    <row r="6" spans="1:14" x14ac:dyDescent="0.25">
      <c r="A6" s="21">
        <f t="shared" si="3"/>
        <v>5</v>
      </c>
      <c r="B6" s="21" t="s">
        <v>1651</v>
      </c>
      <c r="C6" s="21" t="str">
        <f>VLOOKUP(B6,[1]DESA!$B$2:$D$601,3,FALSE)</f>
        <v>TERATAK</v>
      </c>
      <c r="D6" s="21" t="str">
        <f>VLOOKUP(B6,[1]DESA!$B$2:$E$601,4,FALSE)</f>
        <v>BATUKLIANG UTARA</v>
      </c>
      <c r="E6" s="22"/>
      <c r="F6" s="21">
        <f t="shared" si="0"/>
        <v>0</v>
      </c>
      <c r="G6" s="21">
        <f t="shared" si="1"/>
        <v>0</v>
      </c>
      <c r="H6" s="24"/>
      <c r="I6" s="24"/>
      <c r="J6" s="21" t="s">
        <v>18</v>
      </c>
      <c r="K6" s="21"/>
      <c r="L6" s="21" t="e">
        <f>VLOOKUP(E6,[1]KLASIFIKASI!$I$4:$J$18,2,FALSE)</f>
        <v>#N/A</v>
      </c>
      <c r="M6" s="21" t="e">
        <f t="shared" si="2"/>
        <v>#N/A</v>
      </c>
      <c r="N6" s="21" t="s">
        <v>52</v>
      </c>
    </row>
    <row r="7" spans="1:14" x14ac:dyDescent="0.25">
      <c r="A7" s="21">
        <f t="shared" si="3"/>
        <v>6</v>
      </c>
      <c r="B7" s="21" t="s">
        <v>1651</v>
      </c>
      <c r="C7" s="21" t="str">
        <f>VLOOKUP(B7,[1]DESA!$B$2:$D$601,3,FALSE)</f>
        <v>TERATAK</v>
      </c>
      <c r="D7" s="21" t="str">
        <f>VLOOKUP(B7,[1]DESA!$B$2:$E$601,4,FALSE)</f>
        <v>BATUKLIANG UTARA</v>
      </c>
      <c r="E7" s="22" t="s">
        <v>15</v>
      </c>
      <c r="F7" s="21">
        <f t="shared" si="0"/>
        <v>0</v>
      </c>
      <c r="G7" s="21">
        <f t="shared" si="1"/>
        <v>0</v>
      </c>
      <c r="H7" s="24"/>
      <c r="I7" s="24"/>
      <c r="J7" s="21" t="s">
        <v>18</v>
      </c>
      <c r="K7" s="21">
        <v>32</v>
      </c>
      <c r="L7" s="21" t="str">
        <f>VLOOKUP(E7,[1]KLASIFIKASI!$I$4:$J$18,2,FALSE)</f>
        <v>PELEPAS GAS</v>
      </c>
      <c r="M7" s="21">
        <f t="shared" si="2"/>
        <v>12</v>
      </c>
      <c r="N7" s="21" t="s">
        <v>19</v>
      </c>
    </row>
    <row r="8" spans="1:14" x14ac:dyDescent="0.25">
      <c r="A8" s="21">
        <f t="shared" si="3"/>
        <v>7</v>
      </c>
      <c r="B8" s="21" t="s">
        <v>1651</v>
      </c>
      <c r="C8" s="21" t="str">
        <f>VLOOKUP(B8,[1]DESA!$B$2:$D$601,3,FALSE)</f>
        <v>TERATAK</v>
      </c>
      <c r="D8" s="21" t="str">
        <f>VLOOKUP(B8,[1]DESA!$B$2:$E$601,4,FALSE)</f>
        <v>BATUKLIANG UTARA</v>
      </c>
      <c r="E8" s="22" t="s">
        <v>24</v>
      </c>
      <c r="F8" s="21">
        <f t="shared" si="0"/>
        <v>0</v>
      </c>
      <c r="G8" s="21">
        <f t="shared" si="1"/>
        <v>0</v>
      </c>
      <c r="H8" s="24"/>
      <c r="I8" s="24"/>
      <c r="J8" s="21" t="s">
        <v>18</v>
      </c>
      <c r="K8" s="21">
        <v>500</v>
      </c>
      <c r="L8" s="21" t="str">
        <f>VLOOKUP(E8,[1]KLASIFIKASI!$I$4:$J$18,2,FALSE)</f>
        <v>PELEPAS GAS</v>
      </c>
      <c r="M8" s="21">
        <f t="shared" si="2"/>
        <v>15</v>
      </c>
      <c r="N8" s="21" t="s">
        <v>19</v>
      </c>
    </row>
    <row r="9" spans="1:14" x14ac:dyDescent="0.25">
      <c r="A9" s="21">
        <f t="shared" si="3"/>
        <v>8</v>
      </c>
      <c r="B9" s="21" t="s">
        <v>1651</v>
      </c>
      <c r="C9" s="21" t="str">
        <f>VLOOKUP(B9,[1]DESA!$B$2:$D$601,3,FALSE)</f>
        <v>TERATAK</v>
      </c>
      <c r="D9" s="21" t="str">
        <f>VLOOKUP(B9,[1]DESA!$B$2:$E$601,4,FALSE)</f>
        <v>BATUKLIANG UTARA</v>
      </c>
      <c r="E9" s="22" t="s">
        <v>15</v>
      </c>
      <c r="F9" s="21">
        <f t="shared" si="0"/>
        <v>0</v>
      </c>
      <c r="G9" s="21">
        <f t="shared" si="1"/>
        <v>0</v>
      </c>
      <c r="H9" s="24"/>
      <c r="I9" s="24"/>
      <c r="J9" s="21" t="s">
        <v>18</v>
      </c>
      <c r="K9" s="21">
        <v>42</v>
      </c>
      <c r="L9" s="21" t="str">
        <f>VLOOKUP(E9,[1]KLASIFIKASI!$I$4:$J$18,2,FALSE)</f>
        <v>PELEPAS GAS</v>
      </c>
      <c r="M9" s="21">
        <f t="shared" si="2"/>
        <v>12</v>
      </c>
      <c r="N9" s="21" t="s">
        <v>19</v>
      </c>
    </row>
    <row r="10" spans="1:14" x14ac:dyDescent="0.25">
      <c r="A10" s="21">
        <f t="shared" si="3"/>
        <v>9</v>
      </c>
      <c r="B10" s="21" t="s">
        <v>1651</v>
      </c>
      <c r="C10" s="21" t="str">
        <f>VLOOKUP(B10,[1]DESA!$B$2:$D$601,3,FALSE)</f>
        <v>TERATAK</v>
      </c>
      <c r="D10" s="21" t="str">
        <f>VLOOKUP(B10,[1]DESA!$B$2:$E$601,4,FALSE)</f>
        <v>BATUKLIANG UTARA</v>
      </c>
      <c r="E10" s="22" t="s">
        <v>15</v>
      </c>
      <c r="F10" s="21">
        <f t="shared" si="0"/>
        <v>0</v>
      </c>
      <c r="G10" s="21">
        <f t="shared" si="1"/>
        <v>0</v>
      </c>
      <c r="H10" s="24"/>
      <c r="I10" s="24"/>
      <c r="J10" s="21" t="s">
        <v>18</v>
      </c>
      <c r="K10" s="21">
        <v>32</v>
      </c>
      <c r="L10" s="21" t="str">
        <f>VLOOKUP(E10,[1]KLASIFIKASI!$I$4:$J$18,2,FALSE)</f>
        <v>PELEPAS GAS</v>
      </c>
      <c r="M10" s="21">
        <f t="shared" si="2"/>
        <v>12</v>
      </c>
      <c r="N10" s="21" t="s">
        <v>19</v>
      </c>
    </row>
    <row r="11" spans="1:14" x14ac:dyDescent="0.25">
      <c r="A11" s="21">
        <f t="shared" si="3"/>
        <v>10</v>
      </c>
      <c r="B11" s="21" t="s">
        <v>2302</v>
      </c>
      <c r="C11" s="21" t="str">
        <f>VLOOKUP(B11,[1]DESA!$B$2:$D$601,3,FALSE)</f>
        <v>AIK BUKAK</v>
      </c>
      <c r="D11" s="21" t="str">
        <f>VLOOKUP(B11,[1]DESA!$B$2:$E$601,4,FALSE)</f>
        <v>BATUKLIANG UTARA</v>
      </c>
      <c r="E11" s="22" t="s">
        <v>15</v>
      </c>
      <c r="F11" s="21">
        <f t="shared" si="0"/>
        <v>0</v>
      </c>
      <c r="G11" s="21">
        <f t="shared" si="1"/>
        <v>0</v>
      </c>
      <c r="H11" s="24"/>
      <c r="I11" s="24"/>
      <c r="J11" s="21" t="s">
        <v>18</v>
      </c>
      <c r="K11" s="21">
        <v>32</v>
      </c>
      <c r="L11" s="21" t="str">
        <f>VLOOKUP(E11,[1]KLASIFIKASI!$I$4:$J$18,2,FALSE)</f>
        <v>PELEPAS GAS</v>
      </c>
      <c r="M11" s="21">
        <f t="shared" si="2"/>
        <v>12</v>
      </c>
      <c r="N11" s="21" t="s">
        <v>19</v>
      </c>
    </row>
    <row r="12" spans="1:14" x14ac:dyDescent="0.25">
      <c r="A12" s="21">
        <f t="shared" si="3"/>
        <v>11</v>
      </c>
      <c r="B12" s="21" t="s">
        <v>2302</v>
      </c>
      <c r="C12" s="21" t="str">
        <f>VLOOKUP(B12,[1]DESA!$B$2:$D$601,3,FALSE)</f>
        <v>AIK BUKAK</v>
      </c>
      <c r="D12" s="21" t="str">
        <f>VLOOKUP(B12,[1]DESA!$B$2:$E$601,4,FALSE)</f>
        <v>BATUKLIANG UTARA</v>
      </c>
      <c r="E12" s="22" t="s">
        <v>15</v>
      </c>
      <c r="F12" s="21">
        <f t="shared" si="0"/>
        <v>0</v>
      </c>
      <c r="G12" s="21">
        <f t="shared" si="1"/>
        <v>0</v>
      </c>
      <c r="H12" s="24"/>
      <c r="I12" s="24"/>
      <c r="J12" s="21" t="s">
        <v>18</v>
      </c>
      <c r="K12" s="21">
        <v>42</v>
      </c>
      <c r="L12" s="21" t="str">
        <f>VLOOKUP(E12,[1]KLASIFIKASI!$I$4:$J$18,2,FALSE)</f>
        <v>PELEPAS GAS</v>
      </c>
      <c r="M12" s="21">
        <f t="shared" si="2"/>
        <v>12</v>
      </c>
      <c r="N12" s="21" t="s">
        <v>19</v>
      </c>
    </row>
    <row r="13" spans="1:14" x14ac:dyDescent="0.25">
      <c r="A13" s="21">
        <f t="shared" si="3"/>
        <v>12</v>
      </c>
      <c r="B13" s="21" t="s">
        <v>2302</v>
      </c>
      <c r="C13" s="21" t="str">
        <f>VLOOKUP(B13,[1]DESA!$B$2:$D$601,3,FALSE)</f>
        <v>AIK BUKAK</v>
      </c>
      <c r="D13" s="21" t="str">
        <f>VLOOKUP(B13,[1]DESA!$B$2:$E$601,4,FALSE)</f>
        <v>BATUKLIANG UTARA</v>
      </c>
      <c r="E13" s="22" t="s">
        <v>15</v>
      </c>
      <c r="F13" s="21">
        <f t="shared" si="0"/>
        <v>0</v>
      </c>
      <c r="G13" s="21">
        <f t="shared" si="1"/>
        <v>0</v>
      </c>
      <c r="H13" s="24"/>
      <c r="I13" s="24"/>
      <c r="J13" s="21" t="s">
        <v>18</v>
      </c>
      <c r="K13" s="21">
        <v>15</v>
      </c>
      <c r="L13" s="21" t="str">
        <f>VLOOKUP(E13,[1]KLASIFIKASI!$I$4:$J$18,2,FALSE)</f>
        <v>PELEPAS GAS</v>
      </c>
      <c r="M13" s="21">
        <f t="shared" si="2"/>
        <v>12</v>
      </c>
      <c r="N13" s="21" t="s">
        <v>19</v>
      </c>
    </row>
    <row r="14" spans="1:14" x14ac:dyDescent="0.25">
      <c r="A14" s="21">
        <f t="shared" si="3"/>
        <v>13</v>
      </c>
      <c r="B14" s="21" t="s">
        <v>2302</v>
      </c>
      <c r="C14" s="21" t="str">
        <f>VLOOKUP(B14,[1]DESA!$B$2:$D$601,3,FALSE)</f>
        <v>AIK BUKAK</v>
      </c>
      <c r="D14" s="21" t="str">
        <f>VLOOKUP(B14,[1]DESA!$B$2:$E$601,4,FALSE)</f>
        <v>BATUKLIANG UTARA</v>
      </c>
      <c r="E14" s="22" t="s">
        <v>24</v>
      </c>
      <c r="F14" s="21">
        <f t="shared" si="0"/>
        <v>0</v>
      </c>
      <c r="G14" s="21">
        <f t="shared" si="1"/>
        <v>0</v>
      </c>
      <c r="H14" s="24"/>
      <c r="I14" s="24"/>
      <c r="J14" s="21" t="s">
        <v>18</v>
      </c>
      <c r="K14" s="21">
        <v>250</v>
      </c>
      <c r="L14" s="21" t="str">
        <f>VLOOKUP(E14,[1]KLASIFIKASI!$I$4:$J$18,2,FALSE)</f>
        <v>PELEPAS GAS</v>
      </c>
      <c r="M14" s="21">
        <f t="shared" si="2"/>
        <v>14</v>
      </c>
      <c r="N14" s="21" t="s">
        <v>19</v>
      </c>
    </row>
    <row r="15" spans="1:14" x14ac:dyDescent="0.25">
      <c r="A15" s="21">
        <f t="shared" si="3"/>
        <v>14</v>
      </c>
      <c r="B15" s="21" t="s">
        <v>2302</v>
      </c>
      <c r="C15" s="21" t="str">
        <f>VLOOKUP(B15,[1]DESA!$B$2:$D$601,3,FALSE)</f>
        <v>AIK BUKAK</v>
      </c>
      <c r="D15" s="21" t="str">
        <f>VLOOKUP(B15,[1]DESA!$B$2:$E$601,4,FALSE)</f>
        <v>BATUKLIANG UTARA</v>
      </c>
      <c r="E15" s="22" t="s">
        <v>15</v>
      </c>
      <c r="F15" s="21">
        <f t="shared" si="0"/>
        <v>0</v>
      </c>
      <c r="G15" s="21">
        <f t="shared" si="1"/>
        <v>0</v>
      </c>
      <c r="H15" s="24"/>
      <c r="I15" s="24"/>
      <c r="J15" s="21" t="s">
        <v>18</v>
      </c>
      <c r="K15" s="21">
        <v>32</v>
      </c>
      <c r="L15" s="21" t="str">
        <f>VLOOKUP(E15,[1]KLASIFIKASI!$I$4:$J$18,2,FALSE)</f>
        <v>PELEPAS GAS</v>
      </c>
      <c r="M15" s="21">
        <f t="shared" si="2"/>
        <v>12</v>
      </c>
      <c r="N15" s="21" t="s">
        <v>19</v>
      </c>
    </row>
    <row r="16" spans="1:14" x14ac:dyDescent="0.25">
      <c r="A16" s="21">
        <f t="shared" si="3"/>
        <v>15</v>
      </c>
      <c r="B16" s="21" t="s">
        <v>2302</v>
      </c>
      <c r="C16" s="21" t="str">
        <f>VLOOKUP(B16,[1]DESA!$B$2:$D$601,3,FALSE)</f>
        <v>AIK BUKAK</v>
      </c>
      <c r="D16" s="21" t="str">
        <f>VLOOKUP(B16,[1]DESA!$B$2:$E$601,4,FALSE)</f>
        <v>BATUKLIANG UTARA</v>
      </c>
      <c r="E16" s="22"/>
      <c r="F16" s="21">
        <f t="shared" si="0"/>
        <v>0</v>
      </c>
      <c r="G16" s="21">
        <f t="shared" si="1"/>
        <v>0</v>
      </c>
      <c r="H16" s="24"/>
      <c r="I16" s="24"/>
      <c r="J16" s="21" t="s">
        <v>18</v>
      </c>
      <c r="K16" s="21"/>
      <c r="L16" s="21" t="e">
        <f>VLOOKUP(E16,[1]KLASIFIKASI!$I$4:$J$18,2,FALSE)</f>
        <v>#N/A</v>
      </c>
      <c r="M16" s="21" t="e">
        <f t="shared" si="2"/>
        <v>#N/A</v>
      </c>
      <c r="N16" s="21" t="s">
        <v>52</v>
      </c>
    </row>
    <row r="17" spans="1:14" x14ac:dyDescent="0.25">
      <c r="A17" s="21">
        <f t="shared" si="3"/>
        <v>16</v>
      </c>
      <c r="B17" s="21" t="s">
        <v>2302</v>
      </c>
      <c r="C17" s="21" t="str">
        <f>VLOOKUP(B17,[1]DESA!$B$2:$D$601,3,FALSE)</f>
        <v>AIK BUKAK</v>
      </c>
      <c r="D17" s="21" t="str">
        <f>VLOOKUP(B17,[1]DESA!$B$2:$E$601,4,FALSE)</f>
        <v>BATUKLIANG UTARA</v>
      </c>
      <c r="E17" s="22" t="s">
        <v>15</v>
      </c>
      <c r="F17" s="21">
        <f t="shared" si="0"/>
        <v>0</v>
      </c>
      <c r="G17" s="21">
        <f t="shared" si="1"/>
        <v>0</v>
      </c>
      <c r="H17" s="24"/>
      <c r="I17" s="24"/>
      <c r="J17" s="21" t="s">
        <v>18</v>
      </c>
      <c r="K17" s="21">
        <v>32</v>
      </c>
      <c r="L17" s="21" t="str">
        <f>VLOOKUP(E17,[1]KLASIFIKASI!$I$4:$J$18,2,FALSE)</f>
        <v>PELEPAS GAS</v>
      </c>
      <c r="M17" s="21">
        <f t="shared" si="2"/>
        <v>12</v>
      </c>
      <c r="N17" s="21" t="s">
        <v>19</v>
      </c>
    </row>
    <row r="18" spans="1:14" x14ac:dyDescent="0.25">
      <c r="A18" s="21">
        <f t="shared" si="3"/>
        <v>17</v>
      </c>
      <c r="B18" s="21" t="s">
        <v>2302</v>
      </c>
      <c r="C18" s="21" t="str">
        <f>VLOOKUP(B18,[1]DESA!$B$2:$D$601,3,FALSE)</f>
        <v>AIK BUKAK</v>
      </c>
      <c r="D18" s="21" t="str">
        <f>VLOOKUP(B18,[1]DESA!$B$2:$E$601,4,FALSE)</f>
        <v>BATUKLIANG UTARA</v>
      </c>
      <c r="E18" s="22" t="s">
        <v>24</v>
      </c>
      <c r="F18" s="21">
        <f t="shared" si="0"/>
        <v>0</v>
      </c>
      <c r="G18" s="21">
        <f t="shared" si="1"/>
        <v>0</v>
      </c>
      <c r="H18" s="24"/>
      <c r="I18" s="24"/>
      <c r="J18" s="21" t="s">
        <v>18</v>
      </c>
      <c r="K18" s="21">
        <v>50</v>
      </c>
      <c r="L18" s="21" t="str">
        <f>VLOOKUP(E18,[1]KLASIFIKASI!$I$4:$J$18,2,FALSE)</f>
        <v>PELEPAS GAS</v>
      </c>
      <c r="M18" s="21">
        <f t="shared" si="2"/>
        <v>12</v>
      </c>
      <c r="N18" s="21" t="s">
        <v>19</v>
      </c>
    </row>
    <row r="19" spans="1:14" x14ac:dyDescent="0.25">
      <c r="A19" s="21">
        <f t="shared" si="3"/>
        <v>18</v>
      </c>
      <c r="B19" s="21" t="s">
        <v>2302</v>
      </c>
      <c r="C19" s="21" t="str">
        <f>VLOOKUP(B19,[1]DESA!$B$2:$D$601,3,FALSE)</f>
        <v>AIK BUKAK</v>
      </c>
      <c r="D19" s="21" t="str">
        <f>VLOOKUP(B19,[1]DESA!$B$2:$E$601,4,FALSE)</f>
        <v>BATUKLIANG UTARA</v>
      </c>
      <c r="E19" s="22" t="s">
        <v>24</v>
      </c>
      <c r="F19" s="21">
        <f t="shared" si="0"/>
        <v>0</v>
      </c>
      <c r="G19" s="21">
        <f t="shared" si="1"/>
        <v>0</v>
      </c>
      <c r="H19" s="24"/>
      <c r="I19" s="24"/>
      <c r="J19" s="21" t="s">
        <v>18</v>
      </c>
      <c r="K19" s="21">
        <v>500</v>
      </c>
      <c r="L19" s="21" t="str">
        <f>VLOOKUP(E19,[1]KLASIFIKASI!$I$4:$J$18,2,FALSE)</f>
        <v>PELEPAS GAS</v>
      </c>
      <c r="M19" s="21">
        <f t="shared" si="2"/>
        <v>15</v>
      </c>
      <c r="N19" s="21" t="s">
        <v>19</v>
      </c>
    </row>
    <row r="20" spans="1:14" x14ac:dyDescent="0.25">
      <c r="A20" s="21">
        <f t="shared" si="3"/>
        <v>19</v>
      </c>
      <c r="B20" s="21" t="s">
        <v>2302</v>
      </c>
      <c r="C20" s="21" t="str">
        <f>VLOOKUP(B20,[1]DESA!$B$2:$D$601,3,FALSE)</f>
        <v>AIK BUKAK</v>
      </c>
      <c r="D20" s="21" t="str">
        <f>VLOOKUP(B20,[1]DESA!$B$2:$E$601,4,FALSE)</f>
        <v>BATUKLIANG UTARA</v>
      </c>
      <c r="E20" s="22" t="s">
        <v>24</v>
      </c>
      <c r="F20" s="21">
        <f t="shared" si="0"/>
        <v>0</v>
      </c>
      <c r="G20" s="21">
        <f t="shared" si="1"/>
        <v>0</v>
      </c>
      <c r="H20" s="24"/>
      <c r="I20" s="24"/>
      <c r="J20" s="21" t="s">
        <v>18</v>
      </c>
      <c r="K20" s="21">
        <v>500</v>
      </c>
      <c r="L20" s="21" t="str">
        <f>VLOOKUP(E20,[1]KLASIFIKASI!$I$4:$J$18,2,FALSE)</f>
        <v>PELEPAS GAS</v>
      </c>
      <c r="M20" s="21">
        <f t="shared" si="2"/>
        <v>15</v>
      </c>
      <c r="N20" s="21" t="s">
        <v>19</v>
      </c>
    </row>
    <row r="21" spans="1:14" x14ac:dyDescent="0.25">
      <c r="A21" s="21">
        <f t="shared" si="3"/>
        <v>20</v>
      </c>
      <c r="B21" s="21" t="s">
        <v>2302</v>
      </c>
      <c r="C21" s="21" t="str">
        <f>VLOOKUP(B21,[1]DESA!$B$2:$D$601,3,FALSE)</f>
        <v>AIK BUKAK</v>
      </c>
      <c r="D21" s="21" t="str">
        <f>VLOOKUP(B21,[1]DESA!$B$2:$E$601,4,FALSE)</f>
        <v>BATUKLIANG UTARA</v>
      </c>
      <c r="E21" s="22" t="s">
        <v>15</v>
      </c>
      <c r="F21" s="21">
        <f t="shared" si="0"/>
        <v>0</v>
      </c>
      <c r="G21" s="21">
        <f t="shared" si="1"/>
        <v>0</v>
      </c>
      <c r="H21" s="24"/>
      <c r="I21" s="24"/>
      <c r="J21" s="21" t="s">
        <v>18</v>
      </c>
      <c r="K21" s="21">
        <v>32</v>
      </c>
      <c r="L21" s="21" t="str">
        <f>VLOOKUP(E21,[1]KLASIFIKASI!$I$4:$J$18,2,FALSE)</f>
        <v>PELEPAS GAS</v>
      </c>
      <c r="M21" s="21">
        <f t="shared" si="2"/>
        <v>12</v>
      </c>
      <c r="N21" s="21" t="s">
        <v>19</v>
      </c>
    </row>
    <row r="22" spans="1:14" x14ac:dyDescent="0.25">
      <c r="A22" s="21">
        <f t="shared" si="3"/>
        <v>21</v>
      </c>
      <c r="B22" s="21" t="s">
        <v>1590</v>
      </c>
      <c r="C22" s="21" t="str">
        <f>VLOOKUP(B22,[1]DESA!$B$2:$D$601,3,FALSE)</f>
        <v>KARANG SIDEMEN</v>
      </c>
      <c r="D22" s="21" t="str">
        <f>VLOOKUP(B22,[1]DESA!$B$2:$E$601,4,FALSE)</f>
        <v>BATUKLIANG UTARA</v>
      </c>
      <c r="E22" s="22" t="s">
        <v>24</v>
      </c>
      <c r="F22" s="21">
        <f t="shared" si="0"/>
        <v>0</v>
      </c>
      <c r="G22" s="21">
        <f t="shared" si="1"/>
        <v>0</v>
      </c>
      <c r="H22" s="24"/>
      <c r="I22" s="24"/>
      <c r="J22" s="21" t="s">
        <v>18</v>
      </c>
      <c r="K22" s="21">
        <v>250</v>
      </c>
      <c r="L22" s="21" t="str">
        <f>VLOOKUP(E22,[1]KLASIFIKASI!$I$4:$J$18,2,FALSE)</f>
        <v>PELEPAS GAS</v>
      </c>
      <c r="M22" s="21">
        <f t="shared" si="2"/>
        <v>14</v>
      </c>
      <c r="N22" s="21" t="s">
        <v>19</v>
      </c>
    </row>
    <row r="23" spans="1:14" x14ac:dyDescent="0.25">
      <c r="A23" s="21">
        <f t="shared" si="3"/>
        <v>22</v>
      </c>
      <c r="B23" s="21" t="s">
        <v>1590</v>
      </c>
      <c r="C23" s="21" t="str">
        <f>VLOOKUP(B23,[1]DESA!$B$2:$D$601,3,FALSE)</f>
        <v>KARANG SIDEMEN</v>
      </c>
      <c r="D23" s="21" t="str">
        <f>VLOOKUP(B23,[1]DESA!$B$2:$E$601,4,FALSE)</f>
        <v>BATUKLIANG UTARA</v>
      </c>
      <c r="E23" s="22" t="s">
        <v>24</v>
      </c>
      <c r="F23" s="21">
        <f t="shared" si="0"/>
        <v>0</v>
      </c>
      <c r="G23" s="21">
        <f t="shared" si="1"/>
        <v>0</v>
      </c>
      <c r="H23" s="24"/>
      <c r="I23" s="24"/>
      <c r="J23" s="21" t="s">
        <v>18</v>
      </c>
      <c r="K23" s="21">
        <v>500</v>
      </c>
      <c r="L23" s="21" t="str">
        <f>VLOOKUP(E23,[1]KLASIFIKASI!$I$4:$J$18,2,FALSE)</f>
        <v>PELEPAS GAS</v>
      </c>
      <c r="M23" s="21">
        <f t="shared" si="2"/>
        <v>15</v>
      </c>
      <c r="N23" s="21" t="s">
        <v>19</v>
      </c>
    </row>
    <row r="24" spans="1:14" x14ac:dyDescent="0.25">
      <c r="A24" s="21">
        <f t="shared" si="3"/>
        <v>23</v>
      </c>
      <c r="B24" s="21" t="s">
        <v>1590</v>
      </c>
      <c r="C24" s="21" t="str">
        <f>VLOOKUP(B24,[1]DESA!$B$2:$D$601,3,FALSE)</f>
        <v>KARANG SIDEMEN</v>
      </c>
      <c r="D24" s="21" t="str">
        <f>VLOOKUP(B24,[1]DESA!$B$2:$E$601,4,FALSE)</f>
        <v>BATUKLIANG UTARA</v>
      </c>
      <c r="E24" s="22" t="s">
        <v>24</v>
      </c>
      <c r="F24" s="21">
        <f t="shared" si="0"/>
        <v>0</v>
      </c>
      <c r="G24" s="21">
        <f t="shared" si="1"/>
        <v>0</v>
      </c>
      <c r="H24" s="24"/>
      <c r="I24" s="24"/>
      <c r="J24" s="21" t="s">
        <v>18</v>
      </c>
      <c r="K24" s="21">
        <v>250</v>
      </c>
      <c r="L24" s="21" t="str">
        <f>VLOOKUP(E24,[1]KLASIFIKASI!$I$4:$J$18,2,FALSE)</f>
        <v>PELEPAS GAS</v>
      </c>
      <c r="M24" s="21">
        <f t="shared" si="2"/>
        <v>14</v>
      </c>
      <c r="N24" s="21" t="s">
        <v>19</v>
      </c>
    </row>
    <row r="25" spans="1:14" x14ac:dyDescent="0.25">
      <c r="A25" s="21">
        <f t="shared" si="3"/>
        <v>24</v>
      </c>
      <c r="B25" s="21" t="s">
        <v>1590</v>
      </c>
      <c r="C25" s="21" t="str">
        <f>VLOOKUP(B25,[1]DESA!$B$2:$D$601,3,FALSE)</f>
        <v>KARANG SIDEMEN</v>
      </c>
      <c r="D25" s="21" t="str">
        <f>VLOOKUP(B25,[1]DESA!$B$2:$E$601,4,FALSE)</f>
        <v>BATUKLIANG UTARA</v>
      </c>
      <c r="E25" s="22" t="s">
        <v>24</v>
      </c>
      <c r="F25" s="21">
        <f t="shared" si="0"/>
        <v>0</v>
      </c>
      <c r="G25" s="21">
        <f t="shared" si="1"/>
        <v>0</v>
      </c>
      <c r="H25" s="24"/>
      <c r="I25" s="24"/>
      <c r="J25" s="21" t="s">
        <v>18</v>
      </c>
      <c r="K25" s="21">
        <v>250</v>
      </c>
      <c r="L25" s="21" t="str">
        <f>VLOOKUP(E25,[1]KLASIFIKASI!$I$4:$J$18,2,FALSE)</f>
        <v>PELEPAS GAS</v>
      </c>
      <c r="M25" s="21">
        <f t="shared" si="2"/>
        <v>14</v>
      </c>
      <c r="N25" s="21" t="s">
        <v>19</v>
      </c>
    </row>
    <row r="26" spans="1:14" x14ac:dyDescent="0.25">
      <c r="A26" s="21">
        <f t="shared" si="3"/>
        <v>25</v>
      </c>
      <c r="B26" s="21" t="s">
        <v>1590</v>
      </c>
      <c r="C26" s="21" t="str">
        <f>VLOOKUP(B26,[1]DESA!$B$2:$D$601,3,FALSE)</f>
        <v>KARANG SIDEMEN</v>
      </c>
      <c r="D26" s="21" t="str">
        <f>VLOOKUP(B26,[1]DESA!$B$2:$E$601,4,FALSE)</f>
        <v>BATUKLIANG UTARA</v>
      </c>
      <c r="E26" s="22" t="s">
        <v>24</v>
      </c>
      <c r="F26" s="21">
        <f t="shared" si="0"/>
        <v>0</v>
      </c>
      <c r="G26" s="21">
        <f t="shared" si="1"/>
        <v>0</v>
      </c>
      <c r="H26" s="24"/>
      <c r="I26" s="24"/>
      <c r="J26" s="21" t="s">
        <v>18</v>
      </c>
      <c r="K26" s="21">
        <v>250</v>
      </c>
      <c r="L26" s="21" t="str">
        <f>VLOOKUP(E26,[1]KLASIFIKASI!$I$4:$J$18,2,FALSE)</f>
        <v>PELEPAS GAS</v>
      </c>
      <c r="M26" s="21">
        <f t="shared" si="2"/>
        <v>14</v>
      </c>
      <c r="N26" s="21" t="s">
        <v>19</v>
      </c>
    </row>
    <row r="27" spans="1:14" x14ac:dyDescent="0.25">
      <c r="A27" s="21">
        <f t="shared" si="3"/>
        <v>26</v>
      </c>
      <c r="B27" s="21" t="s">
        <v>1590</v>
      </c>
      <c r="C27" s="21" t="str">
        <f>VLOOKUP(B27,[1]DESA!$B$2:$D$601,3,FALSE)</f>
        <v>KARANG SIDEMEN</v>
      </c>
      <c r="D27" s="21" t="str">
        <f>VLOOKUP(B27,[1]DESA!$B$2:$E$601,4,FALSE)</f>
        <v>BATUKLIANG UTARA</v>
      </c>
      <c r="E27" s="22" t="s">
        <v>24</v>
      </c>
      <c r="F27" s="21">
        <f t="shared" si="0"/>
        <v>0</v>
      </c>
      <c r="G27" s="21">
        <f t="shared" si="1"/>
        <v>0</v>
      </c>
      <c r="H27" s="24"/>
      <c r="I27" s="24"/>
      <c r="J27" s="21" t="s">
        <v>18</v>
      </c>
      <c r="K27" s="21">
        <v>250</v>
      </c>
      <c r="L27" s="21" t="str">
        <f>VLOOKUP(E27,[1]KLASIFIKASI!$I$4:$J$18,2,FALSE)</f>
        <v>PELEPAS GAS</v>
      </c>
      <c r="M27" s="21">
        <f t="shared" si="2"/>
        <v>14</v>
      </c>
      <c r="N27" s="21" t="s">
        <v>19</v>
      </c>
    </row>
    <row r="28" spans="1:14" x14ac:dyDescent="0.25">
      <c r="A28" s="21">
        <f t="shared" si="3"/>
        <v>27</v>
      </c>
      <c r="B28" s="21" t="s">
        <v>1590</v>
      </c>
      <c r="C28" s="21" t="str">
        <f>VLOOKUP(B28,[1]DESA!$B$2:$D$601,3,FALSE)</f>
        <v>KARANG SIDEMEN</v>
      </c>
      <c r="D28" s="21" t="str">
        <f>VLOOKUP(B28,[1]DESA!$B$2:$E$601,4,FALSE)</f>
        <v>BATUKLIANG UTARA</v>
      </c>
      <c r="E28" s="22" t="s">
        <v>24</v>
      </c>
      <c r="F28" s="21">
        <f t="shared" si="0"/>
        <v>0</v>
      </c>
      <c r="G28" s="21">
        <f t="shared" si="1"/>
        <v>0</v>
      </c>
      <c r="H28" s="24"/>
      <c r="I28" s="24"/>
      <c r="J28" s="21" t="s">
        <v>18</v>
      </c>
      <c r="K28" s="21">
        <v>250</v>
      </c>
      <c r="L28" s="21" t="str">
        <f>VLOOKUP(E28,[1]KLASIFIKASI!$I$4:$J$18,2,FALSE)</f>
        <v>PELEPAS GAS</v>
      </c>
      <c r="M28" s="21">
        <f t="shared" si="2"/>
        <v>14</v>
      </c>
      <c r="N28" s="21" t="s">
        <v>19</v>
      </c>
    </row>
    <row r="29" spans="1:14" x14ac:dyDescent="0.25">
      <c r="A29" s="21">
        <f t="shared" si="3"/>
        <v>28</v>
      </c>
      <c r="B29" s="21" t="s">
        <v>1590</v>
      </c>
      <c r="C29" s="21" t="str">
        <f>VLOOKUP(B29,[1]DESA!$B$2:$D$601,3,FALSE)</f>
        <v>KARANG SIDEMEN</v>
      </c>
      <c r="D29" s="21" t="str">
        <f>VLOOKUP(B29,[1]DESA!$B$2:$E$601,4,FALSE)</f>
        <v>BATUKLIANG UTARA</v>
      </c>
      <c r="E29" s="22" t="s">
        <v>24</v>
      </c>
      <c r="F29" s="21">
        <f t="shared" si="0"/>
        <v>0</v>
      </c>
      <c r="G29" s="21">
        <f t="shared" si="1"/>
        <v>0</v>
      </c>
      <c r="H29" s="24"/>
      <c r="I29" s="24"/>
      <c r="J29" s="21" t="s">
        <v>18</v>
      </c>
      <c r="K29" s="21">
        <v>250</v>
      </c>
      <c r="L29" s="21" t="str">
        <f>VLOOKUP(E29,[1]KLASIFIKASI!$I$4:$J$18,2,FALSE)</f>
        <v>PELEPAS GAS</v>
      </c>
      <c r="M29" s="21">
        <f t="shared" si="2"/>
        <v>14</v>
      </c>
      <c r="N29" s="21" t="s">
        <v>19</v>
      </c>
    </row>
    <row r="30" spans="1:14" x14ac:dyDescent="0.25">
      <c r="A30" s="21">
        <f t="shared" si="3"/>
        <v>29</v>
      </c>
      <c r="B30" s="21" t="s">
        <v>1590</v>
      </c>
      <c r="C30" s="21" t="str">
        <f>VLOOKUP(B30,[1]DESA!$B$2:$D$601,3,FALSE)</f>
        <v>KARANG SIDEMEN</v>
      </c>
      <c r="D30" s="21" t="str">
        <f>VLOOKUP(B30,[1]DESA!$B$2:$E$601,4,FALSE)</f>
        <v>BATUKLIANG UTARA</v>
      </c>
      <c r="E30" s="22" t="s">
        <v>24</v>
      </c>
      <c r="F30" s="21">
        <f t="shared" si="0"/>
        <v>0</v>
      </c>
      <c r="G30" s="21">
        <f t="shared" si="1"/>
        <v>0</v>
      </c>
      <c r="H30" s="24"/>
      <c r="I30" s="24"/>
      <c r="J30" s="21" t="s">
        <v>18</v>
      </c>
      <c r="K30" s="21">
        <v>250</v>
      </c>
      <c r="L30" s="21" t="str">
        <f>VLOOKUP(E30,[1]KLASIFIKASI!$I$4:$J$18,2,FALSE)</f>
        <v>PELEPAS GAS</v>
      </c>
      <c r="M30" s="21">
        <f t="shared" si="2"/>
        <v>14</v>
      </c>
      <c r="N30" s="21" t="s">
        <v>19</v>
      </c>
    </row>
    <row r="31" spans="1:14" x14ac:dyDescent="0.25">
      <c r="A31" s="21">
        <f t="shared" si="3"/>
        <v>30</v>
      </c>
      <c r="B31" s="21" t="s">
        <v>1590</v>
      </c>
      <c r="C31" s="21" t="str">
        <f>VLOOKUP(B31,[1]DESA!$B$2:$D$601,3,FALSE)</f>
        <v>KARANG SIDEMEN</v>
      </c>
      <c r="D31" s="21" t="str">
        <f>VLOOKUP(B31,[1]DESA!$B$2:$E$601,4,FALSE)</f>
        <v>BATUKLIANG UTARA</v>
      </c>
      <c r="E31" s="22" t="s">
        <v>24</v>
      </c>
      <c r="F31" s="21">
        <f t="shared" si="0"/>
        <v>0</v>
      </c>
      <c r="G31" s="21">
        <f t="shared" si="1"/>
        <v>0</v>
      </c>
      <c r="H31" s="24"/>
      <c r="I31" s="24"/>
      <c r="J31" s="21" t="s">
        <v>18</v>
      </c>
      <c r="K31" s="21">
        <v>250</v>
      </c>
      <c r="L31" s="21" t="str">
        <f>VLOOKUP(E31,[1]KLASIFIKASI!$I$4:$J$18,2,FALSE)</f>
        <v>PELEPAS GAS</v>
      </c>
      <c r="M31" s="21">
        <f t="shared" si="2"/>
        <v>14</v>
      </c>
      <c r="N31" s="21" t="s">
        <v>19</v>
      </c>
    </row>
    <row r="32" spans="1:14" x14ac:dyDescent="0.25">
      <c r="A32" s="21">
        <f t="shared" si="3"/>
        <v>31</v>
      </c>
      <c r="B32" s="21" t="s">
        <v>1590</v>
      </c>
      <c r="C32" s="21" t="str">
        <f>VLOOKUP(B32,[1]DESA!$B$2:$D$601,3,FALSE)</f>
        <v>KARANG SIDEMEN</v>
      </c>
      <c r="D32" s="21" t="str">
        <f>VLOOKUP(B32,[1]DESA!$B$2:$E$601,4,FALSE)</f>
        <v>BATUKLIANG UTARA</v>
      </c>
      <c r="E32" s="22" t="s">
        <v>24</v>
      </c>
      <c r="F32" s="21">
        <f t="shared" si="0"/>
        <v>0</v>
      </c>
      <c r="G32" s="21">
        <f t="shared" si="1"/>
        <v>0</v>
      </c>
      <c r="H32" s="24"/>
      <c r="I32" s="24"/>
      <c r="J32" s="21" t="s">
        <v>18</v>
      </c>
      <c r="K32" s="21">
        <v>500</v>
      </c>
      <c r="L32" s="21" t="str">
        <f>VLOOKUP(E32,[1]KLASIFIKASI!$I$4:$J$18,2,FALSE)</f>
        <v>PELEPAS GAS</v>
      </c>
      <c r="M32" s="21">
        <f t="shared" si="2"/>
        <v>15</v>
      </c>
      <c r="N32" s="21" t="s">
        <v>19</v>
      </c>
    </row>
    <row r="33" spans="1:14" x14ac:dyDescent="0.25">
      <c r="A33" s="21">
        <f t="shared" si="3"/>
        <v>32</v>
      </c>
      <c r="B33" s="21" t="s">
        <v>1590</v>
      </c>
      <c r="C33" s="21" t="str">
        <f>VLOOKUP(B33,[1]DESA!$B$2:$D$601,3,FALSE)</f>
        <v>KARANG SIDEMEN</v>
      </c>
      <c r="D33" s="21" t="str">
        <f>VLOOKUP(B33,[1]DESA!$B$2:$E$601,4,FALSE)</f>
        <v>BATUKLIANG UTARA</v>
      </c>
      <c r="E33" s="22" t="s">
        <v>24</v>
      </c>
      <c r="F33" s="21">
        <f t="shared" si="0"/>
        <v>0</v>
      </c>
      <c r="G33" s="21">
        <f t="shared" si="1"/>
        <v>0</v>
      </c>
      <c r="H33" s="24"/>
      <c r="I33" s="24"/>
      <c r="J33" s="21" t="s">
        <v>18</v>
      </c>
      <c r="K33" s="21">
        <v>500</v>
      </c>
      <c r="L33" s="21" t="str">
        <f>VLOOKUP(E33,[1]KLASIFIKASI!$I$4:$J$18,2,FALSE)</f>
        <v>PELEPAS GAS</v>
      </c>
      <c r="M33" s="21">
        <f t="shared" si="2"/>
        <v>15</v>
      </c>
      <c r="N33" s="21" t="s">
        <v>19</v>
      </c>
    </row>
    <row r="34" spans="1:14" x14ac:dyDescent="0.25">
      <c r="A34" s="21">
        <f t="shared" si="3"/>
        <v>33</v>
      </c>
      <c r="B34" s="21" t="s">
        <v>1648</v>
      </c>
      <c r="C34" s="21" t="str">
        <f>VLOOKUP(B34,[1]DESA!$B$2:$D$601,3,FALSE)</f>
        <v>KARANG SIDEMEN</v>
      </c>
      <c r="D34" s="21" t="str">
        <f>VLOOKUP(B34,[1]DESA!$B$2:$E$601,4,FALSE)</f>
        <v>BATUKLIANG UTARA</v>
      </c>
      <c r="E34" s="22" t="s">
        <v>24</v>
      </c>
      <c r="F34" s="21">
        <f t="shared" ref="F34:F65" si="4">IF(ISERROR(VLOOKUP(M34,KELAS,2,FALSE)),0,VLOOKUP(M34,KELAS,2,FALSE))</f>
        <v>0</v>
      </c>
      <c r="G34" s="21">
        <f t="shared" ref="G34:G65" si="5">IF(F34&gt;50,100,F34)</f>
        <v>0</v>
      </c>
      <c r="H34" s="24"/>
      <c r="I34" s="24"/>
      <c r="J34" s="21" t="s">
        <v>18</v>
      </c>
      <c r="K34" s="21">
        <v>500</v>
      </c>
      <c r="L34" s="21" t="str">
        <f>VLOOKUP(E34,[1]KLASIFIKASI!$I$4:$J$18,2,FALSE)</f>
        <v>PELEPAS GAS</v>
      </c>
      <c r="M34" s="21">
        <f t="shared" ref="M34:M65" si="6">IF(AND(L34="PIJAR",K34&gt;=25,K34&lt;=50),1,IF(AND(L34="PIJAR",K34&gt;=51,K34&lt;=100),2,IF(AND(L34="PIJAR",K34&gt;=101,K34&lt;=200),3,IF(AND(L34="PIJAR",K34&gt;=201,K34&lt;=300),4,IF(AND(L34="PIJAR",K34&gt;=301,K34&lt;=400),5,IF(AND(L34="PIJAR",K34&gt;=401,K34&lt;=500),6,IF(AND(L34="PIJAR",K34&gt;=510,K34&lt;=600),7,IF(AND(L34="PIJAR",K34&gt;=601,K34&lt;=700),8,IF(AND(L34="PIJAR",K34&gt;=701,K34&lt;=800),9,IF(AND(L34="PIJAR",K34&gt;=801,K34&lt;=900),10,IF(AND(L34="PIJAR",K34&gt;=901,K34&lt;=1000),11,IF(AND(L34="PELEPAS GAS",K34&gt;=10,K34&lt;=50),12,IF(AND(L34="PELEPAS GAS",K34&gt;=51,K34&lt;=100),13,IF(AND(L34="PELEPAS GAS",K34&gt;=101,K34&lt;=250),14,IF(AND(L34="PELEPAS GAS",K34&gt;=251,K34&lt;1000),15,IF(AND(L34="PELEPAS GAS",K34&gt;=501,K34&lt;2000),16,"SALAH"))))))))))))))))</f>
        <v>15</v>
      </c>
      <c r="N34" s="21" t="s">
        <v>19</v>
      </c>
    </row>
    <row r="35" spans="1:14" x14ac:dyDescent="0.25">
      <c r="A35" s="21">
        <f t="shared" si="3"/>
        <v>34</v>
      </c>
      <c r="B35" s="21" t="s">
        <v>1648</v>
      </c>
      <c r="C35" s="21" t="str">
        <f>VLOOKUP(B35,[1]DESA!$B$2:$D$601,3,FALSE)</f>
        <v>KARANG SIDEMEN</v>
      </c>
      <c r="D35" s="21" t="str">
        <f>VLOOKUP(B35,[1]DESA!$B$2:$E$601,4,FALSE)</f>
        <v>BATUKLIANG UTARA</v>
      </c>
      <c r="E35" s="22" t="s">
        <v>24</v>
      </c>
      <c r="F35" s="21">
        <f t="shared" si="4"/>
        <v>0</v>
      </c>
      <c r="G35" s="21">
        <f t="shared" si="5"/>
        <v>0</v>
      </c>
      <c r="H35" s="24"/>
      <c r="I35" s="24"/>
      <c r="J35" s="21" t="s">
        <v>18</v>
      </c>
      <c r="K35" s="21">
        <v>250</v>
      </c>
      <c r="L35" s="21" t="str">
        <f>VLOOKUP(E35,[1]KLASIFIKASI!$I$4:$J$18,2,FALSE)</f>
        <v>PELEPAS GAS</v>
      </c>
      <c r="M35" s="21">
        <f t="shared" si="6"/>
        <v>14</v>
      </c>
      <c r="N35" s="21" t="s">
        <v>19</v>
      </c>
    </row>
    <row r="36" spans="1:14" x14ac:dyDescent="0.25">
      <c r="A36" s="21">
        <f t="shared" si="3"/>
        <v>35</v>
      </c>
      <c r="B36" s="21" t="s">
        <v>1648</v>
      </c>
      <c r="C36" s="21" t="str">
        <f>VLOOKUP(B36,[1]DESA!$B$2:$D$601,3,FALSE)</f>
        <v>KARANG SIDEMEN</v>
      </c>
      <c r="D36" s="21" t="str">
        <f>VLOOKUP(B36,[1]DESA!$B$2:$E$601,4,FALSE)</f>
        <v>BATUKLIANG UTARA</v>
      </c>
      <c r="E36" s="22" t="s">
        <v>24</v>
      </c>
      <c r="F36" s="21">
        <f t="shared" si="4"/>
        <v>0</v>
      </c>
      <c r="G36" s="21">
        <f t="shared" si="5"/>
        <v>0</v>
      </c>
      <c r="H36" s="24"/>
      <c r="I36" s="24"/>
      <c r="J36" s="21" t="s">
        <v>18</v>
      </c>
      <c r="K36" s="21">
        <v>500</v>
      </c>
      <c r="L36" s="21" t="str">
        <f>VLOOKUP(E36,[1]KLASIFIKASI!$I$4:$J$18,2,FALSE)</f>
        <v>PELEPAS GAS</v>
      </c>
      <c r="M36" s="21">
        <f t="shared" si="6"/>
        <v>15</v>
      </c>
      <c r="N36" s="21" t="s">
        <v>19</v>
      </c>
    </row>
    <row r="37" spans="1:14" x14ac:dyDescent="0.25">
      <c r="A37" s="21">
        <f t="shared" si="3"/>
        <v>36</v>
      </c>
      <c r="B37" s="21" t="s">
        <v>1648</v>
      </c>
      <c r="C37" s="21" t="str">
        <f>VLOOKUP(B37,[1]DESA!$B$2:$D$601,3,FALSE)</f>
        <v>KARANG SIDEMEN</v>
      </c>
      <c r="D37" s="21" t="str">
        <f>VLOOKUP(B37,[1]DESA!$B$2:$E$601,4,FALSE)</f>
        <v>BATUKLIANG UTARA</v>
      </c>
      <c r="E37" s="22" t="s">
        <v>24</v>
      </c>
      <c r="F37" s="21">
        <f t="shared" si="4"/>
        <v>0</v>
      </c>
      <c r="G37" s="21">
        <f t="shared" si="5"/>
        <v>0</v>
      </c>
      <c r="H37" s="24"/>
      <c r="I37" s="24"/>
      <c r="J37" s="21" t="s">
        <v>18</v>
      </c>
      <c r="K37" s="21">
        <v>250</v>
      </c>
      <c r="L37" s="21" t="str">
        <f>VLOOKUP(E37,[1]KLASIFIKASI!$I$4:$J$18,2,FALSE)</f>
        <v>PELEPAS GAS</v>
      </c>
      <c r="M37" s="21">
        <f t="shared" si="6"/>
        <v>14</v>
      </c>
      <c r="N37" s="21" t="s">
        <v>19</v>
      </c>
    </row>
    <row r="38" spans="1:14" x14ac:dyDescent="0.25">
      <c r="A38" s="21">
        <f t="shared" si="3"/>
        <v>37</v>
      </c>
      <c r="B38" s="21" t="s">
        <v>1648</v>
      </c>
      <c r="C38" s="21" t="str">
        <f>VLOOKUP(B38,[1]DESA!$B$2:$D$601,3,FALSE)</f>
        <v>KARANG SIDEMEN</v>
      </c>
      <c r="D38" s="21" t="str">
        <f>VLOOKUP(B38,[1]DESA!$B$2:$E$601,4,FALSE)</f>
        <v>BATUKLIANG UTARA</v>
      </c>
      <c r="E38" s="22" t="s">
        <v>24</v>
      </c>
      <c r="F38" s="21">
        <f t="shared" si="4"/>
        <v>0</v>
      </c>
      <c r="G38" s="21">
        <f t="shared" si="5"/>
        <v>0</v>
      </c>
      <c r="H38" s="24"/>
      <c r="I38" s="24"/>
      <c r="J38" s="21" t="s">
        <v>18</v>
      </c>
      <c r="K38" s="21">
        <v>500</v>
      </c>
      <c r="L38" s="21" t="str">
        <f>VLOOKUP(E38,[1]KLASIFIKASI!$I$4:$J$18,2,FALSE)</f>
        <v>PELEPAS GAS</v>
      </c>
      <c r="M38" s="21">
        <f t="shared" si="6"/>
        <v>15</v>
      </c>
      <c r="N38" s="21" t="s">
        <v>19</v>
      </c>
    </row>
    <row r="39" spans="1:14" x14ac:dyDescent="0.25">
      <c r="A39" s="21">
        <f t="shared" si="3"/>
        <v>38</v>
      </c>
      <c r="B39" s="21" t="s">
        <v>1648</v>
      </c>
      <c r="C39" s="21" t="str">
        <f>VLOOKUP(B39,[1]DESA!$B$2:$D$601,3,FALSE)</f>
        <v>KARANG SIDEMEN</v>
      </c>
      <c r="D39" s="21" t="str">
        <f>VLOOKUP(B39,[1]DESA!$B$2:$E$601,4,FALSE)</f>
        <v>BATUKLIANG UTARA</v>
      </c>
      <c r="E39" s="22" t="s">
        <v>24</v>
      </c>
      <c r="F39" s="21">
        <f t="shared" si="4"/>
        <v>0</v>
      </c>
      <c r="G39" s="21">
        <f t="shared" si="5"/>
        <v>0</v>
      </c>
      <c r="H39" s="24"/>
      <c r="I39" s="24"/>
      <c r="J39" s="21" t="s">
        <v>18</v>
      </c>
      <c r="K39" s="21">
        <v>500</v>
      </c>
      <c r="L39" s="21" t="str">
        <f>VLOOKUP(E39,[1]KLASIFIKASI!$I$4:$J$18,2,FALSE)</f>
        <v>PELEPAS GAS</v>
      </c>
      <c r="M39" s="21">
        <f t="shared" si="6"/>
        <v>15</v>
      </c>
      <c r="N39" s="21" t="s">
        <v>19</v>
      </c>
    </row>
    <row r="40" spans="1:14" s="6" customFormat="1" x14ac:dyDescent="0.25">
      <c r="A40" s="21">
        <f t="shared" si="3"/>
        <v>39</v>
      </c>
      <c r="B40" s="21" t="s">
        <v>1649</v>
      </c>
      <c r="C40" s="21" t="str">
        <f>VLOOKUP(B40,[1]DESA!$B$2:$D$601,3,FALSE)</f>
        <v>TERATAK</v>
      </c>
      <c r="D40" s="21" t="str">
        <f>VLOOKUP(B40,[1]DESA!$B$2:$E$601,4,FALSE)</f>
        <v>BATUKLIANG UTARA</v>
      </c>
      <c r="E40" s="22" t="s">
        <v>24</v>
      </c>
      <c r="F40" s="21">
        <f t="shared" si="4"/>
        <v>0</v>
      </c>
      <c r="G40" s="21">
        <f t="shared" si="5"/>
        <v>0</v>
      </c>
      <c r="H40" s="24"/>
      <c r="I40" s="24"/>
      <c r="J40" s="21" t="s">
        <v>18</v>
      </c>
      <c r="K40" s="21">
        <v>150</v>
      </c>
      <c r="L40" s="21" t="str">
        <f>VLOOKUP(E40,[1]KLASIFIKASI!$I$4:$J$18,2,FALSE)</f>
        <v>PELEPAS GAS</v>
      </c>
      <c r="M40" s="21">
        <f t="shared" si="6"/>
        <v>14</v>
      </c>
      <c r="N40" s="21" t="s">
        <v>19</v>
      </c>
    </row>
    <row r="41" spans="1:14" s="6" customFormat="1" x14ac:dyDescent="0.25">
      <c r="A41" s="21">
        <f t="shared" si="3"/>
        <v>40</v>
      </c>
      <c r="B41" s="21" t="s">
        <v>1649</v>
      </c>
      <c r="C41" s="21" t="str">
        <f>VLOOKUP(B41,[1]DESA!$B$2:$D$601,3,FALSE)</f>
        <v>TERATAK</v>
      </c>
      <c r="D41" s="21" t="str">
        <f>VLOOKUP(B41,[1]DESA!$B$2:$E$601,4,FALSE)</f>
        <v>BATUKLIANG UTARA</v>
      </c>
      <c r="E41" s="22" t="s">
        <v>15</v>
      </c>
      <c r="F41" s="21">
        <f t="shared" si="4"/>
        <v>0</v>
      </c>
      <c r="G41" s="21">
        <f t="shared" si="5"/>
        <v>0</v>
      </c>
      <c r="H41" s="24"/>
      <c r="I41" s="24"/>
      <c r="J41" s="21" t="s">
        <v>18</v>
      </c>
      <c r="K41" s="21">
        <v>15</v>
      </c>
      <c r="L41" s="21" t="str">
        <f>VLOOKUP(E41,[1]KLASIFIKASI!$I$4:$J$18,2,FALSE)</f>
        <v>PELEPAS GAS</v>
      </c>
      <c r="M41" s="21">
        <f t="shared" si="6"/>
        <v>12</v>
      </c>
      <c r="N41" s="21" t="s">
        <v>19</v>
      </c>
    </row>
    <row r="42" spans="1:14" s="6" customFormat="1" x14ac:dyDescent="0.25">
      <c r="A42" s="21">
        <f t="shared" si="3"/>
        <v>41</v>
      </c>
      <c r="B42" s="21" t="s">
        <v>1651</v>
      </c>
      <c r="C42" s="21" t="str">
        <f>VLOOKUP(B42,[1]DESA!$B$2:$D$601,3,FALSE)</f>
        <v>TERATAK</v>
      </c>
      <c r="D42" s="21" t="str">
        <f>VLOOKUP(B42,[1]DESA!$B$2:$E$601,4,FALSE)</f>
        <v>BATUKLIANG UTARA</v>
      </c>
      <c r="E42" s="22" t="s">
        <v>24</v>
      </c>
      <c r="F42" s="21">
        <f t="shared" si="4"/>
        <v>0</v>
      </c>
      <c r="G42" s="21">
        <f t="shared" si="5"/>
        <v>0</v>
      </c>
      <c r="H42" s="24"/>
      <c r="I42" s="24"/>
      <c r="J42" s="21" t="s">
        <v>18</v>
      </c>
      <c r="K42" s="21">
        <v>250</v>
      </c>
      <c r="L42" s="21" t="str">
        <f>VLOOKUP(E42,[1]KLASIFIKASI!$I$4:$J$18,2,FALSE)</f>
        <v>PELEPAS GAS</v>
      </c>
      <c r="M42" s="21">
        <f t="shared" si="6"/>
        <v>14</v>
      </c>
      <c r="N42" s="21" t="s">
        <v>19</v>
      </c>
    </row>
    <row r="43" spans="1:14" s="6" customFormat="1" x14ac:dyDescent="0.25">
      <c r="A43" s="21">
        <f t="shared" si="3"/>
        <v>42</v>
      </c>
      <c r="B43" s="21" t="s">
        <v>1651</v>
      </c>
      <c r="C43" s="21" t="str">
        <f>VLOOKUP(B43,[1]DESA!$B$2:$D$601,3,FALSE)</f>
        <v>TERATAK</v>
      </c>
      <c r="D43" s="21" t="str">
        <f>VLOOKUP(B43,[1]DESA!$B$2:$E$601,4,FALSE)</f>
        <v>BATUKLIANG UTARA</v>
      </c>
      <c r="E43" s="22" t="s">
        <v>24</v>
      </c>
      <c r="F43" s="21">
        <f t="shared" si="4"/>
        <v>0</v>
      </c>
      <c r="G43" s="21">
        <f t="shared" si="5"/>
        <v>0</v>
      </c>
      <c r="H43" s="24"/>
      <c r="I43" s="24"/>
      <c r="J43" s="21" t="s">
        <v>18</v>
      </c>
      <c r="K43" s="21">
        <v>250</v>
      </c>
      <c r="L43" s="21" t="str">
        <f>VLOOKUP(E43,[1]KLASIFIKASI!$I$4:$J$18,2,FALSE)</f>
        <v>PELEPAS GAS</v>
      </c>
      <c r="M43" s="21">
        <f t="shared" si="6"/>
        <v>14</v>
      </c>
      <c r="N43" s="21" t="s">
        <v>19</v>
      </c>
    </row>
    <row r="44" spans="1:14" x14ac:dyDescent="0.25">
      <c r="A44" s="21">
        <f t="shared" si="3"/>
        <v>43</v>
      </c>
      <c r="B44" s="21" t="s">
        <v>1590</v>
      </c>
      <c r="C44" s="21" t="str">
        <f>VLOOKUP(B44,[1]DESA!$B$2:$D$601,3,FALSE)</f>
        <v>KARANG SIDEMEN</v>
      </c>
      <c r="D44" s="21" t="str">
        <f>VLOOKUP(B44,[1]DESA!$B$2:$E$601,4,FALSE)</f>
        <v>BATUKLIANG UTARA</v>
      </c>
      <c r="E44" s="22" t="s">
        <v>24</v>
      </c>
      <c r="F44" s="21">
        <f t="shared" si="4"/>
        <v>0</v>
      </c>
      <c r="G44" s="21">
        <f t="shared" si="5"/>
        <v>0</v>
      </c>
      <c r="H44" s="24"/>
      <c r="I44" s="24"/>
      <c r="J44" s="21" t="s">
        <v>18</v>
      </c>
      <c r="K44" s="21">
        <v>250</v>
      </c>
      <c r="L44" s="21" t="str">
        <f>VLOOKUP(E44,[1]KLASIFIKASI!$I$4:$J$18,2,FALSE)</f>
        <v>PELEPAS GAS</v>
      </c>
      <c r="M44" s="21">
        <f t="shared" si="6"/>
        <v>14</v>
      </c>
      <c r="N44" s="21" t="s">
        <v>19</v>
      </c>
    </row>
    <row r="45" spans="1:14" s="18" customFormat="1" x14ac:dyDescent="0.25">
      <c r="A45" s="21">
        <f t="shared" si="3"/>
        <v>44</v>
      </c>
      <c r="B45" s="21" t="s">
        <v>1230</v>
      </c>
      <c r="C45" s="21" t="str">
        <f>VLOOKUP(B45,[1]DESA!$B$2:$D$601,3,FALSE)</f>
        <v>BARABALI</v>
      </c>
      <c r="D45" s="21" t="str">
        <f>VLOOKUP(B45,[1]DESA!$B$2:$E$601,4,FALSE)</f>
        <v>BATUKLIANG</v>
      </c>
      <c r="E45" s="22" t="s">
        <v>24</v>
      </c>
      <c r="F45" s="21">
        <f t="shared" si="4"/>
        <v>0</v>
      </c>
      <c r="G45" s="21">
        <f t="shared" si="5"/>
        <v>0</v>
      </c>
      <c r="H45" s="24"/>
      <c r="I45" s="24"/>
      <c r="J45" s="21" t="s">
        <v>18</v>
      </c>
      <c r="K45" s="21">
        <v>45</v>
      </c>
      <c r="L45" s="21" t="str">
        <f>VLOOKUP(E45,[1]KLASIFIKASI!$I$4:$J$18,2,FALSE)</f>
        <v>PELEPAS GAS</v>
      </c>
      <c r="M45" s="21">
        <f t="shared" si="6"/>
        <v>12</v>
      </c>
      <c r="N45" s="21" t="s">
        <v>19</v>
      </c>
    </row>
    <row r="46" spans="1:14" s="18" customFormat="1" x14ac:dyDescent="0.25">
      <c r="A46" s="21">
        <f t="shared" si="3"/>
        <v>45</v>
      </c>
      <c r="B46" s="21" t="s">
        <v>1356</v>
      </c>
      <c r="C46" s="21" t="str">
        <f>VLOOKUP(B46,[1]DESA!$B$2:$D$601,3,FALSE)</f>
        <v>MANTANG</v>
      </c>
      <c r="D46" s="21" t="str">
        <f>VLOOKUP(B46,[1]DESA!$B$2:$E$601,4,FALSE)</f>
        <v>BATUKLIANG</v>
      </c>
      <c r="E46" s="22" t="s">
        <v>29</v>
      </c>
      <c r="F46" s="21">
        <f t="shared" si="4"/>
        <v>0</v>
      </c>
      <c r="G46" s="21">
        <f t="shared" si="5"/>
        <v>0</v>
      </c>
      <c r="H46" s="24" t="s">
        <v>1362</v>
      </c>
      <c r="I46" s="24" t="s">
        <v>1363</v>
      </c>
      <c r="J46" s="21" t="s">
        <v>18</v>
      </c>
      <c r="K46" s="21">
        <v>150</v>
      </c>
      <c r="L46" s="21" t="str">
        <f>VLOOKUP(E46,[1]KLASIFIKASI!$I$4:$J$18,2,FALSE)</f>
        <v>PELEPAS GAS</v>
      </c>
      <c r="M46" s="21">
        <f t="shared" si="6"/>
        <v>14</v>
      </c>
      <c r="N46" s="21" t="s">
        <v>19</v>
      </c>
    </row>
    <row r="47" spans="1:14" s="18" customFormat="1" x14ac:dyDescent="0.25">
      <c r="A47" s="21">
        <f t="shared" si="3"/>
        <v>46</v>
      </c>
      <c r="B47" s="21" t="s">
        <v>1356</v>
      </c>
      <c r="C47" s="21" t="str">
        <f>VLOOKUP(B47,[1]DESA!$B$2:$D$601,3,FALSE)</f>
        <v>MANTANG</v>
      </c>
      <c r="D47" s="21" t="str">
        <f>VLOOKUP(B47,[1]DESA!$B$2:$E$601,4,FALSE)</f>
        <v>BATUKLIANG</v>
      </c>
      <c r="E47" s="22" t="s">
        <v>49</v>
      </c>
      <c r="F47" s="21">
        <f t="shared" si="4"/>
        <v>0</v>
      </c>
      <c r="G47" s="21">
        <f t="shared" si="5"/>
        <v>0</v>
      </c>
      <c r="H47" s="24"/>
      <c r="I47" s="24"/>
      <c r="J47" s="21" t="s">
        <v>18</v>
      </c>
      <c r="K47" s="21"/>
      <c r="L47" s="21" t="e">
        <f>VLOOKUP(E47,[1]KLASIFIKASI!$I$4:$J$18,2,FALSE)</f>
        <v>#N/A</v>
      </c>
      <c r="M47" s="21" t="e">
        <f t="shared" si="6"/>
        <v>#N/A</v>
      </c>
      <c r="N47" s="21" t="s">
        <v>52</v>
      </c>
    </row>
    <row r="48" spans="1:14" s="18" customFormat="1" x14ac:dyDescent="0.25">
      <c r="A48" s="21">
        <f t="shared" si="3"/>
        <v>47</v>
      </c>
      <c r="B48" s="21" t="s">
        <v>1356</v>
      </c>
      <c r="C48" s="21" t="str">
        <f>VLOOKUP(B48,[1]DESA!$B$2:$D$601,3,FALSE)</f>
        <v>MANTANG</v>
      </c>
      <c r="D48" s="21" t="str">
        <f>VLOOKUP(B48,[1]DESA!$B$2:$E$601,4,FALSE)</f>
        <v>BATUKLIANG</v>
      </c>
      <c r="E48" s="22" t="s">
        <v>24</v>
      </c>
      <c r="F48" s="21">
        <f t="shared" si="4"/>
        <v>0</v>
      </c>
      <c r="G48" s="21">
        <f t="shared" si="5"/>
        <v>0</v>
      </c>
      <c r="H48" s="24"/>
      <c r="I48" s="24"/>
      <c r="J48" s="21" t="s">
        <v>18</v>
      </c>
      <c r="K48" s="21">
        <v>500</v>
      </c>
      <c r="L48" s="21" t="str">
        <f>VLOOKUP(E48,[1]KLASIFIKASI!$I$4:$J$18,2,FALSE)</f>
        <v>PELEPAS GAS</v>
      </c>
      <c r="M48" s="21">
        <f t="shared" si="6"/>
        <v>15</v>
      </c>
      <c r="N48" s="21" t="s">
        <v>19</v>
      </c>
    </row>
    <row r="49" spans="1:14" s="18" customFormat="1" x14ac:dyDescent="0.25">
      <c r="A49" s="21">
        <f t="shared" si="3"/>
        <v>48</v>
      </c>
      <c r="B49" s="21" t="s">
        <v>1356</v>
      </c>
      <c r="C49" s="21" t="str">
        <f>VLOOKUP(B49,[1]DESA!$B$2:$D$601,3,FALSE)</f>
        <v>MANTANG</v>
      </c>
      <c r="D49" s="21" t="str">
        <f>VLOOKUP(B49,[1]DESA!$B$2:$E$601,4,FALSE)</f>
        <v>BATUKLIANG</v>
      </c>
      <c r="E49" s="22" t="s">
        <v>15</v>
      </c>
      <c r="F49" s="21">
        <f t="shared" si="4"/>
        <v>0</v>
      </c>
      <c r="G49" s="21">
        <f t="shared" si="5"/>
        <v>0</v>
      </c>
      <c r="H49" s="24" t="s">
        <v>1364</v>
      </c>
      <c r="I49" s="24" t="s">
        <v>1365</v>
      </c>
      <c r="J49" s="21" t="s">
        <v>18</v>
      </c>
      <c r="K49" s="21">
        <v>82</v>
      </c>
      <c r="L49" s="21" t="str">
        <f>VLOOKUP(E49,[1]KLASIFIKASI!$I$4:$J$18,2,FALSE)</f>
        <v>PELEPAS GAS</v>
      </c>
      <c r="M49" s="21">
        <f t="shared" si="6"/>
        <v>13</v>
      </c>
      <c r="N49" s="21" t="s">
        <v>52</v>
      </c>
    </row>
    <row r="50" spans="1:14" s="18" customFormat="1" x14ac:dyDescent="0.25">
      <c r="A50" s="21">
        <f t="shared" si="3"/>
        <v>49</v>
      </c>
      <c r="B50" s="21" t="s">
        <v>1356</v>
      </c>
      <c r="C50" s="21" t="str">
        <f>VLOOKUP(B50,[1]DESA!$B$2:$D$601,3,FALSE)</f>
        <v>MANTANG</v>
      </c>
      <c r="D50" s="21" t="str">
        <f>VLOOKUP(B50,[1]DESA!$B$2:$E$601,4,FALSE)</f>
        <v>BATUKLIANG</v>
      </c>
      <c r="E50" s="22" t="s">
        <v>24</v>
      </c>
      <c r="F50" s="21">
        <f t="shared" si="4"/>
        <v>0</v>
      </c>
      <c r="G50" s="21">
        <f t="shared" si="5"/>
        <v>0</v>
      </c>
      <c r="H50" s="24"/>
      <c r="I50" s="24"/>
      <c r="J50" s="21" t="s">
        <v>18</v>
      </c>
      <c r="K50" s="21">
        <v>250</v>
      </c>
      <c r="L50" s="21" t="str">
        <f>VLOOKUP(E50,[1]KLASIFIKASI!$I$4:$J$18,2,FALSE)</f>
        <v>PELEPAS GAS</v>
      </c>
      <c r="M50" s="21">
        <f t="shared" si="6"/>
        <v>14</v>
      </c>
      <c r="N50" s="21" t="s">
        <v>19</v>
      </c>
    </row>
    <row r="51" spans="1:14" s="18" customFormat="1" x14ac:dyDescent="0.25">
      <c r="A51" s="21">
        <f t="shared" si="3"/>
        <v>50</v>
      </c>
      <c r="B51" s="21" t="s">
        <v>1356</v>
      </c>
      <c r="C51" s="21" t="str">
        <f>VLOOKUP(B51,[1]DESA!$B$2:$D$601,3,FALSE)</f>
        <v>MANTANG</v>
      </c>
      <c r="D51" s="21" t="str">
        <f>VLOOKUP(B51,[1]DESA!$B$2:$E$601,4,FALSE)</f>
        <v>BATUKLIANG</v>
      </c>
      <c r="E51" s="22" t="s">
        <v>24</v>
      </c>
      <c r="F51" s="21">
        <f t="shared" si="4"/>
        <v>0</v>
      </c>
      <c r="G51" s="21">
        <f t="shared" si="5"/>
        <v>0</v>
      </c>
      <c r="H51" s="24"/>
      <c r="I51" s="24"/>
      <c r="J51" s="21" t="s">
        <v>18</v>
      </c>
      <c r="K51" s="21">
        <v>150</v>
      </c>
      <c r="L51" s="21" t="str">
        <f>VLOOKUP(E51,[1]KLASIFIKASI!$I$4:$J$18,2,FALSE)</f>
        <v>PELEPAS GAS</v>
      </c>
      <c r="M51" s="21">
        <f t="shared" si="6"/>
        <v>14</v>
      </c>
      <c r="N51" s="21" t="s">
        <v>19</v>
      </c>
    </row>
    <row r="52" spans="1:14" s="18" customFormat="1" x14ac:dyDescent="0.25">
      <c r="A52" s="21">
        <f t="shared" si="3"/>
        <v>51</v>
      </c>
      <c r="B52" s="21" t="s">
        <v>1356</v>
      </c>
      <c r="C52" s="21" t="str">
        <f>VLOOKUP(B52,[1]DESA!$B$2:$D$601,3,FALSE)</f>
        <v>MANTANG</v>
      </c>
      <c r="D52" s="21" t="str">
        <f>VLOOKUP(B52,[1]DESA!$B$2:$E$601,4,FALSE)</f>
        <v>BATUKLIANG</v>
      </c>
      <c r="E52" s="22" t="s">
        <v>24</v>
      </c>
      <c r="F52" s="21">
        <f t="shared" si="4"/>
        <v>0</v>
      </c>
      <c r="G52" s="21">
        <f t="shared" si="5"/>
        <v>0</v>
      </c>
      <c r="H52" s="24"/>
      <c r="I52" s="24"/>
      <c r="J52" s="21" t="s">
        <v>18</v>
      </c>
      <c r="K52" s="21">
        <v>500</v>
      </c>
      <c r="L52" s="21" t="str">
        <f>VLOOKUP(E52,[1]KLASIFIKASI!$I$4:$J$18,2,FALSE)</f>
        <v>PELEPAS GAS</v>
      </c>
      <c r="M52" s="21">
        <f t="shared" si="6"/>
        <v>15</v>
      </c>
      <c r="N52" s="21" t="s">
        <v>19</v>
      </c>
    </row>
    <row r="53" spans="1:14" s="18" customFormat="1" x14ac:dyDescent="0.25">
      <c r="A53" s="21">
        <f t="shared" si="3"/>
        <v>52</v>
      </c>
      <c r="B53" s="21" t="s">
        <v>1356</v>
      </c>
      <c r="C53" s="21" t="str">
        <f>VLOOKUP(B53,[1]DESA!$B$2:$D$601,3,FALSE)</f>
        <v>MANTANG</v>
      </c>
      <c r="D53" s="21" t="str">
        <f>VLOOKUP(B53,[1]DESA!$B$2:$E$601,4,FALSE)</f>
        <v>BATUKLIANG</v>
      </c>
      <c r="E53" s="22" t="s">
        <v>24</v>
      </c>
      <c r="F53" s="21">
        <f t="shared" si="4"/>
        <v>0</v>
      </c>
      <c r="G53" s="21">
        <f t="shared" si="5"/>
        <v>0</v>
      </c>
      <c r="H53" s="24"/>
      <c r="I53" s="24"/>
      <c r="J53" s="21" t="s">
        <v>18</v>
      </c>
      <c r="K53" s="21">
        <v>500</v>
      </c>
      <c r="L53" s="21" t="str">
        <f>VLOOKUP(E53,[1]KLASIFIKASI!$I$4:$J$18,2,FALSE)</f>
        <v>PELEPAS GAS</v>
      </c>
      <c r="M53" s="21">
        <f t="shared" si="6"/>
        <v>15</v>
      </c>
      <c r="N53" s="21" t="s">
        <v>19</v>
      </c>
    </row>
    <row r="54" spans="1:14" s="18" customFormat="1" x14ac:dyDescent="0.25">
      <c r="A54" s="21">
        <f t="shared" si="3"/>
        <v>53</v>
      </c>
      <c r="B54" s="21" t="s">
        <v>1230</v>
      </c>
      <c r="C54" s="21" t="str">
        <f>VLOOKUP(B54,[1]DESA!$B$2:$D$601,3,FALSE)</f>
        <v>BARABALI</v>
      </c>
      <c r="D54" s="21" t="str">
        <f>VLOOKUP(B54,[1]DESA!$B$2:$E$601,4,FALSE)</f>
        <v>BATUKLIANG</v>
      </c>
      <c r="E54" s="22" t="s">
        <v>15</v>
      </c>
      <c r="F54" s="21">
        <f t="shared" si="4"/>
        <v>0</v>
      </c>
      <c r="G54" s="21">
        <f t="shared" si="5"/>
        <v>0</v>
      </c>
      <c r="H54" s="24"/>
      <c r="I54" s="24"/>
      <c r="J54" s="21" t="s">
        <v>18</v>
      </c>
      <c r="K54" s="21">
        <v>18</v>
      </c>
      <c r="L54" s="21" t="str">
        <f>VLOOKUP(E54,[1]KLASIFIKASI!$I$4:$J$18,2,FALSE)</f>
        <v>PELEPAS GAS</v>
      </c>
      <c r="M54" s="21">
        <f t="shared" si="6"/>
        <v>12</v>
      </c>
      <c r="N54" s="21" t="s">
        <v>19</v>
      </c>
    </row>
    <row r="55" spans="1:14" s="18" customFormat="1" x14ac:dyDescent="0.25">
      <c r="A55" s="21">
        <f t="shared" si="3"/>
        <v>54</v>
      </c>
      <c r="B55" s="21" t="s">
        <v>1356</v>
      </c>
      <c r="C55" s="21" t="str">
        <f>VLOOKUP(B55,[1]DESA!$B$2:$D$601,3,FALSE)</f>
        <v>MANTANG</v>
      </c>
      <c r="D55" s="21" t="str">
        <f>VLOOKUP(B55,[1]DESA!$B$2:$E$601,4,FALSE)</f>
        <v>BATUKLIANG</v>
      </c>
      <c r="E55" s="22" t="s">
        <v>49</v>
      </c>
      <c r="F55" s="21">
        <f t="shared" si="4"/>
        <v>0</v>
      </c>
      <c r="G55" s="21">
        <f t="shared" si="5"/>
        <v>0</v>
      </c>
      <c r="H55" s="24" t="s">
        <v>1366</v>
      </c>
      <c r="I55" s="24" t="s">
        <v>1367</v>
      </c>
      <c r="J55" s="21" t="s">
        <v>18</v>
      </c>
      <c r="K55" s="21"/>
      <c r="L55" s="21" t="e">
        <f>VLOOKUP(E55,[1]KLASIFIKASI!$I$4:$J$18,2,FALSE)</f>
        <v>#N/A</v>
      </c>
      <c r="M55" s="21" t="e">
        <f t="shared" si="6"/>
        <v>#N/A</v>
      </c>
      <c r="N55" s="21" t="s">
        <v>52</v>
      </c>
    </row>
    <row r="56" spans="1:14" s="18" customFormat="1" x14ac:dyDescent="0.25">
      <c r="A56" s="21">
        <f t="shared" si="3"/>
        <v>55</v>
      </c>
      <c r="B56" s="21" t="s">
        <v>1356</v>
      </c>
      <c r="C56" s="21" t="str">
        <f>VLOOKUP(B56,[1]DESA!$B$2:$D$601,3,FALSE)</f>
        <v>MANTANG</v>
      </c>
      <c r="D56" s="21" t="str">
        <f>VLOOKUP(B56,[1]DESA!$B$2:$E$601,4,FALSE)</f>
        <v>BATUKLIANG</v>
      </c>
      <c r="E56" s="22" t="s">
        <v>15</v>
      </c>
      <c r="F56" s="21">
        <f t="shared" si="4"/>
        <v>0</v>
      </c>
      <c r="G56" s="21">
        <f t="shared" si="5"/>
        <v>0</v>
      </c>
      <c r="H56" s="24" t="s">
        <v>1368</v>
      </c>
      <c r="I56" s="24" t="s">
        <v>1369</v>
      </c>
      <c r="J56" s="21" t="s">
        <v>18</v>
      </c>
      <c r="K56" s="21">
        <v>42</v>
      </c>
      <c r="L56" s="21" t="str">
        <f>VLOOKUP(E56,[1]KLASIFIKASI!$I$4:$J$18,2,FALSE)</f>
        <v>PELEPAS GAS</v>
      </c>
      <c r="M56" s="21">
        <f t="shared" si="6"/>
        <v>12</v>
      </c>
      <c r="N56" s="21" t="s">
        <v>19</v>
      </c>
    </row>
    <row r="57" spans="1:14" s="18" customFormat="1" x14ac:dyDescent="0.25">
      <c r="A57" s="21">
        <f t="shared" si="3"/>
        <v>56</v>
      </c>
      <c r="B57" s="21" t="s">
        <v>1356</v>
      </c>
      <c r="C57" s="21" t="str">
        <f>VLOOKUP(B57,[1]DESA!$B$2:$D$601,3,FALSE)</f>
        <v>MANTANG</v>
      </c>
      <c r="D57" s="21" t="str">
        <f>VLOOKUP(B57,[1]DESA!$B$2:$E$601,4,FALSE)</f>
        <v>BATUKLIANG</v>
      </c>
      <c r="E57" s="22" t="s">
        <v>49</v>
      </c>
      <c r="F57" s="21">
        <f t="shared" si="4"/>
        <v>0</v>
      </c>
      <c r="G57" s="21">
        <f t="shared" si="5"/>
        <v>0</v>
      </c>
      <c r="H57" s="24" t="s">
        <v>1370</v>
      </c>
      <c r="I57" s="24" t="s">
        <v>1371</v>
      </c>
      <c r="J57" s="21" t="s">
        <v>18</v>
      </c>
      <c r="K57" s="21"/>
      <c r="L57" s="21" t="e">
        <f>VLOOKUP(E57,[1]KLASIFIKASI!$I$4:$J$18,2,FALSE)</f>
        <v>#N/A</v>
      </c>
      <c r="M57" s="21" t="e">
        <f t="shared" si="6"/>
        <v>#N/A</v>
      </c>
      <c r="N57" s="21" t="s">
        <v>52</v>
      </c>
    </row>
    <row r="58" spans="1:14" s="18" customFormat="1" x14ac:dyDescent="0.25">
      <c r="A58" s="21">
        <f t="shared" si="3"/>
        <v>57</v>
      </c>
      <c r="B58" s="21" t="s">
        <v>1230</v>
      </c>
      <c r="C58" s="21" t="str">
        <f>VLOOKUP(B58,[1]DESA!$B$2:$D$601,3,FALSE)</f>
        <v>BARABALI</v>
      </c>
      <c r="D58" s="21" t="str">
        <f>VLOOKUP(B58,[1]DESA!$B$2:$E$601,4,FALSE)</f>
        <v>BATUKLIANG</v>
      </c>
      <c r="E58" s="22" t="s">
        <v>15</v>
      </c>
      <c r="F58" s="21">
        <f t="shared" si="4"/>
        <v>0</v>
      </c>
      <c r="G58" s="21">
        <f t="shared" si="5"/>
        <v>0</v>
      </c>
      <c r="H58" s="24"/>
      <c r="I58" s="24"/>
      <c r="J58" s="21" t="s">
        <v>18</v>
      </c>
      <c r="K58" s="21">
        <v>92</v>
      </c>
      <c r="L58" s="21" t="str">
        <f>VLOOKUP(E58,[1]KLASIFIKASI!$I$4:$J$18,2,FALSE)</f>
        <v>PELEPAS GAS</v>
      </c>
      <c r="M58" s="21">
        <f t="shared" si="6"/>
        <v>13</v>
      </c>
      <c r="N58" s="21" t="s">
        <v>52</v>
      </c>
    </row>
    <row r="59" spans="1:14" s="18" customFormat="1" x14ac:dyDescent="0.25">
      <c r="A59" s="21">
        <f t="shared" si="3"/>
        <v>58</v>
      </c>
      <c r="B59" s="21" t="s">
        <v>1372</v>
      </c>
      <c r="C59" s="21" t="str">
        <f>VLOOKUP(B59,[1]DESA!$B$2:$D$601,3,FALSE)</f>
        <v>BEBER</v>
      </c>
      <c r="D59" s="21" t="str">
        <f>VLOOKUP(B59,[1]DESA!$B$2:$E$601,4,FALSE)</f>
        <v>BATUKLIANG</v>
      </c>
      <c r="E59" s="22" t="s">
        <v>29</v>
      </c>
      <c r="F59" s="21">
        <f t="shared" si="4"/>
        <v>0</v>
      </c>
      <c r="G59" s="21">
        <f t="shared" si="5"/>
        <v>0</v>
      </c>
      <c r="H59" s="24" t="s">
        <v>1373</v>
      </c>
      <c r="I59" s="24" t="s">
        <v>1374</v>
      </c>
      <c r="J59" s="21" t="s">
        <v>18</v>
      </c>
      <c r="K59" s="21">
        <v>150</v>
      </c>
      <c r="L59" s="21" t="str">
        <f>VLOOKUP(E59,[1]KLASIFIKASI!$I$4:$J$18,2,FALSE)</f>
        <v>PELEPAS GAS</v>
      </c>
      <c r="M59" s="21">
        <f t="shared" si="6"/>
        <v>14</v>
      </c>
      <c r="N59" s="21" t="s">
        <v>19</v>
      </c>
    </row>
    <row r="60" spans="1:14" s="18" customFormat="1" x14ac:dyDescent="0.25">
      <c r="A60" s="21">
        <f t="shared" si="3"/>
        <v>59</v>
      </c>
      <c r="B60" s="21" t="s">
        <v>1230</v>
      </c>
      <c r="C60" s="21" t="str">
        <f>VLOOKUP(B60,[1]DESA!$B$2:$D$601,3,FALSE)</f>
        <v>BARABALI</v>
      </c>
      <c r="D60" s="21" t="str">
        <f>VLOOKUP(B60,[1]DESA!$B$2:$E$601,4,FALSE)</f>
        <v>BATUKLIANG</v>
      </c>
      <c r="E60" s="22" t="s">
        <v>24</v>
      </c>
      <c r="F60" s="21">
        <f t="shared" si="4"/>
        <v>0</v>
      </c>
      <c r="G60" s="21">
        <f t="shared" si="5"/>
        <v>0</v>
      </c>
      <c r="H60" s="24"/>
      <c r="I60" s="24"/>
      <c r="J60" s="21" t="s">
        <v>18</v>
      </c>
      <c r="K60" s="21">
        <v>45</v>
      </c>
      <c r="L60" s="21" t="str">
        <f>VLOOKUP(E60,[1]KLASIFIKASI!$I$4:$J$18,2,FALSE)</f>
        <v>PELEPAS GAS</v>
      </c>
      <c r="M60" s="21">
        <f t="shared" si="6"/>
        <v>12</v>
      </c>
      <c r="N60" s="21" t="s">
        <v>19</v>
      </c>
    </row>
    <row r="61" spans="1:14" s="18" customFormat="1" x14ac:dyDescent="0.25">
      <c r="A61" s="21">
        <f t="shared" si="3"/>
        <v>60</v>
      </c>
      <c r="B61" s="21" t="s">
        <v>1372</v>
      </c>
      <c r="C61" s="21" t="str">
        <f>VLOOKUP(B61,[1]DESA!$B$2:$D$601,3,FALSE)</f>
        <v>BEBER</v>
      </c>
      <c r="D61" s="21" t="str">
        <f>VLOOKUP(B61,[1]DESA!$B$2:$E$601,4,FALSE)</f>
        <v>BATUKLIANG</v>
      </c>
      <c r="E61" s="22" t="s">
        <v>29</v>
      </c>
      <c r="F61" s="21">
        <f t="shared" si="4"/>
        <v>0</v>
      </c>
      <c r="G61" s="21">
        <f t="shared" si="5"/>
        <v>0</v>
      </c>
      <c r="H61" s="24" t="s">
        <v>1375</v>
      </c>
      <c r="I61" s="24" t="s">
        <v>1376</v>
      </c>
      <c r="J61" s="21" t="s">
        <v>18</v>
      </c>
      <c r="K61" s="21">
        <v>250</v>
      </c>
      <c r="L61" s="21" t="str">
        <f>VLOOKUP(E61,[1]KLASIFIKASI!$I$4:$J$18,2,FALSE)</f>
        <v>PELEPAS GAS</v>
      </c>
      <c r="M61" s="21">
        <f t="shared" si="6"/>
        <v>14</v>
      </c>
      <c r="N61" s="21" t="s">
        <v>19</v>
      </c>
    </row>
    <row r="62" spans="1:14" s="18" customFormat="1" x14ac:dyDescent="0.25">
      <c r="A62" s="21">
        <f t="shared" si="3"/>
        <v>61</v>
      </c>
      <c r="B62" s="21" t="s">
        <v>1372</v>
      </c>
      <c r="C62" s="21" t="str">
        <f>VLOOKUP(B62,[1]DESA!$B$2:$D$601,3,FALSE)</f>
        <v>BEBER</v>
      </c>
      <c r="D62" s="21" t="str">
        <f>VLOOKUP(B62,[1]DESA!$B$2:$E$601,4,FALSE)</f>
        <v>BATUKLIANG</v>
      </c>
      <c r="E62" s="22" t="s">
        <v>29</v>
      </c>
      <c r="F62" s="21">
        <f t="shared" si="4"/>
        <v>0</v>
      </c>
      <c r="G62" s="21">
        <f t="shared" si="5"/>
        <v>0</v>
      </c>
      <c r="H62" s="24" t="s">
        <v>1377</v>
      </c>
      <c r="I62" s="24" t="s">
        <v>1378</v>
      </c>
      <c r="J62" s="21" t="s">
        <v>18</v>
      </c>
      <c r="K62" s="21">
        <v>500</v>
      </c>
      <c r="L62" s="21" t="str">
        <f>VLOOKUP(E62,[1]KLASIFIKASI!$I$4:$J$18,2,FALSE)</f>
        <v>PELEPAS GAS</v>
      </c>
      <c r="M62" s="21">
        <f t="shared" si="6"/>
        <v>15</v>
      </c>
      <c r="N62" s="21" t="s">
        <v>19</v>
      </c>
    </row>
    <row r="63" spans="1:14" s="18" customFormat="1" x14ac:dyDescent="0.25">
      <c r="A63" s="21">
        <f t="shared" si="3"/>
        <v>62</v>
      </c>
      <c r="B63" s="21" t="s">
        <v>1372</v>
      </c>
      <c r="C63" s="21" t="str">
        <f>VLOOKUP(B63,[1]DESA!$B$2:$D$601,3,FALSE)</f>
        <v>BEBER</v>
      </c>
      <c r="D63" s="21" t="str">
        <f>VLOOKUP(B63,[1]DESA!$B$2:$E$601,4,FALSE)</f>
        <v>BATUKLIANG</v>
      </c>
      <c r="E63" s="22" t="s">
        <v>24</v>
      </c>
      <c r="F63" s="21">
        <f t="shared" si="4"/>
        <v>0</v>
      </c>
      <c r="G63" s="21">
        <f t="shared" si="5"/>
        <v>0</v>
      </c>
      <c r="H63" s="24"/>
      <c r="I63" s="24"/>
      <c r="J63" s="21" t="s">
        <v>18</v>
      </c>
      <c r="K63" s="21">
        <v>500</v>
      </c>
      <c r="L63" s="21" t="str">
        <f>VLOOKUP(E63,[1]KLASIFIKASI!$I$4:$J$18,2,FALSE)</f>
        <v>PELEPAS GAS</v>
      </c>
      <c r="M63" s="21">
        <f t="shared" si="6"/>
        <v>15</v>
      </c>
      <c r="N63" s="21" t="s">
        <v>19</v>
      </c>
    </row>
    <row r="64" spans="1:14" s="18" customFormat="1" x14ac:dyDescent="0.25">
      <c r="A64" s="21">
        <f t="shared" si="3"/>
        <v>63</v>
      </c>
      <c r="B64" s="21" t="s">
        <v>1372</v>
      </c>
      <c r="C64" s="21" t="str">
        <f>VLOOKUP(B64,[1]DESA!$B$2:$D$601,3,FALSE)</f>
        <v>BEBER</v>
      </c>
      <c r="D64" s="21" t="str">
        <f>VLOOKUP(B64,[1]DESA!$B$2:$E$601,4,FALSE)</f>
        <v>BATUKLIANG</v>
      </c>
      <c r="E64" s="22" t="s">
        <v>15</v>
      </c>
      <c r="F64" s="21">
        <f t="shared" si="4"/>
        <v>0</v>
      </c>
      <c r="G64" s="21">
        <f t="shared" si="5"/>
        <v>0</v>
      </c>
      <c r="H64" s="24"/>
      <c r="I64" s="24"/>
      <c r="J64" s="21" t="s">
        <v>18</v>
      </c>
      <c r="K64" s="21">
        <v>15</v>
      </c>
      <c r="L64" s="21" t="str">
        <f>VLOOKUP(E64,[1]KLASIFIKASI!$I$4:$J$18,2,FALSE)</f>
        <v>PELEPAS GAS</v>
      </c>
      <c r="M64" s="21">
        <f t="shared" si="6"/>
        <v>12</v>
      </c>
      <c r="N64" s="21" t="s">
        <v>19</v>
      </c>
    </row>
    <row r="65" spans="1:14" s="18" customFormat="1" x14ac:dyDescent="0.25">
      <c r="A65" s="21">
        <f t="shared" si="3"/>
        <v>64</v>
      </c>
      <c r="B65" s="21" t="s">
        <v>1372</v>
      </c>
      <c r="C65" s="21" t="str">
        <f>VLOOKUP(B65,[1]DESA!$B$2:$D$601,3,FALSE)</f>
        <v>BEBER</v>
      </c>
      <c r="D65" s="21" t="str">
        <f>VLOOKUP(B65,[1]DESA!$B$2:$E$601,4,FALSE)</f>
        <v>BATUKLIANG</v>
      </c>
      <c r="E65" s="22" t="s">
        <v>29</v>
      </c>
      <c r="F65" s="21">
        <f t="shared" si="4"/>
        <v>0</v>
      </c>
      <c r="G65" s="21">
        <f t="shared" si="5"/>
        <v>0</v>
      </c>
      <c r="H65" s="24" t="s">
        <v>1379</v>
      </c>
      <c r="I65" s="24" t="s">
        <v>1380</v>
      </c>
      <c r="J65" s="21" t="s">
        <v>18</v>
      </c>
      <c r="K65" s="21">
        <v>500</v>
      </c>
      <c r="L65" s="21" t="str">
        <f>VLOOKUP(E65,[1]KLASIFIKASI!$I$4:$J$18,2,FALSE)</f>
        <v>PELEPAS GAS</v>
      </c>
      <c r="M65" s="21">
        <f t="shared" si="6"/>
        <v>15</v>
      </c>
      <c r="N65" s="21" t="s">
        <v>19</v>
      </c>
    </row>
    <row r="66" spans="1:14" s="18" customFormat="1" x14ac:dyDescent="0.25">
      <c r="A66" s="21">
        <f t="shared" si="3"/>
        <v>65</v>
      </c>
      <c r="B66" s="21" t="s">
        <v>1372</v>
      </c>
      <c r="C66" s="21" t="str">
        <f>VLOOKUP(B66,[1]DESA!$B$2:$D$601,3,FALSE)</f>
        <v>BEBER</v>
      </c>
      <c r="D66" s="21" t="str">
        <f>VLOOKUP(B66,[1]DESA!$B$2:$E$601,4,FALSE)</f>
        <v>BATUKLIANG</v>
      </c>
      <c r="E66" s="22" t="s">
        <v>320</v>
      </c>
      <c r="F66" s="21">
        <f t="shared" ref="F66:F77" si="7">IF(ISERROR(VLOOKUP(M66,KELAS,2,FALSE)),0,VLOOKUP(M66,KELAS,2,FALSE))</f>
        <v>0</v>
      </c>
      <c r="G66" s="21">
        <f t="shared" ref="G66:G77" si="8">IF(F66&gt;50,100,F66)</f>
        <v>0</v>
      </c>
      <c r="H66" s="24" t="s">
        <v>1381</v>
      </c>
      <c r="I66" s="24" t="s">
        <v>1382</v>
      </c>
      <c r="J66" s="21" t="s">
        <v>18</v>
      </c>
      <c r="K66" s="21">
        <v>200</v>
      </c>
      <c r="L66" s="21" t="str">
        <f>VLOOKUP(E66,[1]KLASIFIKASI!$I$4:$J$18,2,FALSE)</f>
        <v>PIJAR</v>
      </c>
      <c r="M66" s="21">
        <f t="shared" ref="M66:M77" si="9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3</v>
      </c>
      <c r="N66" s="21" t="s">
        <v>52</v>
      </c>
    </row>
    <row r="67" spans="1:14" s="18" customFormat="1" x14ac:dyDescent="0.25">
      <c r="A67" s="21">
        <f t="shared" si="3"/>
        <v>66</v>
      </c>
      <c r="B67" s="21" t="s">
        <v>1230</v>
      </c>
      <c r="C67" s="21" t="str">
        <f>VLOOKUP(B67,[1]DESA!$B$2:$D$601,3,FALSE)</f>
        <v>BARABALI</v>
      </c>
      <c r="D67" s="21" t="str">
        <f>VLOOKUP(B67,[1]DESA!$B$2:$E$601,4,FALSE)</f>
        <v>BATUKLIANG</v>
      </c>
      <c r="E67" s="22" t="s">
        <v>15</v>
      </c>
      <c r="F67" s="21">
        <f t="shared" si="7"/>
        <v>0</v>
      </c>
      <c r="G67" s="21">
        <f t="shared" si="8"/>
        <v>0</v>
      </c>
      <c r="H67" s="24"/>
      <c r="I67" s="24"/>
      <c r="J67" s="21" t="s">
        <v>18</v>
      </c>
      <c r="K67" s="21">
        <v>90</v>
      </c>
      <c r="L67" s="21" t="str">
        <f>VLOOKUP(E67,[1]KLASIFIKASI!$I$4:$J$18,2,FALSE)</f>
        <v>PELEPAS GAS</v>
      </c>
      <c r="M67" s="21">
        <f t="shared" si="9"/>
        <v>13</v>
      </c>
      <c r="N67" s="21" t="s">
        <v>52</v>
      </c>
    </row>
    <row r="68" spans="1:14" s="18" customFormat="1" x14ac:dyDescent="0.25">
      <c r="A68" s="21">
        <f t="shared" ref="A68:A131" si="10">1+A67</f>
        <v>67</v>
      </c>
      <c r="B68" s="21" t="s">
        <v>1372</v>
      </c>
      <c r="C68" s="21" t="str">
        <f>VLOOKUP(B68,[1]DESA!$B$2:$D$601,3,FALSE)</f>
        <v>BEBER</v>
      </c>
      <c r="D68" s="21" t="str">
        <f>VLOOKUP(B68,[1]DESA!$B$2:$E$601,4,FALSE)</f>
        <v>BATUKLIANG</v>
      </c>
      <c r="E68" s="22" t="s">
        <v>29</v>
      </c>
      <c r="F68" s="21">
        <f t="shared" si="7"/>
        <v>0</v>
      </c>
      <c r="G68" s="21">
        <f t="shared" si="8"/>
        <v>0</v>
      </c>
      <c r="H68" s="24" t="s">
        <v>1383</v>
      </c>
      <c r="I68" s="24" t="s">
        <v>1384</v>
      </c>
      <c r="J68" s="21" t="s">
        <v>18</v>
      </c>
      <c r="K68" s="21">
        <v>150</v>
      </c>
      <c r="L68" s="21" t="str">
        <f>VLOOKUP(E68,[1]KLASIFIKASI!$I$4:$J$18,2,FALSE)</f>
        <v>PELEPAS GAS</v>
      </c>
      <c r="M68" s="21">
        <f t="shared" si="9"/>
        <v>14</v>
      </c>
      <c r="N68" s="21" t="s">
        <v>19</v>
      </c>
    </row>
    <row r="69" spans="1:14" s="18" customFormat="1" x14ac:dyDescent="0.25">
      <c r="A69" s="21">
        <f t="shared" si="10"/>
        <v>68</v>
      </c>
      <c r="B69" s="21" t="s">
        <v>1293</v>
      </c>
      <c r="C69" s="21" t="str">
        <f>VLOOKUP(B69,[1]DESA!$B$2:$D$601,3,FALSE)</f>
        <v>BEBER</v>
      </c>
      <c r="D69" s="21" t="str">
        <f>VLOOKUP(B69,[1]DESA!$B$2:$E$601,4,FALSE)</f>
        <v>BATUKLIANG</v>
      </c>
      <c r="E69" s="22" t="s">
        <v>24</v>
      </c>
      <c r="F69" s="21">
        <f t="shared" si="7"/>
        <v>0</v>
      </c>
      <c r="G69" s="21">
        <f t="shared" si="8"/>
        <v>0</v>
      </c>
      <c r="H69" s="24"/>
      <c r="I69" s="24"/>
      <c r="J69" s="21" t="s">
        <v>18</v>
      </c>
      <c r="K69" s="21">
        <v>500</v>
      </c>
      <c r="L69" s="21" t="str">
        <f>VLOOKUP(E69,[1]KLASIFIKASI!$I$4:$J$18,2,FALSE)</f>
        <v>PELEPAS GAS</v>
      </c>
      <c r="M69" s="21">
        <f t="shared" si="9"/>
        <v>15</v>
      </c>
      <c r="N69" s="21" t="s">
        <v>19</v>
      </c>
    </row>
    <row r="70" spans="1:14" s="18" customFormat="1" x14ac:dyDescent="0.25">
      <c r="A70" s="21">
        <f t="shared" si="10"/>
        <v>69</v>
      </c>
      <c r="B70" s="21" t="s">
        <v>1385</v>
      </c>
      <c r="C70" s="21" t="str">
        <f>VLOOKUP(B70,[1]DESA!$B$2:$D$601,3,FALSE)</f>
        <v>BEBER</v>
      </c>
      <c r="D70" s="21" t="str">
        <f>VLOOKUP(B70,[1]DESA!$B$2:$E$601,4,FALSE)</f>
        <v>BATUKLIANG</v>
      </c>
      <c r="E70" s="22" t="s">
        <v>49</v>
      </c>
      <c r="F70" s="21">
        <f t="shared" si="7"/>
        <v>0</v>
      </c>
      <c r="G70" s="21">
        <f t="shared" si="8"/>
        <v>0</v>
      </c>
      <c r="H70" s="24" t="s">
        <v>1386</v>
      </c>
      <c r="I70" s="24" t="s">
        <v>1387</v>
      </c>
      <c r="J70" s="21" t="s">
        <v>18</v>
      </c>
      <c r="K70" s="21"/>
      <c r="L70" s="21" t="e">
        <f>VLOOKUP(E70,[1]KLASIFIKASI!$I$4:$J$18,2,FALSE)</f>
        <v>#N/A</v>
      </c>
      <c r="M70" s="21" t="e">
        <f t="shared" si="9"/>
        <v>#N/A</v>
      </c>
      <c r="N70" s="21" t="s">
        <v>52</v>
      </c>
    </row>
    <row r="71" spans="1:14" s="18" customFormat="1" x14ac:dyDescent="0.25">
      <c r="A71" s="21">
        <f t="shared" si="10"/>
        <v>70</v>
      </c>
      <c r="B71" s="21" t="s">
        <v>1230</v>
      </c>
      <c r="C71" s="21" t="str">
        <f>VLOOKUP(B71,[1]DESA!$B$2:$D$601,3,FALSE)</f>
        <v>BARABALI</v>
      </c>
      <c r="D71" s="21" t="str">
        <f>VLOOKUP(B71,[1]DESA!$B$2:$E$601,4,FALSE)</f>
        <v>BATUKLIANG</v>
      </c>
      <c r="E71" s="22" t="s">
        <v>15</v>
      </c>
      <c r="F71" s="21">
        <f t="shared" si="7"/>
        <v>0</v>
      </c>
      <c r="G71" s="21">
        <f t="shared" si="8"/>
        <v>0</v>
      </c>
      <c r="H71" s="24"/>
      <c r="I71" s="24"/>
      <c r="J71" s="21" t="s">
        <v>18</v>
      </c>
      <c r="K71" s="21">
        <v>90</v>
      </c>
      <c r="L71" s="21" t="str">
        <f>VLOOKUP(E71,[1]KLASIFIKASI!$I$4:$J$18,2,FALSE)</f>
        <v>PELEPAS GAS</v>
      </c>
      <c r="M71" s="21">
        <f t="shared" si="9"/>
        <v>13</v>
      </c>
      <c r="N71" s="21" t="s">
        <v>52</v>
      </c>
    </row>
    <row r="72" spans="1:14" s="18" customFormat="1" x14ac:dyDescent="0.25">
      <c r="A72" s="21">
        <f t="shared" si="10"/>
        <v>71</v>
      </c>
      <c r="B72" s="21" t="s">
        <v>1385</v>
      </c>
      <c r="C72" s="21" t="str">
        <f>VLOOKUP(B72,[1]DESA!$B$2:$D$601,3,FALSE)</f>
        <v>BEBER</v>
      </c>
      <c r="D72" s="21" t="str">
        <f>VLOOKUP(B72,[1]DESA!$B$2:$E$601,4,FALSE)</f>
        <v>BATUKLIANG</v>
      </c>
      <c r="E72" s="22" t="s">
        <v>29</v>
      </c>
      <c r="F72" s="21">
        <f t="shared" si="7"/>
        <v>0</v>
      </c>
      <c r="G72" s="21">
        <f t="shared" si="8"/>
        <v>0</v>
      </c>
      <c r="H72" s="24"/>
      <c r="I72" s="24"/>
      <c r="J72" s="21" t="s">
        <v>18</v>
      </c>
      <c r="K72" s="21">
        <v>500</v>
      </c>
      <c r="L72" s="21" t="str">
        <f>VLOOKUP(E72,[1]KLASIFIKASI!$I$4:$J$18,2,FALSE)</f>
        <v>PELEPAS GAS</v>
      </c>
      <c r="M72" s="21">
        <f t="shared" si="9"/>
        <v>15</v>
      </c>
      <c r="N72" s="21" t="s">
        <v>19</v>
      </c>
    </row>
    <row r="73" spans="1:14" s="18" customFormat="1" x14ac:dyDescent="0.25">
      <c r="A73" s="21">
        <f t="shared" si="10"/>
        <v>72</v>
      </c>
      <c r="B73" s="21" t="s">
        <v>1385</v>
      </c>
      <c r="C73" s="21" t="str">
        <f>VLOOKUP(B73,[1]DESA!$B$2:$D$601,3,FALSE)</f>
        <v>BEBER</v>
      </c>
      <c r="D73" s="21" t="str">
        <f>VLOOKUP(B73,[1]DESA!$B$2:$E$601,4,FALSE)</f>
        <v>BATUKLIANG</v>
      </c>
      <c r="E73" s="22" t="s">
        <v>29</v>
      </c>
      <c r="F73" s="21">
        <f t="shared" si="7"/>
        <v>0</v>
      </c>
      <c r="G73" s="21">
        <f t="shared" si="8"/>
        <v>0</v>
      </c>
      <c r="H73" s="24" t="s">
        <v>1388</v>
      </c>
      <c r="I73" s="24" t="s">
        <v>1389</v>
      </c>
      <c r="J73" s="21" t="s">
        <v>18</v>
      </c>
      <c r="K73" s="21">
        <v>500</v>
      </c>
      <c r="L73" s="21" t="str">
        <f>VLOOKUP(E73,[1]KLASIFIKASI!$I$4:$J$18,2,FALSE)</f>
        <v>PELEPAS GAS</v>
      </c>
      <c r="M73" s="21">
        <f t="shared" si="9"/>
        <v>15</v>
      </c>
      <c r="N73" s="21" t="s">
        <v>19</v>
      </c>
    </row>
    <row r="74" spans="1:14" s="18" customFormat="1" x14ac:dyDescent="0.25">
      <c r="A74" s="21">
        <f t="shared" si="10"/>
        <v>73</v>
      </c>
      <c r="B74" s="21" t="s">
        <v>1230</v>
      </c>
      <c r="C74" s="21" t="str">
        <f>VLOOKUP(B74,[1]DESA!$B$2:$D$601,3,FALSE)</f>
        <v>BARABALI</v>
      </c>
      <c r="D74" s="21" t="str">
        <f>VLOOKUP(B74,[1]DESA!$B$2:$E$601,4,FALSE)</f>
        <v>BATUKLIANG</v>
      </c>
      <c r="E74" s="22" t="s">
        <v>24</v>
      </c>
      <c r="F74" s="21">
        <f t="shared" si="7"/>
        <v>0</v>
      </c>
      <c r="G74" s="21">
        <f t="shared" si="8"/>
        <v>0</v>
      </c>
      <c r="H74" s="24"/>
      <c r="I74" s="24"/>
      <c r="J74" s="21" t="s">
        <v>18</v>
      </c>
      <c r="K74" s="21">
        <v>45</v>
      </c>
      <c r="L74" s="21" t="str">
        <f>VLOOKUP(E74,[1]KLASIFIKASI!$I$4:$J$18,2,FALSE)</f>
        <v>PELEPAS GAS</v>
      </c>
      <c r="M74" s="21">
        <f t="shared" si="9"/>
        <v>12</v>
      </c>
      <c r="N74" s="21" t="s">
        <v>19</v>
      </c>
    </row>
    <row r="75" spans="1:14" s="18" customFormat="1" x14ac:dyDescent="0.25">
      <c r="A75" s="21">
        <f t="shared" si="10"/>
        <v>74</v>
      </c>
      <c r="B75" s="21" t="s">
        <v>1385</v>
      </c>
      <c r="C75" s="21" t="str">
        <f>VLOOKUP(B75,[1]DESA!$B$2:$D$601,3,FALSE)</f>
        <v>BEBER</v>
      </c>
      <c r="D75" s="21" t="str">
        <f>VLOOKUP(B75,[1]DESA!$B$2:$E$601,4,FALSE)</f>
        <v>BATUKLIANG</v>
      </c>
      <c r="E75" s="22" t="s">
        <v>320</v>
      </c>
      <c r="F75" s="21">
        <f t="shared" si="7"/>
        <v>0</v>
      </c>
      <c r="G75" s="21">
        <f t="shared" si="8"/>
        <v>0</v>
      </c>
      <c r="H75" s="24" t="s">
        <v>1390</v>
      </c>
      <c r="I75" s="24" t="s">
        <v>1391</v>
      </c>
      <c r="J75" s="21" t="s">
        <v>18</v>
      </c>
      <c r="K75" s="21">
        <v>200</v>
      </c>
      <c r="L75" s="21" t="str">
        <f>VLOOKUP(E75,[1]KLASIFIKASI!$I$4:$J$18,2,FALSE)</f>
        <v>PIJAR</v>
      </c>
      <c r="M75" s="21">
        <f t="shared" si="9"/>
        <v>3</v>
      </c>
      <c r="N75" s="21" t="s">
        <v>52</v>
      </c>
    </row>
    <row r="76" spans="1:14" s="18" customFormat="1" x14ac:dyDescent="0.25">
      <c r="A76" s="21">
        <f t="shared" si="10"/>
        <v>75</v>
      </c>
      <c r="B76" s="21" t="s">
        <v>1385</v>
      </c>
      <c r="C76" s="21" t="str">
        <f>VLOOKUP(B76,[1]DESA!$B$2:$D$601,3,FALSE)</f>
        <v>BEBER</v>
      </c>
      <c r="D76" s="21" t="str">
        <f>VLOOKUP(B76,[1]DESA!$B$2:$E$601,4,FALSE)</f>
        <v>BATUKLIANG</v>
      </c>
      <c r="E76" s="22" t="s">
        <v>24</v>
      </c>
      <c r="F76" s="21">
        <f t="shared" si="7"/>
        <v>0</v>
      </c>
      <c r="G76" s="21">
        <f t="shared" si="8"/>
        <v>0</v>
      </c>
      <c r="H76" s="24"/>
      <c r="I76" s="24"/>
      <c r="J76" s="21" t="s">
        <v>18</v>
      </c>
      <c r="K76" s="21">
        <v>500</v>
      </c>
      <c r="L76" s="21" t="str">
        <f>VLOOKUP(E76,[1]KLASIFIKASI!$I$4:$J$18,2,FALSE)</f>
        <v>PELEPAS GAS</v>
      </c>
      <c r="M76" s="21">
        <f t="shared" si="9"/>
        <v>15</v>
      </c>
      <c r="N76" s="21" t="s">
        <v>19</v>
      </c>
    </row>
    <row r="77" spans="1:14" s="18" customFormat="1" x14ac:dyDescent="0.25">
      <c r="A77" s="21">
        <f t="shared" si="10"/>
        <v>76</v>
      </c>
      <c r="B77" s="21" t="s">
        <v>1385</v>
      </c>
      <c r="C77" s="21" t="str">
        <f>VLOOKUP(B77,[1]DESA!$B$2:$D$601,3,FALSE)</f>
        <v>BEBER</v>
      </c>
      <c r="D77" s="21" t="str">
        <f>VLOOKUP(B77,[1]DESA!$B$2:$E$601,4,FALSE)</f>
        <v>BATUKLIANG</v>
      </c>
      <c r="E77" s="22" t="s">
        <v>320</v>
      </c>
      <c r="F77" s="21">
        <f t="shared" si="7"/>
        <v>0</v>
      </c>
      <c r="G77" s="21">
        <f t="shared" si="8"/>
        <v>0</v>
      </c>
      <c r="H77" s="24" t="s">
        <v>1392</v>
      </c>
      <c r="I77" s="24" t="s">
        <v>1393</v>
      </c>
      <c r="J77" s="21" t="s">
        <v>18</v>
      </c>
      <c r="K77" s="21">
        <v>200</v>
      </c>
      <c r="L77" s="21" t="str">
        <f>VLOOKUP(E77,[1]KLASIFIKASI!$I$4:$J$18,2,FALSE)</f>
        <v>PIJAR</v>
      </c>
      <c r="M77" s="21">
        <f t="shared" si="9"/>
        <v>3</v>
      </c>
      <c r="N77" s="21" t="s">
        <v>52</v>
      </c>
    </row>
    <row r="78" spans="1:14" x14ac:dyDescent="0.25">
      <c r="A78" s="21">
        <f t="shared" si="10"/>
        <v>77</v>
      </c>
      <c r="B78" s="21" t="s">
        <v>1590</v>
      </c>
      <c r="C78" s="21" t="str">
        <f>VLOOKUP(B78,[1]DESA!$B$2:$D$601,3,FALSE)</f>
        <v>KARANG SIDEMEN</v>
      </c>
      <c r="D78" s="21" t="str">
        <f>VLOOKUP(B78,[1]DESA!$B$2:$E$601,4,FALSE)</f>
        <v>BATUKLIANG UTARA</v>
      </c>
      <c r="E78" s="22" t="s">
        <v>24</v>
      </c>
      <c r="F78" s="21">
        <f t="shared" ref="F78:F109" si="11">IF(ISERROR(VLOOKUP(M78,KELAS,2,FALSE)),0,VLOOKUP(M78,KELAS,2,FALSE))</f>
        <v>0</v>
      </c>
      <c r="G78" s="21">
        <f t="shared" ref="G78:G109" si="12">IF(F78&gt;50,100,F78)</f>
        <v>0</v>
      </c>
      <c r="H78" s="24"/>
      <c r="I78" s="24"/>
      <c r="J78" s="21" t="s">
        <v>18</v>
      </c>
      <c r="K78" s="21">
        <v>500</v>
      </c>
      <c r="L78" s="21" t="str">
        <f>VLOOKUP(E78,[1]KLASIFIKASI!$I$4:$J$18,2,FALSE)</f>
        <v>PELEPAS GAS</v>
      </c>
      <c r="M78" s="21">
        <f t="shared" ref="M78:M109" si="13">IF(AND(L78="PIJAR",K78&gt;=25,K78&lt;=50),1,IF(AND(L78="PIJAR",K78&gt;=51,K78&lt;=100),2,IF(AND(L78="PIJAR",K78&gt;=101,K78&lt;=200),3,IF(AND(L78="PIJAR",K78&gt;=201,K78&lt;=300),4,IF(AND(L78="PIJAR",K78&gt;=301,K78&lt;=400),5,IF(AND(L78="PIJAR",K78&gt;=401,K78&lt;=500),6,IF(AND(L78="PIJAR",K78&gt;=510,K78&lt;=600),7,IF(AND(L78="PIJAR",K78&gt;=601,K78&lt;=700),8,IF(AND(L78="PIJAR",K78&gt;=701,K78&lt;=800),9,IF(AND(L78="PIJAR",K78&gt;=801,K78&lt;=900),10,IF(AND(L78="PIJAR",K78&gt;=901,K78&lt;=1000),11,IF(AND(L78="PELEPAS GAS",K78&gt;=10,K78&lt;=50),12,IF(AND(L78="PELEPAS GAS",K78&gt;=51,K78&lt;=100),13,IF(AND(L78="PELEPAS GAS",K78&gt;=101,K78&lt;=250),14,IF(AND(L78="PELEPAS GAS",K78&gt;=251,K78&lt;1000),15,IF(AND(L78="PELEPAS GAS",K78&gt;=501,K78&lt;2000),16,"SALAH"))))))))))))))))</f>
        <v>15</v>
      </c>
      <c r="N78" s="21" t="s">
        <v>19</v>
      </c>
    </row>
    <row r="79" spans="1:14" x14ac:dyDescent="0.25">
      <c r="A79" s="21">
        <f t="shared" si="10"/>
        <v>78</v>
      </c>
      <c r="B79" s="21" t="s">
        <v>1590</v>
      </c>
      <c r="C79" s="21" t="str">
        <f>VLOOKUP(B79,[1]DESA!$B$2:$D$601,3,FALSE)</f>
        <v>KARANG SIDEMEN</v>
      </c>
      <c r="D79" s="21" t="str">
        <f>VLOOKUP(B79,[1]DESA!$B$2:$E$601,4,FALSE)</f>
        <v>BATUKLIANG UTARA</v>
      </c>
      <c r="E79" s="22" t="s">
        <v>24</v>
      </c>
      <c r="F79" s="21">
        <f t="shared" si="11"/>
        <v>0</v>
      </c>
      <c r="G79" s="21">
        <f t="shared" si="12"/>
        <v>0</v>
      </c>
      <c r="H79" s="24"/>
      <c r="I79" s="24"/>
      <c r="J79" s="21" t="s">
        <v>18</v>
      </c>
      <c r="K79" s="21">
        <v>250</v>
      </c>
      <c r="L79" s="21" t="str">
        <f>VLOOKUP(E79,[1]KLASIFIKASI!$I$4:$J$18,2,FALSE)</f>
        <v>PELEPAS GAS</v>
      </c>
      <c r="M79" s="21">
        <f t="shared" si="13"/>
        <v>14</v>
      </c>
      <c r="N79" s="21" t="s">
        <v>19</v>
      </c>
    </row>
    <row r="80" spans="1:14" x14ac:dyDescent="0.25">
      <c r="A80" s="21">
        <f t="shared" si="10"/>
        <v>79</v>
      </c>
      <c r="B80" s="21" t="s">
        <v>1602</v>
      </c>
      <c r="C80" s="21" t="str">
        <f>VLOOKUP(B80,[1]DESA!$B$2:$D$601,3,FALSE)</f>
        <v>GANTI</v>
      </c>
      <c r="D80" s="21" t="str">
        <f>VLOOKUP(B80,[1]DESA!$B$2:$E$601,4,FALSE)</f>
        <v>PRAYA TIMUR</v>
      </c>
      <c r="E80" s="22" t="s">
        <v>29</v>
      </c>
      <c r="F80" s="21">
        <f t="shared" si="11"/>
        <v>0</v>
      </c>
      <c r="G80" s="21">
        <f t="shared" si="12"/>
        <v>0</v>
      </c>
      <c r="H80" s="24"/>
      <c r="I80" s="24"/>
      <c r="J80" s="21" t="s">
        <v>18</v>
      </c>
      <c r="K80" s="21">
        <v>250</v>
      </c>
      <c r="L80" s="21" t="str">
        <f>VLOOKUP(E80,[1]KLASIFIKASI!$I$4:$J$18,2,FALSE)</f>
        <v>PELEPAS GAS</v>
      </c>
      <c r="M80" s="21">
        <f t="shared" si="13"/>
        <v>14</v>
      </c>
      <c r="N80" s="21" t="s">
        <v>19</v>
      </c>
    </row>
    <row r="81" spans="1:14" x14ac:dyDescent="0.25">
      <c r="A81" s="21">
        <f t="shared" si="10"/>
        <v>80</v>
      </c>
      <c r="B81" s="21" t="s">
        <v>1590</v>
      </c>
      <c r="C81" s="21" t="str">
        <f>VLOOKUP(B81,[1]DESA!$B$2:$D$601,3,FALSE)</f>
        <v>KARANG SIDEMEN</v>
      </c>
      <c r="D81" s="21" t="str">
        <f>VLOOKUP(B81,[1]DESA!$B$2:$E$601,4,FALSE)</f>
        <v>BATUKLIANG UTARA</v>
      </c>
      <c r="E81" s="22" t="s">
        <v>24</v>
      </c>
      <c r="F81" s="21">
        <f t="shared" si="11"/>
        <v>0</v>
      </c>
      <c r="G81" s="21">
        <f t="shared" si="12"/>
        <v>0</v>
      </c>
      <c r="H81" s="24"/>
      <c r="I81" s="24"/>
      <c r="J81" s="21" t="s">
        <v>18</v>
      </c>
      <c r="K81" s="21">
        <v>250</v>
      </c>
      <c r="L81" s="21" t="str">
        <f>VLOOKUP(E81,[1]KLASIFIKASI!$I$4:$J$18,2,FALSE)</f>
        <v>PELEPAS GAS</v>
      </c>
      <c r="M81" s="21">
        <f t="shared" si="13"/>
        <v>14</v>
      </c>
      <c r="N81" s="21" t="s">
        <v>19</v>
      </c>
    </row>
    <row r="82" spans="1:14" x14ac:dyDescent="0.25">
      <c r="A82" s="21">
        <f t="shared" si="10"/>
        <v>81</v>
      </c>
      <c r="B82" s="21" t="s">
        <v>1590</v>
      </c>
      <c r="C82" s="21" t="str">
        <f>VLOOKUP(B82,[1]DESA!$B$2:$D$601,3,FALSE)</f>
        <v>KARANG SIDEMEN</v>
      </c>
      <c r="D82" s="21" t="str">
        <f>VLOOKUP(B82,[1]DESA!$B$2:$E$601,4,FALSE)</f>
        <v>BATUKLIANG UTARA</v>
      </c>
      <c r="E82" s="22" t="s">
        <v>24</v>
      </c>
      <c r="F82" s="21">
        <f t="shared" si="11"/>
        <v>0</v>
      </c>
      <c r="G82" s="21">
        <f t="shared" si="12"/>
        <v>0</v>
      </c>
      <c r="H82" s="24"/>
      <c r="I82" s="24"/>
      <c r="J82" s="21" t="s">
        <v>18</v>
      </c>
      <c r="K82" s="21">
        <v>500</v>
      </c>
      <c r="L82" s="21" t="str">
        <f>VLOOKUP(E82,[1]KLASIFIKASI!$I$4:$J$18,2,FALSE)</f>
        <v>PELEPAS GAS</v>
      </c>
      <c r="M82" s="21">
        <f t="shared" si="13"/>
        <v>15</v>
      </c>
      <c r="N82" s="21" t="s">
        <v>19</v>
      </c>
    </row>
    <row r="83" spans="1:14" x14ac:dyDescent="0.25">
      <c r="A83" s="21">
        <f t="shared" si="10"/>
        <v>82</v>
      </c>
      <c r="B83" s="21" t="s">
        <v>1590</v>
      </c>
      <c r="C83" s="21" t="str">
        <f>VLOOKUP(B83,[1]DESA!$B$2:$D$601,3,FALSE)</f>
        <v>KARANG SIDEMEN</v>
      </c>
      <c r="D83" s="21" t="str">
        <f>VLOOKUP(B83,[1]DESA!$B$2:$E$601,4,FALSE)</f>
        <v>BATUKLIANG UTARA</v>
      </c>
      <c r="E83" s="22" t="s">
        <v>24</v>
      </c>
      <c r="F83" s="21">
        <f t="shared" si="11"/>
        <v>0</v>
      </c>
      <c r="G83" s="21">
        <f t="shared" si="12"/>
        <v>0</v>
      </c>
      <c r="H83" s="24"/>
      <c r="I83" s="24"/>
      <c r="J83" s="21" t="s">
        <v>18</v>
      </c>
      <c r="K83" s="21">
        <v>500</v>
      </c>
      <c r="L83" s="21" t="str">
        <f>VLOOKUP(E83,[1]KLASIFIKASI!$I$4:$J$18,2,FALSE)</f>
        <v>PELEPAS GAS</v>
      </c>
      <c r="M83" s="21">
        <f t="shared" si="13"/>
        <v>15</v>
      </c>
      <c r="N83" s="21" t="s">
        <v>19</v>
      </c>
    </row>
    <row r="84" spans="1:14" x14ac:dyDescent="0.25">
      <c r="A84" s="21">
        <f t="shared" si="10"/>
        <v>83</v>
      </c>
      <c r="B84" s="21" t="s">
        <v>1590</v>
      </c>
      <c r="C84" s="21" t="str">
        <f>VLOOKUP(B84,[1]DESA!$B$2:$D$601,3,FALSE)</f>
        <v>KARANG SIDEMEN</v>
      </c>
      <c r="D84" s="21" t="str">
        <f>VLOOKUP(B84,[1]DESA!$B$2:$E$601,4,FALSE)</f>
        <v>BATUKLIANG UTARA</v>
      </c>
      <c r="E84" s="22" t="s">
        <v>24</v>
      </c>
      <c r="F84" s="21">
        <f t="shared" si="11"/>
        <v>0</v>
      </c>
      <c r="G84" s="21">
        <f t="shared" si="12"/>
        <v>0</v>
      </c>
      <c r="H84" s="24"/>
      <c r="I84" s="24"/>
      <c r="J84" s="21" t="s">
        <v>18</v>
      </c>
      <c r="K84" s="21">
        <v>250</v>
      </c>
      <c r="L84" s="21" t="str">
        <f>VLOOKUP(E84,[1]KLASIFIKASI!$I$4:$J$18,2,FALSE)</f>
        <v>PELEPAS GAS</v>
      </c>
      <c r="M84" s="21">
        <f t="shared" si="13"/>
        <v>14</v>
      </c>
      <c r="N84" s="21" t="s">
        <v>19</v>
      </c>
    </row>
    <row r="85" spans="1:14" x14ac:dyDescent="0.25">
      <c r="A85" s="21">
        <f t="shared" si="10"/>
        <v>84</v>
      </c>
      <c r="B85" s="21" t="s">
        <v>1590</v>
      </c>
      <c r="C85" s="21" t="str">
        <f>VLOOKUP(B85,[1]DESA!$B$2:$D$601,3,FALSE)</f>
        <v>KARANG SIDEMEN</v>
      </c>
      <c r="D85" s="21" t="str">
        <f>VLOOKUP(B85,[1]DESA!$B$2:$E$601,4,FALSE)</f>
        <v>BATUKLIANG UTARA</v>
      </c>
      <c r="E85" s="22" t="s">
        <v>49</v>
      </c>
      <c r="F85" s="21">
        <f t="shared" si="11"/>
        <v>0</v>
      </c>
      <c r="G85" s="21">
        <f t="shared" si="12"/>
        <v>0</v>
      </c>
      <c r="H85" s="24"/>
      <c r="I85" s="24"/>
      <c r="J85" s="21" t="s">
        <v>18</v>
      </c>
      <c r="K85" s="21"/>
      <c r="L85" s="21" t="e">
        <f>VLOOKUP(E85,[1]KLASIFIKASI!$I$4:$J$18,2,FALSE)</f>
        <v>#N/A</v>
      </c>
      <c r="M85" s="21" t="e">
        <f t="shared" si="13"/>
        <v>#N/A</v>
      </c>
      <c r="N85" s="21" t="s">
        <v>52</v>
      </c>
    </row>
    <row r="86" spans="1:14" x14ac:dyDescent="0.25">
      <c r="A86" s="21">
        <f t="shared" si="10"/>
        <v>85</v>
      </c>
      <c r="B86" s="21" t="s">
        <v>1590</v>
      </c>
      <c r="C86" s="21" t="str">
        <f>VLOOKUP(B86,[1]DESA!$B$2:$D$601,3,FALSE)</f>
        <v>KARANG SIDEMEN</v>
      </c>
      <c r="D86" s="21" t="str">
        <f>VLOOKUP(B86,[1]DESA!$B$2:$E$601,4,FALSE)</f>
        <v>BATUKLIANG UTARA</v>
      </c>
      <c r="E86" s="22" t="s">
        <v>15</v>
      </c>
      <c r="F86" s="21">
        <f t="shared" si="11"/>
        <v>0</v>
      </c>
      <c r="G86" s="21">
        <f t="shared" si="12"/>
        <v>0</v>
      </c>
      <c r="H86" s="24"/>
      <c r="I86" s="24"/>
      <c r="J86" s="21" t="s">
        <v>18</v>
      </c>
      <c r="K86" s="21">
        <v>15</v>
      </c>
      <c r="L86" s="21" t="str">
        <f>VLOOKUP(E86,[1]KLASIFIKASI!$I$4:$J$18,2,FALSE)</f>
        <v>PELEPAS GAS</v>
      </c>
      <c r="M86" s="21">
        <f t="shared" si="13"/>
        <v>12</v>
      </c>
      <c r="N86" s="21" t="s">
        <v>19</v>
      </c>
    </row>
    <row r="87" spans="1:14" x14ac:dyDescent="0.25">
      <c r="A87" s="21">
        <f t="shared" si="10"/>
        <v>86</v>
      </c>
      <c r="B87" s="21" t="s">
        <v>1590</v>
      </c>
      <c r="C87" s="21" t="str">
        <f>VLOOKUP(B87,[1]DESA!$B$2:$D$601,3,FALSE)</f>
        <v>KARANG SIDEMEN</v>
      </c>
      <c r="D87" s="21" t="str">
        <f>VLOOKUP(B87,[1]DESA!$B$2:$E$601,4,FALSE)</f>
        <v>BATUKLIANG UTARA</v>
      </c>
      <c r="E87" s="22" t="s">
        <v>24</v>
      </c>
      <c r="F87" s="21">
        <f t="shared" si="11"/>
        <v>0</v>
      </c>
      <c r="G87" s="21">
        <f t="shared" si="12"/>
        <v>0</v>
      </c>
      <c r="H87" s="24" t="s">
        <v>1591</v>
      </c>
      <c r="I87" s="24" t="s">
        <v>1592</v>
      </c>
      <c r="J87" s="21" t="s">
        <v>18</v>
      </c>
      <c r="K87" s="21">
        <v>500</v>
      </c>
      <c r="L87" s="21" t="str">
        <f>VLOOKUP(E87,[1]KLASIFIKASI!$I$4:$J$18,2,FALSE)</f>
        <v>PELEPAS GAS</v>
      </c>
      <c r="M87" s="21">
        <f t="shared" si="13"/>
        <v>15</v>
      </c>
      <c r="N87" s="21" t="s">
        <v>19</v>
      </c>
    </row>
    <row r="88" spans="1:14" x14ac:dyDescent="0.25">
      <c r="A88" s="21">
        <f t="shared" si="10"/>
        <v>87</v>
      </c>
      <c r="B88" s="21" t="s">
        <v>471</v>
      </c>
      <c r="C88" s="21" t="str">
        <f>VLOOKUP(B88,[1]DESA!$B$2:$D$601,3,FALSE)</f>
        <v>KARANG SIDEMEN</v>
      </c>
      <c r="D88" s="21" t="str">
        <f>VLOOKUP(B88,[1]DESA!$B$2:$E$601,4,FALSE)</f>
        <v>BATUKLIANG UTARA</v>
      </c>
      <c r="E88" s="22" t="s">
        <v>24</v>
      </c>
      <c r="F88" s="21">
        <f t="shared" si="11"/>
        <v>0</v>
      </c>
      <c r="G88" s="21">
        <f t="shared" si="12"/>
        <v>0</v>
      </c>
      <c r="H88" s="24"/>
      <c r="I88" s="24"/>
      <c r="J88" s="21" t="s">
        <v>18</v>
      </c>
      <c r="K88" s="21">
        <v>400</v>
      </c>
      <c r="L88" s="21" t="str">
        <f>VLOOKUP(E88,[1]KLASIFIKASI!$I$4:$J$18,2,FALSE)</f>
        <v>PELEPAS GAS</v>
      </c>
      <c r="M88" s="21">
        <f t="shared" si="13"/>
        <v>15</v>
      </c>
      <c r="N88" s="21" t="s">
        <v>19</v>
      </c>
    </row>
    <row r="89" spans="1:14" x14ac:dyDescent="0.25">
      <c r="A89" s="21">
        <f t="shared" si="10"/>
        <v>88</v>
      </c>
      <c r="B89" s="21" t="s">
        <v>471</v>
      </c>
      <c r="C89" s="21" t="str">
        <f>VLOOKUP(B89,[1]DESA!$B$2:$D$601,3,FALSE)</f>
        <v>KARANG SIDEMEN</v>
      </c>
      <c r="D89" s="21" t="str">
        <f>VLOOKUP(B89,[1]DESA!$B$2:$E$601,4,FALSE)</f>
        <v>BATUKLIANG UTARA</v>
      </c>
      <c r="E89" s="22" t="s">
        <v>24</v>
      </c>
      <c r="F89" s="21">
        <f t="shared" si="11"/>
        <v>0</v>
      </c>
      <c r="G89" s="21">
        <f t="shared" si="12"/>
        <v>0</v>
      </c>
      <c r="H89" s="24"/>
      <c r="I89" s="24"/>
      <c r="J89" s="21" t="s">
        <v>18</v>
      </c>
      <c r="K89" s="21">
        <v>500</v>
      </c>
      <c r="L89" s="21" t="str">
        <f>VLOOKUP(E89,[1]KLASIFIKASI!$I$4:$J$18,2,FALSE)</f>
        <v>PELEPAS GAS</v>
      </c>
      <c r="M89" s="21">
        <f t="shared" si="13"/>
        <v>15</v>
      </c>
      <c r="N89" s="21" t="s">
        <v>19</v>
      </c>
    </row>
    <row r="90" spans="1:14" x14ac:dyDescent="0.25">
      <c r="A90" s="21">
        <f t="shared" si="10"/>
        <v>89</v>
      </c>
      <c r="B90" s="21" t="s">
        <v>471</v>
      </c>
      <c r="C90" s="21" t="str">
        <f>VLOOKUP(B90,[1]DESA!$B$2:$D$601,3,FALSE)</f>
        <v>KARANG SIDEMEN</v>
      </c>
      <c r="D90" s="21" t="str">
        <f>VLOOKUP(B90,[1]DESA!$B$2:$E$601,4,FALSE)</f>
        <v>BATUKLIANG UTARA</v>
      </c>
      <c r="E90" s="22" t="s">
        <v>49</v>
      </c>
      <c r="F90" s="21">
        <f t="shared" si="11"/>
        <v>0</v>
      </c>
      <c r="G90" s="21">
        <f t="shared" si="12"/>
        <v>0</v>
      </c>
      <c r="H90" s="24"/>
      <c r="I90" s="24"/>
      <c r="J90" s="21" t="s">
        <v>18</v>
      </c>
      <c r="K90" s="21"/>
      <c r="L90" s="21" t="e">
        <f>VLOOKUP(E90,[1]KLASIFIKASI!$I$4:$J$18,2,FALSE)</f>
        <v>#N/A</v>
      </c>
      <c r="M90" s="21" t="e">
        <f t="shared" si="13"/>
        <v>#N/A</v>
      </c>
      <c r="N90" s="21" t="s">
        <v>52</v>
      </c>
    </row>
    <row r="91" spans="1:14" x14ac:dyDescent="0.25">
      <c r="A91" s="21">
        <f t="shared" si="10"/>
        <v>90</v>
      </c>
      <c r="B91" s="21" t="s">
        <v>471</v>
      </c>
      <c r="C91" s="21" t="str">
        <f>VLOOKUP(B91,[1]DESA!$B$2:$D$601,3,FALSE)</f>
        <v>KARANG SIDEMEN</v>
      </c>
      <c r="D91" s="21" t="str">
        <f>VLOOKUP(B91,[1]DESA!$B$2:$E$601,4,FALSE)</f>
        <v>BATUKLIANG UTARA</v>
      </c>
      <c r="E91" s="22" t="s">
        <v>24</v>
      </c>
      <c r="F91" s="21">
        <f t="shared" si="11"/>
        <v>0</v>
      </c>
      <c r="G91" s="21">
        <f t="shared" si="12"/>
        <v>0</v>
      </c>
      <c r="H91" s="24"/>
      <c r="I91" s="24"/>
      <c r="J91" s="21" t="s">
        <v>18</v>
      </c>
      <c r="K91" s="21">
        <v>500</v>
      </c>
      <c r="L91" s="21" t="str">
        <f>VLOOKUP(E91,[1]KLASIFIKASI!$I$4:$J$18,2,FALSE)</f>
        <v>PELEPAS GAS</v>
      </c>
      <c r="M91" s="21">
        <f t="shared" si="13"/>
        <v>15</v>
      </c>
      <c r="N91" s="21" t="s">
        <v>19</v>
      </c>
    </row>
    <row r="92" spans="1:14" x14ac:dyDescent="0.25">
      <c r="A92" s="21">
        <f t="shared" si="10"/>
        <v>91</v>
      </c>
      <c r="B92" s="21" t="s">
        <v>471</v>
      </c>
      <c r="C92" s="21" t="str">
        <f>VLOOKUP(B92,[1]DESA!$B$2:$D$601,3,FALSE)</f>
        <v>KARANG SIDEMEN</v>
      </c>
      <c r="D92" s="21" t="str">
        <f>VLOOKUP(B92,[1]DESA!$B$2:$E$601,4,FALSE)</f>
        <v>BATUKLIANG UTARA</v>
      </c>
      <c r="E92" s="22" t="s">
        <v>24</v>
      </c>
      <c r="F92" s="21">
        <f t="shared" si="11"/>
        <v>0</v>
      </c>
      <c r="G92" s="21">
        <f t="shared" si="12"/>
        <v>0</v>
      </c>
      <c r="H92" s="24"/>
      <c r="I92" s="24"/>
      <c r="J92" s="21" t="s">
        <v>18</v>
      </c>
      <c r="K92" s="21">
        <v>250</v>
      </c>
      <c r="L92" s="21" t="str">
        <f>VLOOKUP(E92,[1]KLASIFIKASI!$I$4:$J$18,2,FALSE)</f>
        <v>PELEPAS GAS</v>
      </c>
      <c r="M92" s="21">
        <f t="shared" si="13"/>
        <v>14</v>
      </c>
      <c r="N92" s="21" t="s">
        <v>19</v>
      </c>
    </row>
    <row r="93" spans="1:14" x14ac:dyDescent="0.25">
      <c r="A93" s="21">
        <f t="shared" si="10"/>
        <v>92</v>
      </c>
      <c r="B93" s="21" t="s">
        <v>471</v>
      </c>
      <c r="C93" s="21" t="str">
        <f>VLOOKUP(B93,[1]DESA!$B$2:$D$601,3,FALSE)</f>
        <v>KARANG SIDEMEN</v>
      </c>
      <c r="D93" s="21" t="str">
        <f>VLOOKUP(B93,[1]DESA!$B$2:$E$601,4,FALSE)</f>
        <v>BATUKLIANG UTARA</v>
      </c>
      <c r="E93" s="22" t="s">
        <v>24</v>
      </c>
      <c r="F93" s="21">
        <f t="shared" si="11"/>
        <v>0</v>
      </c>
      <c r="G93" s="21">
        <f t="shared" si="12"/>
        <v>0</v>
      </c>
      <c r="H93" s="24"/>
      <c r="I93" s="24"/>
      <c r="J93" s="21" t="s">
        <v>18</v>
      </c>
      <c r="K93" s="21">
        <v>500</v>
      </c>
      <c r="L93" s="21" t="str">
        <f>VLOOKUP(E93,[1]KLASIFIKASI!$I$4:$J$18,2,FALSE)</f>
        <v>PELEPAS GAS</v>
      </c>
      <c r="M93" s="21">
        <f t="shared" si="13"/>
        <v>15</v>
      </c>
      <c r="N93" s="21" t="s">
        <v>19</v>
      </c>
    </row>
    <row r="94" spans="1:14" x14ac:dyDescent="0.25">
      <c r="A94" s="21">
        <f t="shared" si="10"/>
        <v>93</v>
      </c>
      <c r="B94" s="21" t="s">
        <v>471</v>
      </c>
      <c r="C94" s="21" t="str">
        <f>VLOOKUP(B94,[1]DESA!$B$2:$D$601,3,FALSE)</f>
        <v>KARANG SIDEMEN</v>
      </c>
      <c r="D94" s="21" t="str">
        <f>VLOOKUP(B94,[1]DESA!$B$2:$E$601,4,FALSE)</f>
        <v>BATUKLIANG UTARA</v>
      </c>
      <c r="E94" s="22" t="s">
        <v>24</v>
      </c>
      <c r="F94" s="21">
        <f t="shared" si="11"/>
        <v>0</v>
      </c>
      <c r="G94" s="21">
        <f t="shared" si="12"/>
        <v>0</v>
      </c>
      <c r="H94" s="24"/>
      <c r="I94" s="24"/>
      <c r="J94" s="21" t="s">
        <v>18</v>
      </c>
      <c r="K94" s="21">
        <v>500</v>
      </c>
      <c r="L94" s="21" t="str">
        <f>VLOOKUP(E94,[1]KLASIFIKASI!$I$4:$J$18,2,FALSE)</f>
        <v>PELEPAS GAS</v>
      </c>
      <c r="M94" s="21">
        <f t="shared" si="13"/>
        <v>15</v>
      </c>
      <c r="N94" s="21" t="s">
        <v>19</v>
      </c>
    </row>
    <row r="95" spans="1:14" x14ac:dyDescent="0.25">
      <c r="A95" s="21">
        <f t="shared" si="10"/>
        <v>94</v>
      </c>
      <c r="B95" s="21" t="s">
        <v>471</v>
      </c>
      <c r="C95" s="21" t="str">
        <f>VLOOKUP(B95,[1]DESA!$B$2:$D$601,3,FALSE)</f>
        <v>KARANG SIDEMEN</v>
      </c>
      <c r="D95" s="21" t="str">
        <f>VLOOKUP(B95,[1]DESA!$B$2:$E$601,4,FALSE)</f>
        <v>BATUKLIANG UTARA</v>
      </c>
      <c r="E95" s="22" t="s">
        <v>24</v>
      </c>
      <c r="F95" s="21">
        <f t="shared" si="11"/>
        <v>0</v>
      </c>
      <c r="G95" s="21">
        <f t="shared" si="12"/>
        <v>0</v>
      </c>
      <c r="H95" s="24"/>
      <c r="I95" s="24"/>
      <c r="J95" s="21" t="s">
        <v>18</v>
      </c>
      <c r="K95" s="21">
        <v>500</v>
      </c>
      <c r="L95" s="21" t="str">
        <f>VLOOKUP(E95,[1]KLASIFIKASI!$I$4:$J$18,2,FALSE)</f>
        <v>PELEPAS GAS</v>
      </c>
      <c r="M95" s="21">
        <f t="shared" si="13"/>
        <v>15</v>
      </c>
      <c r="N95" s="21" t="s">
        <v>19</v>
      </c>
    </row>
    <row r="96" spans="1:14" x14ac:dyDescent="0.25">
      <c r="A96" s="21">
        <f t="shared" si="10"/>
        <v>95</v>
      </c>
      <c r="B96" s="21" t="s">
        <v>1351</v>
      </c>
      <c r="C96" s="21" t="str">
        <f>VLOOKUP(B96,[1]DESA!$B$2:$D$601,3,FALSE)</f>
        <v>TANAK BEAK</v>
      </c>
      <c r="D96" s="21" t="str">
        <f>VLOOKUP(B96,[1]DESA!$B$2:$E$601,4,FALSE)</f>
        <v>BATUKLIANG UTARA</v>
      </c>
      <c r="E96" s="22" t="s">
        <v>24</v>
      </c>
      <c r="F96" s="21">
        <f t="shared" si="11"/>
        <v>0</v>
      </c>
      <c r="G96" s="21">
        <f t="shared" si="12"/>
        <v>0</v>
      </c>
      <c r="H96" s="24"/>
      <c r="I96" s="24"/>
      <c r="J96" s="21" t="s">
        <v>18</v>
      </c>
      <c r="K96" s="21">
        <v>500</v>
      </c>
      <c r="L96" s="21" t="str">
        <f>VLOOKUP(E96,[1]KLASIFIKASI!$I$4:$J$18,2,FALSE)</f>
        <v>PELEPAS GAS</v>
      </c>
      <c r="M96" s="21">
        <f t="shared" si="13"/>
        <v>15</v>
      </c>
      <c r="N96" s="21" t="s">
        <v>19</v>
      </c>
    </row>
    <row r="97" spans="1:14" x14ac:dyDescent="0.25">
      <c r="A97" s="21">
        <f t="shared" si="10"/>
        <v>96</v>
      </c>
      <c r="B97" s="21" t="s">
        <v>1351</v>
      </c>
      <c r="C97" s="21" t="str">
        <f>VLOOKUP(B97,[1]DESA!$B$2:$D$601,3,FALSE)</f>
        <v>TANAK BEAK</v>
      </c>
      <c r="D97" s="21" t="str">
        <f>VLOOKUP(B97,[1]DESA!$B$2:$E$601,4,FALSE)</f>
        <v>BATUKLIANG UTARA</v>
      </c>
      <c r="E97" s="22" t="s">
        <v>24</v>
      </c>
      <c r="F97" s="21">
        <f t="shared" si="11"/>
        <v>0</v>
      </c>
      <c r="G97" s="21">
        <f t="shared" si="12"/>
        <v>0</v>
      </c>
      <c r="H97" s="24"/>
      <c r="I97" s="24"/>
      <c r="J97" s="21" t="s">
        <v>18</v>
      </c>
      <c r="K97" s="21">
        <v>500</v>
      </c>
      <c r="L97" s="21" t="str">
        <f>VLOOKUP(E97,[1]KLASIFIKASI!$I$4:$J$18,2,FALSE)</f>
        <v>PELEPAS GAS</v>
      </c>
      <c r="M97" s="21">
        <f t="shared" si="13"/>
        <v>15</v>
      </c>
      <c r="N97" s="21" t="s">
        <v>19</v>
      </c>
    </row>
    <row r="98" spans="1:14" x14ac:dyDescent="0.25">
      <c r="A98" s="21">
        <f t="shared" si="10"/>
        <v>97</v>
      </c>
      <c r="B98" s="21" t="s">
        <v>1351</v>
      </c>
      <c r="C98" s="21" t="str">
        <f>VLOOKUP(B98,[1]DESA!$B$2:$D$601,3,FALSE)</f>
        <v>TANAK BEAK</v>
      </c>
      <c r="D98" s="21" t="str">
        <f>VLOOKUP(B98,[1]DESA!$B$2:$E$601,4,FALSE)</f>
        <v>BATUKLIANG UTARA</v>
      </c>
      <c r="E98" s="22" t="s">
        <v>24</v>
      </c>
      <c r="F98" s="21">
        <f t="shared" si="11"/>
        <v>0</v>
      </c>
      <c r="G98" s="21">
        <f t="shared" si="12"/>
        <v>0</v>
      </c>
      <c r="H98" s="24"/>
      <c r="I98" s="24"/>
      <c r="J98" s="21" t="s">
        <v>18</v>
      </c>
      <c r="K98" s="21">
        <v>250</v>
      </c>
      <c r="L98" s="21" t="str">
        <f>VLOOKUP(E98,[1]KLASIFIKASI!$I$4:$J$18,2,FALSE)</f>
        <v>PELEPAS GAS</v>
      </c>
      <c r="M98" s="21">
        <f t="shared" si="13"/>
        <v>14</v>
      </c>
      <c r="N98" s="21" t="s">
        <v>19</v>
      </c>
    </row>
    <row r="99" spans="1:14" x14ac:dyDescent="0.25">
      <c r="A99" s="21">
        <f t="shared" si="10"/>
        <v>98</v>
      </c>
      <c r="B99" s="21" t="s">
        <v>1351</v>
      </c>
      <c r="C99" s="21" t="str">
        <f>VLOOKUP(B99,[1]DESA!$B$2:$D$601,3,FALSE)</f>
        <v>TANAK BEAK</v>
      </c>
      <c r="D99" s="21" t="str">
        <f>VLOOKUP(B99,[1]DESA!$B$2:$E$601,4,FALSE)</f>
        <v>BATUKLIANG UTARA</v>
      </c>
      <c r="E99" s="22" t="s">
        <v>24</v>
      </c>
      <c r="F99" s="21">
        <f t="shared" si="11"/>
        <v>0</v>
      </c>
      <c r="G99" s="21">
        <f t="shared" si="12"/>
        <v>0</v>
      </c>
      <c r="H99" s="24"/>
      <c r="I99" s="24"/>
      <c r="J99" s="21" t="s">
        <v>18</v>
      </c>
      <c r="K99" s="21">
        <v>500</v>
      </c>
      <c r="L99" s="21" t="str">
        <f>VLOOKUP(E99,[1]KLASIFIKASI!$I$4:$J$18,2,FALSE)</f>
        <v>PELEPAS GAS</v>
      </c>
      <c r="M99" s="21">
        <f t="shared" si="13"/>
        <v>15</v>
      </c>
      <c r="N99" s="21" t="s">
        <v>19</v>
      </c>
    </row>
    <row r="100" spans="1:14" x14ac:dyDescent="0.25">
      <c r="A100" s="21">
        <f t="shared" si="10"/>
        <v>99</v>
      </c>
      <c r="B100" s="21" t="s">
        <v>1351</v>
      </c>
      <c r="C100" s="21" t="str">
        <f>VLOOKUP(B100,[1]DESA!$B$2:$D$601,3,FALSE)</f>
        <v>TANAK BEAK</v>
      </c>
      <c r="D100" s="21" t="str">
        <f>VLOOKUP(B100,[1]DESA!$B$2:$E$601,4,FALSE)</f>
        <v>BATUKLIANG UTARA</v>
      </c>
      <c r="E100" s="22" t="s">
        <v>24</v>
      </c>
      <c r="F100" s="21">
        <f t="shared" si="11"/>
        <v>0</v>
      </c>
      <c r="G100" s="21">
        <f t="shared" si="12"/>
        <v>0</v>
      </c>
      <c r="H100" s="24"/>
      <c r="I100" s="24"/>
      <c r="J100" s="21" t="s">
        <v>18</v>
      </c>
      <c r="K100" s="21">
        <v>500</v>
      </c>
      <c r="L100" s="21" t="str">
        <f>VLOOKUP(E100,[1]KLASIFIKASI!$I$4:$J$18,2,FALSE)</f>
        <v>PELEPAS GAS</v>
      </c>
      <c r="M100" s="21">
        <f t="shared" si="13"/>
        <v>15</v>
      </c>
      <c r="N100" s="21" t="s">
        <v>19</v>
      </c>
    </row>
    <row r="101" spans="1:14" x14ac:dyDescent="0.25">
      <c r="A101" s="21">
        <f t="shared" si="10"/>
        <v>100</v>
      </c>
      <c r="B101" s="21" t="s">
        <v>1351</v>
      </c>
      <c r="C101" s="21" t="str">
        <f>VLOOKUP(B101,[1]DESA!$B$2:$D$601,3,FALSE)</f>
        <v>TANAK BEAK</v>
      </c>
      <c r="D101" s="21" t="str">
        <f>VLOOKUP(B101,[1]DESA!$B$2:$E$601,4,FALSE)</f>
        <v>BATUKLIANG UTARA</v>
      </c>
      <c r="E101" s="22" t="s">
        <v>24</v>
      </c>
      <c r="F101" s="21">
        <f t="shared" si="11"/>
        <v>0</v>
      </c>
      <c r="G101" s="21">
        <f t="shared" si="12"/>
        <v>0</v>
      </c>
      <c r="H101" s="24"/>
      <c r="I101" s="24"/>
      <c r="J101" s="21" t="s">
        <v>18</v>
      </c>
      <c r="K101" s="21">
        <v>500</v>
      </c>
      <c r="L101" s="21" t="str">
        <f>VLOOKUP(E101,[1]KLASIFIKASI!$I$4:$J$18,2,FALSE)</f>
        <v>PELEPAS GAS</v>
      </c>
      <c r="M101" s="21">
        <f t="shared" si="13"/>
        <v>15</v>
      </c>
      <c r="N101" s="21" t="s">
        <v>19</v>
      </c>
    </row>
    <row r="102" spans="1:14" x14ac:dyDescent="0.25">
      <c r="A102" s="21">
        <f t="shared" si="10"/>
        <v>101</v>
      </c>
      <c r="B102" s="21" t="s">
        <v>1351</v>
      </c>
      <c r="C102" s="21" t="str">
        <f>VLOOKUP(B102,[1]DESA!$B$2:$D$601,3,FALSE)</f>
        <v>TANAK BEAK</v>
      </c>
      <c r="D102" s="21" t="str">
        <f>VLOOKUP(B102,[1]DESA!$B$2:$E$601,4,FALSE)</f>
        <v>BATUKLIANG UTARA</v>
      </c>
      <c r="E102" s="22" t="s">
        <v>24</v>
      </c>
      <c r="F102" s="21">
        <f t="shared" si="11"/>
        <v>0</v>
      </c>
      <c r="G102" s="21">
        <f t="shared" si="12"/>
        <v>0</v>
      </c>
      <c r="H102" s="24"/>
      <c r="I102" s="24"/>
      <c r="J102" s="21" t="s">
        <v>18</v>
      </c>
      <c r="K102" s="21">
        <v>250</v>
      </c>
      <c r="L102" s="21" t="str">
        <f>VLOOKUP(E102,[1]KLASIFIKASI!$I$4:$J$18,2,FALSE)</f>
        <v>PELEPAS GAS</v>
      </c>
      <c r="M102" s="21">
        <f t="shared" si="13"/>
        <v>14</v>
      </c>
      <c r="N102" s="21" t="s">
        <v>19</v>
      </c>
    </row>
    <row r="103" spans="1:14" x14ac:dyDescent="0.25">
      <c r="A103" s="21">
        <f t="shared" si="10"/>
        <v>102</v>
      </c>
      <c r="B103" s="21" t="s">
        <v>1351</v>
      </c>
      <c r="C103" s="21" t="str">
        <f>VLOOKUP(B103,[1]DESA!$B$2:$D$601,3,FALSE)</f>
        <v>TANAK BEAK</v>
      </c>
      <c r="D103" s="21" t="str">
        <f>VLOOKUP(B103,[1]DESA!$B$2:$E$601,4,FALSE)</f>
        <v>BATUKLIANG UTARA</v>
      </c>
      <c r="E103" s="22" t="s">
        <v>24</v>
      </c>
      <c r="F103" s="21">
        <f t="shared" si="11"/>
        <v>0</v>
      </c>
      <c r="G103" s="21">
        <f t="shared" si="12"/>
        <v>0</v>
      </c>
      <c r="H103" s="24"/>
      <c r="I103" s="24"/>
      <c r="J103" s="21" t="s">
        <v>18</v>
      </c>
      <c r="K103" s="21">
        <v>250</v>
      </c>
      <c r="L103" s="21" t="str">
        <f>VLOOKUP(E103,[1]KLASIFIKASI!$I$4:$J$18,2,FALSE)</f>
        <v>PELEPAS GAS</v>
      </c>
      <c r="M103" s="21">
        <f t="shared" si="13"/>
        <v>14</v>
      </c>
      <c r="N103" s="21" t="s">
        <v>19</v>
      </c>
    </row>
    <row r="104" spans="1:14" x14ac:dyDescent="0.25">
      <c r="A104" s="21">
        <f t="shared" si="10"/>
        <v>103</v>
      </c>
      <c r="B104" s="21" t="s">
        <v>1194</v>
      </c>
      <c r="C104" s="21" t="str">
        <f>VLOOKUP(B104,[1]DESA!$B$2:$D$601,3,FALSE)</f>
        <v>TANAK BEAK</v>
      </c>
      <c r="D104" s="21" t="str">
        <f>VLOOKUP(B104,[1]DESA!$B$2:$E$601,4,FALSE)</f>
        <v>BATUKLIANG UTARA</v>
      </c>
      <c r="E104" s="22" t="s">
        <v>15</v>
      </c>
      <c r="F104" s="21">
        <f t="shared" si="11"/>
        <v>0</v>
      </c>
      <c r="G104" s="21">
        <f t="shared" si="12"/>
        <v>0</v>
      </c>
      <c r="H104" s="24"/>
      <c r="I104" s="24"/>
      <c r="J104" s="21" t="s">
        <v>18</v>
      </c>
      <c r="K104" s="21">
        <v>42</v>
      </c>
      <c r="L104" s="21" t="str">
        <f>VLOOKUP(E104,[1]KLASIFIKASI!$I$4:$J$18,2,FALSE)</f>
        <v>PELEPAS GAS</v>
      </c>
      <c r="M104" s="21">
        <f t="shared" si="13"/>
        <v>12</v>
      </c>
      <c r="N104" s="21" t="s">
        <v>19</v>
      </c>
    </row>
    <row r="105" spans="1:14" x14ac:dyDescent="0.25">
      <c r="A105" s="21">
        <f t="shared" si="10"/>
        <v>104</v>
      </c>
      <c r="B105" s="21" t="s">
        <v>1136</v>
      </c>
      <c r="C105" s="21" t="str">
        <f>VLOOKUP(B105,[1]DESA!$B$2:$D$601,3,FALSE)</f>
        <v>TANAK BEAK</v>
      </c>
      <c r="D105" s="21" t="str">
        <f>VLOOKUP(B105,[1]DESA!$B$2:$E$601,4,FALSE)</f>
        <v>BATUKLIANG UTARA</v>
      </c>
      <c r="E105" s="22" t="s">
        <v>24</v>
      </c>
      <c r="F105" s="21">
        <f t="shared" si="11"/>
        <v>0</v>
      </c>
      <c r="G105" s="21">
        <f t="shared" si="12"/>
        <v>0</v>
      </c>
      <c r="H105" s="24"/>
      <c r="I105" s="24"/>
      <c r="J105" s="21" t="s">
        <v>18</v>
      </c>
      <c r="K105" s="21">
        <v>250</v>
      </c>
      <c r="L105" s="21" t="str">
        <f>VLOOKUP(E105,[1]KLASIFIKASI!$I$4:$J$18,2,FALSE)</f>
        <v>PELEPAS GAS</v>
      </c>
      <c r="M105" s="21">
        <f t="shared" si="13"/>
        <v>14</v>
      </c>
      <c r="N105" s="21" t="s">
        <v>19</v>
      </c>
    </row>
    <row r="106" spans="1:14" x14ac:dyDescent="0.25">
      <c r="A106" s="21">
        <f t="shared" si="10"/>
        <v>105</v>
      </c>
      <c r="B106" s="21" t="s">
        <v>1136</v>
      </c>
      <c r="C106" s="21" t="str">
        <f>VLOOKUP(B106,[1]DESA!$B$2:$D$601,3,FALSE)</f>
        <v>TANAK BEAK</v>
      </c>
      <c r="D106" s="21" t="str">
        <f>VLOOKUP(B106,[1]DESA!$B$2:$E$601,4,FALSE)</f>
        <v>BATUKLIANG UTARA</v>
      </c>
      <c r="E106" s="22" t="s">
        <v>24</v>
      </c>
      <c r="F106" s="21">
        <f t="shared" si="11"/>
        <v>0</v>
      </c>
      <c r="G106" s="21">
        <f t="shared" si="12"/>
        <v>0</v>
      </c>
      <c r="H106" s="24"/>
      <c r="I106" s="24"/>
      <c r="J106" s="21" t="s">
        <v>18</v>
      </c>
      <c r="K106" s="21">
        <v>250</v>
      </c>
      <c r="L106" s="21" t="str">
        <f>VLOOKUP(E106,[1]KLASIFIKASI!$I$4:$J$18,2,FALSE)</f>
        <v>PELEPAS GAS</v>
      </c>
      <c r="M106" s="21">
        <f t="shared" si="13"/>
        <v>14</v>
      </c>
      <c r="N106" s="21" t="s">
        <v>19</v>
      </c>
    </row>
    <row r="107" spans="1:14" x14ac:dyDescent="0.25">
      <c r="A107" s="21">
        <f t="shared" si="10"/>
        <v>106</v>
      </c>
      <c r="B107" s="21" t="s">
        <v>1136</v>
      </c>
      <c r="C107" s="21" t="str">
        <f>VLOOKUP(B107,[1]DESA!$B$2:$D$601,3,FALSE)</f>
        <v>TANAK BEAK</v>
      </c>
      <c r="D107" s="21" t="str">
        <f>VLOOKUP(B107,[1]DESA!$B$2:$E$601,4,FALSE)</f>
        <v>BATUKLIANG UTARA</v>
      </c>
      <c r="E107" s="22" t="s">
        <v>24</v>
      </c>
      <c r="F107" s="21">
        <f t="shared" si="11"/>
        <v>0</v>
      </c>
      <c r="G107" s="21">
        <f t="shared" si="12"/>
        <v>0</v>
      </c>
      <c r="H107" s="24"/>
      <c r="I107" s="24"/>
      <c r="J107" s="21" t="s">
        <v>18</v>
      </c>
      <c r="K107" s="21">
        <v>250</v>
      </c>
      <c r="L107" s="21" t="str">
        <f>VLOOKUP(E107,[1]KLASIFIKASI!$I$4:$J$18,2,FALSE)</f>
        <v>PELEPAS GAS</v>
      </c>
      <c r="M107" s="21">
        <f t="shared" si="13"/>
        <v>14</v>
      </c>
      <c r="N107" s="21" t="s">
        <v>19</v>
      </c>
    </row>
    <row r="108" spans="1:14" x14ac:dyDescent="0.25">
      <c r="A108" s="21">
        <f t="shared" si="10"/>
        <v>107</v>
      </c>
      <c r="B108" s="21" t="s">
        <v>1136</v>
      </c>
      <c r="C108" s="21" t="str">
        <f>VLOOKUP(B108,[1]DESA!$B$2:$D$601,3,FALSE)</f>
        <v>TANAK BEAK</v>
      </c>
      <c r="D108" s="21" t="str">
        <f>VLOOKUP(B108,[1]DESA!$B$2:$E$601,4,FALSE)</f>
        <v>BATUKLIANG UTARA</v>
      </c>
      <c r="E108" s="22" t="s">
        <v>24</v>
      </c>
      <c r="F108" s="21">
        <f t="shared" si="11"/>
        <v>0</v>
      </c>
      <c r="G108" s="21">
        <f t="shared" si="12"/>
        <v>0</v>
      </c>
      <c r="H108" s="24" t="s">
        <v>1177</v>
      </c>
      <c r="I108" s="24" t="s">
        <v>1178</v>
      </c>
      <c r="J108" s="21" t="s">
        <v>18</v>
      </c>
      <c r="K108" s="21">
        <v>150</v>
      </c>
      <c r="L108" s="21" t="str">
        <f>VLOOKUP(E108,[1]KLASIFIKASI!$I$4:$J$18,2,FALSE)</f>
        <v>PELEPAS GAS</v>
      </c>
      <c r="M108" s="21">
        <f t="shared" si="13"/>
        <v>14</v>
      </c>
      <c r="N108" s="21" t="s">
        <v>19</v>
      </c>
    </row>
    <row r="109" spans="1:14" x14ac:dyDescent="0.25">
      <c r="A109" s="21">
        <f t="shared" si="10"/>
        <v>108</v>
      </c>
      <c r="B109" s="21" t="s">
        <v>1136</v>
      </c>
      <c r="C109" s="21" t="str">
        <f>VLOOKUP(B109,[1]DESA!$B$2:$D$601,3,FALSE)</f>
        <v>TANAK BEAK</v>
      </c>
      <c r="D109" s="21" t="str">
        <f>VLOOKUP(B109,[1]DESA!$B$2:$E$601,4,FALSE)</f>
        <v>BATUKLIANG UTARA</v>
      </c>
      <c r="E109" s="22" t="s">
        <v>15</v>
      </c>
      <c r="F109" s="21">
        <f t="shared" si="11"/>
        <v>0</v>
      </c>
      <c r="G109" s="21">
        <f t="shared" si="12"/>
        <v>0</v>
      </c>
      <c r="H109" s="24"/>
      <c r="I109" s="24"/>
      <c r="J109" s="21" t="s">
        <v>18</v>
      </c>
      <c r="K109" s="21">
        <v>32</v>
      </c>
      <c r="L109" s="21" t="str">
        <f>VLOOKUP(E109,[1]KLASIFIKASI!$I$4:$J$18,2,FALSE)</f>
        <v>PELEPAS GAS</v>
      </c>
      <c r="M109" s="21">
        <f t="shared" si="13"/>
        <v>12</v>
      </c>
      <c r="N109" s="21" t="s">
        <v>19</v>
      </c>
    </row>
    <row r="110" spans="1:14" x14ac:dyDescent="0.25">
      <c r="A110" s="21">
        <f t="shared" si="10"/>
        <v>109</v>
      </c>
      <c r="B110" s="21" t="s">
        <v>1136</v>
      </c>
      <c r="C110" s="21" t="str">
        <f>VLOOKUP(B110,[1]DESA!$B$2:$D$601,3,FALSE)</f>
        <v>TANAK BEAK</v>
      </c>
      <c r="D110" s="21" t="str">
        <f>VLOOKUP(B110,[1]DESA!$B$2:$E$601,4,FALSE)</f>
        <v>BATUKLIANG UTARA</v>
      </c>
      <c r="E110" s="22" t="s">
        <v>24</v>
      </c>
      <c r="F110" s="21">
        <f t="shared" ref="F110:F131" si="14">IF(ISERROR(VLOOKUP(M110,KELAS,2,FALSE)),0,VLOOKUP(M110,KELAS,2,FALSE))</f>
        <v>0</v>
      </c>
      <c r="G110" s="21">
        <f t="shared" ref="G110:G131" si="15">IF(F110&gt;50,100,F110)</f>
        <v>0</v>
      </c>
      <c r="H110" s="24"/>
      <c r="I110" s="24"/>
      <c r="J110" s="21" t="s">
        <v>18</v>
      </c>
      <c r="K110" s="21">
        <v>150</v>
      </c>
      <c r="L110" s="21" t="str">
        <f>VLOOKUP(E110,[1]KLASIFIKASI!$I$4:$J$18,2,FALSE)</f>
        <v>PELEPAS GAS</v>
      </c>
      <c r="M110" s="21">
        <f t="shared" ref="M110:M131" si="16">IF(AND(L110="PIJAR",K110&gt;=25,K110&lt;=50),1,IF(AND(L110="PIJAR",K110&gt;=51,K110&lt;=100),2,IF(AND(L110="PIJAR",K110&gt;=101,K110&lt;=200),3,IF(AND(L110="PIJAR",K110&gt;=201,K110&lt;=300),4,IF(AND(L110="PIJAR",K110&gt;=301,K110&lt;=400),5,IF(AND(L110="PIJAR",K110&gt;=401,K110&lt;=500),6,IF(AND(L110="PIJAR",K110&gt;=510,K110&lt;=600),7,IF(AND(L110="PIJAR",K110&gt;=601,K110&lt;=700),8,IF(AND(L110="PIJAR",K110&gt;=701,K110&lt;=800),9,IF(AND(L110="PIJAR",K110&gt;=801,K110&lt;=900),10,IF(AND(L110="PIJAR",K110&gt;=901,K110&lt;=1000),11,IF(AND(L110="PELEPAS GAS",K110&gt;=10,K110&lt;=50),12,IF(AND(L110="PELEPAS GAS",K110&gt;=51,K110&lt;=100),13,IF(AND(L110="PELEPAS GAS",K110&gt;=101,K110&lt;=250),14,IF(AND(L110="PELEPAS GAS",K110&gt;=251,K110&lt;1000),15,IF(AND(L110="PELEPAS GAS",K110&gt;=501,K110&lt;2000),16,"SALAH"))))))))))))))))</f>
        <v>14</v>
      </c>
      <c r="N110" s="21" t="s">
        <v>19</v>
      </c>
    </row>
    <row r="111" spans="1:14" x14ac:dyDescent="0.25">
      <c r="A111" s="21">
        <f t="shared" si="10"/>
        <v>110</v>
      </c>
      <c r="B111" s="21" t="s">
        <v>1136</v>
      </c>
      <c r="C111" s="21" t="str">
        <f>VLOOKUP(B111,[1]DESA!$B$2:$D$601,3,FALSE)</f>
        <v>TANAK BEAK</v>
      </c>
      <c r="D111" s="21" t="str">
        <f>VLOOKUP(B111,[1]DESA!$B$2:$E$601,4,FALSE)</f>
        <v>BATUKLIANG UTARA</v>
      </c>
      <c r="E111" s="22" t="s">
        <v>24</v>
      </c>
      <c r="F111" s="21">
        <f t="shared" si="14"/>
        <v>0</v>
      </c>
      <c r="G111" s="21">
        <f t="shared" si="15"/>
        <v>0</v>
      </c>
      <c r="H111" s="24"/>
      <c r="I111" s="24"/>
      <c r="J111" s="21" t="s">
        <v>18</v>
      </c>
      <c r="K111" s="21">
        <v>150</v>
      </c>
      <c r="L111" s="21" t="str">
        <f>VLOOKUP(E111,[1]KLASIFIKASI!$I$4:$J$18,2,FALSE)</f>
        <v>PELEPAS GAS</v>
      </c>
      <c r="M111" s="21">
        <f t="shared" si="16"/>
        <v>14</v>
      </c>
      <c r="N111" s="21" t="s">
        <v>19</v>
      </c>
    </row>
    <row r="112" spans="1:14" x14ac:dyDescent="0.25">
      <c r="A112" s="21">
        <f t="shared" si="10"/>
        <v>111</v>
      </c>
      <c r="B112" s="21" t="s">
        <v>1136</v>
      </c>
      <c r="C112" s="21" t="str">
        <f>VLOOKUP(B112,[1]DESA!$B$2:$D$601,3,FALSE)</f>
        <v>TANAK BEAK</v>
      </c>
      <c r="D112" s="21" t="str">
        <f>VLOOKUP(B112,[1]DESA!$B$2:$E$601,4,FALSE)</f>
        <v>BATUKLIANG UTARA</v>
      </c>
      <c r="E112" s="22" t="s">
        <v>24</v>
      </c>
      <c r="F112" s="21">
        <f t="shared" si="14"/>
        <v>0</v>
      </c>
      <c r="G112" s="21">
        <f t="shared" si="15"/>
        <v>0</v>
      </c>
      <c r="H112" s="24"/>
      <c r="I112" s="24"/>
      <c r="J112" s="21" t="s">
        <v>18</v>
      </c>
      <c r="K112" s="21">
        <v>150</v>
      </c>
      <c r="L112" s="21" t="str">
        <f>VLOOKUP(E112,[1]KLASIFIKASI!$I$4:$J$18,2,FALSE)</f>
        <v>PELEPAS GAS</v>
      </c>
      <c r="M112" s="21">
        <f t="shared" si="16"/>
        <v>14</v>
      </c>
      <c r="N112" s="21" t="s">
        <v>19</v>
      </c>
    </row>
    <row r="113" spans="1:14" ht="14.25" customHeight="1" x14ac:dyDescent="0.25">
      <c r="A113" s="21">
        <f t="shared" si="10"/>
        <v>112</v>
      </c>
      <c r="B113" s="21" t="s">
        <v>1136</v>
      </c>
      <c r="C113" s="21" t="str">
        <f>VLOOKUP(B113,[1]DESA!$B$2:$D$601,3,FALSE)</f>
        <v>TANAK BEAK</v>
      </c>
      <c r="D113" s="21" t="str">
        <f>VLOOKUP(B113,[1]DESA!$B$2:$E$601,4,FALSE)</f>
        <v>BATUKLIANG UTARA</v>
      </c>
      <c r="E113" s="22" t="s">
        <v>15</v>
      </c>
      <c r="F113" s="21">
        <f t="shared" si="14"/>
        <v>0</v>
      </c>
      <c r="G113" s="21">
        <f t="shared" si="15"/>
        <v>0</v>
      </c>
      <c r="H113" s="24" t="s">
        <v>1179</v>
      </c>
      <c r="I113" s="24" t="s">
        <v>1180</v>
      </c>
      <c r="J113" s="21" t="s">
        <v>18</v>
      </c>
      <c r="K113" s="21">
        <v>25</v>
      </c>
      <c r="L113" s="21" t="str">
        <f>VLOOKUP(E113,[1]KLASIFIKASI!$I$4:$J$18,2,FALSE)</f>
        <v>PELEPAS GAS</v>
      </c>
      <c r="M113" s="21">
        <f t="shared" si="16"/>
        <v>12</v>
      </c>
      <c r="N113" s="21" t="s">
        <v>19</v>
      </c>
    </row>
    <row r="114" spans="1:14" x14ac:dyDescent="0.25">
      <c r="A114" s="21">
        <f t="shared" si="10"/>
        <v>113</v>
      </c>
      <c r="B114" s="21" t="s">
        <v>1136</v>
      </c>
      <c r="C114" s="21" t="str">
        <f>VLOOKUP(B114,[1]DESA!$B$2:$D$601,3,FALSE)</f>
        <v>TANAK BEAK</v>
      </c>
      <c r="D114" s="21" t="str">
        <f>VLOOKUP(B114,[1]DESA!$B$2:$E$601,4,FALSE)</f>
        <v>BATUKLIANG UTARA</v>
      </c>
      <c r="E114" s="22" t="s">
        <v>24</v>
      </c>
      <c r="F114" s="21">
        <f t="shared" si="14"/>
        <v>0</v>
      </c>
      <c r="G114" s="21">
        <f t="shared" si="15"/>
        <v>0</v>
      </c>
      <c r="H114" s="24" t="s">
        <v>1146</v>
      </c>
      <c r="I114" s="24" t="s">
        <v>1147</v>
      </c>
      <c r="J114" s="21" t="s">
        <v>18</v>
      </c>
      <c r="K114" s="21">
        <v>150</v>
      </c>
      <c r="L114" s="21" t="str">
        <f>VLOOKUP(E114,[1]KLASIFIKASI!$I$4:$J$18,2,FALSE)</f>
        <v>PELEPAS GAS</v>
      </c>
      <c r="M114" s="21">
        <f t="shared" si="16"/>
        <v>14</v>
      </c>
      <c r="N114" s="21" t="s">
        <v>19</v>
      </c>
    </row>
    <row r="115" spans="1:14" x14ac:dyDescent="0.25">
      <c r="A115" s="21">
        <f t="shared" si="10"/>
        <v>114</v>
      </c>
      <c r="B115" s="21" t="s">
        <v>1136</v>
      </c>
      <c r="C115" s="21" t="str">
        <f>VLOOKUP(B115,[1]DESA!$B$2:$D$601,3,FALSE)</f>
        <v>TANAK BEAK</v>
      </c>
      <c r="D115" s="21" t="str">
        <f>VLOOKUP(B115,[1]DESA!$B$2:$E$601,4,FALSE)</f>
        <v>BATUKLIANG UTARA</v>
      </c>
      <c r="E115" s="22" t="s">
        <v>24</v>
      </c>
      <c r="F115" s="21">
        <f t="shared" si="14"/>
        <v>0</v>
      </c>
      <c r="G115" s="21">
        <f t="shared" si="15"/>
        <v>0</v>
      </c>
      <c r="H115" s="24" t="s">
        <v>1148</v>
      </c>
      <c r="I115" s="24" t="s">
        <v>1149</v>
      </c>
      <c r="J115" s="21" t="s">
        <v>18</v>
      </c>
      <c r="K115" s="21">
        <v>150</v>
      </c>
      <c r="L115" s="21" t="str">
        <f>VLOOKUP(E115,[1]KLASIFIKASI!$I$4:$J$18,2,FALSE)</f>
        <v>PELEPAS GAS</v>
      </c>
      <c r="M115" s="21">
        <f t="shared" si="16"/>
        <v>14</v>
      </c>
      <c r="N115" s="21" t="s">
        <v>19</v>
      </c>
    </row>
    <row r="116" spans="1:14" x14ac:dyDescent="0.25">
      <c r="A116" s="21">
        <f t="shared" si="10"/>
        <v>115</v>
      </c>
      <c r="B116" s="21" t="s">
        <v>1136</v>
      </c>
      <c r="C116" s="21" t="str">
        <f>VLOOKUP(B116,[1]DESA!$B$2:$D$601,3,FALSE)</f>
        <v>TANAK BEAK</v>
      </c>
      <c r="D116" s="21" t="str">
        <f>VLOOKUP(B116,[1]DESA!$B$2:$E$601,4,FALSE)</f>
        <v>BATUKLIANG UTARA</v>
      </c>
      <c r="E116" s="22" t="s">
        <v>24</v>
      </c>
      <c r="F116" s="21">
        <f t="shared" si="14"/>
        <v>0</v>
      </c>
      <c r="G116" s="21">
        <f t="shared" si="15"/>
        <v>0</v>
      </c>
      <c r="H116" s="24" t="s">
        <v>1137</v>
      </c>
      <c r="I116" s="24" t="s">
        <v>1138</v>
      </c>
      <c r="J116" s="21" t="s">
        <v>18</v>
      </c>
      <c r="K116" s="21"/>
      <c r="L116" s="21" t="str">
        <f>VLOOKUP(E116,[1]KLASIFIKASI!$I$4:$J$18,2,FALSE)</f>
        <v>PELEPAS GAS</v>
      </c>
      <c r="M116" s="21" t="str">
        <f t="shared" si="16"/>
        <v>SALAH</v>
      </c>
      <c r="N116" s="21" t="s">
        <v>52</v>
      </c>
    </row>
    <row r="117" spans="1:14" x14ac:dyDescent="0.25">
      <c r="A117" s="21">
        <f t="shared" si="10"/>
        <v>116</v>
      </c>
      <c r="B117" s="21" t="s">
        <v>1136</v>
      </c>
      <c r="C117" s="21" t="str">
        <f>VLOOKUP(B117,[1]DESA!$B$2:$D$601,3,FALSE)</f>
        <v>TANAK BEAK</v>
      </c>
      <c r="D117" s="21" t="str">
        <f>VLOOKUP(B117,[1]DESA!$B$2:$E$601,4,FALSE)</f>
        <v>BATUKLIANG UTARA</v>
      </c>
      <c r="E117" s="22" t="s">
        <v>24</v>
      </c>
      <c r="F117" s="21">
        <f t="shared" si="14"/>
        <v>0</v>
      </c>
      <c r="G117" s="21">
        <f t="shared" si="15"/>
        <v>0</v>
      </c>
      <c r="H117" s="24" t="s">
        <v>1139</v>
      </c>
      <c r="I117" s="24" t="s">
        <v>1140</v>
      </c>
      <c r="J117" s="21" t="s">
        <v>18</v>
      </c>
      <c r="K117" s="21">
        <v>150</v>
      </c>
      <c r="L117" s="21" t="str">
        <f>VLOOKUP(E117,[1]KLASIFIKASI!$I$4:$J$18,2,FALSE)</f>
        <v>PELEPAS GAS</v>
      </c>
      <c r="M117" s="21">
        <f t="shared" si="16"/>
        <v>14</v>
      </c>
      <c r="N117" s="21" t="s">
        <v>19</v>
      </c>
    </row>
    <row r="118" spans="1:14" x14ac:dyDescent="0.25">
      <c r="A118" s="21">
        <f t="shared" si="10"/>
        <v>117</v>
      </c>
      <c r="B118" s="21" t="s">
        <v>1136</v>
      </c>
      <c r="C118" s="21" t="str">
        <f>VLOOKUP(B118,[1]DESA!$B$2:$D$601,3,FALSE)</f>
        <v>TANAK BEAK</v>
      </c>
      <c r="D118" s="21" t="str">
        <f>VLOOKUP(B118,[1]DESA!$B$2:$E$601,4,FALSE)</f>
        <v>BATUKLIANG UTARA</v>
      </c>
      <c r="E118" s="22" t="s">
        <v>24</v>
      </c>
      <c r="F118" s="21">
        <f t="shared" si="14"/>
        <v>0</v>
      </c>
      <c r="G118" s="21">
        <f t="shared" si="15"/>
        <v>0</v>
      </c>
      <c r="H118" s="24" t="s">
        <v>1141</v>
      </c>
      <c r="I118" s="24" t="s">
        <v>1142</v>
      </c>
      <c r="J118" s="21" t="s">
        <v>18</v>
      </c>
      <c r="K118" s="21">
        <v>150</v>
      </c>
      <c r="L118" s="21" t="str">
        <f>VLOOKUP(E118,[1]KLASIFIKASI!$I$4:$J$18,2,FALSE)</f>
        <v>PELEPAS GAS</v>
      </c>
      <c r="M118" s="21">
        <f t="shared" si="16"/>
        <v>14</v>
      </c>
      <c r="N118" s="21" t="s">
        <v>19</v>
      </c>
    </row>
    <row r="119" spans="1:14" x14ac:dyDescent="0.25">
      <c r="A119" s="21">
        <f t="shared" si="10"/>
        <v>118</v>
      </c>
      <c r="B119" s="21" t="s">
        <v>1029</v>
      </c>
      <c r="C119" s="21" t="str">
        <f>VLOOKUP(B119,[1]DESA!$B$2:$D$601,3,FALSE)</f>
        <v>MAS-MAS</v>
      </c>
      <c r="D119" s="21" t="str">
        <f>VLOOKUP(B119,[1]DESA!$B$2:$E$601,4,FALSE)</f>
        <v>BATUKLIANG UTARA</v>
      </c>
      <c r="E119" s="22" t="s">
        <v>24</v>
      </c>
      <c r="F119" s="21">
        <f t="shared" si="14"/>
        <v>0</v>
      </c>
      <c r="G119" s="21">
        <f t="shared" si="15"/>
        <v>0</v>
      </c>
      <c r="H119" s="24" t="s">
        <v>1084</v>
      </c>
      <c r="I119" s="24" t="s">
        <v>1085</v>
      </c>
      <c r="J119" s="21" t="s">
        <v>18</v>
      </c>
      <c r="K119" s="21">
        <v>250</v>
      </c>
      <c r="L119" s="21" t="str">
        <f>VLOOKUP(E119,[1]KLASIFIKASI!$I$4:$J$18,2,FALSE)</f>
        <v>PELEPAS GAS</v>
      </c>
      <c r="M119" s="21">
        <f t="shared" si="16"/>
        <v>14</v>
      </c>
      <c r="N119" s="21" t="s">
        <v>19</v>
      </c>
    </row>
    <row r="120" spans="1:14" x14ac:dyDescent="0.25">
      <c r="A120" s="21">
        <f t="shared" si="10"/>
        <v>119</v>
      </c>
      <c r="B120" s="21" t="s">
        <v>1029</v>
      </c>
      <c r="C120" s="21" t="str">
        <f>VLOOKUP(B120,[1]DESA!$B$2:$D$601,3,FALSE)</f>
        <v>MAS-MAS</v>
      </c>
      <c r="D120" s="21" t="str">
        <f>VLOOKUP(B120,[1]DESA!$B$2:$E$601,4,FALSE)</f>
        <v>BATUKLIANG UTARA</v>
      </c>
      <c r="E120" s="22" t="s">
        <v>24</v>
      </c>
      <c r="F120" s="21">
        <f t="shared" si="14"/>
        <v>0</v>
      </c>
      <c r="G120" s="21">
        <f t="shared" si="15"/>
        <v>0</v>
      </c>
      <c r="H120" s="24" t="s">
        <v>1086</v>
      </c>
      <c r="I120" s="24" t="s">
        <v>1087</v>
      </c>
      <c r="J120" s="21" t="s">
        <v>18</v>
      </c>
      <c r="K120" s="21">
        <v>500</v>
      </c>
      <c r="L120" s="21" t="str">
        <f>VLOOKUP(E120,[1]KLASIFIKASI!$I$4:$J$18,2,FALSE)</f>
        <v>PELEPAS GAS</v>
      </c>
      <c r="M120" s="21">
        <f t="shared" si="16"/>
        <v>15</v>
      </c>
      <c r="N120" s="21" t="s">
        <v>19</v>
      </c>
    </row>
    <row r="121" spans="1:14" x14ac:dyDescent="0.25">
      <c r="A121" s="21">
        <f t="shared" si="10"/>
        <v>120</v>
      </c>
      <c r="B121" s="21" t="s">
        <v>1029</v>
      </c>
      <c r="C121" s="21" t="str">
        <f>VLOOKUP(B121,[1]DESA!$B$2:$D$601,3,FALSE)</f>
        <v>MAS-MAS</v>
      </c>
      <c r="D121" s="21" t="str">
        <f>VLOOKUP(B121,[1]DESA!$B$2:$E$601,4,FALSE)</f>
        <v>BATUKLIANG UTARA</v>
      </c>
      <c r="E121" s="22" t="s">
        <v>24</v>
      </c>
      <c r="F121" s="21">
        <f t="shared" si="14"/>
        <v>0</v>
      </c>
      <c r="G121" s="21">
        <f t="shared" si="15"/>
        <v>0</v>
      </c>
      <c r="H121" s="24" t="s">
        <v>1088</v>
      </c>
      <c r="I121" s="24" t="s">
        <v>1089</v>
      </c>
      <c r="J121" s="21" t="s">
        <v>18</v>
      </c>
      <c r="K121" s="21">
        <v>500</v>
      </c>
      <c r="L121" s="21" t="str">
        <f>VLOOKUP(E121,[1]KLASIFIKASI!$I$4:$J$18,2,FALSE)</f>
        <v>PELEPAS GAS</v>
      </c>
      <c r="M121" s="21">
        <f t="shared" si="16"/>
        <v>15</v>
      </c>
      <c r="N121" s="21" t="s">
        <v>19</v>
      </c>
    </row>
    <row r="122" spans="1:14" x14ac:dyDescent="0.25">
      <c r="A122" s="21">
        <f t="shared" si="10"/>
        <v>121</v>
      </c>
      <c r="B122" s="21" t="s">
        <v>1029</v>
      </c>
      <c r="C122" s="21" t="str">
        <f>VLOOKUP(B122,[1]DESA!$B$2:$D$601,3,FALSE)</f>
        <v>MAS-MAS</v>
      </c>
      <c r="D122" s="21" t="str">
        <f>VLOOKUP(B122,[1]DESA!$B$2:$E$601,4,FALSE)</f>
        <v>BATUKLIANG UTARA</v>
      </c>
      <c r="E122" s="22" t="s">
        <v>24</v>
      </c>
      <c r="F122" s="21">
        <f t="shared" si="14"/>
        <v>0</v>
      </c>
      <c r="G122" s="21">
        <f t="shared" si="15"/>
        <v>0</v>
      </c>
      <c r="H122" s="24" t="s">
        <v>1090</v>
      </c>
      <c r="I122" s="24" t="s">
        <v>1091</v>
      </c>
      <c r="J122" s="21" t="s">
        <v>18</v>
      </c>
      <c r="K122" s="21">
        <v>150</v>
      </c>
      <c r="L122" s="21" t="str">
        <f>VLOOKUP(E122,[1]KLASIFIKASI!$I$4:$J$18,2,FALSE)</f>
        <v>PELEPAS GAS</v>
      </c>
      <c r="M122" s="21">
        <f t="shared" si="16"/>
        <v>14</v>
      </c>
      <c r="N122" s="21" t="s">
        <v>19</v>
      </c>
    </row>
    <row r="123" spans="1:14" x14ac:dyDescent="0.25">
      <c r="A123" s="21">
        <f t="shared" si="10"/>
        <v>122</v>
      </c>
      <c r="B123" s="21" t="s">
        <v>1029</v>
      </c>
      <c r="C123" s="21" t="str">
        <f>VLOOKUP(B123,[1]DESA!$B$2:$D$601,3,FALSE)</f>
        <v>MAS-MAS</v>
      </c>
      <c r="D123" s="21" t="str">
        <f>VLOOKUP(B123,[1]DESA!$B$2:$E$601,4,FALSE)</f>
        <v>BATUKLIANG UTARA</v>
      </c>
      <c r="E123" s="22" t="s">
        <v>24</v>
      </c>
      <c r="F123" s="21">
        <f t="shared" si="14"/>
        <v>0</v>
      </c>
      <c r="G123" s="21">
        <f t="shared" si="15"/>
        <v>0</v>
      </c>
      <c r="H123" s="24" t="s">
        <v>1092</v>
      </c>
      <c r="I123" s="24" t="s">
        <v>1093</v>
      </c>
      <c r="J123" s="21" t="s">
        <v>18</v>
      </c>
      <c r="K123" s="21">
        <v>250</v>
      </c>
      <c r="L123" s="21" t="str">
        <f>VLOOKUP(E123,[1]KLASIFIKASI!$I$4:$J$18,2,FALSE)</f>
        <v>PELEPAS GAS</v>
      </c>
      <c r="M123" s="21">
        <f t="shared" si="16"/>
        <v>14</v>
      </c>
      <c r="N123" s="21" t="s">
        <v>19</v>
      </c>
    </row>
    <row r="124" spans="1:14" x14ac:dyDescent="0.25">
      <c r="A124" s="21">
        <f t="shared" si="10"/>
        <v>123</v>
      </c>
      <c r="B124" s="21" t="s">
        <v>1029</v>
      </c>
      <c r="C124" s="21" t="str">
        <f>VLOOKUP(B124,[1]DESA!$B$2:$D$601,3,FALSE)</f>
        <v>MAS-MAS</v>
      </c>
      <c r="D124" s="21" t="str">
        <f>VLOOKUP(B124,[1]DESA!$B$2:$E$601,4,FALSE)</f>
        <v>BATUKLIANG UTARA</v>
      </c>
      <c r="E124" s="22" t="s">
        <v>24</v>
      </c>
      <c r="F124" s="21">
        <f t="shared" si="14"/>
        <v>0</v>
      </c>
      <c r="G124" s="21">
        <f t="shared" si="15"/>
        <v>0</v>
      </c>
      <c r="H124" s="24" t="s">
        <v>1094</v>
      </c>
      <c r="I124" s="24" t="s">
        <v>1095</v>
      </c>
      <c r="J124" s="21" t="s">
        <v>18</v>
      </c>
      <c r="K124" s="21">
        <v>500</v>
      </c>
      <c r="L124" s="21" t="str">
        <f>VLOOKUP(E124,[1]KLASIFIKASI!$I$4:$J$18,2,FALSE)</f>
        <v>PELEPAS GAS</v>
      </c>
      <c r="M124" s="21">
        <f t="shared" si="16"/>
        <v>15</v>
      </c>
      <c r="N124" s="21" t="s">
        <v>19</v>
      </c>
    </row>
    <row r="125" spans="1:14" x14ac:dyDescent="0.25">
      <c r="A125" s="21">
        <f t="shared" si="10"/>
        <v>124</v>
      </c>
      <c r="B125" s="21" t="s">
        <v>1029</v>
      </c>
      <c r="C125" s="21" t="str">
        <f>VLOOKUP(B125,[1]DESA!$B$2:$D$601,3,FALSE)</f>
        <v>MAS-MAS</v>
      </c>
      <c r="D125" s="21" t="str">
        <f>VLOOKUP(B125,[1]DESA!$B$2:$E$601,4,FALSE)</f>
        <v>BATUKLIANG UTARA</v>
      </c>
      <c r="E125" s="22" t="s">
        <v>24</v>
      </c>
      <c r="F125" s="21">
        <f t="shared" si="14"/>
        <v>0</v>
      </c>
      <c r="G125" s="21">
        <f t="shared" si="15"/>
        <v>0</v>
      </c>
      <c r="H125" s="24" t="s">
        <v>1096</v>
      </c>
      <c r="I125" s="24" t="s">
        <v>1097</v>
      </c>
      <c r="J125" s="21" t="s">
        <v>18</v>
      </c>
      <c r="K125" s="21">
        <v>500</v>
      </c>
      <c r="L125" s="21" t="str">
        <f>VLOOKUP(E125,[1]KLASIFIKASI!$I$4:$J$18,2,FALSE)</f>
        <v>PELEPAS GAS</v>
      </c>
      <c r="M125" s="21">
        <f t="shared" si="16"/>
        <v>15</v>
      </c>
      <c r="N125" s="21" t="s">
        <v>19</v>
      </c>
    </row>
    <row r="126" spans="1:14" x14ac:dyDescent="0.25">
      <c r="A126" s="21">
        <f t="shared" si="10"/>
        <v>125</v>
      </c>
      <c r="B126" s="21" t="s">
        <v>1029</v>
      </c>
      <c r="C126" s="21" t="str">
        <f>VLOOKUP(B126,[1]DESA!$B$2:$D$601,3,FALSE)</f>
        <v>MAS-MAS</v>
      </c>
      <c r="D126" s="21" t="str">
        <f>VLOOKUP(B126,[1]DESA!$B$2:$E$601,4,FALSE)</f>
        <v>BATUKLIANG UTARA</v>
      </c>
      <c r="E126" s="22" t="s">
        <v>15</v>
      </c>
      <c r="F126" s="21">
        <f t="shared" si="14"/>
        <v>0</v>
      </c>
      <c r="G126" s="21">
        <f t="shared" si="15"/>
        <v>0</v>
      </c>
      <c r="H126" s="24" t="s">
        <v>1098</v>
      </c>
      <c r="I126" s="24" t="s">
        <v>1099</v>
      </c>
      <c r="J126" s="21" t="s">
        <v>18</v>
      </c>
      <c r="K126" s="21">
        <v>32</v>
      </c>
      <c r="L126" s="21" t="str">
        <f>VLOOKUP(E126,[1]KLASIFIKASI!$I$4:$J$18,2,FALSE)</f>
        <v>PELEPAS GAS</v>
      </c>
      <c r="M126" s="21">
        <f t="shared" si="16"/>
        <v>12</v>
      </c>
      <c r="N126" s="21" t="s">
        <v>19</v>
      </c>
    </row>
    <row r="127" spans="1:14" x14ac:dyDescent="0.25">
      <c r="A127" s="21">
        <f t="shared" si="10"/>
        <v>126</v>
      </c>
      <c r="B127" s="21" t="s">
        <v>1029</v>
      </c>
      <c r="C127" s="21" t="str">
        <f>VLOOKUP(B127,[1]DESA!$B$2:$D$601,3,FALSE)</f>
        <v>MAS-MAS</v>
      </c>
      <c r="D127" s="21" t="str">
        <f>VLOOKUP(B127,[1]DESA!$B$2:$E$601,4,FALSE)</f>
        <v>BATUKLIANG UTARA</v>
      </c>
      <c r="E127" s="22" t="s">
        <v>24</v>
      </c>
      <c r="F127" s="21">
        <f t="shared" si="14"/>
        <v>0</v>
      </c>
      <c r="G127" s="21">
        <f t="shared" si="15"/>
        <v>0</v>
      </c>
      <c r="H127" s="24" t="s">
        <v>1100</v>
      </c>
      <c r="I127" s="24" t="s">
        <v>1101</v>
      </c>
      <c r="J127" s="21" t="s">
        <v>18</v>
      </c>
      <c r="K127" s="21">
        <v>500</v>
      </c>
      <c r="L127" s="21" t="str">
        <f>VLOOKUP(E127,[1]KLASIFIKASI!$I$4:$J$18,2,FALSE)</f>
        <v>PELEPAS GAS</v>
      </c>
      <c r="M127" s="21">
        <f t="shared" si="16"/>
        <v>15</v>
      </c>
      <c r="N127" s="21" t="s">
        <v>19</v>
      </c>
    </row>
    <row r="128" spans="1:14" x14ac:dyDescent="0.25">
      <c r="A128" s="21">
        <f t="shared" si="10"/>
        <v>127</v>
      </c>
      <c r="B128" s="21" t="s">
        <v>1029</v>
      </c>
      <c r="C128" s="21" t="str">
        <f>VLOOKUP(B128,[1]DESA!$B$2:$D$601,3,FALSE)</f>
        <v>MAS-MAS</v>
      </c>
      <c r="D128" s="21" t="str">
        <f>VLOOKUP(B128,[1]DESA!$B$2:$E$601,4,FALSE)</f>
        <v>BATUKLIANG UTARA</v>
      </c>
      <c r="E128" s="22" t="s">
        <v>24</v>
      </c>
      <c r="F128" s="21">
        <f t="shared" si="14"/>
        <v>0</v>
      </c>
      <c r="G128" s="21">
        <f t="shared" si="15"/>
        <v>0</v>
      </c>
      <c r="H128" s="24"/>
      <c r="I128" s="24"/>
      <c r="J128" s="21" t="s">
        <v>18</v>
      </c>
      <c r="K128" s="21">
        <v>500</v>
      </c>
      <c r="L128" s="21" t="str">
        <f>VLOOKUP(E128,[1]KLASIFIKASI!$I$4:$J$18,2,FALSE)</f>
        <v>PELEPAS GAS</v>
      </c>
      <c r="M128" s="21">
        <f t="shared" si="16"/>
        <v>15</v>
      </c>
      <c r="N128" s="21" t="s">
        <v>19</v>
      </c>
    </row>
    <row r="129" spans="1:14" x14ac:dyDescent="0.25">
      <c r="A129" s="21">
        <f t="shared" si="10"/>
        <v>128</v>
      </c>
      <c r="B129" s="21" t="s">
        <v>957</v>
      </c>
      <c r="C129" s="21" t="str">
        <f>VLOOKUP(B129,[1]DESA!$B$2:$D$601,3,FALSE)</f>
        <v>MAS-MAS</v>
      </c>
      <c r="D129" s="21" t="str">
        <f>VLOOKUP(B129,[1]DESA!$B$2:$E$601,4,FALSE)</f>
        <v>BATUKLIANG UTARA</v>
      </c>
      <c r="E129" s="22" t="s">
        <v>24</v>
      </c>
      <c r="F129" s="21">
        <f t="shared" si="14"/>
        <v>0</v>
      </c>
      <c r="G129" s="21">
        <f t="shared" si="15"/>
        <v>0</v>
      </c>
      <c r="H129" s="24" t="s">
        <v>1013</v>
      </c>
      <c r="I129" s="24" t="s">
        <v>1014</v>
      </c>
      <c r="J129" s="21" t="s">
        <v>18</v>
      </c>
      <c r="K129" s="21">
        <v>500</v>
      </c>
      <c r="L129" s="21" t="str">
        <f>VLOOKUP(E129,[1]KLASIFIKASI!$I$4:$J$18,2,FALSE)</f>
        <v>PELEPAS GAS</v>
      </c>
      <c r="M129" s="21">
        <f t="shared" si="16"/>
        <v>15</v>
      </c>
      <c r="N129" s="21" t="s">
        <v>19</v>
      </c>
    </row>
    <row r="130" spans="1:14" x14ac:dyDescent="0.25">
      <c r="A130" s="21">
        <f t="shared" si="10"/>
        <v>129</v>
      </c>
      <c r="B130" s="21" t="s">
        <v>957</v>
      </c>
      <c r="C130" s="21" t="str">
        <f>VLOOKUP(B130,[1]DESA!$B$2:$D$601,3,FALSE)</f>
        <v>MAS-MAS</v>
      </c>
      <c r="D130" s="21" t="str">
        <f>VLOOKUP(B130,[1]DESA!$B$2:$E$601,4,FALSE)</f>
        <v>BATUKLIANG UTARA</v>
      </c>
      <c r="E130" s="22" t="s">
        <v>24</v>
      </c>
      <c r="F130" s="21">
        <f t="shared" si="14"/>
        <v>0</v>
      </c>
      <c r="G130" s="21">
        <f t="shared" si="15"/>
        <v>0</v>
      </c>
      <c r="H130" s="24"/>
      <c r="I130" s="24"/>
      <c r="J130" s="21" t="s">
        <v>18</v>
      </c>
      <c r="K130" s="21">
        <v>250</v>
      </c>
      <c r="L130" s="21" t="str">
        <f>VLOOKUP(E130,[1]KLASIFIKASI!$I$4:$J$18,2,FALSE)</f>
        <v>PELEPAS GAS</v>
      </c>
      <c r="M130" s="21">
        <f t="shared" si="16"/>
        <v>14</v>
      </c>
      <c r="N130" s="21" t="s">
        <v>19</v>
      </c>
    </row>
    <row r="131" spans="1:14" x14ac:dyDescent="0.25">
      <c r="A131" s="21">
        <f t="shared" si="10"/>
        <v>130</v>
      </c>
      <c r="B131" s="21" t="s">
        <v>957</v>
      </c>
      <c r="C131" s="21" t="str">
        <f>VLOOKUP(B131,[1]DESA!$B$2:$D$601,3,FALSE)</f>
        <v>MAS-MAS</v>
      </c>
      <c r="D131" s="21" t="str">
        <f>VLOOKUP(B131,[1]DESA!$B$2:$E$601,4,FALSE)</f>
        <v>BATUKLIANG UTARA</v>
      </c>
      <c r="E131" s="22" t="s">
        <v>24</v>
      </c>
      <c r="F131" s="21">
        <f t="shared" si="14"/>
        <v>0</v>
      </c>
      <c r="G131" s="21">
        <f t="shared" si="15"/>
        <v>0</v>
      </c>
      <c r="H131" s="24" t="s">
        <v>988</v>
      </c>
      <c r="I131" s="24" t="s">
        <v>989</v>
      </c>
      <c r="J131" s="21" t="s">
        <v>18</v>
      </c>
      <c r="K131" s="21">
        <v>500</v>
      </c>
      <c r="L131" s="21" t="str">
        <f>VLOOKUP(E131,[1]KLASIFIKASI!$I$4:$J$18,2,FALSE)</f>
        <v>PELEPAS GAS</v>
      </c>
      <c r="M131" s="21">
        <f t="shared" si="16"/>
        <v>15</v>
      </c>
      <c r="N131" s="21" t="s">
        <v>19</v>
      </c>
    </row>
    <row r="132" spans="1:14" x14ac:dyDescent="0.25">
      <c r="A132" s="21">
        <f t="shared" ref="A132:A195" si="17">1+A131</f>
        <v>131</v>
      </c>
      <c r="B132" s="21" t="s">
        <v>957</v>
      </c>
      <c r="C132" s="21" t="str">
        <f>VLOOKUP(B132,[1]DESA!$B$2:$D$601,3,FALSE)</f>
        <v>MAS-MAS</v>
      </c>
      <c r="D132" s="21" t="str">
        <f>VLOOKUP(B132,[1]DESA!$B$2:$E$601,4,FALSE)</f>
        <v>BATUKLIANG UTARA</v>
      </c>
      <c r="E132" s="22" t="s">
        <v>24</v>
      </c>
      <c r="F132" s="21">
        <f t="shared" ref="F132:F171" si="18">IF(ISERROR(VLOOKUP(M132,KELAS,2,FALSE)),0,VLOOKUP(M132,KELAS,2,FALSE))</f>
        <v>0</v>
      </c>
      <c r="G132" s="21">
        <f t="shared" ref="G132:G171" si="19">IF(F132&gt;50,100,F132)</f>
        <v>0</v>
      </c>
      <c r="H132" s="24" t="s">
        <v>993</v>
      </c>
      <c r="I132" s="24" t="s">
        <v>994</v>
      </c>
      <c r="J132" s="21" t="s">
        <v>18</v>
      </c>
      <c r="K132" s="21">
        <v>250</v>
      </c>
      <c r="L132" s="21" t="str">
        <f>VLOOKUP(E132,[1]KLASIFIKASI!$I$4:$J$18,2,FALSE)</f>
        <v>PELEPAS GAS</v>
      </c>
      <c r="M132" s="21">
        <f t="shared" ref="M132:M171" si="20">IF(AND(L132="PIJAR",K132&gt;=25,K132&lt;=50),1,IF(AND(L132="PIJAR",K132&gt;=51,K132&lt;=100),2,IF(AND(L132="PIJAR",K132&gt;=101,K132&lt;=200),3,IF(AND(L132="PIJAR",K132&gt;=201,K132&lt;=300),4,IF(AND(L132="PIJAR",K132&gt;=301,K132&lt;=400),5,IF(AND(L132="PIJAR",K132&gt;=401,K132&lt;=500),6,IF(AND(L132="PIJAR",K132&gt;=510,K132&lt;=600),7,IF(AND(L132="PIJAR",K132&gt;=601,K132&lt;=700),8,IF(AND(L132="PIJAR",K132&gt;=701,K132&lt;=800),9,IF(AND(L132="PIJAR",K132&gt;=801,K132&lt;=900),10,IF(AND(L132="PIJAR",K132&gt;=901,K132&lt;=1000),11,IF(AND(L132="PELEPAS GAS",K132&gt;=10,K132&lt;=50),12,IF(AND(L132="PELEPAS GAS",K132&gt;=51,K132&lt;=100),13,IF(AND(L132="PELEPAS GAS",K132&gt;=101,K132&lt;=250),14,IF(AND(L132="PELEPAS GAS",K132&gt;=251,K132&lt;1000),15,IF(AND(L132="PELEPAS GAS",K132&gt;=501,K132&lt;2000),16,"SALAH"))))))))))))))))</f>
        <v>14</v>
      </c>
      <c r="N132" s="21" t="s">
        <v>19</v>
      </c>
    </row>
    <row r="133" spans="1:14" x14ac:dyDescent="0.25">
      <c r="A133" s="21">
        <f t="shared" si="17"/>
        <v>132</v>
      </c>
      <c r="B133" s="21" t="s">
        <v>957</v>
      </c>
      <c r="C133" s="21" t="str">
        <f>VLOOKUP(B133,[1]DESA!$B$2:$D$601,3,FALSE)</f>
        <v>MAS-MAS</v>
      </c>
      <c r="D133" s="21" t="str">
        <f>VLOOKUP(B133,[1]DESA!$B$2:$E$601,4,FALSE)</f>
        <v>BATUKLIANG UTARA</v>
      </c>
      <c r="E133" s="22" t="s">
        <v>49</v>
      </c>
      <c r="F133" s="21">
        <f t="shared" si="18"/>
        <v>0</v>
      </c>
      <c r="G133" s="21">
        <f t="shared" si="19"/>
        <v>0</v>
      </c>
      <c r="H133" s="24" t="s">
        <v>999</v>
      </c>
      <c r="I133" s="24" t="s">
        <v>1000</v>
      </c>
      <c r="J133" s="21" t="s">
        <v>18</v>
      </c>
      <c r="K133" s="21"/>
      <c r="L133" s="21" t="e">
        <f>VLOOKUP(E133,[1]KLASIFIKASI!$I$4:$J$18,2,FALSE)</f>
        <v>#N/A</v>
      </c>
      <c r="M133" s="21" t="e">
        <f t="shared" si="20"/>
        <v>#N/A</v>
      </c>
      <c r="N133" s="21" t="s">
        <v>52</v>
      </c>
    </row>
    <row r="134" spans="1:14" x14ac:dyDescent="0.25">
      <c r="A134" s="21">
        <f t="shared" si="17"/>
        <v>133</v>
      </c>
      <c r="B134" s="21" t="s">
        <v>957</v>
      </c>
      <c r="C134" s="21" t="str">
        <f>VLOOKUP(B134,[1]DESA!$B$2:$D$601,3,FALSE)</f>
        <v>MAS-MAS</v>
      </c>
      <c r="D134" s="21" t="str">
        <f>VLOOKUP(B134,[1]DESA!$B$2:$E$601,4,FALSE)</f>
        <v>BATUKLIANG UTARA</v>
      </c>
      <c r="E134" s="22" t="s">
        <v>15</v>
      </c>
      <c r="F134" s="21">
        <f t="shared" si="18"/>
        <v>0</v>
      </c>
      <c r="G134" s="21">
        <f t="shared" si="19"/>
        <v>0</v>
      </c>
      <c r="H134" s="24" t="s">
        <v>1008</v>
      </c>
      <c r="I134" s="24" t="s">
        <v>1009</v>
      </c>
      <c r="J134" s="21" t="s">
        <v>18</v>
      </c>
      <c r="K134" s="21">
        <v>18</v>
      </c>
      <c r="L134" s="21" t="str">
        <f>VLOOKUP(E134,[1]KLASIFIKASI!$I$4:$J$18,2,FALSE)</f>
        <v>PELEPAS GAS</v>
      </c>
      <c r="M134" s="21">
        <f t="shared" si="20"/>
        <v>12</v>
      </c>
      <c r="N134" s="21" t="s">
        <v>19</v>
      </c>
    </row>
    <row r="135" spans="1:14" x14ac:dyDescent="0.25">
      <c r="A135" s="21">
        <f t="shared" si="17"/>
        <v>134</v>
      </c>
      <c r="B135" s="21" t="s">
        <v>957</v>
      </c>
      <c r="C135" s="21" t="str">
        <f>VLOOKUP(B135,[1]DESA!$B$2:$D$601,3,FALSE)</f>
        <v>MAS-MAS</v>
      </c>
      <c r="D135" s="21" t="str">
        <f>VLOOKUP(B135,[1]DESA!$B$2:$E$601,4,FALSE)</f>
        <v>BATUKLIANG UTARA</v>
      </c>
      <c r="E135" s="22" t="s">
        <v>24</v>
      </c>
      <c r="F135" s="21">
        <f t="shared" si="18"/>
        <v>0</v>
      </c>
      <c r="G135" s="21">
        <f t="shared" si="19"/>
        <v>0</v>
      </c>
      <c r="H135" s="24" t="s">
        <v>974</v>
      </c>
      <c r="I135" s="24" t="s">
        <v>975</v>
      </c>
      <c r="J135" s="21" t="s">
        <v>18</v>
      </c>
      <c r="K135" s="21">
        <v>250</v>
      </c>
      <c r="L135" s="21" t="str">
        <f>VLOOKUP(E135,[1]KLASIFIKASI!$I$4:$J$18,2,FALSE)</f>
        <v>PELEPAS GAS</v>
      </c>
      <c r="M135" s="21">
        <f t="shared" si="20"/>
        <v>14</v>
      </c>
      <c r="N135" s="21" t="s">
        <v>19</v>
      </c>
    </row>
    <row r="136" spans="1:14" ht="17.25" customHeight="1" x14ac:dyDescent="0.25">
      <c r="A136" s="21">
        <f t="shared" si="17"/>
        <v>135</v>
      </c>
      <c r="B136" s="21" t="s">
        <v>957</v>
      </c>
      <c r="C136" s="21" t="str">
        <f>VLOOKUP(B136,[1]DESA!$B$2:$D$601,3,FALSE)</f>
        <v>MAS-MAS</v>
      </c>
      <c r="D136" s="21" t="str">
        <f>VLOOKUP(B136,[1]DESA!$B$2:$E$601,4,FALSE)</f>
        <v>BATUKLIANG UTARA</v>
      </c>
      <c r="E136" s="22" t="s">
        <v>24</v>
      </c>
      <c r="F136" s="21">
        <f t="shared" si="18"/>
        <v>0</v>
      </c>
      <c r="G136" s="21">
        <f t="shared" si="19"/>
        <v>0</v>
      </c>
      <c r="H136" s="24" t="s">
        <v>976</v>
      </c>
      <c r="I136" s="24" t="s">
        <v>977</v>
      </c>
      <c r="J136" s="21" t="s">
        <v>18</v>
      </c>
      <c r="K136" s="21">
        <v>500</v>
      </c>
      <c r="L136" s="21" t="str">
        <f>VLOOKUP(E136,[1]KLASIFIKASI!$I$4:$J$18,2,FALSE)</f>
        <v>PELEPAS GAS</v>
      </c>
      <c r="M136" s="21">
        <f t="shared" si="20"/>
        <v>15</v>
      </c>
      <c r="N136" s="21" t="s">
        <v>19</v>
      </c>
    </row>
    <row r="137" spans="1:14" x14ac:dyDescent="0.25">
      <c r="A137" s="21">
        <f t="shared" si="17"/>
        <v>136</v>
      </c>
      <c r="B137" s="21" t="s">
        <v>957</v>
      </c>
      <c r="C137" s="21" t="str">
        <f>VLOOKUP(B137,[1]DESA!$B$2:$D$601,3,FALSE)</f>
        <v>MAS-MAS</v>
      </c>
      <c r="D137" s="21" t="str">
        <f>VLOOKUP(B137,[1]DESA!$B$2:$E$601,4,FALSE)</f>
        <v>BATUKLIANG UTARA</v>
      </c>
      <c r="E137" s="22" t="s">
        <v>24</v>
      </c>
      <c r="F137" s="21">
        <f t="shared" si="18"/>
        <v>0</v>
      </c>
      <c r="G137" s="21">
        <f t="shared" si="19"/>
        <v>0</v>
      </c>
      <c r="H137" s="24" t="s">
        <v>962</v>
      </c>
      <c r="I137" s="24" t="s">
        <v>963</v>
      </c>
      <c r="J137" s="21" t="s">
        <v>18</v>
      </c>
      <c r="K137" s="21">
        <v>250</v>
      </c>
      <c r="L137" s="21" t="str">
        <f>VLOOKUP(E137,[1]KLASIFIKASI!$I$4:$J$18,2,FALSE)</f>
        <v>PELEPAS GAS</v>
      </c>
      <c r="M137" s="21">
        <f t="shared" si="20"/>
        <v>14</v>
      </c>
      <c r="N137" s="21" t="s">
        <v>19</v>
      </c>
    </row>
    <row r="138" spans="1:14" x14ac:dyDescent="0.25">
      <c r="A138" s="21">
        <f t="shared" si="17"/>
        <v>137</v>
      </c>
      <c r="B138" s="21" t="s">
        <v>957</v>
      </c>
      <c r="C138" s="21" t="str">
        <f>VLOOKUP(B138,[1]DESA!$B$2:$D$601,3,FALSE)</f>
        <v>MAS-MAS</v>
      </c>
      <c r="D138" s="21" t="str">
        <f>VLOOKUP(B138,[1]DESA!$B$2:$E$601,4,FALSE)</f>
        <v>BATUKLIANG UTARA</v>
      </c>
      <c r="E138" s="22" t="s">
        <v>24</v>
      </c>
      <c r="F138" s="21">
        <f t="shared" si="18"/>
        <v>0</v>
      </c>
      <c r="G138" s="21">
        <f t="shared" si="19"/>
        <v>0</v>
      </c>
      <c r="H138" s="24" t="s">
        <v>964</v>
      </c>
      <c r="I138" s="24" t="s">
        <v>965</v>
      </c>
      <c r="J138" s="21" t="s">
        <v>18</v>
      </c>
      <c r="K138" s="21">
        <v>500</v>
      </c>
      <c r="L138" s="21" t="str">
        <f>VLOOKUP(E138,[1]KLASIFIKASI!$I$4:$J$18,2,FALSE)</f>
        <v>PELEPAS GAS</v>
      </c>
      <c r="M138" s="21">
        <f t="shared" si="20"/>
        <v>15</v>
      </c>
      <c r="N138" s="21" t="s">
        <v>19</v>
      </c>
    </row>
    <row r="139" spans="1:14" x14ac:dyDescent="0.25">
      <c r="A139" s="21">
        <f t="shared" si="17"/>
        <v>138</v>
      </c>
      <c r="B139" s="21" t="s">
        <v>865</v>
      </c>
      <c r="C139" s="21" t="str">
        <f>VLOOKUP(B139,[1]DESA!$B$2:$D$601,3,FALSE)</f>
        <v>MAS-MAS</v>
      </c>
      <c r="D139" s="21" t="str">
        <f>VLOOKUP(B139,[1]DESA!$B$2:$E$601,4,FALSE)</f>
        <v>BATUKLIANG UTARA</v>
      </c>
      <c r="E139" s="22" t="s">
        <v>24</v>
      </c>
      <c r="F139" s="21">
        <f t="shared" si="18"/>
        <v>0</v>
      </c>
      <c r="G139" s="21">
        <f t="shared" si="19"/>
        <v>0</v>
      </c>
      <c r="H139" s="24" t="s">
        <v>952</v>
      </c>
      <c r="I139" s="24" t="s">
        <v>953</v>
      </c>
      <c r="J139" s="21" t="s">
        <v>18</v>
      </c>
      <c r="K139" s="21">
        <v>500</v>
      </c>
      <c r="L139" s="21" t="str">
        <f>VLOOKUP(E139,[1]KLASIFIKASI!$I$4:$J$18,2,FALSE)</f>
        <v>PELEPAS GAS</v>
      </c>
      <c r="M139" s="21">
        <f t="shared" si="20"/>
        <v>15</v>
      </c>
      <c r="N139" s="21" t="s">
        <v>19</v>
      </c>
    </row>
    <row r="140" spans="1:14" x14ac:dyDescent="0.25">
      <c r="A140" s="21">
        <f t="shared" si="17"/>
        <v>139</v>
      </c>
      <c r="B140" s="21" t="s">
        <v>865</v>
      </c>
      <c r="C140" s="21" t="str">
        <f>VLOOKUP(B140,[1]DESA!$B$2:$D$601,3,FALSE)</f>
        <v>MAS-MAS</v>
      </c>
      <c r="D140" s="21" t="str">
        <f>VLOOKUP(B140,[1]DESA!$B$2:$E$601,4,FALSE)</f>
        <v>BATUKLIANG UTARA</v>
      </c>
      <c r="E140" s="22" t="s">
        <v>24</v>
      </c>
      <c r="F140" s="21">
        <f t="shared" si="18"/>
        <v>0</v>
      </c>
      <c r="G140" s="21">
        <f t="shared" si="19"/>
        <v>0</v>
      </c>
      <c r="H140" s="24"/>
      <c r="I140" s="24"/>
      <c r="J140" s="21" t="s">
        <v>18</v>
      </c>
      <c r="K140" s="21">
        <v>250</v>
      </c>
      <c r="L140" s="21" t="str">
        <f>VLOOKUP(E140,[1]KLASIFIKASI!$I$4:$J$18,2,FALSE)</f>
        <v>PELEPAS GAS</v>
      </c>
      <c r="M140" s="21">
        <f t="shared" si="20"/>
        <v>14</v>
      </c>
      <c r="N140" s="21" t="s">
        <v>19</v>
      </c>
    </row>
    <row r="141" spans="1:14" x14ac:dyDescent="0.25">
      <c r="A141" s="21">
        <f t="shared" si="17"/>
        <v>140</v>
      </c>
      <c r="B141" s="21" t="s">
        <v>865</v>
      </c>
      <c r="C141" s="21" t="str">
        <f>VLOOKUP(B141,[1]DESA!$B$2:$D$601,3,FALSE)</f>
        <v>MAS-MAS</v>
      </c>
      <c r="D141" s="21" t="str">
        <f>VLOOKUP(B141,[1]DESA!$B$2:$E$601,4,FALSE)</f>
        <v>BATUKLIANG UTARA</v>
      </c>
      <c r="E141" s="22" t="s">
        <v>24</v>
      </c>
      <c r="F141" s="21">
        <f t="shared" si="18"/>
        <v>0</v>
      </c>
      <c r="G141" s="21">
        <f t="shared" si="19"/>
        <v>0</v>
      </c>
      <c r="H141" s="24" t="s">
        <v>936</v>
      </c>
      <c r="I141" s="24" t="s">
        <v>937</v>
      </c>
      <c r="J141" s="21" t="s">
        <v>18</v>
      </c>
      <c r="K141" s="21">
        <v>250</v>
      </c>
      <c r="L141" s="21" t="str">
        <f>VLOOKUP(E141,[1]KLASIFIKASI!$I$4:$J$18,2,FALSE)</f>
        <v>PELEPAS GAS</v>
      </c>
      <c r="M141" s="21">
        <f t="shared" si="20"/>
        <v>14</v>
      </c>
      <c r="N141" s="21" t="s">
        <v>19</v>
      </c>
    </row>
    <row r="142" spans="1:14" x14ac:dyDescent="0.25">
      <c r="A142" s="21">
        <f t="shared" si="17"/>
        <v>141</v>
      </c>
      <c r="B142" s="21" t="s">
        <v>865</v>
      </c>
      <c r="C142" s="21" t="str">
        <f>VLOOKUP(B142,[1]DESA!$B$2:$D$601,3,FALSE)</f>
        <v>MAS-MAS</v>
      </c>
      <c r="D142" s="21" t="str">
        <f>VLOOKUP(B142,[1]DESA!$B$2:$E$601,4,FALSE)</f>
        <v>BATUKLIANG UTARA</v>
      </c>
      <c r="E142" s="22" t="s">
        <v>24</v>
      </c>
      <c r="F142" s="21">
        <f t="shared" si="18"/>
        <v>0</v>
      </c>
      <c r="G142" s="21">
        <f t="shared" si="19"/>
        <v>0</v>
      </c>
      <c r="H142" s="24" t="s">
        <v>938</v>
      </c>
      <c r="I142" s="24" t="s">
        <v>939</v>
      </c>
      <c r="J142" s="21" t="s">
        <v>18</v>
      </c>
      <c r="K142" s="21">
        <v>150</v>
      </c>
      <c r="L142" s="21" t="str">
        <f>VLOOKUP(E142,[1]KLASIFIKASI!$I$4:$J$18,2,FALSE)</f>
        <v>PELEPAS GAS</v>
      </c>
      <c r="M142" s="21">
        <f t="shared" si="20"/>
        <v>14</v>
      </c>
      <c r="N142" s="21" t="s">
        <v>19</v>
      </c>
    </row>
    <row r="143" spans="1:14" x14ac:dyDescent="0.25">
      <c r="A143" s="21">
        <f t="shared" si="17"/>
        <v>142</v>
      </c>
      <c r="B143" s="21" t="s">
        <v>865</v>
      </c>
      <c r="C143" s="21" t="str">
        <f>VLOOKUP(B143,[1]DESA!$B$2:$D$601,3,FALSE)</f>
        <v>MAS-MAS</v>
      </c>
      <c r="D143" s="21" t="str">
        <f>VLOOKUP(B143,[1]DESA!$B$2:$E$601,4,FALSE)</f>
        <v>BATUKLIANG UTARA</v>
      </c>
      <c r="E143" s="22" t="s">
        <v>24</v>
      </c>
      <c r="F143" s="21">
        <f t="shared" si="18"/>
        <v>0</v>
      </c>
      <c r="G143" s="21">
        <f t="shared" si="19"/>
        <v>0</v>
      </c>
      <c r="H143" s="24" t="s">
        <v>880</v>
      </c>
      <c r="I143" s="24" t="s">
        <v>881</v>
      </c>
      <c r="J143" s="21" t="s">
        <v>18</v>
      </c>
      <c r="K143" s="21">
        <v>500</v>
      </c>
      <c r="L143" s="21" t="str">
        <f>VLOOKUP(E143,[1]KLASIFIKASI!$I$4:$J$18,2,FALSE)</f>
        <v>PELEPAS GAS</v>
      </c>
      <c r="M143" s="21">
        <f t="shared" si="20"/>
        <v>15</v>
      </c>
      <c r="N143" s="21" t="s">
        <v>19</v>
      </c>
    </row>
    <row r="144" spans="1:14" x14ac:dyDescent="0.25">
      <c r="A144" s="21">
        <f t="shared" si="17"/>
        <v>143</v>
      </c>
      <c r="B144" s="21" t="s">
        <v>865</v>
      </c>
      <c r="C144" s="21" t="str">
        <f>VLOOKUP(B144,[1]DESA!$B$2:$D$601,3,FALSE)</f>
        <v>MAS-MAS</v>
      </c>
      <c r="D144" s="21" t="str">
        <f>VLOOKUP(B144,[1]DESA!$B$2:$E$601,4,FALSE)</f>
        <v>BATUKLIANG UTARA</v>
      </c>
      <c r="E144" s="22" t="s">
        <v>24</v>
      </c>
      <c r="F144" s="21">
        <f t="shared" si="18"/>
        <v>0</v>
      </c>
      <c r="G144" s="21">
        <f t="shared" si="19"/>
        <v>0</v>
      </c>
      <c r="H144" s="24" t="s">
        <v>882</v>
      </c>
      <c r="I144" s="24" t="s">
        <v>883</v>
      </c>
      <c r="J144" s="21" t="s">
        <v>18</v>
      </c>
      <c r="K144" s="21">
        <v>500</v>
      </c>
      <c r="L144" s="21" t="str">
        <f>VLOOKUP(E144,[1]KLASIFIKASI!$I$4:$J$18,2,FALSE)</f>
        <v>PELEPAS GAS</v>
      </c>
      <c r="M144" s="21">
        <f t="shared" si="20"/>
        <v>15</v>
      </c>
      <c r="N144" s="21" t="s">
        <v>19</v>
      </c>
    </row>
    <row r="145" spans="1:14" x14ac:dyDescent="0.25">
      <c r="A145" s="21">
        <f t="shared" si="17"/>
        <v>144</v>
      </c>
      <c r="B145" s="21" t="s">
        <v>366</v>
      </c>
      <c r="C145" s="21" t="str">
        <f>VLOOKUP(B145,[1]DESA!$B$2:$D$601,3,FALSE)</f>
        <v>LANTAN</v>
      </c>
      <c r="D145" s="21" t="str">
        <f>VLOOKUP(B145,[1]DESA!$B$2:$E$601,4,FALSE)</f>
        <v>BATUKLIANG UTARA</v>
      </c>
      <c r="E145" s="22" t="s">
        <v>15</v>
      </c>
      <c r="F145" s="21">
        <f t="shared" si="18"/>
        <v>0</v>
      </c>
      <c r="G145" s="21">
        <f t="shared" si="19"/>
        <v>0</v>
      </c>
      <c r="H145" s="23" t="s">
        <v>445</v>
      </c>
      <c r="I145" s="23" t="s">
        <v>446</v>
      </c>
      <c r="J145" s="21" t="s">
        <v>18</v>
      </c>
      <c r="K145" s="21">
        <v>25</v>
      </c>
      <c r="L145" s="21" t="str">
        <f>VLOOKUP(E145,[1]KLASIFIKASI!$I$4:$J$18,2,FALSE)</f>
        <v>PELEPAS GAS</v>
      </c>
      <c r="M145" s="21">
        <f t="shared" si="20"/>
        <v>12</v>
      </c>
      <c r="N145" s="21" t="s">
        <v>19</v>
      </c>
    </row>
    <row r="146" spans="1:14" x14ac:dyDescent="0.25">
      <c r="A146" s="21">
        <f t="shared" si="17"/>
        <v>145</v>
      </c>
      <c r="B146" s="21" t="s">
        <v>366</v>
      </c>
      <c r="C146" s="21" t="str">
        <f>VLOOKUP(B146,[1]DESA!$B$2:$D$601,3,FALSE)</f>
        <v>LANTAN</v>
      </c>
      <c r="D146" s="21" t="str">
        <f>VLOOKUP(B146,[1]DESA!$B$2:$E$601,4,FALSE)</f>
        <v>BATUKLIANG UTARA</v>
      </c>
      <c r="E146" s="22" t="s">
        <v>15</v>
      </c>
      <c r="F146" s="21">
        <f t="shared" si="18"/>
        <v>0</v>
      </c>
      <c r="G146" s="21">
        <f t="shared" si="19"/>
        <v>0</v>
      </c>
      <c r="H146" s="23" t="s">
        <v>445</v>
      </c>
      <c r="I146" s="23" t="s">
        <v>446</v>
      </c>
      <c r="J146" s="21" t="s">
        <v>18</v>
      </c>
      <c r="K146" s="21">
        <v>42</v>
      </c>
      <c r="L146" s="21" t="str">
        <f>VLOOKUP(E146,[1]KLASIFIKASI!$I$4:$J$18,2,FALSE)</f>
        <v>PELEPAS GAS</v>
      </c>
      <c r="M146" s="21">
        <f t="shared" si="20"/>
        <v>12</v>
      </c>
      <c r="N146" s="21" t="s">
        <v>19</v>
      </c>
    </row>
    <row r="147" spans="1:14" x14ac:dyDescent="0.25">
      <c r="A147" s="21">
        <f t="shared" si="17"/>
        <v>146</v>
      </c>
      <c r="B147" s="21" t="s">
        <v>366</v>
      </c>
      <c r="C147" s="21" t="str">
        <f>VLOOKUP(B147,[1]DESA!$B$2:$D$601,3,FALSE)</f>
        <v>LANTAN</v>
      </c>
      <c r="D147" s="21" t="str">
        <f>VLOOKUP(B147,[1]DESA!$B$2:$E$601,4,FALSE)</f>
        <v>BATUKLIANG UTARA</v>
      </c>
      <c r="E147" s="22" t="s">
        <v>15</v>
      </c>
      <c r="F147" s="21">
        <f t="shared" si="18"/>
        <v>0</v>
      </c>
      <c r="G147" s="21">
        <f t="shared" si="19"/>
        <v>0</v>
      </c>
      <c r="H147" s="23" t="s">
        <v>447</v>
      </c>
      <c r="I147" s="23" t="s">
        <v>448</v>
      </c>
      <c r="J147" s="21" t="s">
        <v>18</v>
      </c>
      <c r="K147" s="21">
        <v>42</v>
      </c>
      <c r="L147" s="21" t="str">
        <f>VLOOKUP(E147,[1]KLASIFIKASI!$I$4:$J$18,2,FALSE)</f>
        <v>PELEPAS GAS</v>
      </c>
      <c r="M147" s="21">
        <f t="shared" si="20"/>
        <v>12</v>
      </c>
      <c r="N147" s="21" t="s">
        <v>19</v>
      </c>
    </row>
    <row r="148" spans="1:14" x14ac:dyDescent="0.25">
      <c r="A148" s="21">
        <f t="shared" si="17"/>
        <v>147</v>
      </c>
      <c r="B148" s="21" t="s">
        <v>366</v>
      </c>
      <c r="C148" s="21" t="str">
        <f>VLOOKUP(B148,[1]DESA!$B$2:$D$601,3,FALSE)</f>
        <v>LANTAN</v>
      </c>
      <c r="D148" s="21" t="str">
        <f>VLOOKUP(B148,[1]DESA!$B$2:$E$601,4,FALSE)</f>
        <v>BATUKLIANG UTARA</v>
      </c>
      <c r="E148" s="22" t="s">
        <v>15</v>
      </c>
      <c r="F148" s="21">
        <f t="shared" si="18"/>
        <v>0</v>
      </c>
      <c r="G148" s="21">
        <f t="shared" si="19"/>
        <v>0</v>
      </c>
      <c r="H148" s="23" t="s">
        <v>449</v>
      </c>
      <c r="I148" s="23" t="s">
        <v>450</v>
      </c>
      <c r="J148" s="21" t="s">
        <v>18</v>
      </c>
      <c r="K148" s="21">
        <v>32</v>
      </c>
      <c r="L148" s="21" t="str">
        <f>VLOOKUP(E148,[1]KLASIFIKASI!$I$4:$J$18,2,FALSE)</f>
        <v>PELEPAS GAS</v>
      </c>
      <c r="M148" s="21">
        <f t="shared" si="20"/>
        <v>12</v>
      </c>
      <c r="N148" s="21" t="s">
        <v>19</v>
      </c>
    </row>
    <row r="149" spans="1:14" x14ac:dyDescent="0.25">
      <c r="A149" s="21">
        <f t="shared" si="17"/>
        <v>148</v>
      </c>
      <c r="B149" s="21" t="s">
        <v>366</v>
      </c>
      <c r="C149" s="21" t="str">
        <f>VLOOKUP(B149,[1]DESA!$B$2:$D$601,3,FALSE)</f>
        <v>LANTAN</v>
      </c>
      <c r="D149" s="21" t="str">
        <f>VLOOKUP(B149,[1]DESA!$B$2:$E$601,4,FALSE)</f>
        <v>BATUKLIANG UTARA</v>
      </c>
      <c r="E149" s="22" t="s">
        <v>29</v>
      </c>
      <c r="F149" s="21">
        <f t="shared" si="18"/>
        <v>0</v>
      </c>
      <c r="G149" s="21">
        <f t="shared" si="19"/>
        <v>0</v>
      </c>
      <c r="H149" s="23" t="s">
        <v>429</v>
      </c>
      <c r="I149" s="23" t="s">
        <v>430</v>
      </c>
      <c r="J149" s="21" t="s">
        <v>18</v>
      </c>
      <c r="K149" s="21">
        <v>500</v>
      </c>
      <c r="L149" s="21" t="str">
        <f>VLOOKUP(E149,[1]KLASIFIKASI!$I$4:$J$18,2,FALSE)</f>
        <v>PELEPAS GAS</v>
      </c>
      <c r="M149" s="21">
        <f t="shared" si="20"/>
        <v>15</v>
      </c>
      <c r="N149" s="21" t="s">
        <v>19</v>
      </c>
    </row>
    <row r="150" spans="1:14" x14ac:dyDescent="0.25">
      <c r="A150" s="21">
        <f t="shared" si="17"/>
        <v>149</v>
      </c>
      <c r="B150" s="21" t="s">
        <v>366</v>
      </c>
      <c r="C150" s="21" t="str">
        <f>VLOOKUP(B150,[1]DESA!$B$2:$D$601,3,FALSE)</f>
        <v>LANTAN</v>
      </c>
      <c r="D150" s="21" t="str">
        <f>VLOOKUP(B150,[1]DESA!$B$2:$E$601,4,FALSE)</f>
        <v>BATUKLIANG UTARA</v>
      </c>
      <c r="E150" s="22" t="s">
        <v>29</v>
      </c>
      <c r="F150" s="21">
        <f t="shared" si="18"/>
        <v>0</v>
      </c>
      <c r="G150" s="21">
        <f t="shared" si="19"/>
        <v>0</v>
      </c>
      <c r="H150" s="23" t="s">
        <v>431</v>
      </c>
      <c r="I150" s="23" t="s">
        <v>432</v>
      </c>
      <c r="J150" s="21" t="s">
        <v>18</v>
      </c>
      <c r="K150" s="21">
        <v>500</v>
      </c>
      <c r="L150" s="21" t="str">
        <f>VLOOKUP(E150,[1]KLASIFIKASI!$I$4:$J$18,2,FALSE)</f>
        <v>PELEPAS GAS</v>
      </c>
      <c r="M150" s="21">
        <f t="shared" si="20"/>
        <v>15</v>
      </c>
      <c r="N150" s="21" t="s">
        <v>19</v>
      </c>
    </row>
    <row r="151" spans="1:14" x14ac:dyDescent="0.25">
      <c r="A151" s="21">
        <f t="shared" si="17"/>
        <v>150</v>
      </c>
      <c r="B151" s="21" t="s">
        <v>366</v>
      </c>
      <c r="C151" s="21" t="str">
        <f>VLOOKUP(B151,[1]DESA!$B$2:$D$601,3,FALSE)</f>
        <v>LANTAN</v>
      </c>
      <c r="D151" s="21" t="str">
        <f>VLOOKUP(B151,[1]DESA!$B$2:$E$601,4,FALSE)</f>
        <v>BATUKLIANG UTARA</v>
      </c>
      <c r="E151" s="22" t="s">
        <v>29</v>
      </c>
      <c r="F151" s="21">
        <f t="shared" si="18"/>
        <v>0</v>
      </c>
      <c r="G151" s="21">
        <f t="shared" si="19"/>
        <v>0</v>
      </c>
      <c r="H151" s="23" t="s">
        <v>433</v>
      </c>
      <c r="I151" s="23" t="s">
        <v>434</v>
      </c>
      <c r="J151" s="21" t="s">
        <v>18</v>
      </c>
      <c r="K151" s="21">
        <v>500</v>
      </c>
      <c r="L151" s="21" t="str">
        <f>VLOOKUP(E151,[1]KLASIFIKASI!$I$4:$J$18,2,FALSE)</f>
        <v>PELEPAS GAS</v>
      </c>
      <c r="M151" s="21">
        <f t="shared" si="20"/>
        <v>15</v>
      </c>
      <c r="N151" s="21" t="s">
        <v>19</v>
      </c>
    </row>
    <row r="152" spans="1:14" x14ac:dyDescent="0.25">
      <c r="A152" s="21">
        <f t="shared" si="17"/>
        <v>151</v>
      </c>
      <c r="B152" s="21" t="s">
        <v>366</v>
      </c>
      <c r="C152" s="21" t="str">
        <f>VLOOKUP(B152,[1]DESA!$B$2:$D$601,3,FALSE)</f>
        <v>LANTAN</v>
      </c>
      <c r="D152" s="21" t="str">
        <f>VLOOKUP(B152,[1]DESA!$B$2:$E$601,4,FALSE)</f>
        <v>BATUKLIANG UTARA</v>
      </c>
      <c r="E152" s="22" t="s">
        <v>29</v>
      </c>
      <c r="F152" s="21">
        <f t="shared" si="18"/>
        <v>0</v>
      </c>
      <c r="G152" s="21">
        <f t="shared" si="19"/>
        <v>0</v>
      </c>
      <c r="H152" s="23"/>
      <c r="I152" s="23"/>
      <c r="J152" s="21" t="s">
        <v>18</v>
      </c>
      <c r="K152" s="21">
        <v>250</v>
      </c>
      <c r="L152" s="21" t="str">
        <f>VLOOKUP(E152,[1]KLASIFIKASI!$I$4:$J$18,2,FALSE)</f>
        <v>PELEPAS GAS</v>
      </c>
      <c r="M152" s="21">
        <f t="shared" si="20"/>
        <v>14</v>
      </c>
      <c r="N152" s="21" t="s">
        <v>19</v>
      </c>
    </row>
    <row r="153" spans="1:14" x14ac:dyDescent="0.25">
      <c r="A153" s="21">
        <f t="shared" si="17"/>
        <v>152</v>
      </c>
      <c r="B153" s="21" t="s">
        <v>265</v>
      </c>
      <c r="C153" s="21" t="str">
        <f>VLOOKUP(B153,[1]DESA!$B$2:$D$601,3,FALSE)</f>
        <v>AIK BERIK</v>
      </c>
      <c r="D153" s="21" t="str">
        <f>VLOOKUP(B153,[1]DESA!$B$2:$E$601,4,FALSE)</f>
        <v>BATUKLIANG UTARA</v>
      </c>
      <c r="E153" s="22" t="s">
        <v>29</v>
      </c>
      <c r="F153" s="21">
        <f t="shared" si="18"/>
        <v>0</v>
      </c>
      <c r="G153" s="21">
        <f t="shared" si="19"/>
        <v>0</v>
      </c>
      <c r="H153" s="23" t="s">
        <v>360</v>
      </c>
      <c r="I153" s="23" t="s">
        <v>361</v>
      </c>
      <c r="J153" s="21" t="s">
        <v>18</v>
      </c>
      <c r="K153" s="21">
        <v>250</v>
      </c>
      <c r="L153" s="21" t="str">
        <f>VLOOKUP(E153,[1]KLASIFIKASI!$I$4:$J$18,2,FALSE)</f>
        <v>PELEPAS GAS</v>
      </c>
      <c r="M153" s="21">
        <f t="shared" si="20"/>
        <v>14</v>
      </c>
      <c r="N153" s="21" t="s">
        <v>19</v>
      </c>
    </row>
    <row r="154" spans="1:14" x14ac:dyDescent="0.25">
      <c r="A154" s="21">
        <f t="shared" si="17"/>
        <v>153</v>
      </c>
      <c r="B154" s="21" t="s">
        <v>265</v>
      </c>
      <c r="C154" s="21" t="str">
        <f>VLOOKUP(B154,[1]DESA!$B$2:$D$601,3,FALSE)</f>
        <v>AIK BERIK</v>
      </c>
      <c r="D154" s="21" t="str">
        <f>VLOOKUP(B154,[1]DESA!$B$2:$E$601,4,FALSE)</f>
        <v>BATUKLIANG UTARA</v>
      </c>
      <c r="E154" s="22"/>
      <c r="F154" s="21">
        <f t="shared" si="18"/>
        <v>0</v>
      </c>
      <c r="G154" s="21">
        <f t="shared" si="19"/>
        <v>0</v>
      </c>
      <c r="H154" s="23" t="s">
        <v>362</v>
      </c>
      <c r="I154" s="23" t="s">
        <v>363</v>
      </c>
      <c r="J154" s="21" t="s">
        <v>18</v>
      </c>
      <c r="K154" s="21"/>
      <c r="L154" s="21" t="e">
        <f>VLOOKUP(E154,[1]KLASIFIKASI!$I$4:$J$18,2,FALSE)</f>
        <v>#N/A</v>
      </c>
      <c r="M154" s="21" t="e">
        <f t="shared" si="20"/>
        <v>#N/A</v>
      </c>
      <c r="N154" s="21" t="s">
        <v>52</v>
      </c>
    </row>
    <row r="155" spans="1:14" x14ac:dyDescent="0.25">
      <c r="A155" s="21">
        <f t="shared" si="17"/>
        <v>154</v>
      </c>
      <c r="B155" s="21" t="s">
        <v>265</v>
      </c>
      <c r="C155" s="21" t="str">
        <f>VLOOKUP(B155,[1]DESA!$B$2:$D$601,3,FALSE)</f>
        <v>AIK BERIK</v>
      </c>
      <c r="D155" s="21" t="str">
        <f>VLOOKUP(B155,[1]DESA!$B$2:$E$601,4,FALSE)</f>
        <v>BATUKLIANG UTARA</v>
      </c>
      <c r="E155" s="22" t="s">
        <v>15</v>
      </c>
      <c r="F155" s="21">
        <f t="shared" si="18"/>
        <v>0</v>
      </c>
      <c r="G155" s="21">
        <f t="shared" si="19"/>
        <v>0</v>
      </c>
      <c r="H155" s="23" t="s">
        <v>294</v>
      </c>
      <c r="I155" s="23" t="s">
        <v>295</v>
      </c>
      <c r="J155" s="21" t="s">
        <v>18</v>
      </c>
      <c r="K155" s="21">
        <v>42</v>
      </c>
      <c r="L155" s="21" t="str">
        <f>VLOOKUP(E155,[1]KLASIFIKASI!$I$4:$J$18,2,FALSE)</f>
        <v>PELEPAS GAS</v>
      </c>
      <c r="M155" s="21">
        <f t="shared" si="20"/>
        <v>12</v>
      </c>
      <c r="N155" s="21" t="s">
        <v>19</v>
      </c>
    </row>
    <row r="156" spans="1:14" x14ac:dyDescent="0.25">
      <c r="A156" s="21">
        <f t="shared" si="17"/>
        <v>155</v>
      </c>
      <c r="B156" s="21" t="s">
        <v>265</v>
      </c>
      <c r="C156" s="21" t="str">
        <f>VLOOKUP(B156,[1]DESA!$B$2:$D$601,3,FALSE)</f>
        <v>AIK BERIK</v>
      </c>
      <c r="D156" s="21" t="str">
        <f>VLOOKUP(B156,[1]DESA!$B$2:$E$601,4,FALSE)</f>
        <v>BATUKLIANG UTARA</v>
      </c>
      <c r="E156" s="22" t="s">
        <v>29</v>
      </c>
      <c r="F156" s="21">
        <f t="shared" si="18"/>
        <v>0</v>
      </c>
      <c r="G156" s="21">
        <f t="shared" si="19"/>
        <v>0</v>
      </c>
      <c r="H156" s="23" t="s">
        <v>296</v>
      </c>
      <c r="I156" s="23" t="s">
        <v>297</v>
      </c>
      <c r="J156" s="21" t="s">
        <v>18</v>
      </c>
      <c r="K156" s="21">
        <v>500</v>
      </c>
      <c r="L156" s="21" t="str">
        <f>VLOOKUP(E156,[1]KLASIFIKASI!$I$4:$J$18,2,FALSE)</f>
        <v>PELEPAS GAS</v>
      </c>
      <c r="M156" s="21">
        <f t="shared" si="20"/>
        <v>15</v>
      </c>
      <c r="N156" s="21" t="s">
        <v>19</v>
      </c>
    </row>
    <row r="157" spans="1:14" x14ac:dyDescent="0.25">
      <c r="A157" s="21">
        <f t="shared" si="17"/>
        <v>156</v>
      </c>
      <c r="B157" s="21" t="s">
        <v>265</v>
      </c>
      <c r="C157" s="21" t="str">
        <f>VLOOKUP(B157,[1]DESA!$B$2:$D$601,3,FALSE)</f>
        <v>AIK BERIK</v>
      </c>
      <c r="D157" s="21" t="str">
        <f>VLOOKUP(B157,[1]DESA!$B$2:$E$601,4,FALSE)</f>
        <v>BATUKLIANG UTARA</v>
      </c>
      <c r="E157" s="22" t="s">
        <v>29</v>
      </c>
      <c r="F157" s="21">
        <f t="shared" si="18"/>
        <v>0</v>
      </c>
      <c r="G157" s="21">
        <f t="shared" si="19"/>
        <v>0</v>
      </c>
      <c r="H157" s="23" t="s">
        <v>266</v>
      </c>
      <c r="I157" s="23" t="s">
        <v>267</v>
      </c>
      <c r="J157" s="21" t="s">
        <v>18</v>
      </c>
      <c r="K157" s="21">
        <v>500</v>
      </c>
      <c r="L157" s="21" t="str">
        <f>VLOOKUP(E157,[1]KLASIFIKASI!$I$4:$J$18,2,FALSE)</f>
        <v>PELEPAS GAS</v>
      </c>
      <c r="M157" s="21">
        <f t="shared" si="20"/>
        <v>15</v>
      </c>
      <c r="N157" s="21" t="s">
        <v>19</v>
      </c>
    </row>
    <row r="158" spans="1:14" x14ac:dyDescent="0.25">
      <c r="A158" s="21">
        <f t="shared" si="17"/>
        <v>157</v>
      </c>
      <c r="B158" s="21" t="s">
        <v>265</v>
      </c>
      <c r="C158" s="21" t="str">
        <f>VLOOKUP(B158,[1]DESA!$B$2:$D$601,3,FALSE)</f>
        <v>AIK BERIK</v>
      </c>
      <c r="D158" s="21" t="str">
        <f>VLOOKUP(B158,[1]DESA!$B$2:$E$601,4,FALSE)</f>
        <v>BATUKLIANG UTARA</v>
      </c>
      <c r="E158" s="22" t="s">
        <v>29</v>
      </c>
      <c r="F158" s="21">
        <f t="shared" si="18"/>
        <v>0</v>
      </c>
      <c r="G158" s="21">
        <f t="shared" si="19"/>
        <v>0</v>
      </c>
      <c r="H158" s="23" t="s">
        <v>266</v>
      </c>
      <c r="I158" s="23" t="s">
        <v>267</v>
      </c>
      <c r="J158" s="21" t="s">
        <v>18</v>
      </c>
      <c r="K158" s="21">
        <v>250</v>
      </c>
      <c r="L158" s="21" t="str">
        <f>VLOOKUP(E158,[1]KLASIFIKASI!$I$4:$J$18,2,FALSE)</f>
        <v>PELEPAS GAS</v>
      </c>
      <c r="M158" s="21">
        <f t="shared" si="20"/>
        <v>14</v>
      </c>
      <c r="N158" s="21" t="s">
        <v>19</v>
      </c>
    </row>
    <row r="159" spans="1:14" x14ac:dyDescent="0.25">
      <c r="A159" s="21">
        <f t="shared" si="17"/>
        <v>158</v>
      </c>
      <c r="B159" s="21" t="s">
        <v>265</v>
      </c>
      <c r="C159" s="21" t="str">
        <f>VLOOKUP(B159,[1]DESA!$B$2:$D$601,3,FALSE)</f>
        <v>AIK BERIK</v>
      </c>
      <c r="D159" s="21" t="str">
        <f>VLOOKUP(B159,[1]DESA!$B$2:$E$601,4,FALSE)</f>
        <v>BATUKLIANG UTARA</v>
      </c>
      <c r="E159" s="22"/>
      <c r="F159" s="21">
        <f t="shared" si="18"/>
        <v>0</v>
      </c>
      <c r="G159" s="21">
        <f t="shared" si="19"/>
        <v>0</v>
      </c>
      <c r="H159" s="23" t="s">
        <v>284</v>
      </c>
      <c r="I159" s="23" t="s">
        <v>285</v>
      </c>
      <c r="J159" s="21" t="s">
        <v>18</v>
      </c>
      <c r="K159" s="21"/>
      <c r="L159" s="21" t="e">
        <f>VLOOKUP(E159,[1]KLASIFIKASI!$I$4:$J$18,2,FALSE)</f>
        <v>#N/A</v>
      </c>
      <c r="M159" s="21" t="e">
        <f t="shared" si="20"/>
        <v>#N/A</v>
      </c>
      <c r="N159" s="21" t="s">
        <v>52</v>
      </c>
    </row>
    <row r="160" spans="1:14" x14ac:dyDescent="0.25">
      <c r="A160" s="21">
        <f t="shared" si="17"/>
        <v>159</v>
      </c>
      <c r="B160" s="21" t="s">
        <v>265</v>
      </c>
      <c r="C160" s="21" t="str">
        <f>VLOOKUP(B160,[1]DESA!$B$2:$D$601,3,FALSE)</f>
        <v>AIK BERIK</v>
      </c>
      <c r="D160" s="21" t="str">
        <f>VLOOKUP(B160,[1]DESA!$B$2:$E$601,4,FALSE)</f>
        <v>BATUKLIANG UTARA</v>
      </c>
      <c r="E160" s="22"/>
      <c r="F160" s="21">
        <f t="shared" si="18"/>
        <v>0</v>
      </c>
      <c r="G160" s="21">
        <f t="shared" si="19"/>
        <v>0</v>
      </c>
      <c r="H160" s="23" t="s">
        <v>286</v>
      </c>
      <c r="I160" s="23" t="s">
        <v>287</v>
      </c>
      <c r="J160" s="21" t="s">
        <v>18</v>
      </c>
      <c r="K160" s="21"/>
      <c r="L160" s="21" t="e">
        <f>VLOOKUP(E160,[1]KLASIFIKASI!$I$4:$J$18,2,FALSE)</f>
        <v>#N/A</v>
      </c>
      <c r="M160" s="21" t="e">
        <f t="shared" si="20"/>
        <v>#N/A</v>
      </c>
      <c r="N160" s="21" t="s">
        <v>52</v>
      </c>
    </row>
    <row r="161" spans="1:14" x14ac:dyDescent="0.25">
      <c r="A161" s="21">
        <f t="shared" si="17"/>
        <v>160</v>
      </c>
      <c r="B161" s="21" t="s">
        <v>1194</v>
      </c>
      <c r="C161" s="21" t="str">
        <f>VLOOKUP(B161,[1]DESA!$B$2:$D$601,3,FALSE)</f>
        <v>TANAK BEAK</v>
      </c>
      <c r="D161" s="21" t="str">
        <f>VLOOKUP(B161,[1]DESA!$B$2:$E$601,4,FALSE)</f>
        <v>BATUKLIANG UTARA</v>
      </c>
      <c r="E161" s="22" t="s">
        <v>24</v>
      </c>
      <c r="F161" s="21">
        <f t="shared" si="18"/>
        <v>0</v>
      </c>
      <c r="G161" s="21">
        <f t="shared" si="19"/>
        <v>0</v>
      </c>
      <c r="H161" s="24"/>
      <c r="I161" s="24"/>
      <c r="J161" s="21" t="s">
        <v>18</v>
      </c>
      <c r="K161" s="21">
        <v>500</v>
      </c>
      <c r="L161" s="21" t="str">
        <f>VLOOKUP(E161,[1]KLASIFIKASI!$I$4:$J$18,2,FALSE)</f>
        <v>PELEPAS GAS</v>
      </c>
      <c r="M161" s="21">
        <f t="shared" si="20"/>
        <v>15</v>
      </c>
      <c r="N161" s="21" t="s">
        <v>19</v>
      </c>
    </row>
    <row r="162" spans="1:14" ht="15.75" customHeight="1" x14ac:dyDescent="0.25">
      <c r="A162" s="21">
        <f t="shared" si="17"/>
        <v>161</v>
      </c>
      <c r="B162" s="21" t="s">
        <v>1590</v>
      </c>
      <c r="C162" s="21" t="str">
        <f>VLOOKUP(B162,[1]DESA!$B$2:$D$601,3,FALSE)</f>
        <v>KARANG SIDEMEN</v>
      </c>
      <c r="D162" s="21" t="str">
        <f>VLOOKUP(B162,[1]DESA!$B$2:$E$601,4,FALSE)</f>
        <v>BATUKLIANG UTARA</v>
      </c>
      <c r="E162" s="22" t="s">
        <v>24</v>
      </c>
      <c r="F162" s="21">
        <f t="shared" si="18"/>
        <v>0</v>
      </c>
      <c r="G162" s="21">
        <f t="shared" si="19"/>
        <v>0</v>
      </c>
      <c r="H162" s="24"/>
      <c r="I162" s="24"/>
      <c r="J162" s="21" t="s">
        <v>18</v>
      </c>
      <c r="K162" s="21">
        <v>250</v>
      </c>
      <c r="L162" s="21" t="str">
        <f>VLOOKUP(E162,[1]KLASIFIKASI!$I$4:$J$18,2,FALSE)</f>
        <v>PELEPAS GAS</v>
      </c>
      <c r="M162" s="21">
        <f t="shared" si="20"/>
        <v>14</v>
      </c>
      <c r="N162" s="21" t="s">
        <v>19</v>
      </c>
    </row>
    <row r="163" spans="1:14" x14ac:dyDescent="0.25">
      <c r="A163" s="21">
        <f t="shared" si="17"/>
        <v>162</v>
      </c>
      <c r="B163" s="21" t="s">
        <v>471</v>
      </c>
      <c r="C163" s="21" t="str">
        <f>VLOOKUP(B163,[1]DESA!$B$2:$D$601,3,FALSE)</f>
        <v>KARANG SIDEMEN</v>
      </c>
      <c r="D163" s="21" t="str">
        <f>VLOOKUP(B163,[1]DESA!$B$2:$E$601,4,FALSE)</f>
        <v>BATUKLIANG UTARA</v>
      </c>
      <c r="E163" s="22" t="s">
        <v>24</v>
      </c>
      <c r="F163" s="21">
        <f t="shared" si="18"/>
        <v>0</v>
      </c>
      <c r="G163" s="21">
        <f t="shared" si="19"/>
        <v>0</v>
      </c>
      <c r="H163" s="24"/>
      <c r="I163" s="24"/>
      <c r="J163" s="21" t="s">
        <v>18</v>
      </c>
      <c r="K163" s="21">
        <v>500</v>
      </c>
      <c r="L163" s="21" t="str">
        <f>VLOOKUP(E163,[1]KLASIFIKASI!$I$4:$J$18,2,FALSE)</f>
        <v>PELEPAS GAS</v>
      </c>
      <c r="M163" s="21">
        <f t="shared" si="20"/>
        <v>15</v>
      </c>
      <c r="N163" s="21" t="s">
        <v>19</v>
      </c>
    </row>
    <row r="164" spans="1:14" x14ac:dyDescent="0.25">
      <c r="A164" s="21">
        <f t="shared" si="17"/>
        <v>163</v>
      </c>
      <c r="B164" s="21" t="s">
        <v>471</v>
      </c>
      <c r="C164" s="21" t="str">
        <f>VLOOKUP(B164,[1]DESA!$B$2:$D$601,3,FALSE)</f>
        <v>KARANG SIDEMEN</v>
      </c>
      <c r="D164" s="21" t="str">
        <f>VLOOKUP(B164,[1]DESA!$B$2:$E$601,4,FALSE)</f>
        <v>BATUKLIANG UTARA</v>
      </c>
      <c r="E164" s="22" t="s">
        <v>24</v>
      </c>
      <c r="F164" s="21">
        <f t="shared" si="18"/>
        <v>0</v>
      </c>
      <c r="G164" s="21">
        <f t="shared" si="19"/>
        <v>0</v>
      </c>
      <c r="H164" s="24"/>
      <c r="I164" s="24"/>
      <c r="J164" s="21" t="s">
        <v>18</v>
      </c>
      <c r="K164" s="21">
        <v>250</v>
      </c>
      <c r="L164" s="21" t="str">
        <f>VLOOKUP(E164,[1]KLASIFIKASI!$I$4:$J$18,2,FALSE)</f>
        <v>PELEPAS GAS</v>
      </c>
      <c r="M164" s="21">
        <f t="shared" si="20"/>
        <v>14</v>
      </c>
      <c r="N164" s="21" t="s">
        <v>19</v>
      </c>
    </row>
    <row r="165" spans="1:14" x14ac:dyDescent="0.25">
      <c r="A165" s="21">
        <f t="shared" si="17"/>
        <v>164</v>
      </c>
      <c r="B165" s="21" t="s">
        <v>471</v>
      </c>
      <c r="C165" s="21" t="str">
        <f>VLOOKUP(B165,[1]DESA!$B$2:$D$601,3,FALSE)</f>
        <v>KARANG SIDEMEN</v>
      </c>
      <c r="D165" s="21" t="str">
        <f>VLOOKUP(B165,[1]DESA!$B$2:$E$601,4,FALSE)</f>
        <v>BATUKLIANG UTARA</v>
      </c>
      <c r="E165" s="22" t="s">
        <v>24</v>
      </c>
      <c r="F165" s="21">
        <f t="shared" si="18"/>
        <v>0</v>
      </c>
      <c r="G165" s="21">
        <f t="shared" si="19"/>
        <v>0</v>
      </c>
      <c r="H165" s="24"/>
      <c r="I165" s="24"/>
      <c r="J165" s="21" t="s">
        <v>18</v>
      </c>
      <c r="K165" s="21">
        <v>500</v>
      </c>
      <c r="L165" s="21" t="str">
        <f>VLOOKUP(E165,[1]KLASIFIKASI!$I$4:$J$18,2,FALSE)</f>
        <v>PELEPAS GAS</v>
      </c>
      <c r="M165" s="21">
        <f t="shared" si="20"/>
        <v>15</v>
      </c>
      <c r="N165" s="21" t="s">
        <v>19</v>
      </c>
    </row>
    <row r="166" spans="1:14" ht="18" customHeight="1" x14ac:dyDescent="0.25">
      <c r="A166" s="21">
        <f t="shared" si="17"/>
        <v>165</v>
      </c>
      <c r="B166" s="21" t="s">
        <v>471</v>
      </c>
      <c r="C166" s="21" t="str">
        <f>VLOOKUP(B166,[1]DESA!$B$2:$D$601,3,FALSE)</f>
        <v>KARANG SIDEMEN</v>
      </c>
      <c r="D166" s="21" t="str">
        <f>VLOOKUP(B166,[1]DESA!$B$2:$E$601,4,FALSE)</f>
        <v>BATUKLIANG UTARA</v>
      </c>
      <c r="E166" s="22" t="s">
        <v>24</v>
      </c>
      <c r="F166" s="21">
        <f t="shared" si="18"/>
        <v>0</v>
      </c>
      <c r="G166" s="21">
        <f t="shared" si="19"/>
        <v>0</v>
      </c>
      <c r="H166" s="24"/>
      <c r="I166" s="24"/>
      <c r="J166" s="21" t="s">
        <v>18</v>
      </c>
      <c r="K166" s="21">
        <v>500</v>
      </c>
      <c r="L166" s="21" t="str">
        <f>VLOOKUP(E166,[1]KLASIFIKASI!$I$4:$J$18,2,FALSE)</f>
        <v>PELEPAS GAS</v>
      </c>
      <c r="M166" s="21">
        <f t="shared" si="20"/>
        <v>15</v>
      </c>
      <c r="N166" s="21" t="s">
        <v>19</v>
      </c>
    </row>
    <row r="167" spans="1:14" x14ac:dyDescent="0.25">
      <c r="A167" s="21">
        <f t="shared" si="17"/>
        <v>166</v>
      </c>
      <c r="B167" s="21" t="s">
        <v>471</v>
      </c>
      <c r="C167" s="21" t="str">
        <f>VLOOKUP(B167,[1]DESA!$B$2:$D$601,3,FALSE)</f>
        <v>KARANG SIDEMEN</v>
      </c>
      <c r="D167" s="21" t="str">
        <f>VLOOKUP(B167,[1]DESA!$B$2:$E$601,4,FALSE)</f>
        <v>BATUKLIANG UTARA</v>
      </c>
      <c r="E167" s="22" t="s">
        <v>24</v>
      </c>
      <c r="F167" s="21">
        <f t="shared" si="18"/>
        <v>0</v>
      </c>
      <c r="G167" s="21">
        <f t="shared" si="19"/>
        <v>0</v>
      </c>
      <c r="H167" s="24"/>
      <c r="I167" s="24"/>
      <c r="J167" s="21" t="s">
        <v>18</v>
      </c>
      <c r="K167" s="21">
        <v>500</v>
      </c>
      <c r="L167" s="21" t="str">
        <f>VLOOKUP(E167,[1]KLASIFIKASI!$I$4:$J$18,2,FALSE)</f>
        <v>PELEPAS GAS</v>
      </c>
      <c r="M167" s="21">
        <f t="shared" si="20"/>
        <v>15</v>
      </c>
      <c r="N167" s="21" t="s">
        <v>19</v>
      </c>
    </row>
    <row r="168" spans="1:14" x14ac:dyDescent="0.25">
      <c r="A168" s="21">
        <f t="shared" si="17"/>
        <v>167</v>
      </c>
      <c r="B168" s="21" t="s">
        <v>471</v>
      </c>
      <c r="C168" s="21" t="str">
        <f>VLOOKUP(B168,[1]DESA!$B$2:$D$601,3,FALSE)</f>
        <v>KARANG SIDEMEN</v>
      </c>
      <c r="D168" s="21" t="str">
        <f>VLOOKUP(B168,[1]DESA!$B$2:$E$601,4,FALSE)</f>
        <v>BATUKLIANG UTARA</v>
      </c>
      <c r="E168" s="22" t="s">
        <v>24</v>
      </c>
      <c r="F168" s="21">
        <f t="shared" si="18"/>
        <v>0</v>
      </c>
      <c r="G168" s="21">
        <f t="shared" si="19"/>
        <v>0</v>
      </c>
      <c r="H168" s="24"/>
      <c r="I168" s="24"/>
      <c r="J168" s="21" t="s">
        <v>18</v>
      </c>
      <c r="K168" s="21">
        <v>500</v>
      </c>
      <c r="L168" s="21" t="str">
        <f>VLOOKUP(E168,[1]KLASIFIKASI!$I$4:$J$18,2,FALSE)</f>
        <v>PELEPAS GAS</v>
      </c>
      <c r="M168" s="21">
        <f t="shared" si="20"/>
        <v>15</v>
      </c>
      <c r="N168" s="21" t="s">
        <v>19</v>
      </c>
    </row>
    <row r="169" spans="1:14" x14ac:dyDescent="0.25">
      <c r="A169" s="21">
        <f t="shared" si="17"/>
        <v>168</v>
      </c>
      <c r="B169" s="21" t="s">
        <v>471</v>
      </c>
      <c r="C169" s="21" t="str">
        <f>VLOOKUP(B169,[1]DESA!$B$2:$D$601,3,FALSE)</f>
        <v>KARANG SIDEMEN</v>
      </c>
      <c r="D169" s="21" t="str">
        <f>VLOOKUP(B169,[1]DESA!$B$2:$E$601,4,FALSE)</f>
        <v>BATUKLIANG UTARA</v>
      </c>
      <c r="E169" s="22" t="s">
        <v>24</v>
      </c>
      <c r="F169" s="21">
        <f t="shared" si="18"/>
        <v>0</v>
      </c>
      <c r="G169" s="21">
        <f t="shared" si="19"/>
        <v>0</v>
      </c>
      <c r="H169" s="24"/>
      <c r="I169" s="24"/>
      <c r="J169" s="21" t="s">
        <v>18</v>
      </c>
      <c r="K169" s="21">
        <v>500</v>
      </c>
      <c r="L169" s="21" t="str">
        <f>VLOOKUP(E169,[1]KLASIFIKASI!$I$4:$J$18,2,FALSE)</f>
        <v>PELEPAS GAS</v>
      </c>
      <c r="M169" s="21">
        <f t="shared" si="20"/>
        <v>15</v>
      </c>
      <c r="N169" s="21" t="s">
        <v>19</v>
      </c>
    </row>
    <row r="170" spans="1:14" x14ac:dyDescent="0.25">
      <c r="A170" s="21">
        <f t="shared" si="17"/>
        <v>169</v>
      </c>
      <c r="B170" s="21" t="s">
        <v>471</v>
      </c>
      <c r="C170" s="21" t="str">
        <f>VLOOKUP(B170,[1]DESA!$B$2:$D$601,3,FALSE)</f>
        <v>KARANG SIDEMEN</v>
      </c>
      <c r="D170" s="21" t="str">
        <f>VLOOKUP(B170,[1]DESA!$B$2:$E$601,4,FALSE)</f>
        <v>BATUKLIANG UTARA</v>
      </c>
      <c r="E170" s="22"/>
      <c r="F170" s="21">
        <f t="shared" si="18"/>
        <v>0</v>
      </c>
      <c r="G170" s="21">
        <f t="shared" si="19"/>
        <v>0</v>
      </c>
      <c r="H170" s="24"/>
      <c r="I170" s="24"/>
      <c r="J170" s="21" t="s">
        <v>18</v>
      </c>
      <c r="K170" s="21"/>
      <c r="L170" s="21" t="e">
        <f>VLOOKUP(E170,[1]KLASIFIKASI!$I$4:$J$18,2,FALSE)</f>
        <v>#N/A</v>
      </c>
      <c r="M170" s="21" t="e">
        <f t="shared" si="20"/>
        <v>#N/A</v>
      </c>
      <c r="N170" s="21" t="s">
        <v>52</v>
      </c>
    </row>
    <row r="171" spans="1:14" x14ac:dyDescent="0.25">
      <c r="A171" s="21">
        <f t="shared" si="17"/>
        <v>170</v>
      </c>
      <c r="B171" s="21" t="s">
        <v>471</v>
      </c>
      <c r="C171" s="21" t="str">
        <f>VLOOKUP(B171,[1]DESA!$B$2:$D$601,3,FALSE)</f>
        <v>KARANG SIDEMEN</v>
      </c>
      <c r="D171" s="21" t="str">
        <f>VLOOKUP(B171,[1]DESA!$B$2:$E$601,4,FALSE)</f>
        <v>BATUKLIANG UTARA</v>
      </c>
      <c r="E171" s="22" t="s">
        <v>24</v>
      </c>
      <c r="F171" s="21">
        <f t="shared" si="18"/>
        <v>0</v>
      </c>
      <c r="G171" s="21">
        <f t="shared" si="19"/>
        <v>0</v>
      </c>
      <c r="H171" s="24"/>
      <c r="I171" s="24"/>
      <c r="J171" s="21" t="s">
        <v>18</v>
      </c>
      <c r="K171" s="21">
        <v>250</v>
      </c>
      <c r="L171" s="21" t="str">
        <f>VLOOKUP(E171,[1]KLASIFIKASI!$I$4:$J$18,2,FALSE)</f>
        <v>PELEPAS GAS</v>
      </c>
      <c r="M171" s="21">
        <f t="shared" si="20"/>
        <v>14</v>
      </c>
      <c r="N171" s="21" t="s">
        <v>19</v>
      </c>
    </row>
    <row r="172" spans="1:14" x14ac:dyDescent="0.25">
      <c r="A172" s="21">
        <f t="shared" si="17"/>
        <v>171</v>
      </c>
      <c r="B172" s="21" t="s">
        <v>471</v>
      </c>
      <c r="C172" s="21" t="str">
        <f>VLOOKUP(B172,[1]DESA!$B$2:$D$601,3,FALSE)</f>
        <v>KARANG SIDEMEN</v>
      </c>
      <c r="D172" s="21" t="str">
        <f>VLOOKUP(B172,[1]DESA!$B$2:$E$601,4,FALSE)</f>
        <v>BATUKLIANG UTARA</v>
      </c>
      <c r="E172" s="22" t="s">
        <v>24</v>
      </c>
      <c r="F172" s="21">
        <f>IF(ISERROR(VLOOKUP(M172,KELAS,2,FALSE)),0,VLOOKUP(M172,KELAS,2,FALSE))</f>
        <v>0</v>
      </c>
      <c r="G172" s="21">
        <f>IF(F172&gt;50,100,F172)</f>
        <v>0</v>
      </c>
      <c r="H172" s="24"/>
      <c r="I172" s="24"/>
      <c r="J172" s="21" t="s">
        <v>18</v>
      </c>
      <c r="K172" s="21">
        <v>150</v>
      </c>
      <c r="L172" s="21" t="str">
        <f>VLOOKUP(E172,[1]KLASIFIKASI!$I$4:$J$18,2,FALSE)</f>
        <v>PELEPAS GAS</v>
      </c>
      <c r="M172" s="21">
        <f>IF(AND(L172="PIJAR",K172&gt;=25,K172&lt;=50),1,IF(AND(L172="PIJAR",K172&gt;=51,K172&lt;=100),2,IF(AND(L172="PIJAR",K172&gt;=101,K172&lt;=200),3,IF(AND(L172="PIJAR",K172&gt;=201,K172&lt;=300),4,IF(AND(L172="PIJAR",K172&gt;=301,K172&lt;=400),5,IF(AND(L172="PIJAR",K172&gt;=401,K172&lt;=500),6,IF(AND(L172="PIJAR",K172&gt;=510,K172&lt;=600),7,IF(AND(L172="PIJAR",K172&gt;=601,K172&lt;=700),8,IF(AND(L172="PIJAR",K172&gt;=701,K172&lt;=800),9,IF(AND(L172="PIJAR",K172&gt;=801,K172&lt;=900),10,IF(AND(L172="PIJAR",K172&gt;=901,K172&lt;=1000),11,IF(AND(L172="PELEPAS GAS",K172&gt;=10,K172&lt;=50),12,IF(AND(L172="PELEPAS GAS",K172&gt;=51,K172&lt;=100),13,IF(AND(L172="PELEPAS GAS",K172&gt;=101,K172&lt;=250),14,IF(AND(L172="PELEPAS GAS",K172&gt;=251,K172&lt;1000),15,IF(AND(L172="PELEPAS GAS",K172&gt;=501,K172&lt;2000),16,"SALAH"))))))))))))))))</f>
        <v>14</v>
      </c>
      <c r="N172" s="21" t="s">
        <v>19</v>
      </c>
    </row>
    <row r="173" spans="1:14" x14ac:dyDescent="0.25">
      <c r="A173" s="21">
        <f t="shared" si="17"/>
        <v>172</v>
      </c>
      <c r="B173" s="21" t="s">
        <v>471</v>
      </c>
      <c r="C173" s="21" t="str">
        <f>VLOOKUP(B173,[1]DESA!$B$2:$D$601,3,FALSE)</f>
        <v>KARANG SIDEMEN</v>
      </c>
      <c r="D173" s="21" t="str">
        <f>VLOOKUP(B173,[1]DESA!$B$2:$E$601,4,FALSE)</f>
        <v>BATUKLIANG UTARA</v>
      </c>
      <c r="E173" s="22" t="s">
        <v>24</v>
      </c>
      <c r="F173" s="21">
        <f>IF(ISERROR(VLOOKUP(M173,KELAS,2,FALSE)),0,VLOOKUP(M173,KELAS,2,FALSE))</f>
        <v>0</v>
      </c>
      <c r="G173" s="21">
        <f>IF(F173&gt;50,100,F173)</f>
        <v>0</v>
      </c>
      <c r="H173" s="24"/>
      <c r="I173" s="24"/>
      <c r="J173" s="21" t="s">
        <v>18</v>
      </c>
      <c r="K173" s="21">
        <v>250</v>
      </c>
      <c r="L173" s="21" t="str">
        <f>VLOOKUP(E173,[1]KLASIFIKASI!$I$4:$J$18,2,FALSE)</f>
        <v>PELEPAS GAS</v>
      </c>
      <c r="M173" s="21">
        <f>IF(AND(L173="PIJAR",K173&gt;=25,K173&lt;=50),1,IF(AND(L173="PIJAR",K173&gt;=51,K173&lt;=100),2,IF(AND(L173="PIJAR",K173&gt;=101,K173&lt;=200),3,IF(AND(L173="PIJAR",K173&gt;=201,K173&lt;=300),4,IF(AND(L173="PIJAR",K173&gt;=301,K173&lt;=400),5,IF(AND(L173="PIJAR",K173&gt;=401,K173&lt;=500),6,IF(AND(L173="PIJAR",K173&gt;=510,K173&lt;=600),7,IF(AND(L173="PIJAR",K173&gt;=601,K173&lt;=700),8,IF(AND(L173="PIJAR",K173&gt;=701,K173&lt;=800),9,IF(AND(L173="PIJAR",K173&gt;=801,K173&lt;=900),10,IF(AND(L173="PIJAR",K173&gt;=901,K173&lt;=1000),11,IF(AND(L173="PELEPAS GAS",K173&gt;=10,K173&lt;=50),12,IF(AND(L173="PELEPAS GAS",K173&gt;=51,K173&lt;=100),13,IF(AND(L173="PELEPAS GAS",K173&gt;=101,K173&lt;=250),14,IF(AND(L173="PELEPAS GAS",K173&gt;=251,K173&lt;1000),15,IF(AND(L173="PELEPAS GAS",K173&gt;=501,K173&lt;2000),16,"SALAH"))))))))))))))))</f>
        <v>14</v>
      </c>
      <c r="N173" s="21" t="s">
        <v>19</v>
      </c>
    </row>
    <row r="174" spans="1:14" x14ac:dyDescent="0.25">
      <c r="A174" s="21">
        <f t="shared" si="17"/>
        <v>173</v>
      </c>
      <c r="B174" s="21" t="s">
        <v>471</v>
      </c>
      <c r="C174" s="21" t="str">
        <f>VLOOKUP(B174,[1]DESA!$B$2:$D$601,3,FALSE)</f>
        <v>KARANG SIDEMEN</v>
      </c>
      <c r="D174" s="21" t="str">
        <f>VLOOKUP(B174,[1]DESA!$B$2:$E$601,4,FALSE)</f>
        <v>BATUKLIANG UTARA</v>
      </c>
      <c r="E174" s="22" t="s">
        <v>24</v>
      </c>
      <c r="F174" s="21">
        <f>IF(ISERROR(VLOOKUP(M174,KELAS,2,FALSE)),0,VLOOKUP(M174,KELAS,2,FALSE))</f>
        <v>0</v>
      </c>
      <c r="G174" s="21">
        <f>IF(F174&gt;50,100,F174)</f>
        <v>0</v>
      </c>
      <c r="H174" s="24"/>
      <c r="I174" s="24"/>
      <c r="J174" s="21" t="s">
        <v>18</v>
      </c>
      <c r="K174" s="21">
        <v>250</v>
      </c>
      <c r="L174" s="21" t="str">
        <f>VLOOKUP(E174,[1]KLASIFIKASI!$I$4:$J$18,2,FALSE)</f>
        <v>PELEPAS GAS</v>
      </c>
      <c r="M174" s="21">
        <f>IF(AND(L174="PIJAR",K174&gt;=25,K174&lt;=50),1,IF(AND(L174="PIJAR",K174&gt;=51,K174&lt;=100),2,IF(AND(L174="PIJAR",K174&gt;=101,K174&lt;=200),3,IF(AND(L174="PIJAR",K174&gt;=201,K174&lt;=300),4,IF(AND(L174="PIJAR",K174&gt;=301,K174&lt;=400),5,IF(AND(L174="PIJAR",K174&gt;=401,K174&lt;=500),6,IF(AND(L174="PIJAR",K174&gt;=510,K174&lt;=600),7,IF(AND(L174="PIJAR",K174&gt;=601,K174&lt;=700),8,IF(AND(L174="PIJAR",K174&gt;=701,K174&lt;=800),9,IF(AND(L174="PIJAR",K174&gt;=801,K174&lt;=900),10,IF(AND(L174="PIJAR",K174&gt;=901,K174&lt;=1000),11,IF(AND(L174="PELEPAS GAS",K174&gt;=10,K174&lt;=50),12,IF(AND(L174="PELEPAS GAS",K174&gt;=51,K174&lt;=100),13,IF(AND(L174="PELEPAS GAS",K174&gt;=101,K174&lt;=250),14,IF(AND(L174="PELEPAS GAS",K174&gt;=251,K174&lt;1000),15,IF(AND(L174="PELEPAS GAS",K174&gt;=501,K174&lt;2000),16,"SALAH"))))))))))))))))</f>
        <v>14</v>
      </c>
      <c r="N174" s="21" t="s">
        <v>19</v>
      </c>
    </row>
    <row r="175" spans="1:14" x14ac:dyDescent="0.25">
      <c r="A175" s="21">
        <f t="shared" si="17"/>
        <v>174</v>
      </c>
      <c r="B175" s="21" t="s">
        <v>471</v>
      </c>
      <c r="C175" s="21" t="str">
        <f>VLOOKUP(B175,[1]DESA!$B$2:$D$601,3,FALSE)</f>
        <v>KARANG SIDEMEN</v>
      </c>
      <c r="D175" s="21" t="str">
        <f>VLOOKUP(B175,[1]DESA!$B$2:$E$601,4,FALSE)</f>
        <v>BATUKLIANG UTARA</v>
      </c>
      <c r="E175" s="22" t="s">
        <v>24</v>
      </c>
      <c r="F175" s="21">
        <f>IF(ISERROR(VLOOKUP(M175,KELAS,2,FALSE)),0,VLOOKUP(M175,KELAS,2,FALSE))</f>
        <v>0</v>
      </c>
      <c r="G175" s="21">
        <f>IF(F175&gt;50,100,F175)</f>
        <v>0</v>
      </c>
      <c r="H175" s="24"/>
      <c r="I175" s="24"/>
      <c r="J175" s="21" t="s">
        <v>18</v>
      </c>
      <c r="K175" s="21">
        <v>250</v>
      </c>
      <c r="L175" s="21" t="str">
        <f>VLOOKUP(E175,[1]KLASIFIKASI!$I$4:$J$18,2,FALSE)</f>
        <v>PELEPAS GAS</v>
      </c>
      <c r="M175" s="21">
        <f>IF(AND(L175="PIJAR",K175&gt;=25,K175&lt;=50),1,IF(AND(L175="PIJAR",K175&gt;=51,K175&lt;=100),2,IF(AND(L175="PIJAR",K175&gt;=101,K175&lt;=200),3,IF(AND(L175="PIJAR",K175&gt;=201,K175&lt;=300),4,IF(AND(L175="PIJAR",K175&gt;=301,K175&lt;=400),5,IF(AND(L175="PIJAR",K175&gt;=401,K175&lt;=500),6,IF(AND(L175="PIJAR",K175&gt;=510,K175&lt;=600),7,IF(AND(L175="PIJAR",K175&gt;=601,K175&lt;=700),8,IF(AND(L175="PIJAR",K175&gt;=701,K175&lt;=800),9,IF(AND(L175="PIJAR",K175&gt;=801,K175&lt;=900),10,IF(AND(L175="PIJAR",K175&gt;=901,K175&lt;=1000),11,IF(AND(L175="PELEPAS GAS",K175&gt;=10,K175&lt;=50),12,IF(AND(L175="PELEPAS GAS",K175&gt;=51,K175&lt;=100),13,IF(AND(L175="PELEPAS GAS",K175&gt;=101,K175&lt;=250),14,IF(AND(L175="PELEPAS GAS",K175&gt;=251,K175&lt;1000),15,IF(AND(L175="PELEPAS GAS",K175&gt;=501,K175&lt;2000),16,"SALAH"))))))))))))))))</f>
        <v>14</v>
      </c>
      <c r="N175" s="21" t="s">
        <v>19</v>
      </c>
    </row>
    <row r="176" spans="1:14" x14ac:dyDescent="0.25">
      <c r="A176" s="21">
        <f t="shared" si="17"/>
        <v>175</v>
      </c>
      <c r="B176" s="21" t="s">
        <v>1394</v>
      </c>
      <c r="C176" s="21" t="str">
        <f>VLOOKUP(B176,[1]DESA!$B$2:$D$601,3,FALSE)</f>
        <v>KARANG SIDEMEN</v>
      </c>
      <c r="D176" s="21" t="str">
        <f>VLOOKUP(B176,[1]DESA!$B$2:$E$601,4,FALSE)</f>
        <v>BATUKLIANG UTARA</v>
      </c>
      <c r="E176" s="22" t="s">
        <v>24</v>
      </c>
      <c r="F176" s="21">
        <f>IF(ISERROR(VLOOKUP(M176,KELAS,2,FALSE)),0,VLOOKUP(M176,KELAS,2,FALSE))</f>
        <v>0</v>
      </c>
      <c r="G176" s="21">
        <f>IF(F176&gt;50,100,F176)</f>
        <v>0</v>
      </c>
      <c r="H176" s="24"/>
      <c r="I176" s="24"/>
      <c r="J176" s="21" t="s">
        <v>18</v>
      </c>
      <c r="K176" s="21">
        <v>250</v>
      </c>
      <c r="L176" s="21" t="str">
        <f>VLOOKUP(E176,[1]KLASIFIKASI!$I$4:$J$18,2,FALSE)</f>
        <v>PELEPAS GAS</v>
      </c>
      <c r="M176" s="21">
        <f>IF(AND(L176="PIJAR",K176&gt;=25,K176&lt;=50),1,IF(AND(L176="PIJAR",K176&gt;=51,K176&lt;=100),2,IF(AND(L176="PIJAR",K176&gt;=101,K176&lt;=200),3,IF(AND(L176="PIJAR",K176&gt;=201,K176&lt;=300),4,IF(AND(L176="PIJAR",K176&gt;=301,K176&lt;=400),5,IF(AND(L176="PIJAR",K176&gt;=401,K176&lt;=500),6,IF(AND(L176="PIJAR",K176&gt;=510,K176&lt;=600),7,IF(AND(L176="PIJAR",K176&gt;=601,K176&lt;=700),8,IF(AND(L176="PIJAR",K176&gt;=701,K176&lt;=800),9,IF(AND(L176="PIJAR",K176&gt;=801,K176&lt;=900),10,IF(AND(L176="PIJAR",K176&gt;=901,K176&lt;=1000),11,IF(AND(L176="PELEPAS GAS",K176&gt;=10,K176&lt;=50),12,IF(AND(L176="PELEPAS GAS",K176&gt;=51,K176&lt;=100),13,IF(AND(L176="PELEPAS GAS",K176&gt;=101,K176&lt;=250),14,IF(AND(L176="PELEPAS GAS",K176&gt;=251,K176&lt;1000),15,IF(AND(L176="PELEPAS GAS",K176&gt;=501,K176&lt;2000),16,"SALAH"))))))))))))))))</f>
        <v>14</v>
      </c>
      <c r="N176" s="21" t="s">
        <v>19</v>
      </c>
    </row>
    <row r="177" spans="1:14" x14ac:dyDescent="0.25">
      <c r="A177" s="21">
        <f t="shared" si="17"/>
        <v>176</v>
      </c>
      <c r="B177" s="21" t="s">
        <v>1351</v>
      </c>
      <c r="C177" s="21" t="str">
        <f>VLOOKUP(B177,[1]DESA!$B$2:$D$601,3,FALSE)</f>
        <v>TANAK BEAK</v>
      </c>
      <c r="D177" s="21" t="str">
        <f>VLOOKUP(B177,[1]DESA!$B$2:$E$601,4,FALSE)</f>
        <v>BATUKLIANG UTARA</v>
      </c>
      <c r="E177" s="22" t="s">
        <v>24</v>
      </c>
      <c r="F177" s="21">
        <f>IF(ISERROR(VLOOKUP(M177,KELAS,2,FALSE)),0,VLOOKUP(M177,KELAS,2,FALSE))</f>
        <v>0</v>
      </c>
      <c r="G177" s="21">
        <f>IF(F177&gt;50,100,F177)</f>
        <v>0</v>
      </c>
      <c r="H177" s="24"/>
      <c r="I177" s="24"/>
      <c r="J177" s="21" t="s">
        <v>18</v>
      </c>
      <c r="K177" s="21">
        <v>500</v>
      </c>
      <c r="L177" s="21" t="str">
        <f>VLOOKUP(E177,[1]KLASIFIKASI!$I$4:$J$18,2,FALSE)</f>
        <v>PELEPAS GAS</v>
      </c>
      <c r="M177" s="21">
        <f>IF(AND(L177="PIJAR",K177&gt;=25,K177&lt;=50),1,IF(AND(L177="PIJAR",K177&gt;=51,K177&lt;=100),2,IF(AND(L177="PIJAR",K177&gt;=101,K177&lt;=200),3,IF(AND(L177="PIJAR",K177&gt;=201,K177&lt;=300),4,IF(AND(L177="PIJAR",K177&gt;=301,K177&lt;=400),5,IF(AND(L177="PIJAR",K177&gt;=401,K177&lt;=500),6,IF(AND(L177="PIJAR",K177&gt;=510,K177&lt;=600),7,IF(AND(L177="PIJAR",K177&gt;=601,K177&lt;=700),8,IF(AND(L177="PIJAR",K177&gt;=701,K177&lt;=800),9,IF(AND(L177="PIJAR",K177&gt;=801,K177&lt;=900),10,IF(AND(L177="PIJAR",K177&gt;=901,K177&lt;=1000),11,IF(AND(L177="PELEPAS GAS",K177&gt;=10,K177&lt;=50),12,IF(AND(L177="PELEPAS GAS",K177&gt;=51,K177&lt;=100),13,IF(AND(L177="PELEPAS GAS",K177&gt;=101,K177&lt;=250),14,IF(AND(L177="PELEPAS GAS",K177&gt;=251,K177&lt;1000),15,IF(AND(L177="PELEPAS GAS",K177&gt;=501,K177&lt;2000),16,"SALAH"))))))))))))))))</f>
        <v>15</v>
      </c>
      <c r="N177" s="21" t="s">
        <v>19</v>
      </c>
    </row>
    <row r="178" spans="1:14" x14ac:dyDescent="0.25">
      <c r="A178" s="21">
        <f t="shared" si="17"/>
        <v>177</v>
      </c>
      <c r="B178" s="21" t="s">
        <v>1300</v>
      </c>
      <c r="C178" s="21" t="str">
        <f>VLOOKUP(B178,[1]DESA!$B$2:$D$601,3,FALSE)</f>
        <v>TANAK BEAK</v>
      </c>
      <c r="D178" s="21" t="str">
        <f>VLOOKUP(B178,[1]DESA!$B$2:$E$601,4,FALSE)</f>
        <v>BATUKLIANG UTARA</v>
      </c>
      <c r="E178" s="22" t="s">
        <v>24</v>
      </c>
      <c r="F178" s="21">
        <f>IF(ISERROR(VLOOKUP(M178,KELAS,2,FALSE)),0,VLOOKUP(M178,KELAS,2,FALSE))</f>
        <v>0</v>
      </c>
      <c r="G178" s="21">
        <f>IF(F178&gt;50,100,F178)</f>
        <v>0</v>
      </c>
      <c r="H178" s="24"/>
      <c r="I178" s="24"/>
      <c r="J178" s="21" t="s">
        <v>18</v>
      </c>
      <c r="K178" s="21">
        <v>500</v>
      </c>
      <c r="L178" s="21" t="str">
        <f>VLOOKUP(E178,[1]KLASIFIKASI!$I$4:$J$18,2,FALSE)</f>
        <v>PELEPAS GAS</v>
      </c>
      <c r="M178" s="21">
        <f>IF(AND(L178="PIJAR",K178&gt;=25,K178&lt;=50),1,IF(AND(L178="PIJAR",K178&gt;=51,K178&lt;=100),2,IF(AND(L178="PIJAR",K178&gt;=101,K178&lt;=200),3,IF(AND(L178="PIJAR",K178&gt;=201,K178&lt;=300),4,IF(AND(L178="PIJAR",K178&gt;=301,K178&lt;=400),5,IF(AND(L178="PIJAR",K178&gt;=401,K178&lt;=500),6,IF(AND(L178="PIJAR",K178&gt;=510,K178&lt;=600),7,IF(AND(L178="PIJAR",K178&gt;=601,K178&lt;=700),8,IF(AND(L178="PIJAR",K178&gt;=701,K178&lt;=800),9,IF(AND(L178="PIJAR",K178&gt;=801,K178&lt;=900),10,IF(AND(L178="PIJAR",K178&gt;=901,K178&lt;=1000),11,IF(AND(L178="PELEPAS GAS",K178&gt;=10,K178&lt;=50),12,IF(AND(L178="PELEPAS GAS",K178&gt;=51,K178&lt;=100),13,IF(AND(L178="PELEPAS GAS",K178&gt;=101,K178&lt;=250),14,IF(AND(L178="PELEPAS GAS",K178&gt;=251,K178&lt;1000),15,IF(AND(L178="PELEPAS GAS",K178&gt;=501,K178&lt;2000),16,"SALAH"))))))))))))))))</f>
        <v>15</v>
      </c>
      <c r="N178" s="21" t="s">
        <v>19</v>
      </c>
    </row>
    <row r="179" spans="1:14" x14ac:dyDescent="0.25">
      <c r="A179" s="21">
        <f t="shared" si="17"/>
        <v>178</v>
      </c>
      <c r="B179" s="21" t="s">
        <v>1247</v>
      </c>
      <c r="C179" s="21" t="str">
        <f>VLOOKUP(B179,[1]DESA!$B$2:$D$601,3,FALSE)</f>
        <v>TANAK BEAK</v>
      </c>
      <c r="D179" s="21" t="str">
        <f>VLOOKUP(B179,[1]DESA!$B$2:$E$601,4,FALSE)</f>
        <v>BATUKLIANG UTARA</v>
      </c>
      <c r="E179" s="22" t="s">
        <v>24</v>
      </c>
      <c r="F179" s="21">
        <f>IF(ISERROR(VLOOKUP(M179,KELAS,2,FALSE)),0,VLOOKUP(M179,KELAS,2,FALSE))</f>
        <v>0</v>
      </c>
      <c r="G179" s="21">
        <f>IF(F179&gt;50,100,F179)</f>
        <v>0</v>
      </c>
      <c r="H179" s="24"/>
      <c r="I179" s="24"/>
      <c r="J179" s="21" t="s">
        <v>18</v>
      </c>
      <c r="K179" s="21">
        <v>250</v>
      </c>
      <c r="L179" s="21" t="str">
        <f>VLOOKUP(E179,[1]KLASIFIKASI!$I$4:$J$18,2,FALSE)</f>
        <v>PELEPAS GAS</v>
      </c>
      <c r="M179" s="21">
        <f>IF(AND(L179="PIJAR",K179&gt;=25,K179&lt;=50),1,IF(AND(L179="PIJAR",K179&gt;=51,K179&lt;=100),2,IF(AND(L179="PIJAR",K179&gt;=101,K179&lt;=200),3,IF(AND(L179="PIJAR",K179&gt;=201,K179&lt;=300),4,IF(AND(L179="PIJAR",K179&gt;=301,K179&lt;=400),5,IF(AND(L179="PIJAR",K179&gt;=401,K179&lt;=500),6,IF(AND(L179="PIJAR",K179&gt;=510,K179&lt;=600),7,IF(AND(L179="PIJAR",K179&gt;=601,K179&lt;=700),8,IF(AND(L179="PIJAR",K179&gt;=701,K179&lt;=800),9,IF(AND(L179="PIJAR",K179&gt;=801,K179&lt;=900),10,IF(AND(L179="PIJAR",K179&gt;=901,K179&lt;=1000),11,IF(AND(L179="PELEPAS GAS",K179&gt;=10,K179&lt;=50),12,IF(AND(L179="PELEPAS GAS",K179&gt;=51,K179&lt;=100),13,IF(AND(L179="PELEPAS GAS",K179&gt;=101,K179&lt;=250),14,IF(AND(L179="PELEPAS GAS",K179&gt;=251,K179&lt;1000),15,IF(AND(L179="PELEPAS GAS",K179&gt;=501,K179&lt;2000),16,"SALAH"))))))))))))))))</f>
        <v>14</v>
      </c>
      <c r="N179" s="21" t="s">
        <v>19</v>
      </c>
    </row>
    <row r="180" spans="1:14" x14ac:dyDescent="0.25">
      <c r="A180" s="21">
        <f t="shared" si="17"/>
        <v>179</v>
      </c>
      <c r="B180" s="21" t="s">
        <v>1029</v>
      </c>
      <c r="C180" s="21" t="str">
        <f>VLOOKUP(B180,[1]DESA!$B$2:$D$601,3,FALSE)</f>
        <v>MAS-MAS</v>
      </c>
      <c r="D180" s="21" t="str">
        <f>VLOOKUP(B180,[1]DESA!$B$2:$E$601,4,FALSE)</f>
        <v>BATUKLIANG UTARA</v>
      </c>
      <c r="E180" s="22" t="s">
        <v>24</v>
      </c>
      <c r="F180" s="21">
        <f>IF(ISERROR(VLOOKUP(M180,KELAS,2,FALSE)),0,VLOOKUP(M180,KELAS,2,FALSE))</f>
        <v>0</v>
      </c>
      <c r="G180" s="21">
        <f>IF(F180&gt;50,100,F180)</f>
        <v>0</v>
      </c>
      <c r="H180" s="24" t="s">
        <v>1040</v>
      </c>
      <c r="I180" s="24" t="s">
        <v>1041</v>
      </c>
      <c r="J180" s="21" t="s">
        <v>18</v>
      </c>
      <c r="K180" s="21">
        <v>500</v>
      </c>
      <c r="L180" s="21" t="str">
        <f>VLOOKUP(E180,[1]KLASIFIKASI!$I$4:$J$18,2,FALSE)</f>
        <v>PELEPAS GAS</v>
      </c>
      <c r="M180" s="21">
        <f>IF(AND(L180="PIJAR",K180&gt;=25,K180&lt;=50),1,IF(AND(L180="PIJAR",K180&gt;=51,K180&lt;=100),2,IF(AND(L180="PIJAR",K180&gt;=101,K180&lt;=200),3,IF(AND(L180="PIJAR",K180&gt;=201,K180&lt;=300),4,IF(AND(L180="PIJAR",K180&gt;=301,K180&lt;=400),5,IF(AND(L180="PIJAR",K180&gt;=401,K180&lt;=500),6,IF(AND(L180="PIJAR",K180&gt;=510,K180&lt;=600),7,IF(AND(L180="PIJAR",K180&gt;=601,K180&lt;=700),8,IF(AND(L180="PIJAR",K180&gt;=701,K180&lt;=800),9,IF(AND(L180="PIJAR",K180&gt;=801,K180&lt;=900),10,IF(AND(L180="PIJAR",K180&gt;=901,K180&lt;=1000),11,IF(AND(L180="PELEPAS GAS",K180&gt;=10,K180&lt;=50),12,IF(AND(L180="PELEPAS GAS",K180&gt;=51,K180&lt;=100),13,IF(AND(L180="PELEPAS GAS",K180&gt;=101,K180&lt;=250),14,IF(AND(L180="PELEPAS GAS",K180&gt;=251,K180&lt;1000),15,IF(AND(L180="PELEPAS GAS",K180&gt;=501,K180&lt;2000),16,"SALAH"))))))))))))))))</f>
        <v>15</v>
      </c>
      <c r="N180" s="21" t="s">
        <v>19</v>
      </c>
    </row>
    <row r="181" spans="1:14" x14ac:dyDescent="0.25">
      <c r="A181" s="21">
        <f t="shared" si="17"/>
        <v>180</v>
      </c>
      <c r="B181" s="21" t="s">
        <v>1029</v>
      </c>
      <c r="C181" s="21" t="str">
        <f>VLOOKUP(B181,[1]DESA!$B$2:$D$601,3,FALSE)</f>
        <v>MAS-MAS</v>
      </c>
      <c r="D181" s="21" t="str">
        <f>VLOOKUP(B181,[1]DESA!$B$2:$E$601,4,FALSE)</f>
        <v>BATUKLIANG UTARA</v>
      </c>
      <c r="E181" s="22" t="s">
        <v>24</v>
      </c>
      <c r="F181" s="21">
        <f>IF(ISERROR(VLOOKUP(M181,KELAS,2,FALSE)),0,VLOOKUP(M181,KELAS,2,FALSE))</f>
        <v>0</v>
      </c>
      <c r="G181" s="21">
        <f>IF(F181&gt;50,100,F181)</f>
        <v>0</v>
      </c>
      <c r="H181" s="24" t="s">
        <v>1036</v>
      </c>
      <c r="I181" s="24" t="s">
        <v>1037</v>
      </c>
      <c r="J181" s="21" t="s">
        <v>18</v>
      </c>
      <c r="K181" s="21">
        <v>500</v>
      </c>
      <c r="L181" s="21" t="str">
        <f>VLOOKUP(E181,[1]KLASIFIKASI!$I$4:$J$18,2,FALSE)</f>
        <v>PELEPAS GAS</v>
      </c>
      <c r="M181" s="21">
        <f>IF(AND(L181="PIJAR",K181&gt;=25,K181&lt;=50),1,IF(AND(L181="PIJAR",K181&gt;=51,K181&lt;=100),2,IF(AND(L181="PIJAR",K181&gt;=101,K181&lt;=200),3,IF(AND(L181="PIJAR",K181&gt;=201,K181&lt;=300),4,IF(AND(L181="PIJAR",K181&gt;=301,K181&lt;=400),5,IF(AND(L181="PIJAR",K181&gt;=401,K181&lt;=500),6,IF(AND(L181="PIJAR",K181&gt;=510,K181&lt;=600),7,IF(AND(L181="PIJAR",K181&gt;=601,K181&lt;=700),8,IF(AND(L181="PIJAR",K181&gt;=701,K181&lt;=800),9,IF(AND(L181="PIJAR",K181&gt;=801,K181&lt;=900),10,IF(AND(L181="PIJAR",K181&gt;=901,K181&lt;=1000),11,IF(AND(L181="PELEPAS GAS",K181&gt;=10,K181&lt;=50),12,IF(AND(L181="PELEPAS GAS",K181&gt;=51,K181&lt;=100),13,IF(AND(L181="PELEPAS GAS",K181&gt;=101,K181&lt;=250),14,IF(AND(L181="PELEPAS GAS",K181&gt;=251,K181&lt;1000),15,IF(AND(L181="PELEPAS GAS",K181&gt;=501,K181&lt;2000),16,"SALAH"))))))))))))))))</f>
        <v>15</v>
      </c>
      <c r="N181" s="21" t="s">
        <v>19</v>
      </c>
    </row>
    <row r="182" spans="1:14" x14ac:dyDescent="0.25">
      <c r="A182" s="21">
        <f t="shared" si="17"/>
        <v>181</v>
      </c>
      <c r="B182" s="21" t="s">
        <v>1029</v>
      </c>
      <c r="C182" s="21" t="str">
        <f>VLOOKUP(B182,[1]DESA!$B$2:$D$601,3,FALSE)</f>
        <v>MAS-MAS</v>
      </c>
      <c r="D182" s="21" t="str">
        <f>VLOOKUP(B182,[1]DESA!$B$2:$E$601,4,FALSE)</f>
        <v>BATUKLIANG UTARA</v>
      </c>
      <c r="E182" s="22" t="s">
        <v>24</v>
      </c>
      <c r="F182" s="21">
        <f>IF(ISERROR(VLOOKUP(M182,KELAS,2,FALSE)),0,VLOOKUP(M182,KELAS,2,FALSE))</f>
        <v>0</v>
      </c>
      <c r="G182" s="21">
        <f>IF(F182&gt;50,100,F182)</f>
        <v>0</v>
      </c>
      <c r="H182" s="24" t="s">
        <v>1030</v>
      </c>
      <c r="I182" s="24" t="s">
        <v>1031</v>
      </c>
      <c r="J182" s="21" t="s">
        <v>18</v>
      </c>
      <c r="K182" s="21">
        <v>500</v>
      </c>
      <c r="L182" s="21" t="str">
        <f>VLOOKUP(E182,[1]KLASIFIKASI!$I$4:$J$18,2,FALSE)</f>
        <v>PELEPAS GAS</v>
      </c>
      <c r="M182" s="21">
        <f>IF(AND(L182="PIJAR",K182&gt;=25,K182&lt;=50),1,IF(AND(L182="PIJAR",K182&gt;=51,K182&lt;=100),2,IF(AND(L182="PIJAR",K182&gt;=101,K182&lt;=200),3,IF(AND(L182="PIJAR",K182&gt;=201,K182&lt;=300),4,IF(AND(L182="PIJAR",K182&gt;=301,K182&lt;=400),5,IF(AND(L182="PIJAR",K182&gt;=401,K182&lt;=500),6,IF(AND(L182="PIJAR",K182&gt;=510,K182&lt;=600),7,IF(AND(L182="PIJAR",K182&gt;=601,K182&lt;=700),8,IF(AND(L182="PIJAR",K182&gt;=701,K182&lt;=800),9,IF(AND(L182="PIJAR",K182&gt;=801,K182&lt;=900),10,IF(AND(L182="PIJAR",K182&gt;=901,K182&lt;=1000),11,IF(AND(L182="PELEPAS GAS",K182&gt;=10,K182&lt;=50),12,IF(AND(L182="PELEPAS GAS",K182&gt;=51,K182&lt;=100),13,IF(AND(L182="PELEPAS GAS",K182&gt;=101,K182&lt;=250),14,IF(AND(L182="PELEPAS GAS",K182&gt;=251,K182&lt;1000),15,IF(AND(L182="PELEPAS GAS",K182&gt;=501,K182&lt;2000),16,"SALAH"))))))))))))))))</f>
        <v>15</v>
      </c>
      <c r="N182" s="21" t="s">
        <v>19</v>
      </c>
    </row>
    <row r="183" spans="1:14" x14ac:dyDescent="0.25">
      <c r="A183" s="21">
        <f t="shared" si="17"/>
        <v>182</v>
      </c>
      <c r="B183" s="21" t="s">
        <v>957</v>
      </c>
      <c r="C183" s="21" t="str">
        <f>VLOOKUP(B183,[1]DESA!$B$2:$D$601,3,FALSE)</f>
        <v>MAS-MAS</v>
      </c>
      <c r="D183" s="21" t="str">
        <f>VLOOKUP(B183,[1]DESA!$B$2:$E$601,4,FALSE)</f>
        <v>BATUKLIANG UTARA</v>
      </c>
      <c r="E183" s="22" t="s">
        <v>15</v>
      </c>
      <c r="F183" s="21">
        <f>IF(ISERROR(VLOOKUP(M183,KELAS,2,FALSE)),0,VLOOKUP(M183,KELAS,2,FALSE))</f>
        <v>0</v>
      </c>
      <c r="G183" s="21">
        <f>IF(F183&gt;50,100,F183)</f>
        <v>0</v>
      </c>
      <c r="H183" s="24" t="s">
        <v>1023</v>
      </c>
      <c r="I183" s="24" t="s">
        <v>1024</v>
      </c>
      <c r="J183" s="21" t="s">
        <v>18</v>
      </c>
      <c r="K183" s="21">
        <v>42</v>
      </c>
      <c r="L183" s="21" t="str">
        <f>VLOOKUP(E183,[1]KLASIFIKASI!$I$4:$J$18,2,FALSE)</f>
        <v>PELEPAS GAS</v>
      </c>
      <c r="M183" s="21">
        <f>IF(AND(L183="PIJAR",K183&gt;=25,K183&lt;=50),1,IF(AND(L183="PIJAR",K183&gt;=51,K183&lt;=100),2,IF(AND(L183="PIJAR",K183&gt;=101,K183&lt;=200),3,IF(AND(L183="PIJAR",K183&gt;=201,K183&lt;=300),4,IF(AND(L183="PIJAR",K183&gt;=301,K183&lt;=400),5,IF(AND(L183="PIJAR",K183&gt;=401,K183&lt;=500),6,IF(AND(L183="PIJAR",K183&gt;=510,K183&lt;=600),7,IF(AND(L183="PIJAR",K183&gt;=601,K183&lt;=700),8,IF(AND(L183="PIJAR",K183&gt;=701,K183&lt;=800),9,IF(AND(L183="PIJAR",K183&gt;=801,K183&lt;=900),10,IF(AND(L183="PIJAR",K183&gt;=901,K183&lt;=1000),11,IF(AND(L183="PELEPAS GAS",K183&gt;=10,K183&lt;=50),12,IF(AND(L183="PELEPAS GAS",K183&gt;=51,K183&lt;=100),13,IF(AND(L183="PELEPAS GAS",K183&gt;=101,K183&lt;=250),14,IF(AND(L183="PELEPAS GAS",K183&gt;=251,K183&lt;1000),15,IF(AND(L183="PELEPAS GAS",K183&gt;=501,K183&lt;2000),16,"SALAH"))))))))))))))))</f>
        <v>12</v>
      </c>
      <c r="N183" s="21" t="s">
        <v>19</v>
      </c>
    </row>
    <row r="184" spans="1:14" x14ac:dyDescent="0.25">
      <c r="A184" s="21">
        <f t="shared" si="17"/>
        <v>183</v>
      </c>
      <c r="B184" s="21" t="s">
        <v>957</v>
      </c>
      <c r="C184" s="21" t="str">
        <f>VLOOKUP(B184,[1]DESA!$B$2:$D$601,3,FALSE)</f>
        <v>MAS-MAS</v>
      </c>
      <c r="D184" s="21" t="str">
        <f>VLOOKUP(B184,[1]DESA!$B$2:$E$601,4,FALSE)</f>
        <v>BATUKLIANG UTARA</v>
      </c>
      <c r="E184" s="22" t="s">
        <v>24</v>
      </c>
      <c r="F184" s="21">
        <f>IF(ISERROR(VLOOKUP(M184,KELAS,2,FALSE)),0,VLOOKUP(M184,KELAS,2,FALSE))</f>
        <v>0</v>
      </c>
      <c r="G184" s="21">
        <f>IF(F184&gt;50,100,F184)</f>
        <v>0</v>
      </c>
      <c r="H184" s="24" t="s">
        <v>1017</v>
      </c>
      <c r="I184" s="24" t="s">
        <v>1018</v>
      </c>
      <c r="J184" s="21" t="s">
        <v>18</v>
      </c>
      <c r="K184" s="21">
        <v>500</v>
      </c>
      <c r="L184" s="21" t="str">
        <f>VLOOKUP(E184,[1]KLASIFIKASI!$I$4:$J$18,2,FALSE)</f>
        <v>PELEPAS GAS</v>
      </c>
      <c r="M184" s="21">
        <f>IF(AND(L184="PIJAR",K184&gt;=25,K184&lt;=50),1,IF(AND(L184="PIJAR",K184&gt;=51,K184&lt;=100),2,IF(AND(L184="PIJAR",K184&gt;=101,K184&lt;=200),3,IF(AND(L184="PIJAR",K184&gt;=201,K184&lt;=300),4,IF(AND(L184="PIJAR",K184&gt;=301,K184&lt;=400),5,IF(AND(L184="PIJAR",K184&gt;=401,K184&lt;=500),6,IF(AND(L184="PIJAR",K184&gt;=510,K184&lt;=600),7,IF(AND(L184="PIJAR",K184&gt;=601,K184&lt;=700),8,IF(AND(L184="PIJAR",K184&gt;=701,K184&lt;=800),9,IF(AND(L184="PIJAR",K184&gt;=801,K184&lt;=900),10,IF(AND(L184="PIJAR",K184&gt;=901,K184&lt;=1000),11,IF(AND(L184="PELEPAS GAS",K184&gt;=10,K184&lt;=50),12,IF(AND(L184="PELEPAS GAS",K184&gt;=51,K184&lt;=100),13,IF(AND(L184="PELEPAS GAS",K184&gt;=101,K184&lt;=250),14,IF(AND(L184="PELEPAS GAS",K184&gt;=251,K184&lt;1000),15,IF(AND(L184="PELEPAS GAS",K184&gt;=501,K184&lt;2000),16,"SALAH"))))))))))))))))</f>
        <v>15</v>
      </c>
      <c r="N184" s="21" t="s">
        <v>19</v>
      </c>
    </row>
    <row r="185" spans="1:14" x14ac:dyDescent="0.25">
      <c r="A185" s="21">
        <f t="shared" si="17"/>
        <v>184</v>
      </c>
      <c r="B185" s="21" t="s">
        <v>957</v>
      </c>
      <c r="C185" s="21" t="str">
        <f>VLOOKUP(B185,[1]DESA!$B$2:$D$601,3,FALSE)</f>
        <v>MAS-MAS</v>
      </c>
      <c r="D185" s="21" t="str">
        <f>VLOOKUP(B185,[1]DESA!$B$2:$E$601,4,FALSE)</f>
        <v>BATUKLIANG UTARA</v>
      </c>
      <c r="E185" s="22" t="s">
        <v>24</v>
      </c>
      <c r="F185" s="21">
        <f>IF(ISERROR(VLOOKUP(M185,KELAS,2,FALSE)),0,VLOOKUP(M185,KELAS,2,FALSE))</f>
        <v>0</v>
      </c>
      <c r="G185" s="21">
        <f>IF(F185&gt;50,100,F185)</f>
        <v>0</v>
      </c>
      <c r="H185" s="24" t="s">
        <v>984</v>
      </c>
      <c r="I185" s="24" t="s">
        <v>985</v>
      </c>
      <c r="J185" s="21" t="s">
        <v>18</v>
      </c>
      <c r="K185" s="21">
        <v>500</v>
      </c>
      <c r="L185" s="21" t="str">
        <f>VLOOKUP(E185,[1]KLASIFIKASI!$I$4:$J$18,2,FALSE)</f>
        <v>PELEPAS GAS</v>
      </c>
      <c r="M185" s="21">
        <f>IF(AND(L185="PIJAR",K185&gt;=25,K185&lt;=50),1,IF(AND(L185="PIJAR",K185&gt;=51,K185&lt;=100),2,IF(AND(L185="PIJAR",K185&gt;=101,K185&lt;=200),3,IF(AND(L185="PIJAR",K185&gt;=201,K185&lt;=300),4,IF(AND(L185="PIJAR",K185&gt;=301,K185&lt;=400),5,IF(AND(L185="PIJAR",K185&gt;=401,K185&lt;=500),6,IF(AND(L185="PIJAR",K185&gt;=510,K185&lt;=600),7,IF(AND(L185="PIJAR",K185&gt;=601,K185&lt;=700),8,IF(AND(L185="PIJAR",K185&gt;=701,K185&lt;=800),9,IF(AND(L185="PIJAR",K185&gt;=801,K185&lt;=900),10,IF(AND(L185="PIJAR",K185&gt;=901,K185&lt;=1000),11,IF(AND(L185="PELEPAS GAS",K185&gt;=10,K185&lt;=50),12,IF(AND(L185="PELEPAS GAS",K185&gt;=51,K185&lt;=100),13,IF(AND(L185="PELEPAS GAS",K185&gt;=101,K185&lt;=250),14,IF(AND(L185="PELEPAS GAS",K185&gt;=251,K185&lt;1000),15,IF(AND(L185="PELEPAS GAS",K185&gt;=501,K185&lt;2000),16,"SALAH"))))))))))))))))</f>
        <v>15</v>
      </c>
      <c r="N185" s="21" t="s">
        <v>19</v>
      </c>
    </row>
    <row r="186" spans="1:14" x14ac:dyDescent="0.25">
      <c r="A186" s="21">
        <f t="shared" si="17"/>
        <v>185</v>
      </c>
      <c r="B186" s="21" t="s">
        <v>957</v>
      </c>
      <c r="C186" s="21" t="str">
        <f>VLOOKUP(B186,[1]DESA!$B$2:$D$601,3,FALSE)</f>
        <v>MAS-MAS</v>
      </c>
      <c r="D186" s="21" t="str">
        <f>VLOOKUP(B186,[1]DESA!$B$2:$E$601,4,FALSE)</f>
        <v>BATUKLIANG UTARA</v>
      </c>
      <c r="E186" s="22" t="s">
        <v>24</v>
      </c>
      <c r="F186" s="21">
        <f>IF(ISERROR(VLOOKUP(M186,KELAS,2,FALSE)),0,VLOOKUP(M186,KELAS,2,FALSE))</f>
        <v>0</v>
      </c>
      <c r="G186" s="21">
        <f>IF(F186&gt;50,100,F186)</f>
        <v>0</v>
      </c>
      <c r="H186" s="24" t="s">
        <v>980</v>
      </c>
      <c r="I186" s="24" t="s">
        <v>981</v>
      </c>
      <c r="J186" s="21" t="s">
        <v>18</v>
      </c>
      <c r="K186" s="21">
        <v>500</v>
      </c>
      <c r="L186" s="21" t="str">
        <f>VLOOKUP(E186,[1]KLASIFIKASI!$I$4:$J$18,2,FALSE)</f>
        <v>PELEPAS GAS</v>
      </c>
      <c r="M186" s="21">
        <f>IF(AND(L186="PIJAR",K186&gt;=25,K186&lt;=50),1,IF(AND(L186="PIJAR",K186&gt;=51,K186&lt;=100),2,IF(AND(L186="PIJAR",K186&gt;=101,K186&lt;=200),3,IF(AND(L186="PIJAR",K186&gt;=201,K186&lt;=300),4,IF(AND(L186="PIJAR",K186&gt;=301,K186&lt;=400),5,IF(AND(L186="PIJAR",K186&gt;=401,K186&lt;=500),6,IF(AND(L186="PIJAR",K186&gt;=510,K186&lt;=600),7,IF(AND(L186="PIJAR",K186&gt;=601,K186&lt;=700),8,IF(AND(L186="PIJAR",K186&gt;=701,K186&lt;=800),9,IF(AND(L186="PIJAR",K186&gt;=801,K186&lt;=900),10,IF(AND(L186="PIJAR",K186&gt;=901,K186&lt;=1000),11,IF(AND(L186="PELEPAS GAS",K186&gt;=10,K186&lt;=50),12,IF(AND(L186="PELEPAS GAS",K186&gt;=51,K186&lt;=100),13,IF(AND(L186="PELEPAS GAS",K186&gt;=101,K186&lt;=250),14,IF(AND(L186="PELEPAS GAS",K186&gt;=251,K186&lt;1000),15,IF(AND(L186="PELEPAS GAS",K186&gt;=501,K186&lt;2000),16,"SALAH"))))))))))))))))</f>
        <v>15</v>
      </c>
      <c r="N186" s="21" t="s">
        <v>19</v>
      </c>
    </row>
    <row r="187" spans="1:14" x14ac:dyDescent="0.25">
      <c r="A187" s="21">
        <f t="shared" si="17"/>
        <v>186</v>
      </c>
      <c r="B187" s="21" t="s">
        <v>957</v>
      </c>
      <c r="C187" s="21" t="str">
        <f>VLOOKUP(B187,[1]DESA!$B$2:$D$601,3,FALSE)</f>
        <v>MAS-MAS</v>
      </c>
      <c r="D187" s="21" t="str">
        <f>VLOOKUP(B187,[1]DESA!$B$2:$E$601,4,FALSE)</f>
        <v>BATUKLIANG UTARA</v>
      </c>
      <c r="E187" s="22" t="s">
        <v>24</v>
      </c>
      <c r="F187" s="21">
        <f>IF(ISERROR(VLOOKUP(M187,KELAS,2,FALSE)),0,VLOOKUP(M187,KELAS,2,FALSE))</f>
        <v>0</v>
      </c>
      <c r="G187" s="21">
        <f>IF(F187&gt;50,100,F187)</f>
        <v>0</v>
      </c>
      <c r="H187" s="24" t="s">
        <v>968</v>
      </c>
      <c r="I187" s="24" t="s">
        <v>969</v>
      </c>
      <c r="J187" s="21" t="s">
        <v>18</v>
      </c>
      <c r="K187" s="21">
        <v>500</v>
      </c>
      <c r="L187" s="21" t="str">
        <f>VLOOKUP(E187,[1]KLASIFIKASI!$I$4:$J$18,2,FALSE)</f>
        <v>PELEPAS GAS</v>
      </c>
      <c r="M187" s="21">
        <f>IF(AND(L187="PIJAR",K187&gt;=25,K187&lt;=50),1,IF(AND(L187="PIJAR",K187&gt;=51,K187&lt;=100),2,IF(AND(L187="PIJAR",K187&gt;=101,K187&lt;=200),3,IF(AND(L187="PIJAR",K187&gt;=201,K187&lt;=300),4,IF(AND(L187="PIJAR",K187&gt;=301,K187&lt;=400),5,IF(AND(L187="PIJAR",K187&gt;=401,K187&lt;=500),6,IF(AND(L187="PIJAR",K187&gt;=510,K187&lt;=600),7,IF(AND(L187="PIJAR",K187&gt;=601,K187&lt;=700),8,IF(AND(L187="PIJAR",K187&gt;=701,K187&lt;=800),9,IF(AND(L187="PIJAR",K187&gt;=801,K187&lt;=900),10,IF(AND(L187="PIJAR",K187&gt;=901,K187&lt;=1000),11,IF(AND(L187="PELEPAS GAS",K187&gt;=10,K187&lt;=50),12,IF(AND(L187="PELEPAS GAS",K187&gt;=51,K187&lt;=100),13,IF(AND(L187="PELEPAS GAS",K187&gt;=101,K187&lt;=250),14,IF(AND(L187="PELEPAS GAS",K187&gt;=251,K187&lt;1000),15,IF(AND(L187="PELEPAS GAS",K187&gt;=501,K187&lt;2000),16,"SALAH"))))))))))))))))</f>
        <v>15</v>
      </c>
      <c r="N187" s="21" t="s">
        <v>19</v>
      </c>
    </row>
    <row r="188" spans="1:14" x14ac:dyDescent="0.25">
      <c r="A188" s="21">
        <f t="shared" si="17"/>
        <v>187</v>
      </c>
      <c r="B188" s="21" t="s">
        <v>957</v>
      </c>
      <c r="C188" s="21" t="str">
        <f>VLOOKUP(B188,[1]DESA!$B$2:$D$601,3,FALSE)</f>
        <v>MAS-MAS</v>
      </c>
      <c r="D188" s="21" t="str">
        <f>VLOOKUP(B188,[1]DESA!$B$2:$E$601,4,FALSE)</f>
        <v>BATUKLIANG UTARA</v>
      </c>
      <c r="E188" s="22" t="s">
        <v>24</v>
      </c>
      <c r="F188" s="21">
        <f>IF(ISERROR(VLOOKUP(M188,KELAS,2,FALSE)),0,VLOOKUP(M188,KELAS,2,FALSE))</f>
        <v>0</v>
      </c>
      <c r="G188" s="21">
        <f>IF(F188&gt;50,100,F188)</f>
        <v>0</v>
      </c>
      <c r="H188" s="24" t="s">
        <v>958</v>
      </c>
      <c r="I188" s="24" t="s">
        <v>959</v>
      </c>
      <c r="J188" s="21" t="s">
        <v>18</v>
      </c>
      <c r="K188" s="21">
        <v>500</v>
      </c>
      <c r="L188" s="21" t="str">
        <f>VLOOKUP(E188,[1]KLASIFIKASI!$I$4:$J$18,2,FALSE)</f>
        <v>PELEPAS GAS</v>
      </c>
      <c r="M188" s="21">
        <f>IF(AND(L188="PIJAR",K188&gt;=25,K188&lt;=50),1,IF(AND(L188="PIJAR",K188&gt;=51,K188&lt;=100),2,IF(AND(L188="PIJAR",K188&gt;=101,K188&lt;=200),3,IF(AND(L188="PIJAR",K188&gt;=201,K188&lt;=300),4,IF(AND(L188="PIJAR",K188&gt;=301,K188&lt;=400),5,IF(AND(L188="PIJAR",K188&gt;=401,K188&lt;=500),6,IF(AND(L188="PIJAR",K188&gt;=510,K188&lt;=600),7,IF(AND(L188="PIJAR",K188&gt;=601,K188&lt;=700),8,IF(AND(L188="PIJAR",K188&gt;=701,K188&lt;=800),9,IF(AND(L188="PIJAR",K188&gt;=801,K188&lt;=900),10,IF(AND(L188="PIJAR",K188&gt;=901,K188&lt;=1000),11,IF(AND(L188="PELEPAS GAS",K188&gt;=10,K188&lt;=50),12,IF(AND(L188="PELEPAS GAS",K188&gt;=51,K188&lt;=100),13,IF(AND(L188="PELEPAS GAS",K188&gt;=101,K188&lt;=250),14,IF(AND(L188="PELEPAS GAS",K188&gt;=251,K188&lt;1000),15,IF(AND(L188="PELEPAS GAS",K188&gt;=501,K188&lt;2000),16,"SALAH"))))))))))))))))</f>
        <v>15</v>
      </c>
      <c r="N188" s="21" t="s">
        <v>19</v>
      </c>
    </row>
    <row r="189" spans="1:14" x14ac:dyDescent="0.25">
      <c r="A189" s="21">
        <f t="shared" si="17"/>
        <v>188</v>
      </c>
      <c r="B189" s="21" t="s">
        <v>865</v>
      </c>
      <c r="C189" s="21" t="str">
        <f>VLOOKUP(B189,[1]DESA!$B$2:$D$601,3,FALSE)</f>
        <v>MAS-MAS</v>
      </c>
      <c r="D189" s="21" t="str">
        <f>VLOOKUP(B189,[1]DESA!$B$2:$E$601,4,FALSE)</f>
        <v>BATUKLIANG UTARA</v>
      </c>
      <c r="E189" s="22" t="s">
        <v>24</v>
      </c>
      <c r="F189" s="21">
        <f>IF(ISERROR(VLOOKUP(M189,KELAS,2,FALSE)),0,VLOOKUP(M189,KELAS,2,FALSE))</f>
        <v>0</v>
      </c>
      <c r="G189" s="21">
        <f>IF(F189&gt;50,100,F189)</f>
        <v>0</v>
      </c>
      <c r="H189" s="24" t="s">
        <v>946</v>
      </c>
      <c r="I189" s="24" t="s">
        <v>947</v>
      </c>
      <c r="J189" s="21" t="s">
        <v>18</v>
      </c>
      <c r="K189" s="21">
        <v>250</v>
      </c>
      <c r="L189" s="21" t="str">
        <f>VLOOKUP(E189,[1]KLASIFIKASI!$I$4:$J$18,2,FALSE)</f>
        <v>PELEPAS GAS</v>
      </c>
      <c r="M189" s="21">
        <f>IF(AND(L189="PIJAR",K189&gt;=25,K189&lt;=50),1,IF(AND(L189="PIJAR",K189&gt;=51,K189&lt;=100),2,IF(AND(L189="PIJAR",K189&gt;=101,K189&lt;=200),3,IF(AND(L189="PIJAR",K189&gt;=201,K189&lt;=300),4,IF(AND(L189="PIJAR",K189&gt;=301,K189&lt;=400),5,IF(AND(L189="PIJAR",K189&gt;=401,K189&lt;=500),6,IF(AND(L189="PIJAR",K189&gt;=510,K189&lt;=600),7,IF(AND(L189="PIJAR",K189&gt;=601,K189&lt;=700),8,IF(AND(L189="PIJAR",K189&gt;=701,K189&lt;=800),9,IF(AND(L189="PIJAR",K189&gt;=801,K189&lt;=900),10,IF(AND(L189="PIJAR",K189&gt;=901,K189&lt;=1000),11,IF(AND(L189="PELEPAS GAS",K189&gt;=10,K189&lt;=50),12,IF(AND(L189="PELEPAS GAS",K189&gt;=51,K189&lt;=100),13,IF(AND(L189="PELEPAS GAS",K189&gt;=101,K189&lt;=250),14,IF(AND(L189="PELEPAS GAS",K189&gt;=251,K189&lt;1000),15,IF(AND(L189="PELEPAS GAS",K189&gt;=501,K189&lt;2000),16,"SALAH"))))))))))))))))</f>
        <v>14</v>
      </c>
      <c r="N189" s="21" t="s">
        <v>19</v>
      </c>
    </row>
    <row r="190" spans="1:14" x14ac:dyDescent="0.25">
      <c r="A190" s="21">
        <f t="shared" si="17"/>
        <v>189</v>
      </c>
      <c r="B190" s="21" t="s">
        <v>865</v>
      </c>
      <c r="C190" s="21" t="str">
        <f>VLOOKUP(B190,[1]DESA!$B$2:$D$601,3,FALSE)</f>
        <v>MAS-MAS</v>
      </c>
      <c r="D190" s="21" t="str">
        <f>VLOOKUP(B190,[1]DESA!$B$2:$E$601,4,FALSE)</f>
        <v>BATUKLIANG UTARA</v>
      </c>
      <c r="E190" s="22" t="s">
        <v>24</v>
      </c>
      <c r="F190" s="21">
        <f>IF(ISERROR(VLOOKUP(M190,KELAS,2,FALSE)),0,VLOOKUP(M190,KELAS,2,FALSE))</f>
        <v>0</v>
      </c>
      <c r="G190" s="21">
        <f>IF(F190&gt;50,100,F190)</f>
        <v>0</v>
      </c>
      <c r="H190" s="24" t="s">
        <v>942</v>
      </c>
      <c r="I190" s="24" t="s">
        <v>943</v>
      </c>
      <c r="J190" s="21" t="s">
        <v>18</v>
      </c>
      <c r="K190" s="21">
        <v>250</v>
      </c>
      <c r="L190" s="21" t="str">
        <f>VLOOKUP(E190,[1]KLASIFIKASI!$I$4:$J$18,2,FALSE)</f>
        <v>PELEPAS GAS</v>
      </c>
      <c r="M190" s="21">
        <f>IF(AND(L190="PIJAR",K190&gt;=25,K190&lt;=50),1,IF(AND(L190="PIJAR",K190&gt;=51,K190&lt;=100),2,IF(AND(L190="PIJAR",K190&gt;=101,K190&lt;=200),3,IF(AND(L190="PIJAR",K190&gt;=201,K190&lt;=300),4,IF(AND(L190="PIJAR",K190&gt;=301,K190&lt;=400),5,IF(AND(L190="PIJAR",K190&gt;=401,K190&lt;=500),6,IF(AND(L190="PIJAR",K190&gt;=510,K190&lt;=600),7,IF(AND(L190="PIJAR",K190&gt;=601,K190&lt;=700),8,IF(AND(L190="PIJAR",K190&gt;=701,K190&lt;=800),9,IF(AND(L190="PIJAR",K190&gt;=801,K190&lt;=900),10,IF(AND(L190="PIJAR",K190&gt;=901,K190&lt;=1000),11,IF(AND(L190="PELEPAS GAS",K190&gt;=10,K190&lt;=50),12,IF(AND(L190="PELEPAS GAS",K190&gt;=51,K190&lt;=100),13,IF(AND(L190="PELEPAS GAS",K190&gt;=101,K190&lt;=250),14,IF(AND(L190="PELEPAS GAS",K190&gt;=251,K190&lt;1000),15,IF(AND(L190="PELEPAS GAS",K190&gt;=501,K190&lt;2000),16,"SALAH"))))))))))))))))</f>
        <v>14</v>
      </c>
      <c r="N190" s="21" t="s">
        <v>19</v>
      </c>
    </row>
    <row r="191" spans="1:14" x14ac:dyDescent="0.25">
      <c r="A191" s="21">
        <f t="shared" si="17"/>
        <v>190</v>
      </c>
      <c r="B191" s="21" t="s">
        <v>865</v>
      </c>
      <c r="C191" s="21" t="str">
        <f>VLOOKUP(B191,[1]DESA!$B$2:$D$601,3,FALSE)</f>
        <v>MAS-MAS</v>
      </c>
      <c r="D191" s="21" t="str">
        <f>VLOOKUP(B191,[1]DESA!$B$2:$E$601,4,FALSE)</f>
        <v>BATUKLIANG UTARA</v>
      </c>
      <c r="E191" s="22" t="s">
        <v>29</v>
      </c>
      <c r="F191" s="21">
        <f>IF(ISERROR(VLOOKUP(M191,KELAS,2,FALSE)),0,VLOOKUP(M191,KELAS,2,FALSE))</f>
        <v>0</v>
      </c>
      <c r="G191" s="21">
        <f>IF(F191&gt;50,100,F191)</f>
        <v>0</v>
      </c>
      <c r="H191" s="24" t="s">
        <v>921</v>
      </c>
      <c r="I191" s="24" t="s">
        <v>922</v>
      </c>
      <c r="J191" s="21" t="s">
        <v>18</v>
      </c>
      <c r="K191" s="21">
        <v>250</v>
      </c>
      <c r="L191" s="21" t="str">
        <f>VLOOKUP(E191,[1]KLASIFIKASI!$I$4:$J$18,2,FALSE)</f>
        <v>PELEPAS GAS</v>
      </c>
      <c r="M191" s="21">
        <f>IF(AND(L191="PIJAR",K191&gt;=25,K191&lt;=50),1,IF(AND(L191="PIJAR",K191&gt;=51,K191&lt;=100),2,IF(AND(L191="PIJAR",K191&gt;=101,K191&lt;=200),3,IF(AND(L191="PIJAR",K191&gt;=201,K191&lt;=300),4,IF(AND(L191="PIJAR",K191&gt;=301,K191&lt;=400),5,IF(AND(L191="PIJAR",K191&gt;=401,K191&lt;=500),6,IF(AND(L191="PIJAR",K191&gt;=510,K191&lt;=600),7,IF(AND(L191="PIJAR",K191&gt;=601,K191&lt;=700),8,IF(AND(L191="PIJAR",K191&gt;=701,K191&lt;=800),9,IF(AND(L191="PIJAR",K191&gt;=801,K191&lt;=900),10,IF(AND(L191="PIJAR",K191&gt;=901,K191&lt;=1000),11,IF(AND(L191="PELEPAS GAS",K191&gt;=10,K191&lt;=50),12,IF(AND(L191="PELEPAS GAS",K191&gt;=51,K191&lt;=100),13,IF(AND(L191="PELEPAS GAS",K191&gt;=101,K191&lt;=250),14,IF(AND(L191="PELEPAS GAS",K191&gt;=251,K191&lt;1000),15,IF(AND(L191="PELEPAS GAS",K191&gt;=501,K191&lt;2000),16,"SALAH"))))))))))))))))</f>
        <v>14</v>
      </c>
      <c r="N191" s="21" t="s">
        <v>19</v>
      </c>
    </row>
    <row r="192" spans="1:14" x14ac:dyDescent="0.25">
      <c r="A192" s="21">
        <f t="shared" si="17"/>
        <v>191</v>
      </c>
      <c r="B192" s="21" t="s">
        <v>865</v>
      </c>
      <c r="C192" s="21" t="str">
        <f>VLOOKUP(B192,[1]DESA!$B$2:$D$601,3,FALSE)</f>
        <v>MAS-MAS</v>
      </c>
      <c r="D192" s="21" t="str">
        <f>VLOOKUP(B192,[1]DESA!$B$2:$E$601,4,FALSE)</f>
        <v>BATUKLIANG UTARA</v>
      </c>
      <c r="E192" s="22" t="s">
        <v>49</v>
      </c>
      <c r="F192" s="21">
        <f>IF(ISERROR(VLOOKUP(M192,KELAS,2,FALSE)),0,VLOOKUP(M192,KELAS,2,FALSE))</f>
        <v>0</v>
      </c>
      <c r="G192" s="21">
        <f>IF(F192&gt;50,100,F192)</f>
        <v>0</v>
      </c>
      <c r="H192" s="24" t="s">
        <v>913</v>
      </c>
      <c r="I192" s="24" t="s">
        <v>914</v>
      </c>
      <c r="J192" s="21" t="s">
        <v>18</v>
      </c>
      <c r="K192" s="21"/>
      <c r="L192" s="21" t="e">
        <f>VLOOKUP(E192,[1]KLASIFIKASI!$I$4:$J$18,2,FALSE)</f>
        <v>#N/A</v>
      </c>
      <c r="M192" s="21" t="e">
        <f>IF(AND(L192="PIJAR",K192&gt;=25,K192&lt;=50),1,IF(AND(L192="PIJAR",K192&gt;=51,K192&lt;=100),2,IF(AND(L192="PIJAR",K192&gt;=101,K192&lt;=200),3,IF(AND(L192="PIJAR",K192&gt;=201,K192&lt;=300),4,IF(AND(L192="PIJAR",K192&gt;=301,K192&lt;=400),5,IF(AND(L192="PIJAR",K192&gt;=401,K192&lt;=500),6,IF(AND(L192="PIJAR",K192&gt;=510,K192&lt;=600),7,IF(AND(L192="PIJAR",K192&gt;=601,K192&lt;=700),8,IF(AND(L192="PIJAR",K192&gt;=701,K192&lt;=800),9,IF(AND(L192="PIJAR",K192&gt;=801,K192&lt;=900),10,IF(AND(L192="PIJAR",K192&gt;=901,K192&lt;=1000),11,IF(AND(L192="PELEPAS GAS",K192&gt;=10,K192&lt;=50),12,IF(AND(L192="PELEPAS GAS",K192&gt;=51,K192&lt;=100),13,IF(AND(L192="PELEPAS GAS",K192&gt;=101,K192&lt;=250),14,IF(AND(L192="PELEPAS GAS",K192&gt;=251,K192&lt;1000),15,IF(AND(L192="PELEPAS GAS",K192&gt;=501,K192&lt;2000),16,"SALAH"))))))))))))))))</f>
        <v>#N/A</v>
      </c>
      <c r="N192" s="21" t="s">
        <v>52</v>
      </c>
    </row>
    <row r="193" spans="1:14" x14ac:dyDescent="0.25">
      <c r="A193" s="21">
        <f t="shared" si="17"/>
        <v>192</v>
      </c>
      <c r="B193" s="21" t="s">
        <v>865</v>
      </c>
      <c r="C193" s="21" t="str">
        <f>VLOOKUP(B193,[1]DESA!$B$2:$D$601,3,FALSE)</f>
        <v>MAS-MAS</v>
      </c>
      <c r="D193" s="21" t="str">
        <f>VLOOKUP(B193,[1]DESA!$B$2:$E$601,4,FALSE)</f>
        <v>BATUKLIANG UTARA</v>
      </c>
      <c r="E193" s="22" t="s">
        <v>24</v>
      </c>
      <c r="F193" s="21">
        <f>IF(ISERROR(VLOOKUP(M193,KELAS,2,FALSE)),0,VLOOKUP(M193,KELAS,2,FALSE))</f>
        <v>0</v>
      </c>
      <c r="G193" s="21">
        <f>IF(F193&gt;50,100,F193)</f>
        <v>0</v>
      </c>
      <c r="H193" s="24" t="s">
        <v>907</v>
      </c>
      <c r="I193" s="24" t="s">
        <v>908</v>
      </c>
      <c r="J193" s="21" t="s">
        <v>18</v>
      </c>
      <c r="K193" s="21">
        <v>500</v>
      </c>
      <c r="L193" s="21" t="str">
        <f>VLOOKUP(E193,[1]KLASIFIKASI!$I$4:$J$18,2,FALSE)</f>
        <v>PELEPAS GAS</v>
      </c>
      <c r="M193" s="21">
        <f>IF(AND(L193="PIJAR",K193&gt;=25,K193&lt;=50),1,IF(AND(L193="PIJAR",K193&gt;=51,K193&lt;=100),2,IF(AND(L193="PIJAR",K193&gt;=101,K193&lt;=200),3,IF(AND(L193="PIJAR",K193&gt;=201,K193&lt;=300),4,IF(AND(L193="PIJAR",K193&gt;=301,K193&lt;=400),5,IF(AND(L193="PIJAR",K193&gt;=401,K193&lt;=500),6,IF(AND(L193="PIJAR",K193&gt;=510,K193&lt;=600),7,IF(AND(L193="PIJAR",K193&gt;=601,K193&lt;=700),8,IF(AND(L193="PIJAR",K193&gt;=701,K193&lt;=800),9,IF(AND(L193="PIJAR",K193&gt;=801,K193&lt;=900),10,IF(AND(L193="PIJAR",K193&gt;=901,K193&lt;=1000),11,IF(AND(L193="PELEPAS GAS",K193&gt;=10,K193&lt;=50),12,IF(AND(L193="PELEPAS GAS",K193&gt;=51,K193&lt;=100),13,IF(AND(L193="PELEPAS GAS",K193&gt;=101,K193&lt;=250),14,IF(AND(L193="PELEPAS GAS",K193&gt;=251,K193&lt;1000),15,IF(AND(L193="PELEPAS GAS",K193&gt;=501,K193&lt;2000),16,"SALAH"))))))))))))))))</f>
        <v>15</v>
      </c>
      <c r="N193" s="21" t="s">
        <v>19</v>
      </c>
    </row>
    <row r="194" spans="1:14" x14ac:dyDescent="0.25">
      <c r="A194" s="21">
        <f t="shared" si="17"/>
        <v>193</v>
      </c>
      <c r="B194" s="21" t="s">
        <v>865</v>
      </c>
      <c r="C194" s="21" t="str">
        <f>VLOOKUP(B194,[1]DESA!$B$2:$D$601,3,FALSE)</f>
        <v>MAS-MAS</v>
      </c>
      <c r="D194" s="21" t="str">
        <f>VLOOKUP(B194,[1]DESA!$B$2:$E$601,4,FALSE)</f>
        <v>BATUKLIANG UTARA</v>
      </c>
      <c r="E194" s="22" t="s">
        <v>24</v>
      </c>
      <c r="F194" s="21">
        <f>IF(ISERROR(VLOOKUP(M194,KELAS,2,FALSE)),0,VLOOKUP(M194,KELAS,2,FALSE))</f>
        <v>0</v>
      </c>
      <c r="G194" s="21">
        <f>IF(F194&gt;50,100,F194)</f>
        <v>0</v>
      </c>
      <c r="H194" s="24" t="s">
        <v>903</v>
      </c>
      <c r="I194" s="24" t="s">
        <v>904</v>
      </c>
      <c r="J194" s="21" t="s">
        <v>18</v>
      </c>
      <c r="K194" s="21">
        <v>250</v>
      </c>
      <c r="L194" s="21" t="str">
        <f>VLOOKUP(E194,[1]KLASIFIKASI!$I$4:$J$18,2,FALSE)</f>
        <v>PELEPAS GAS</v>
      </c>
      <c r="M194" s="21">
        <f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14</v>
      </c>
      <c r="N194" s="21" t="s">
        <v>19</v>
      </c>
    </row>
    <row r="195" spans="1:14" x14ac:dyDescent="0.25">
      <c r="A195" s="21">
        <f t="shared" si="17"/>
        <v>194</v>
      </c>
      <c r="B195" s="21" t="s">
        <v>865</v>
      </c>
      <c r="C195" s="21" t="str">
        <f>VLOOKUP(B195,[1]DESA!$B$2:$D$601,3,FALSE)</f>
        <v>MAS-MAS</v>
      </c>
      <c r="D195" s="21" t="str">
        <f>VLOOKUP(B195,[1]DESA!$B$2:$E$601,4,FALSE)</f>
        <v>BATUKLIANG UTARA</v>
      </c>
      <c r="E195" s="22" t="s">
        <v>24</v>
      </c>
      <c r="F195" s="21">
        <f>IF(ISERROR(VLOOKUP(M195,KELAS,2,FALSE)),0,VLOOKUP(M195,KELAS,2,FALSE))</f>
        <v>0</v>
      </c>
      <c r="G195" s="21">
        <f>IF(F195&gt;50,100,F195)</f>
        <v>0</v>
      </c>
      <c r="H195" s="24" t="s">
        <v>894</v>
      </c>
      <c r="I195" s="24" t="s">
        <v>895</v>
      </c>
      <c r="J195" s="21" t="s">
        <v>18</v>
      </c>
      <c r="K195" s="21">
        <v>250</v>
      </c>
      <c r="L195" s="21" t="str">
        <f>VLOOKUP(E195,[1]KLASIFIKASI!$I$4:$J$18,2,FALSE)</f>
        <v>PELEPAS GAS</v>
      </c>
      <c r="M195" s="21">
        <f>IF(AND(L195="PIJAR",K195&gt;=25,K195&lt;=50),1,IF(AND(L195="PIJAR",K195&gt;=51,K195&lt;=100),2,IF(AND(L195="PIJAR",K195&gt;=101,K195&lt;=200),3,IF(AND(L195="PIJAR",K195&gt;=201,K195&lt;=300),4,IF(AND(L195="PIJAR",K195&gt;=301,K195&lt;=400),5,IF(AND(L195="PIJAR",K195&gt;=401,K195&lt;=500),6,IF(AND(L195="PIJAR",K195&gt;=510,K195&lt;=600),7,IF(AND(L195="PIJAR",K195&gt;=601,K195&lt;=700),8,IF(AND(L195="PIJAR",K195&gt;=701,K195&lt;=800),9,IF(AND(L195="PIJAR",K195&gt;=801,K195&lt;=900),10,IF(AND(L195="PIJAR",K195&gt;=901,K195&lt;=1000),11,IF(AND(L195="PELEPAS GAS",K195&gt;=10,K195&lt;=50),12,IF(AND(L195="PELEPAS GAS",K195&gt;=51,K195&lt;=100),13,IF(AND(L195="PELEPAS GAS",K195&gt;=101,K195&lt;=250),14,IF(AND(L195="PELEPAS GAS",K195&gt;=251,K195&lt;1000),15,IF(AND(L195="PELEPAS GAS",K195&gt;=501,K195&lt;2000),16,"SALAH"))))))))))))))))</f>
        <v>14</v>
      </c>
      <c r="N195" s="21" t="s">
        <v>19</v>
      </c>
    </row>
    <row r="196" spans="1:14" x14ac:dyDescent="0.25">
      <c r="A196" s="21">
        <f t="shared" ref="A196:A259" si="21">1+A195</f>
        <v>195</v>
      </c>
      <c r="B196" s="21" t="s">
        <v>865</v>
      </c>
      <c r="C196" s="21" t="str">
        <f>VLOOKUP(B196,[1]DESA!$B$2:$D$601,3,FALSE)</f>
        <v>MAS-MAS</v>
      </c>
      <c r="D196" s="21" t="str">
        <f>VLOOKUP(B196,[1]DESA!$B$2:$E$601,4,FALSE)</f>
        <v>BATUKLIANG UTARA</v>
      </c>
      <c r="E196" s="22" t="s">
        <v>24</v>
      </c>
      <c r="F196" s="21">
        <f>IF(ISERROR(VLOOKUP(M196,KELAS,2,FALSE)),0,VLOOKUP(M196,KELAS,2,FALSE))</f>
        <v>0</v>
      </c>
      <c r="G196" s="21">
        <f>IF(F196&gt;50,100,F196)</f>
        <v>0</v>
      </c>
      <c r="H196" s="24" t="s">
        <v>876</v>
      </c>
      <c r="I196" s="24" t="s">
        <v>877</v>
      </c>
      <c r="J196" s="21" t="s">
        <v>18</v>
      </c>
      <c r="K196" s="21">
        <v>500</v>
      </c>
      <c r="L196" s="21" t="str">
        <f>VLOOKUP(E196,[1]KLASIFIKASI!$I$4:$J$18,2,FALSE)</f>
        <v>PELEPAS GAS</v>
      </c>
      <c r="M196" s="21">
        <f>IF(AND(L196="PIJAR",K196&gt;=25,K196&lt;=50),1,IF(AND(L196="PIJAR",K196&gt;=51,K196&lt;=100),2,IF(AND(L196="PIJAR",K196&gt;=101,K196&lt;=200),3,IF(AND(L196="PIJAR",K196&gt;=201,K196&lt;=300),4,IF(AND(L196="PIJAR",K196&gt;=301,K196&lt;=400),5,IF(AND(L196="PIJAR",K196&gt;=401,K196&lt;=500),6,IF(AND(L196="PIJAR",K196&gt;=510,K196&lt;=600),7,IF(AND(L196="PIJAR",K196&gt;=601,K196&lt;=700),8,IF(AND(L196="PIJAR",K196&gt;=701,K196&lt;=800),9,IF(AND(L196="PIJAR",K196&gt;=801,K196&lt;=900),10,IF(AND(L196="PIJAR",K196&gt;=901,K196&lt;=1000),11,IF(AND(L196="PELEPAS GAS",K196&gt;=10,K196&lt;=50),12,IF(AND(L196="PELEPAS GAS",K196&gt;=51,K196&lt;=100),13,IF(AND(L196="PELEPAS GAS",K196&gt;=101,K196&lt;=250),14,IF(AND(L196="PELEPAS GAS",K196&gt;=251,K196&lt;1000),15,IF(AND(L196="PELEPAS GAS",K196&gt;=501,K196&lt;2000),16,"SALAH"))))))))))))))))</f>
        <v>15</v>
      </c>
      <c r="N196" s="21" t="s">
        <v>19</v>
      </c>
    </row>
    <row r="197" spans="1:14" ht="16.5" customHeight="1" x14ac:dyDescent="0.25">
      <c r="A197" s="21">
        <f t="shared" si="21"/>
        <v>196</v>
      </c>
      <c r="B197" s="21" t="s">
        <v>865</v>
      </c>
      <c r="C197" s="21" t="str">
        <f>VLOOKUP(B197,[1]DESA!$B$2:$D$601,3,FALSE)</f>
        <v>MAS-MAS</v>
      </c>
      <c r="D197" s="21" t="str">
        <f>VLOOKUP(B197,[1]DESA!$B$2:$E$601,4,FALSE)</f>
        <v>BATUKLIANG UTARA</v>
      </c>
      <c r="E197" s="22" t="s">
        <v>24</v>
      </c>
      <c r="F197" s="21">
        <f>IF(ISERROR(VLOOKUP(M197,KELAS,2,FALSE)),0,VLOOKUP(M197,KELAS,2,FALSE))</f>
        <v>0</v>
      </c>
      <c r="G197" s="21">
        <f>IF(F197&gt;50,100,F197)</f>
        <v>0</v>
      </c>
      <c r="H197" s="24" t="s">
        <v>872</v>
      </c>
      <c r="I197" s="24" t="s">
        <v>873</v>
      </c>
      <c r="J197" s="21" t="s">
        <v>18</v>
      </c>
      <c r="K197" s="21">
        <v>150</v>
      </c>
      <c r="L197" s="21" t="str">
        <f>VLOOKUP(E197,[1]KLASIFIKASI!$I$4:$J$18,2,FALSE)</f>
        <v>PELEPAS GAS</v>
      </c>
      <c r="M197" s="21">
        <f>IF(AND(L197="PIJAR",K197&gt;=25,K197&lt;=50),1,IF(AND(L197="PIJAR",K197&gt;=51,K197&lt;=100),2,IF(AND(L197="PIJAR",K197&gt;=101,K197&lt;=200),3,IF(AND(L197="PIJAR",K197&gt;=201,K197&lt;=300),4,IF(AND(L197="PIJAR",K197&gt;=301,K197&lt;=400),5,IF(AND(L197="PIJAR",K197&gt;=401,K197&lt;=500),6,IF(AND(L197="PIJAR",K197&gt;=510,K197&lt;=600),7,IF(AND(L197="PIJAR",K197&gt;=601,K197&lt;=700),8,IF(AND(L197="PIJAR",K197&gt;=701,K197&lt;=800),9,IF(AND(L197="PIJAR",K197&gt;=801,K197&lt;=900),10,IF(AND(L197="PIJAR",K197&gt;=901,K197&lt;=1000),11,IF(AND(L197="PELEPAS GAS",K197&gt;=10,K197&lt;=50),12,IF(AND(L197="PELEPAS GAS",K197&gt;=51,K197&lt;=100),13,IF(AND(L197="PELEPAS GAS",K197&gt;=101,K197&lt;=250),14,IF(AND(L197="PELEPAS GAS",K197&gt;=251,K197&lt;1000),15,IF(AND(L197="PELEPAS GAS",K197&gt;=501,K197&lt;2000),16,"SALAH"))))))))))))))))</f>
        <v>14</v>
      </c>
      <c r="N197" s="21" t="s">
        <v>19</v>
      </c>
    </row>
    <row r="198" spans="1:14" x14ac:dyDescent="0.25">
      <c r="A198" s="21">
        <f t="shared" si="21"/>
        <v>197</v>
      </c>
      <c r="B198" s="21" t="s">
        <v>865</v>
      </c>
      <c r="C198" s="21" t="str">
        <f>VLOOKUP(B198,[1]DESA!$B$2:$D$601,3,FALSE)</f>
        <v>MAS-MAS</v>
      </c>
      <c r="D198" s="21" t="str">
        <f>VLOOKUP(B198,[1]DESA!$B$2:$E$601,4,FALSE)</f>
        <v>BATUKLIANG UTARA</v>
      </c>
      <c r="E198" s="22" t="s">
        <v>24</v>
      </c>
      <c r="F198" s="21">
        <f>IF(ISERROR(VLOOKUP(M198,KELAS,2,FALSE)),0,VLOOKUP(M198,KELAS,2,FALSE))</f>
        <v>0</v>
      </c>
      <c r="G198" s="21">
        <f>IF(F198&gt;50,100,F198)</f>
        <v>0</v>
      </c>
      <c r="H198" s="24" t="s">
        <v>866</v>
      </c>
      <c r="I198" s="24" t="s">
        <v>867</v>
      </c>
      <c r="J198" s="21" t="s">
        <v>18</v>
      </c>
      <c r="K198" s="21">
        <v>250</v>
      </c>
      <c r="L198" s="21" t="str">
        <f>VLOOKUP(E198,[1]KLASIFIKASI!$I$4:$J$18,2,FALSE)</f>
        <v>PELEPAS GAS</v>
      </c>
      <c r="M198" s="21">
        <f>IF(AND(L198="PIJAR",K198&gt;=25,K198&lt;=50),1,IF(AND(L198="PIJAR",K198&gt;=51,K198&lt;=100),2,IF(AND(L198="PIJAR",K198&gt;=101,K198&lt;=200),3,IF(AND(L198="PIJAR",K198&gt;=201,K198&lt;=300),4,IF(AND(L198="PIJAR",K198&gt;=301,K198&lt;=400),5,IF(AND(L198="PIJAR",K198&gt;=401,K198&lt;=500),6,IF(AND(L198="PIJAR",K198&gt;=510,K198&lt;=600),7,IF(AND(L198="PIJAR",K198&gt;=601,K198&lt;=700),8,IF(AND(L198="PIJAR",K198&gt;=701,K198&lt;=800),9,IF(AND(L198="PIJAR",K198&gt;=801,K198&lt;=900),10,IF(AND(L198="PIJAR",K198&gt;=901,K198&lt;=1000),11,IF(AND(L198="PELEPAS GAS",K198&gt;=10,K198&lt;=50),12,IF(AND(L198="PELEPAS GAS",K198&gt;=51,K198&lt;=100),13,IF(AND(L198="PELEPAS GAS",K198&gt;=101,K198&lt;=250),14,IF(AND(L198="PELEPAS GAS",K198&gt;=251,K198&lt;1000),15,IF(AND(L198="PELEPAS GAS",K198&gt;=501,K198&lt;2000),16,"SALAH"))))))))))))))))</f>
        <v>14</v>
      </c>
      <c r="N198" s="21" t="s">
        <v>19</v>
      </c>
    </row>
    <row r="199" spans="1:14" x14ac:dyDescent="0.25">
      <c r="A199" s="21">
        <f t="shared" si="21"/>
        <v>198</v>
      </c>
      <c r="B199" s="21" t="s">
        <v>709</v>
      </c>
      <c r="C199" s="21" t="str">
        <f>VLOOKUP(B199,[1]DESA!$B$2:$D$601,3,FALSE)</f>
        <v>AIK BERIK</v>
      </c>
      <c r="D199" s="21" t="str">
        <f>VLOOKUP(B199,[1]DESA!$B$2:$E$601,4,FALSE)</f>
        <v>BATUKLIANG UTARA</v>
      </c>
      <c r="E199" s="22" t="s">
        <v>15</v>
      </c>
      <c r="F199" s="21">
        <f>IF(ISERROR(VLOOKUP(M199,KELAS,2,FALSE)),0,VLOOKUP(M199,KELAS,2,FALSE))</f>
        <v>0</v>
      </c>
      <c r="G199" s="21">
        <f>IF(F199&gt;50,100,F199)</f>
        <v>0</v>
      </c>
      <c r="H199" s="24" t="s">
        <v>778</v>
      </c>
      <c r="I199" s="24" t="s">
        <v>779</v>
      </c>
      <c r="J199" s="21" t="s">
        <v>18</v>
      </c>
      <c r="K199" s="21">
        <v>18</v>
      </c>
      <c r="L199" s="21" t="str">
        <f>VLOOKUP(E199,[1]KLASIFIKASI!$I$4:$J$18,2,FALSE)</f>
        <v>PELEPAS GAS</v>
      </c>
      <c r="M199" s="21">
        <f>IF(AND(L199="PIJAR",K199&gt;=25,K199&lt;=50),1,IF(AND(L199="PIJAR",K199&gt;=51,K199&lt;=100),2,IF(AND(L199="PIJAR",K199&gt;=101,K199&lt;=200),3,IF(AND(L199="PIJAR",K199&gt;=201,K199&lt;=300),4,IF(AND(L199="PIJAR",K199&gt;=301,K199&lt;=400),5,IF(AND(L199="PIJAR",K199&gt;=401,K199&lt;=500),6,IF(AND(L199="PIJAR",K199&gt;=510,K199&lt;=600),7,IF(AND(L199="PIJAR",K199&gt;=601,K199&lt;=700),8,IF(AND(L199="PIJAR",K199&gt;=701,K199&lt;=800),9,IF(AND(L199="PIJAR",K199&gt;=801,K199&lt;=900),10,IF(AND(L199="PIJAR",K199&gt;=901,K199&lt;=1000),11,IF(AND(L199="PELEPAS GAS",K199&gt;=10,K199&lt;=50),12,IF(AND(L199="PELEPAS GAS",K199&gt;=51,K199&lt;=100),13,IF(AND(L199="PELEPAS GAS",K199&gt;=101,K199&lt;=250),14,IF(AND(L199="PELEPAS GAS",K199&gt;=251,K199&lt;1000),15,IF(AND(L199="PELEPAS GAS",K199&gt;=501,K199&lt;2000),16,"SALAH"))))))))))))))))</f>
        <v>12</v>
      </c>
      <c r="N199" s="21" t="s">
        <v>19</v>
      </c>
    </row>
    <row r="200" spans="1:14" x14ac:dyDescent="0.25">
      <c r="A200" s="21">
        <f t="shared" si="21"/>
        <v>199</v>
      </c>
      <c r="B200" s="21" t="s">
        <v>709</v>
      </c>
      <c r="C200" s="21" t="str">
        <f>VLOOKUP(B200,[1]DESA!$B$2:$D$601,3,FALSE)</f>
        <v>AIK BERIK</v>
      </c>
      <c r="D200" s="21" t="str">
        <f>VLOOKUP(B200,[1]DESA!$B$2:$E$601,4,FALSE)</f>
        <v>BATUKLIANG UTARA</v>
      </c>
      <c r="E200" s="22" t="s">
        <v>24</v>
      </c>
      <c r="F200" s="21">
        <f>IF(ISERROR(VLOOKUP(M200,KELAS,2,FALSE)),0,VLOOKUP(M200,KELAS,2,FALSE))</f>
        <v>0</v>
      </c>
      <c r="G200" s="21">
        <f>IF(F200&gt;50,100,F200)</f>
        <v>0</v>
      </c>
      <c r="H200" s="24" t="s">
        <v>772</v>
      </c>
      <c r="I200" s="24" t="s">
        <v>773</v>
      </c>
      <c r="J200" s="21" t="s">
        <v>18</v>
      </c>
      <c r="K200" s="21">
        <v>250</v>
      </c>
      <c r="L200" s="21" t="str">
        <f>VLOOKUP(E200,[1]KLASIFIKASI!$I$4:$J$18,2,FALSE)</f>
        <v>PELEPAS GAS</v>
      </c>
      <c r="M200" s="21">
        <f>IF(AND(L200="PIJAR",K200&gt;=25,K200&lt;=50),1,IF(AND(L200="PIJAR",K200&gt;=51,K200&lt;=100),2,IF(AND(L200="PIJAR",K200&gt;=101,K200&lt;=200),3,IF(AND(L200="PIJAR",K200&gt;=201,K200&lt;=300),4,IF(AND(L200="PIJAR",K200&gt;=301,K200&lt;=400),5,IF(AND(L200="PIJAR",K200&gt;=401,K200&lt;=500),6,IF(AND(L200="PIJAR",K200&gt;=510,K200&lt;=600),7,IF(AND(L200="PIJAR",K200&gt;=601,K200&lt;=700),8,IF(AND(L200="PIJAR",K200&gt;=701,K200&lt;=800),9,IF(AND(L200="PIJAR",K200&gt;=801,K200&lt;=900),10,IF(AND(L200="PIJAR",K200&gt;=901,K200&lt;=1000),11,IF(AND(L200="PELEPAS GAS",K200&gt;=10,K200&lt;=50),12,IF(AND(L200="PELEPAS GAS",K200&gt;=51,K200&lt;=100),13,IF(AND(L200="PELEPAS GAS",K200&gt;=101,K200&lt;=250),14,IF(AND(L200="PELEPAS GAS",K200&gt;=251,K200&lt;1000),15,IF(AND(L200="PELEPAS GAS",K200&gt;=501,K200&lt;2000),16,"SALAH"))))))))))))))))</f>
        <v>14</v>
      </c>
      <c r="N200" s="21" t="s">
        <v>19</v>
      </c>
    </row>
    <row r="201" spans="1:14" x14ac:dyDescent="0.25">
      <c r="A201" s="21">
        <f t="shared" si="21"/>
        <v>200</v>
      </c>
      <c r="B201" s="21" t="s">
        <v>709</v>
      </c>
      <c r="C201" s="21" t="str">
        <f>VLOOKUP(B201,[1]DESA!$B$2:$D$601,3,FALSE)</f>
        <v>AIK BERIK</v>
      </c>
      <c r="D201" s="21" t="str">
        <f>VLOOKUP(B201,[1]DESA!$B$2:$E$601,4,FALSE)</f>
        <v>BATUKLIANG UTARA</v>
      </c>
      <c r="E201" s="22" t="s">
        <v>24</v>
      </c>
      <c r="F201" s="21">
        <f>IF(ISERROR(VLOOKUP(M201,KELAS,2,FALSE)),0,VLOOKUP(M201,KELAS,2,FALSE))</f>
        <v>0</v>
      </c>
      <c r="G201" s="21">
        <f>IF(F201&gt;50,100,F201)</f>
        <v>0</v>
      </c>
      <c r="H201" s="24" t="s">
        <v>761</v>
      </c>
      <c r="I201" s="24" t="s">
        <v>762</v>
      </c>
      <c r="J201" s="21" t="s">
        <v>18</v>
      </c>
      <c r="K201" s="21">
        <v>500</v>
      </c>
      <c r="L201" s="21" t="str">
        <f>VLOOKUP(E201,[1]KLASIFIKASI!$I$4:$J$18,2,FALSE)</f>
        <v>PELEPAS GAS</v>
      </c>
      <c r="M201" s="21">
        <f>IF(AND(L201="PIJAR",K201&gt;=25,K201&lt;=50),1,IF(AND(L201="PIJAR",K201&gt;=51,K201&lt;=100),2,IF(AND(L201="PIJAR",K201&gt;=101,K201&lt;=200),3,IF(AND(L201="PIJAR",K201&gt;=201,K201&lt;=300),4,IF(AND(L201="PIJAR",K201&gt;=301,K201&lt;=400),5,IF(AND(L201="PIJAR",K201&gt;=401,K201&lt;=500),6,IF(AND(L201="PIJAR",K201&gt;=510,K201&lt;=600),7,IF(AND(L201="PIJAR",K201&gt;=601,K201&lt;=700),8,IF(AND(L201="PIJAR",K201&gt;=701,K201&lt;=800),9,IF(AND(L201="PIJAR",K201&gt;=801,K201&lt;=900),10,IF(AND(L201="PIJAR",K201&gt;=901,K201&lt;=1000),11,IF(AND(L201="PELEPAS GAS",K201&gt;=10,K201&lt;=50),12,IF(AND(L201="PELEPAS GAS",K201&gt;=51,K201&lt;=100),13,IF(AND(L201="PELEPAS GAS",K201&gt;=101,K201&lt;=250),14,IF(AND(L201="PELEPAS GAS",K201&gt;=251,K201&lt;1000),15,IF(AND(L201="PELEPAS GAS",K201&gt;=501,K201&lt;2000),16,"SALAH"))))))))))))))))</f>
        <v>15</v>
      </c>
      <c r="N201" s="21" t="s">
        <v>19</v>
      </c>
    </row>
    <row r="202" spans="1:14" x14ac:dyDescent="0.25">
      <c r="A202" s="21">
        <f t="shared" si="21"/>
        <v>201</v>
      </c>
      <c r="B202" s="21" t="s">
        <v>709</v>
      </c>
      <c r="C202" s="21" t="str">
        <f>VLOOKUP(B202,[1]DESA!$B$2:$D$601,3,FALSE)</f>
        <v>AIK BERIK</v>
      </c>
      <c r="D202" s="21" t="str">
        <f>VLOOKUP(B202,[1]DESA!$B$2:$E$601,4,FALSE)</f>
        <v>BATUKLIANG UTARA</v>
      </c>
      <c r="E202" s="22" t="s">
        <v>15</v>
      </c>
      <c r="F202" s="21">
        <f>IF(ISERROR(VLOOKUP(M202,KELAS,2,FALSE)),0,VLOOKUP(M202,KELAS,2,FALSE))</f>
        <v>0</v>
      </c>
      <c r="G202" s="21">
        <f>IF(F202&gt;50,100,F202)</f>
        <v>0</v>
      </c>
      <c r="H202" s="24" t="s">
        <v>748</v>
      </c>
      <c r="I202" s="24" t="s">
        <v>749</v>
      </c>
      <c r="J202" s="21" t="s">
        <v>18</v>
      </c>
      <c r="K202" s="21">
        <v>32</v>
      </c>
      <c r="L202" s="21" t="str">
        <f>VLOOKUP(E202,[1]KLASIFIKASI!$I$4:$J$18,2,FALSE)</f>
        <v>PELEPAS GAS</v>
      </c>
      <c r="M202" s="21">
        <f>IF(AND(L202="PIJAR",K202&gt;=25,K202&lt;=50),1,IF(AND(L202="PIJAR",K202&gt;=51,K202&lt;=100),2,IF(AND(L202="PIJAR",K202&gt;=101,K202&lt;=200),3,IF(AND(L202="PIJAR",K202&gt;=201,K202&lt;=300),4,IF(AND(L202="PIJAR",K202&gt;=301,K202&lt;=400),5,IF(AND(L202="PIJAR",K202&gt;=401,K202&lt;=500),6,IF(AND(L202="PIJAR",K202&gt;=510,K202&lt;=600),7,IF(AND(L202="PIJAR",K202&gt;=601,K202&lt;=700),8,IF(AND(L202="PIJAR",K202&gt;=701,K202&lt;=800),9,IF(AND(L202="PIJAR",K202&gt;=801,K202&lt;=900),10,IF(AND(L202="PIJAR",K202&gt;=901,K202&lt;=1000),11,IF(AND(L202="PELEPAS GAS",K202&gt;=10,K202&lt;=50),12,IF(AND(L202="PELEPAS GAS",K202&gt;=51,K202&lt;=100),13,IF(AND(L202="PELEPAS GAS",K202&gt;=101,K202&lt;=250),14,IF(AND(L202="PELEPAS GAS",K202&gt;=251,K202&lt;1000),15,IF(AND(L202="PELEPAS GAS",K202&gt;=501,K202&lt;2000),16,"SALAH"))))))))))))))))</f>
        <v>12</v>
      </c>
      <c r="N202" s="21" t="s">
        <v>19</v>
      </c>
    </row>
    <row r="203" spans="1:14" x14ac:dyDescent="0.25">
      <c r="A203" s="21">
        <f t="shared" si="21"/>
        <v>202</v>
      </c>
      <c r="B203" s="21" t="s">
        <v>709</v>
      </c>
      <c r="C203" s="21" t="str">
        <f>VLOOKUP(B203,[1]DESA!$B$2:$D$601,3,FALSE)</f>
        <v>AIK BERIK</v>
      </c>
      <c r="D203" s="21" t="str">
        <f>VLOOKUP(B203,[1]DESA!$B$2:$E$601,4,FALSE)</f>
        <v>BATUKLIANG UTARA</v>
      </c>
      <c r="E203" s="22" t="s">
        <v>24</v>
      </c>
      <c r="F203" s="21">
        <f>IF(ISERROR(VLOOKUP(M203,KELAS,2,FALSE)),0,VLOOKUP(M203,KELAS,2,FALSE))</f>
        <v>0</v>
      </c>
      <c r="G203" s="21">
        <f>IF(F203&gt;50,100,F203)</f>
        <v>0</v>
      </c>
      <c r="H203" s="24" t="s">
        <v>732</v>
      </c>
      <c r="I203" s="24" t="s">
        <v>733</v>
      </c>
      <c r="J203" s="21" t="s">
        <v>18</v>
      </c>
      <c r="K203" s="21">
        <v>250</v>
      </c>
      <c r="L203" s="21" t="str">
        <f>VLOOKUP(E203,[1]KLASIFIKASI!$I$4:$J$18,2,FALSE)</f>
        <v>PELEPAS GAS</v>
      </c>
      <c r="M203" s="21">
        <f>IF(AND(L203="PIJAR",K203&gt;=25,K203&lt;=50),1,IF(AND(L203="PIJAR",K203&gt;=51,K203&lt;=100),2,IF(AND(L203="PIJAR",K203&gt;=101,K203&lt;=200),3,IF(AND(L203="PIJAR",K203&gt;=201,K203&lt;=300),4,IF(AND(L203="PIJAR",K203&gt;=301,K203&lt;=400),5,IF(AND(L203="PIJAR",K203&gt;=401,K203&lt;=500),6,IF(AND(L203="PIJAR",K203&gt;=510,K203&lt;=600),7,IF(AND(L203="PIJAR",K203&gt;=601,K203&lt;=700),8,IF(AND(L203="PIJAR",K203&gt;=701,K203&lt;=800),9,IF(AND(L203="PIJAR",K203&gt;=801,K203&lt;=900),10,IF(AND(L203="PIJAR",K203&gt;=901,K203&lt;=1000),11,IF(AND(L203="PELEPAS GAS",K203&gt;=10,K203&lt;=50),12,IF(AND(L203="PELEPAS GAS",K203&gt;=51,K203&lt;=100),13,IF(AND(L203="PELEPAS GAS",K203&gt;=101,K203&lt;=250),14,IF(AND(L203="PELEPAS GAS",K203&gt;=251,K203&lt;1000),15,IF(AND(L203="PELEPAS GAS",K203&gt;=501,K203&lt;2000),16,"SALAH"))))))))))))))))</f>
        <v>14</v>
      </c>
      <c r="N203" s="21" t="s">
        <v>19</v>
      </c>
    </row>
    <row r="204" spans="1:14" x14ac:dyDescent="0.25">
      <c r="A204" s="21">
        <f t="shared" si="21"/>
        <v>203</v>
      </c>
      <c r="B204" s="21" t="s">
        <v>709</v>
      </c>
      <c r="C204" s="21" t="str">
        <f>VLOOKUP(B204,[1]DESA!$B$2:$D$601,3,FALSE)</f>
        <v>AIK BERIK</v>
      </c>
      <c r="D204" s="21" t="str">
        <f>VLOOKUP(B204,[1]DESA!$B$2:$E$601,4,FALSE)</f>
        <v>BATUKLIANG UTARA</v>
      </c>
      <c r="E204" s="22" t="s">
        <v>24</v>
      </c>
      <c r="F204" s="21">
        <f>IF(ISERROR(VLOOKUP(M204,KELAS,2,FALSE)),0,VLOOKUP(M204,KELAS,2,FALSE))</f>
        <v>0</v>
      </c>
      <c r="G204" s="21">
        <f>IF(F204&gt;50,100,F204)</f>
        <v>0</v>
      </c>
      <c r="H204" s="24" t="s">
        <v>710</v>
      </c>
      <c r="I204" s="24" t="s">
        <v>711</v>
      </c>
      <c r="J204" s="21" t="s">
        <v>18</v>
      </c>
      <c r="K204" s="21">
        <v>150</v>
      </c>
      <c r="L204" s="21" t="str">
        <f>VLOOKUP(E204,[1]KLASIFIKASI!$I$4:$J$18,2,FALSE)</f>
        <v>PELEPAS GAS</v>
      </c>
      <c r="M204" s="21">
        <f>IF(AND(L204="PIJAR",K204&gt;=25,K204&lt;=50),1,IF(AND(L204="PIJAR",K204&gt;=51,K204&lt;=100),2,IF(AND(L204="PIJAR",K204&gt;=101,K204&lt;=200),3,IF(AND(L204="PIJAR",K204&gt;=201,K204&lt;=300),4,IF(AND(L204="PIJAR",K204&gt;=301,K204&lt;=400),5,IF(AND(L204="PIJAR",K204&gt;=401,K204&lt;=500),6,IF(AND(L204="PIJAR",K204&gt;=510,K204&lt;=600),7,IF(AND(L204="PIJAR",K204&gt;=601,K204&lt;=700),8,IF(AND(L204="PIJAR",K204&gt;=701,K204&lt;=800),9,IF(AND(L204="PIJAR",K204&gt;=801,K204&lt;=900),10,IF(AND(L204="PIJAR",K204&gt;=901,K204&lt;=1000),11,IF(AND(L204="PELEPAS GAS",K204&gt;=10,K204&lt;=50),12,IF(AND(L204="PELEPAS GAS",K204&gt;=51,K204&lt;=100),13,IF(AND(L204="PELEPAS GAS",K204&gt;=101,K204&lt;=250),14,IF(AND(L204="PELEPAS GAS",K204&gt;=251,K204&lt;1000),15,IF(AND(L204="PELEPAS GAS",K204&gt;=501,K204&lt;2000),16,"SALAH"))))))))))))))))</f>
        <v>14</v>
      </c>
      <c r="N204" s="21" t="s">
        <v>19</v>
      </c>
    </row>
    <row r="205" spans="1:14" x14ac:dyDescent="0.25">
      <c r="A205" s="21">
        <f t="shared" si="21"/>
        <v>204</v>
      </c>
      <c r="B205" s="21" t="s">
        <v>709</v>
      </c>
      <c r="C205" s="21" t="str">
        <f>VLOOKUP(B205,[1]DESA!$B$2:$D$601,3,FALSE)</f>
        <v>AIK BERIK</v>
      </c>
      <c r="D205" s="21" t="str">
        <f>VLOOKUP(B205,[1]DESA!$B$2:$E$601,4,FALSE)</f>
        <v>BATUKLIANG UTARA</v>
      </c>
      <c r="E205" s="22" t="s">
        <v>15</v>
      </c>
      <c r="F205" s="21">
        <f>IF(ISERROR(VLOOKUP(M205,KELAS,2,FALSE)),0,VLOOKUP(M205,KELAS,2,FALSE))</f>
        <v>0</v>
      </c>
      <c r="G205" s="21">
        <f>IF(F205&gt;50,100,F205)</f>
        <v>0</v>
      </c>
      <c r="H205" s="24" t="s">
        <v>778</v>
      </c>
      <c r="I205" s="24" t="s">
        <v>779</v>
      </c>
      <c r="J205" s="21" t="s">
        <v>18</v>
      </c>
      <c r="K205" s="21">
        <v>18</v>
      </c>
      <c r="L205" s="21" t="str">
        <f>VLOOKUP(E205,[1]KLASIFIKASI!$I$4:$J$18,2,FALSE)</f>
        <v>PELEPAS GAS</v>
      </c>
      <c r="M205" s="21">
        <f>IF(AND(L205="PIJAR",K205&gt;=25,K205&lt;=50),1,IF(AND(L205="PIJAR",K205&gt;=51,K205&lt;=100),2,IF(AND(L205="PIJAR",K205&gt;=101,K205&lt;=200),3,IF(AND(L205="PIJAR",K205&gt;=201,K205&lt;=300),4,IF(AND(L205="PIJAR",K205&gt;=301,K205&lt;=400),5,IF(AND(L205="PIJAR",K205&gt;=401,K205&lt;=500),6,IF(AND(L205="PIJAR",K205&gt;=510,K205&lt;=600),7,IF(AND(L205="PIJAR",K205&gt;=601,K205&lt;=700),8,IF(AND(L205="PIJAR",K205&gt;=701,K205&lt;=800),9,IF(AND(L205="PIJAR",K205&gt;=801,K205&lt;=900),10,IF(AND(L205="PIJAR",K205&gt;=901,K205&lt;=1000),11,IF(AND(L205="PELEPAS GAS",K205&gt;=10,K205&lt;=50),12,IF(AND(L205="PELEPAS GAS",K205&gt;=51,K205&lt;=100),13,IF(AND(L205="PELEPAS GAS",K205&gt;=101,K205&lt;=250),14,IF(AND(L205="PELEPAS GAS",K205&gt;=251,K205&lt;1000),15,IF(AND(L205="PELEPAS GAS",K205&gt;=501,K205&lt;2000),16,"SALAH"))))))))))))))))</f>
        <v>12</v>
      </c>
      <c r="N205" s="21" t="s">
        <v>19</v>
      </c>
    </row>
    <row r="206" spans="1:14" x14ac:dyDescent="0.25">
      <c r="A206" s="21">
        <f t="shared" si="21"/>
        <v>205</v>
      </c>
      <c r="B206" s="21" t="s">
        <v>709</v>
      </c>
      <c r="C206" s="21" t="str">
        <f>VLOOKUP(B206,[1]DESA!$B$2:$D$601,3,FALSE)</f>
        <v>AIK BERIK</v>
      </c>
      <c r="D206" s="21" t="str">
        <f>VLOOKUP(B206,[1]DESA!$B$2:$E$601,4,FALSE)</f>
        <v>BATUKLIANG UTARA</v>
      </c>
      <c r="E206" s="22" t="s">
        <v>24</v>
      </c>
      <c r="F206" s="21">
        <f>IF(ISERROR(VLOOKUP(M206,KELAS,2,FALSE)),0,VLOOKUP(M206,KELAS,2,FALSE))</f>
        <v>0</v>
      </c>
      <c r="G206" s="21">
        <f>IF(F206&gt;50,100,F206)</f>
        <v>0</v>
      </c>
      <c r="H206" s="24" t="s">
        <v>772</v>
      </c>
      <c r="I206" s="24" t="s">
        <v>773</v>
      </c>
      <c r="J206" s="21" t="s">
        <v>18</v>
      </c>
      <c r="K206" s="21">
        <v>250</v>
      </c>
      <c r="L206" s="21" t="str">
        <f>VLOOKUP(E206,[1]KLASIFIKASI!$I$4:$J$18,2,FALSE)</f>
        <v>PELEPAS GAS</v>
      </c>
      <c r="M206" s="21">
        <f>IF(AND(L206="PIJAR",K206&gt;=25,K206&lt;=50),1,IF(AND(L206="PIJAR",K206&gt;=51,K206&lt;=100),2,IF(AND(L206="PIJAR",K206&gt;=101,K206&lt;=200),3,IF(AND(L206="PIJAR",K206&gt;=201,K206&lt;=300),4,IF(AND(L206="PIJAR",K206&gt;=301,K206&lt;=400),5,IF(AND(L206="PIJAR",K206&gt;=401,K206&lt;=500),6,IF(AND(L206="PIJAR",K206&gt;=510,K206&lt;=600),7,IF(AND(L206="PIJAR",K206&gt;=601,K206&lt;=700),8,IF(AND(L206="PIJAR",K206&gt;=701,K206&lt;=800),9,IF(AND(L206="PIJAR",K206&gt;=801,K206&lt;=900),10,IF(AND(L206="PIJAR",K206&gt;=901,K206&lt;=1000),11,IF(AND(L206="PELEPAS GAS",K206&gt;=10,K206&lt;=50),12,IF(AND(L206="PELEPAS GAS",K206&gt;=51,K206&lt;=100),13,IF(AND(L206="PELEPAS GAS",K206&gt;=101,K206&lt;=250),14,IF(AND(L206="PELEPAS GAS",K206&gt;=251,K206&lt;1000),15,IF(AND(L206="PELEPAS GAS",K206&gt;=501,K206&lt;2000),16,"SALAH"))))))))))))))))</f>
        <v>14</v>
      </c>
      <c r="N206" s="21" t="s">
        <v>19</v>
      </c>
    </row>
    <row r="207" spans="1:14" x14ac:dyDescent="0.25">
      <c r="A207" s="21">
        <f t="shared" si="21"/>
        <v>206</v>
      </c>
      <c r="B207" s="21" t="s">
        <v>709</v>
      </c>
      <c r="C207" s="21" t="str">
        <f>VLOOKUP(B207,[1]DESA!$B$2:$D$601,3,FALSE)</f>
        <v>AIK BERIK</v>
      </c>
      <c r="D207" s="21" t="str">
        <f>VLOOKUP(B207,[1]DESA!$B$2:$E$601,4,FALSE)</f>
        <v>BATUKLIANG UTARA</v>
      </c>
      <c r="E207" s="22" t="s">
        <v>24</v>
      </c>
      <c r="F207" s="21">
        <f>IF(ISERROR(VLOOKUP(M207,KELAS,2,FALSE)),0,VLOOKUP(M207,KELAS,2,FALSE))</f>
        <v>0</v>
      </c>
      <c r="G207" s="21">
        <f>IF(F207&gt;50,100,F207)</f>
        <v>0</v>
      </c>
      <c r="H207" s="24" t="s">
        <v>761</v>
      </c>
      <c r="I207" s="24" t="s">
        <v>762</v>
      </c>
      <c r="J207" s="21" t="s">
        <v>18</v>
      </c>
      <c r="K207" s="21">
        <v>500</v>
      </c>
      <c r="L207" s="21" t="str">
        <f>VLOOKUP(E207,[1]KLASIFIKASI!$I$4:$J$18,2,FALSE)</f>
        <v>PELEPAS GAS</v>
      </c>
      <c r="M207" s="21">
        <f>IF(AND(L207="PIJAR",K207&gt;=25,K207&lt;=50),1,IF(AND(L207="PIJAR",K207&gt;=51,K207&lt;=100),2,IF(AND(L207="PIJAR",K207&gt;=101,K207&lt;=200),3,IF(AND(L207="PIJAR",K207&gt;=201,K207&lt;=300),4,IF(AND(L207="PIJAR",K207&gt;=301,K207&lt;=400),5,IF(AND(L207="PIJAR",K207&gt;=401,K207&lt;=500),6,IF(AND(L207="PIJAR",K207&gt;=510,K207&lt;=600),7,IF(AND(L207="PIJAR",K207&gt;=601,K207&lt;=700),8,IF(AND(L207="PIJAR",K207&gt;=701,K207&lt;=800),9,IF(AND(L207="PIJAR",K207&gt;=801,K207&lt;=900),10,IF(AND(L207="PIJAR",K207&gt;=901,K207&lt;=1000),11,IF(AND(L207="PELEPAS GAS",K207&gt;=10,K207&lt;=50),12,IF(AND(L207="PELEPAS GAS",K207&gt;=51,K207&lt;=100),13,IF(AND(L207="PELEPAS GAS",K207&gt;=101,K207&lt;=250),14,IF(AND(L207="PELEPAS GAS",K207&gt;=251,K207&lt;1000),15,IF(AND(L207="PELEPAS GAS",K207&gt;=501,K207&lt;2000),16,"SALAH"))))))))))))))))</f>
        <v>15</v>
      </c>
      <c r="N207" s="21" t="s">
        <v>19</v>
      </c>
    </row>
    <row r="208" spans="1:14" x14ac:dyDescent="0.25">
      <c r="A208" s="21">
        <f t="shared" si="21"/>
        <v>207</v>
      </c>
      <c r="B208" s="21" t="s">
        <v>709</v>
      </c>
      <c r="C208" s="21" t="str">
        <f>VLOOKUP(B208,[1]DESA!$B$2:$D$601,3,FALSE)</f>
        <v>AIK BERIK</v>
      </c>
      <c r="D208" s="21" t="str">
        <f>VLOOKUP(B208,[1]DESA!$B$2:$E$601,4,FALSE)</f>
        <v>BATUKLIANG UTARA</v>
      </c>
      <c r="E208" s="22" t="s">
        <v>15</v>
      </c>
      <c r="F208" s="21">
        <f>IF(ISERROR(VLOOKUP(M208,KELAS,2,FALSE)),0,VLOOKUP(M208,KELAS,2,FALSE))</f>
        <v>0</v>
      </c>
      <c r="G208" s="21">
        <f>IF(F208&gt;50,100,F208)</f>
        <v>0</v>
      </c>
      <c r="H208" s="24" t="s">
        <v>748</v>
      </c>
      <c r="I208" s="24" t="s">
        <v>749</v>
      </c>
      <c r="J208" s="21" t="s">
        <v>18</v>
      </c>
      <c r="K208" s="21">
        <v>32</v>
      </c>
      <c r="L208" s="21" t="str">
        <f>VLOOKUP(E208,[1]KLASIFIKASI!$I$4:$J$18,2,FALSE)</f>
        <v>PELEPAS GAS</v>
      </c>
      <c r="M208" s="21">
        <f>IF(AND(L208="PIJAR",K208&gt;=25,K208&lt;=50),1,IF(AND(L208="PIJAR",K208&gt;=51,K208&lt;=100),2,IF(AND(L208="PIJAR",K208&gt;=101,K208&lt;=200),3,IF(AND(L208="PIJAR",K208&gt;=201,K208&lt;=300),4,IF(AND(L208="PIJAR",K208&gt;=301,K208&lt;=400),5,IF(AND(L208="PIJAR",K208&gt;=401,K208&lt;=500),6,IF(AND(L208="PIJAR",K208&gt;=510,K208&lt;=600),7,IF(AND(L208="PIJAR",K208&gt;=601,K208&lt;=700),8,IF(AND(L208="PIJAR",K208&gt;=701,K208&lt;=800),9,IF(AND(L208="PIJAR",K208&gt;=801,K208&lt;=900),10,IF(AND(L208="PIJAR",K208&gt;=901,K208&lt;=1000),11,IF(AND(L208="PELEPAS GAS",K208&gt;=10,K208&lt;=50),12,IF(AND(L208="PELEPAS GAS",K208&gt;=51,K208&lt;=100),13,IF(AND(L208="PELEPAS GAS",K208&gt;=101,K208&lt;=250),14,IF(AND(L208="PELEPAS GAS",K208&gt;=251,K208&lt;1000),15,IF(AND(L208="PELEPAS GAS",K208&gt;=501,K208&lt;2000),16,"SALAH"))))))))))))))))</f>
        <v>12</v>
      </c>
      <c r="N208" s="21" t="s">
        <v>19</v>
      </c>
    </row>
    <row r="209" spans="1:14" x14ac:dyDescent="0.25">
      <c r="A209" s="21">
        <f t="shared" si="21"/>
        <v>208</v>
      </c>
      <c r="B209" s="21" t="s">
        <v>709</v>
      </c>
      <c r="C209" s="21" t="str">
        <f>VLOOKUP(B209,[1]DESA!$B$2:$D$601,3,FALSE)</f>
        <v>AIK BERIK</v>
      </c>
      <c r="D209" s="21" t="str">
        <f>VLOOKUP(B209,[1]DESA!$B$2:$E$601,4,FALSE)</f>
        <v>BATUKLIANG UTARA</v>
      </c>
      <c r="E209" s="22" t="s">
        <v>24</v>
      </c>
      <c r="F209" s="21">
        <f>IF(ISERROR(VLOOKUP(M209,KELAS,2,FALSE)),0,VLOOKUP(M209,KELAS,2,FALSE))</f>
        <v>0</v>
      </c>
      <c r="G209" s="21">
        <f>IF(F209&gt;50,100,F209)</f>
        <v>0</v>
      </c>
      <c r="H209" s="24" t="s">
        <v>732</v>
      </c>
      <c r="I209" s="24" t="s">
        <v>733</v>
      </c>
      <c r="J209" s="21" t="s">
        <v>18</v>
      </c>
      <c r="K209" s="21">
        <v>250</v>
      </c>
      <c r="L209" s="21" t="str">
        <f>VLOOKUP(E209,[1]KLASIFIKASI!$I$4:$J$18,2,FALSE)</f>
        <v>PELEPAS GAS</v>
      </c>
      <c r="M209" s="21">
        <f>IF(AND(L209="PIJAR",K209&gt;=25,K209&lt;=50),1,IF(AND(L209="PIJAR",K209&gt;=51,K209&lt;=100),2,IF(AND(L209="PIJAR",K209&gt;=101,K209&lt;=200),3,IF(AND(L209="PIJAR",K209&gt;=201,K209&lt;=300),4,IF(AND(L209="PIJAR",K209&gt;=301,K209&lt;=400),5,IF(AND(L209="PIJAR",K209&gt;=401,K209&lt;=500),6,IF(AND(L209="PIJAR",K209&gt;=510,K209&lt;=600),7,IF(AND(L209="PIJAR",K209&gt;=601,K209&lt;=700),8,IF(AND(L209="PIJAR",K209&gt;=701,K209&lt;=800),9,IF(AND(L209="PIJAR",K209&gt;=801,K209&lt;=900),10,IF(AND(L209="PIJAR",K209&gt;=901,K209&lt;=1000),11,IF(AND(L209="PELEPAS GAS",K209&gt;=10,K209&lt;=50),12,IF(AND(L209="PELEPAS GAS",K209&gt;=51,K209&lt;=100),13,IF(AND(L209="PELEPAS GAS",K209&gt;=101,K209&lt;=250),14,IF(AND(L209="PELEPAS GAS",K209&gt;=251,K209&lt;1000),15,IF(AND(L209="PELEPAS GAS",K209&gt;=501,K209&lt;2000),16,"SALAH"))))))))))))))))</f>
        <v>14</v>
      </c>
      <c r="N209" s="21" t="s">
        <v>19</v>
      </c>
    </row>
    <row r="210" spans="1:14" x14ac:dyDescent="0.25">
      <c r="A210" s="21">
        <f t="shared" si="21"/>
        <v>209</v>
      </c>
      <c r="B210" s="21" t="s">
        <v>709</v>
      </c>
      <c r="C210" s="21" t="str">
        <f>VLOOKUP(B210,[1]DESA!$B$2:$D$601,3,FALSE)</f>
        <v>AIK BERIK</v>
      </c>
      <c r="D210" s="21" t="str">
        <f>VLOOKUP(B210,[1]DESA!$B$2:$E$601,4,FALSE)</f>
        <v>BATUKLIANG UTARA</v>
      </c>
      <c r="E210" s="22" t="s">
        <v>24</v>
      </c>
      <c r="F210" s="21">
        <f>IF(ISERROR(VLOOKUP(M210,KELAS,2,FALSE)),0,VLOOKUP(M210,KELAS,2,FALSE))</f>
        <v>0</v>
      </c>
      <c r="G210" s="21">
        <f>IF(F210&gt;50,100,F210)</f>
        <v>0</v>
      </c>
      <c r="H210" s="24" t="s">
        <v>710</v>
      </c>
      <c r="I210" s="24" t="s">
        <v>711</v>
      </c>
      <c r="J210" s="21" t="s">
        <v>18</v>
      </c>
      <c r="K210" s="21">
        <v>150</v>
      </c>
      <c r="L210" s="21" t="str">
        <f>VLOOKUP(E210,[1]KLASIFIKASI!$I$4:$J$18,2,FALSE)</f>
        <v>PELEPAS GAS</v>
      </c>
      <c r="M210" s="21">
        <f>IF(AND(L210="PIJAR",K210&gt;=25,K210&lt;=50),1,IF(AND(L210="PIJAR",K210&gt;=51,K210&lt;=100),2,IF(AND(L210="PIJAR",K210&gt;=101,K210&lt;=200),3,IF(AND(L210="PIJAR",K210&gt;=201,K210&lt;=300),4,IF(AND(L210="PIJAR",K210&gt;=301,K210&lt;=400),5,IF(AND(L210="PIJAR",K210&gt;=401,K210&lt;=500),6,IF(AND(L210="PIJAR",K210&gt;=510,K210&lt;=600),7,IF(AND(L210="PIJAR",K210&gt;=601,K210&lt;=700),8,IF(AND(L210="PIJAR",K210&gt;=701,K210&lt;=800),9,IF(AND(L210="PIJAR",K210&gt;=801,K210&lt;=900),10,IF(AND(L210="PIJAR",K210&gt;=901,K210&lt;=1000),11,IF(AND(L210="PELEPAS GAS",K210&gt;=10,K210&lt;=50),12,IF(AND(L210="PELEPAS GAS",K210&gt;=51,K210&lt;=100),13,IF(AND(L210="PELEPAS GAS",K210&gt;=101,K210&lt;=250),14,IF(AND(L210="PELEPAS GAS",K210&gt;=251,K210&lt;1000),15,IF(AND(L210="PELEPAS GAS",K210&gt;=501,K210&lt;2000),16,"SALAH"))))))))))))))))</f>
        <v>14</v>
      </c>
      <c r="N210" s="21" t="s">
        <v>19</v>
      </c>
    </row>
    <row r="211" spans="1:14" x14ac:dyDescent="0.25">
      <c r="A211" s="21">
        <f t="shared" si="21"/>
        <v>210</v>
      </c>
      <c r="B211" s="21" t="s">
        <v>614</v>
      </c>
      <c r="C211" s="21" t="str">
        <f>VLOOKUP(B211,[1]DESA!$B$2:$D$601,3,FALSE)</f>
        <v>SETILING</v>
      </c>
      <c r="D211" s="21" t="str">
        <f>VLOOKUP(B211,[1]DESA!$B$2:$E$601,4,FALSE)</f>
        <v>BATUKLIANG UTARA</v>
      </c>
      <c r="E211" s="22" t="s">
        <v>24</v>
      </c>
      <c r="F211" s="21">
        <f>IF(ISERROR(VLOOKUP(M211,KELAS,2,FALSE)),0,VLOOKUP(M211,KELAS,2,FALSE))</f>
        <v>0</v>
      </c>
      <c r="G211" s="21">
        <f>IF(F211&gt;50,100,F211)</f>
        <v>0</v>
      </c>
      <c r="H211" s="23"/>
      <c r="I211" s="23"/>
      <c r="J211" s="21" t="s">
        <v>18</v>
      </c>
      <c r="K211" s="21">
        <v>500</v>
      </c>
      <c r="L211" s="21" t="str">
        <f>VLOOKUP(E211,[1]KLASIFIKASI!$I$4:$J$18,2,FALSE)</f>
        <v>PELEPAS GAS</v>
      </c>
      <c r="M211" s="21">
        <f>IF(AND(L211="PIJAR",K211&gt;=25,K211&lt;=50),1,IF(AND(L211="PIJAR",K211&gt;=51,K211&lt;=100),2,IF(AND(L211="PIJAR",K211&gt;=101,K211&lt;=200),3,IF(AND(L211="PIJAR",K211&gt;=201,K211&lt;=300),4,IF(AND(L211="PIJAR",K211&gt;=301,K211&lt;=400),5,IF(AND(L211="PIJAR",K211&gt;=401,K211&lt;=500),6,IF(AND(L211="PIJAR",K211&gt;=510,K211&lt;=600),7,IF(AND(L211="PIJAR",K211&gt;=601,K211&lt;=700),8,IF(AND(L211="PIJAR",K211&gt;=701,K211&lt;=800),9,IF(AND(L211="PIJAR",K211&gt;=801,K211&lt;=900),10,IF(AND(L211="PIJAR",K211&gt;=901,K211&lt;=1000),11,IF(AND(L211="PELEPAS GAS",K211&gt;=10,K211&lt;=50),12,IF(AND(L211="PELEPAS GAS",K211&gt;=51,K211&lt;=100),13,IF(AND(L211="PELEPAS GAS",K211&gt;=101,K211&lt;=250),14,IF(AND(L211="PELEPAS GAS",K211&gt;=251,K211&lt;1000),15,IF(AND(L211="PELEPAS GAS",K211&gt;=501,K211&lt;2000),16,"SALAH"))))))))))))))))</f>
        <v>15</v>
      </c>
      <c r="N211" s="21" t="s">
        <v>19</v>
      </c>
    </row>
    <row r="212" spans="1:14" x14ac:dyDescent="0.25">
      <c r="A212" s="21">
        <f t="shared" si="21"/>
        <v>211</v>
      </c>
      <c r="B212" s="21" t="s">
        <v>614</v>
      </c>
      <c r="C212" s="21" t="str">
        <f>VLOOKUP(B212,[1]DESA!$B$2:$D$601,3,FALSE)</f>
        <v>SETILING</v>
      </c>
      <c r="D212" s="21" t="str">
        <f>VLOOKUP(B212,[1]DESA!$B$2:$E$601,4,FALSE)</f>
        <v>BATUKLIANG UTARA</v>
      </c>
      <c r="E212" s="22" t="s">
        <v>15</v>
      </c>
      <c r="F212" s="21">
        <f>IF(ISERROR(VLOOKUP(M212,KELAS,2,FALSE)),0,VLOOKUP(M212,KELAS,2,FALSE))</f>
        <v>0</v>
      </c>
      <c r="G212" s="21">
        <f>IF(F212&gt;50,100,F212)</f>
        <v>0</v>
      </c>
      <c r="H212" s="23" t="s">
        <v>651</v>
      </c>
      <c r="I212" s="23" t="s">
        <v>652</v>
      </c>
      <c r="J212" s="21" t="s">
        <v>18</v>
      </c>
      <c r="K212" s="21">
        <v>250</v>
      </c>
      <c r="L212" s="21" t="str">
        <f>VLOOKUP(E212,[1]KLASIFIKASI!$I$4:$J$18,2,FALSE)</f>
        <v>PELEPAS GAS</v>
      </c>
      <c r="M212" s="21">
        <f>IF(AND(L212="PIJAR",K212&gt;=25,K212&lt;=50),1,IF(AND(L212="PIJAR",K212&gt;=51,K212&lt;=100),2,IF(AND(L212="PIJAR",K212&gt;=101,K212&lt;=200),3,IF(AND(L212="PIJAR",K212&gt;=201,K212&lt;=300),4,IF(AND(L212="PIJAR",K212&gt;=301,K212&lt;=400),5,IF(AND(L212="PIJAR",K212&gt;=401,K212&lt;=500),6,IF(AND(L212="PIJAR",K212&gt;=510,K212&lt;=600),7,IF(AND(L212="PIJAR",K212&gt;=601,K212&lt;=700),8,IF(AND(L212="PIJAR",K212&gt;=701,K212&lt;=800),9,IF(AND(L212="PIJAR",K212&gt;=801,K212&lt;=900),10,IF(AND(L212="PIJAR",K212&gt;=901,K212&lt;=1000),11,IF(AND(L212="PELEPAS GAS",K212&gt;=10,K212&lt;=50),12,IF(AND(L212="PELEPAS GAS",K212&gt;=51,K212&lt;=100),13,IF(AND(L212="PELEPAS GAS",K212&gt;=101,K212&lt;=250),14,IF(AND(L212="PELEPAS GAS",K212&gt;=251,K212&lt;1000),15,IF(AND(L212="PELEPAS GAS",K212&gt;=501,K212&lt;2000),16,"SALAH"))))))))))))))))</f>
        <v>14</v>
      </c>
      <c r="N212" s="21" t="s">
        <v>19</v>
      </c>
    </row>
    <row r="213" spans="1:14" x14ac:dyDescent="0.25">
      <c r="A213" s="21">
        <f t="shared" si="21"/>
        <v>212</v>
      </c>
      <c r="B213" s="21" t="s">
        <v>614</v>
      </c>
      <c r="C213" s="21" t="str">
        <f>VLOOKUP(B213,[1]DESA!$B$2:$D$601,3,FALSE)</f>
        <v>SETILING</v>
      </c>
      <c r="D213" s="21" t="str">
        <f>VLOOKUP(B213,[1]DESA!$B$2:$E$601,4,FALSE)</f>
        <v>BATUKLIANG UTARA</v>
      </c>
      <c r="E213" s="22" t="s">
        <v>15</v>
      </c>
      <c r="F213" s="21">
        <f>IF(ISERROR(VLOOKUP(M213,KELAS,2,FALSE)),0,VLOOKUP(M213,KELAS,2,FALSE))</f>
        <v>0</v>
      </c>
      <c r="G213" s="21">
        <f>IF(F213&gt;50,100,F213)</f>
        <v>0</v>
      </c>
      <c r="H213" s="23"/>
      <c r="I213" s="23"/>
      <c r="J213" s="21" t="s">
        <v>18</v>
      </c>
      <c r="K213" s="21"/>
      <c r="L213" s="21" t="str">
        <f>VLOOKUP(E213,[1]KLASIFIKASI!$I$4:$J$18,2,FALSE)</f>
        <v>PELEPAS GAS</v>
      </c>
      <c r="M213" s="21" t="str">
        <f>IF(AND(L213="PIJAR",K213&gt;=25,K213&lt;=50),1,IF(AND(L213="PIJAR",K213&gt;=51,K213&lt;=100),2,IF(AND(L213="PIJAR",K213&gt;=101,K213&lt;=200),3,IF(AND(L213="PIJAR",K213&gt;=201,K213&lt;=300),4,IF(AND(L213="PIJAR",K213&gt;=301,K213&lt;=400),5,IF(AND(L213="PIJAR",K213&gt;=401,K213&lt;=500),6,IF(AND(L213="PIJAR",K213&gt;=510,K213&lt;=600),7,IF(AND(L213="PIJAR",K213&gt;=601,K213&lt;=700),8,IF(AND(L213="PIJAR",K213&gt;=701,K213&lt;=800),9,IF(AND(L213="PIJAR",K213&gt;=801,K213&lt;=900),10,IF(AND(L213="PIJAR",K213&gt;=901,K213&lt;=1000),11,IF(AND(L213="PELEPAS GAS",K213&gt;=10,K213&lt;=50),12,IF(AND(L213="PELEPAS GAS",K213&gt;=51,K213&lt;=100),13,IF(AND(L213="PELEPAS GAS",K213&gt;=101,K213&lt;=250),14,IF(AND(L213="PELEPAS GAS",K213&gt;=251,K213&lt;1000),15,IF(AND(L213="PELEPAS GAS",K213&gt;=501,K213&lt;2000),16,"SALAH"))))))))))))))))</f>
        <v>SALAH</v>
      </c>
      <c r="N213" s="21" t="s">
        <v>52</v>
      </c>
    </row>
    <row r="214" spans="1:14" x14ac:dyDescent="0.25">
      <c r="A214" s="21">
        <f t="shared" si="21"/>
        <v>213</v>
      </c>
      <c r="B214" s="21" t="s">
        <v>614</v>
      </c>
      <c r="C214" s="21" t="str">
        <f>VLOOKUP(B214,[1]DESA!$B$2:$D$601,3,FALSE)</f>
        <v>SETILING</v>
      </c>
      <c r="D214" s="21" t="str">
        <f>VLOOKUP(B214,[1]DESA!$B$2:$E$601,4,FALSE)</f>
        <v>BATUKLIANG UTARA</v>
      </c>
      <c r="E214" s="22" t="s">
        <v>15</v>
      </c>
      <c r="F214" s="21">
        <f>IF(ISERROR(VLOOKUP(M214,KELAS,2,FALSE)),0,VLOOKUP(M214,KELAS,2,FALSE))</f>
        <v>0</v>
      </c>
      <c r="G214" s="21">
        <f>IF(F214&gt;50,100,F214)</f>
        <v>0</v>
      </c>
      <c r="H214" s="23" t="s">
        <v>625</v>
      </c>
      <c r="I214" s="23" t="s">
        <v>626</v>
      </c>
      <c r="J214" s="21" t="s">
        <v>18</v>
      </c>
      <c r="K214" s="21">
        <v>32</v>
      </c>
      <c r="L214" s="21" t="str">
        <f>VLOOKUP(E214,[1]KLASIFIKASI!$I$4:$J$18,2,FALSE)</f>
        <v>PELEPAS GAS</v>
      </c>
      <c r="M214" s="21">
        <f>IF(AND(L214="PIJAR",K214&gt;=25,K214&lt;=50),1,IF(AND(L214="PIJAR",K214&gt;=51,K214&lt;=100),2,IF(AND(L214="PIJAR",K214&gt;=101,K214&lt;=200),3,IF(AND(L214="PIJAR",K214&gt;=201,K214&lt;=300),4,IF(AND(L214="PIJAR",K214&gt;=301,K214&lt;=400),5,IF(AND(L214="PIJAR",K214&gt;=401,K214&lt;=500),6,IF(AND(L214="PIJAR",K214&gt;=510,K214&lt;=600),7,IF(AND(L214="PIJAR",K214&gt;=601,K214&lt;=700),8,IF(AND(L214="PIJAR",K214&gt;=701,K214&lt;=800),9,IF(AND(L214="PIJAR",K214&gt;=801,K214&lt;=900),10,IF(AND(L214="PIJAR",K214&gt;=901,K214&lt;=1000),11,IF(AND(L214="PELEPAS GAS",K214&gt;=10,K214&lt;=50),12,IF(AND(L214="PELEPAS GAS",K214&gt;=51,K214&lt;=100),13,IF(AND(L214="PELEPAS GAS",K214&gt;=101,K214&lt;=250),14,IF(AND(L214="PELEPAS GAS",K214&gt;=251,K214&lt;1000),15,IF(AND(L214="PELEPAS GAS",K214&gt;=501,K214&lt;2000),16,"SALAH"))))))))))))))))</f>
        <v>12</v>
      </c>
      <c r="N214" s="21" t="s">
        <v>19</v>
      </c>
    </row>
    <row r="215" spans="1:14" x14ac:dyDescent="0.25">
      <c r="A215" s="21">
        <f t="shared" si="21"/>
        <v>214</v>
      </c>
      <c r="B215" s="21" t="s">
        <v>614</v>
      </c>
      <c r="C215" s="21" t="str">
        <f>VLOOKUP(B215,[1]DESA!$B$2:$D$601,3,FALSE)</f>
        <v>SETILING</v>
      </c>
      <c r="D215" s="21" t="str">
        <f>VLOOKUP(B215,[1]DESA!$B$2:$E$601,4,FALSE)</f>
        <v>BATUKLIANG UTARA</v>
      </c>
      <c r="E215" s="22" t="s">
        <v>29</v>
      </c>
      <c r="F215" s="21">
        <f>IF(ISERROR(VLOOKUP(M215,KELAS,2,FALSE)),0,VLOOKUP(M215,KELAS,2,FALSE))</f>
        <v>0</v>
      </c>
      <c r="G215" s="21">
        <f>IF(F215&gt;50,100,F215)</f>
        <v>0</v>
      </c>
      <c r="H215" s="23" t="s">
        <v>615</v>
      </c>
      <c r="I215" s="23" t="s">
        <v>616</v>
      </c>
      <c r="J215" s="21" t="s">
        <v>18</v>
      </c>
      <c r="K215" s="21">
        <v>250</v>
      </c>
      <c r="L215" s="21" t="str">
        <f>VLOOKUP(E215,[1]KLASIFIKASI!$I$4:$J$18,2,FALSE)</f>
        <v>PELEPAS GAS</v>
      </c>
      <c r="M215" s="21">
        <f>IF(AND(L215="PIJAR",K215&gt;=25,K215&lt;=50),1,IF(AND(L215="PIJAR",K215&gt;=51,K215&lt;=100),2,IF(AND(L215="PIJAR",K215&gt;=101,K215&lt;=200),3,IF(AND(L215="PIJAR",K215&gt;=201,K215&lt;=300),4,IF(AND(L215="PIJAR",K215&gt;=301,K215&lt;=400),5,IF(AND(L215="PIJAR",K215&gt;=401,K215&lt;=500),6,IF(AND(L215="PIJAR",K215&gt;=510,K215&lt;=600),7,IF(AND(L215="PIJAR",K215&gt;=601,K215&lt;=700),8,IF(AND(L215="PIJAR",K215&gt;=701,K215&lt;=800),9,IF(AND(L215="PIJAR",K215&gt;=801,K215&lt;=900),10,IF(AND(L215="PIJAR",K215&gt;=901,K215&lt;=1000),11,IF(AND(L215="PELEPAS GAS",K215&gt;=10,K215&lt;=50),12,IF(AND(L215="PELEPAS GAS",K215&gt;=51,K215&lt;=100),13,IF(AND(L215="PELEPAS GAS",K215&gt;=101,K215&lt;=250),14,IF(AND(L215="PELEPAS GAS",K215&gt;=251,K215&lt;1000),15,IF(AND(L215="PELEPAS GAS",K215&gt;=501,K215&lt;2000),16,"SALAH"))))))))))))))))</f>
        <v>14</v>
      </c>
      <c r="N215" s="21" t="s">
        <v>19</v>
      </c>
    </row>
    <row r="216" spans="1:14" x14ac:dyDescent="0.25">
      <c r="A216" s="21">
        <f t="shared" si="21"/>
        <v>215</v>
      </c>
      <c r="B216" s="21" t="s">
        <v>471</v>
      </c>
      <c r="C216" s="21" t="str">
        <f>VLOOKUP(B216,[1]DESA!$B$2:$D$601,3,FALSE)</f>
        <v>KARANG SIDEMEN</v>
      </c>
      <c r="D216" s="21" t="str">
        <f>VLOOKUP(B216,[1]DESA!$B$2:$E$601,4,FALSE)</f>
        <v>BATUKLIANG UTARA</v>
      </c>
      <c r="E216" s="22" t="s">
        <v>29</v>
      </c>
      <c r="F216" s="21">
        <f>IF(ISERROR(VLOOKUP(M216,KELAS,2,FALSE)),0,VLOOKUP(M216,KELAS,2,FALSE))</f>
        <v>0</v>
      </c>
      <c r="G216" s="21">
        <f>IF(F216&gt;50,100,F216)</f>
        <v>0</v>
      </c>
      <c r="H216" s="23" t="s">
        <v>517</v>
      </c>
      <c r="I216" s="23" t="s">
        <v>518</v>
      </c>
      <c r="J216" s="21" t="s">
        <v>18</v>
      </c>
      <c r="K216" s="21">
        <v>500</v>
      </c>
      <c r="L216" s="21" t="str">
        <f>VLOOKUP(E216,[1]KLASIFIKASI!$I$4:$J$18,2,FALSE)</f>
        <v>PELEPAS GAS</v>
      </c>
      <c r="M216" s="21">
        <f>IF(AND(L216="PIJAR",K216&gt;=25,K216&lt;=50),1,IF(AND(L216="PIJAR",K216&gt;=51,K216&lt;=100),2,IF(AND(L216="PIJAR",K216&gt;=101,K216&lt;=200),3,IF(AND(L216="PIJAR",K216&gt;=201,K216&lt;=300),4,IF(AND(L216="PIJAR",K216&gt;=301,K216&lt;=400),5,IF(AND(L216="PIJAR",K216&gt;=401,K216&lt;=500),6,IF(AND(L216="PIJAR",K216&gt;=510,K216&lt;=600),7,IF(AND(L216="PIJAR",K216&gt;=601,K216&lt;=700),8,IF(AND(L216="PIJAR",K216&gt;=701,K216&lt;=800),9,IF(AND(L216="PIJAR",K216&gt;=801,K216&lt;=900),10,IF(AND(L216="PIJAR",K216&gt;=901,K216&lt;=1000),11,IF(AND(L216="PELEPAS GAS",K216&gt;=10,K216&lt;=50),12,IF(AND(L216="PELEPAS GAS",K216&gt;=51,K216&lt;=100),13,IF(AND(L216="PELEPAS GAS",K216&gt;=101,K216&lt;=250),14,IF(AND(L216="PELEPAS GAS",K216&gt;=251,K216&lt;1000),15,IF(AND(L216="PELEPAS GAS",K216&gt;=501,K216&lt;2000),16,"SALAH"))))))))))))))))</f>
        <v>15</v>
      </c>
      <c r="N216" s="21" t="s">
        <v>19</v>
      </c>
    </row>
    <row r="217" spans="1:14" x14ac:dyDescent="0.25">
      <c r="A217" s="21">
        <f t="shared" si="21"/>
        <v>216</v>
      </c>
      <c r="B217" s="21" t="s">
        <v>471</v>
      </c>
      <c r="C217" s="21" t="str">
        <f>VLOOKUP(B217,[1]DESA!$B$2:$D$601,3,FALSE)</f>
        <v>KARANG SIDEMEN</v>
      </c>
      <c r="D217" s="21" t="str">
        <f>VLOOKUP(B217,[1]DESA!$B$2:$E$601,4,FALSE)</f>
        <v>BATUKLIANG UTARA</v>
      </c>
      <c r="E217" s="22" t="s">
        <v>29</v>
      </c>
      <c r="F217" s="21">
        <f>IF(ISERROR(VLOOKUP(M217,KELAS,2,FALSE)),0,VLOOKUP(M217,KELAS,2,FALSE))</f>
        <v>0</v>
      </c>
      <c r="G217" s="21">
        <f>IF(F217&gt;50,100,F217)</f>
        <v>0</v>
      </c>
      <c r="H217" s="23" t="s">
        <v>513</v>
      </c>
      <c r="I217" s="23" t="s">
        <v>514</v>
      </c>
      <c r="J217" s="21" t="s">
        <v>18</v>
      </c>
      <c r="K217" s="21">
        <v>500</v>
      </c>
      <c r="L217" s="21" t="str">
        <f>VLOOKUP(E217,[1]KLASIFIKASI!$I$4:$J$18,2,FALSE)</f>
        <v>PELEPAS GAS</v>
      </c>
      <c r="M217" s="21">
        <f>IF(AND(L217="PIJAR",K217&gt;=25,K217&lt;=50),1,IF(AND(L217="PIJAR",K217&gt;=51,K217&lt;=100),2,IF(AND(L217="PIJAR",K217&gt;=101,K217&lt;=200),3,IF(AND(L217="PIJAR",K217&gt;=201,K217&lt;=300),4,IF(AND(L217="PIJAR",K217&gt;=301,K217&lt;=400),5,IF(AND(L217="PIJAR",K217&gt;=401,K217&lt;=500),6,IF(AND(L217="PIJAR",K217&gt;=510,K217&lt;=600),7,IF(AND(L217="PIJAR",K217&gt;=601,K217&lt;=700),8,IF(AND(L217="PIJAR",K217&gt;=701,K217&lt;=800),9,IF(AND(L217="PIJAR",K217&gt;=801,K217&lt;=900),10,IF(AND(L217="PIJAR",K217&gt;=901,K217&lt;=1000),11,IF(AND(L217="PELEPAS GAS",K217&gt;=10,K217&lt;=50),12,IF(AND(L217="PELEPAS GAS",K217&gt;=51,K217&lt;=100),13,IF(AND(L217="PELEPAS GAS",K217&gt;=101,K217&lt;=250),14,IF(AND(L217="PELEPAS GAS",K217&gt;=251,K217&lt;1000),15,IF(AND(L217="PELEPAS GAS",K217&gt;=501,K217&lt;2000),16,"SALAH"))))))))))))))))</f>
        <v>15</v>
      </c>
      <c r="N217" s="21" t="s">
        <v>19</v>
      </c>
    </row>
    <row r="218" spans="1:14" x14ac:dyDescent="0.25">
      <c r="A218" s="21">
        <f t="shared" si="21"/>
        <v>217</v>
      </c>
      <c r="B218" s="21" t="s">
        <v>471</v>
      </c>
      <c r="C218" s="21" t="str">
        <f>VLOOKUP(B218,[1]DESA!$B$2:$D$601,3,FALSE)</f>
        <v>KARANG SIDEMEN</v>
      </c>
      <c r="D218" s="21" t="str">
        <f>VLOOKUP(B218,[1]DESA!$B$2:$E$601,4,FALSE)</f>
        <v>BATUKLIANG UTARA</v>
      </c>
      <c r="E218" s="22" t="s">
        <v>29</v>
      </c>
      <c r="F218" s="21">
        <f>IF(ISERROR(VLOOKUP(M218,KELAS,2,FALSE)),0,VLOOKUP(M218,KELAS,2,FALSE))</f>
        <v>0</v>
      </c>
      <c r="G218" s="21">
        <f>IF(F218&gt;50,100,F218)</f>
        <v>0</v>
      </c>
      <c r="H218" s="23" t="s">
        <v>509</v>
      </c>
      <c r="I218" s="23" t="s">
        <v>510</v>
      </c>
      <c r="J218" s="21" t="s">
        <v>18</v>
      </c>
      <c r="K218" s="21">
        <v>500</v>
      </c>
      <c r="L218" s="21" t="str">
        <f>VLOOKUP(E218,[1]KLASIFIKASI!$I$4:$J$18,2,FALSE)</f>
        <v>PELEPAS GAS</v>
      </c>
      <c r="M218" s="21">
        <f>IF(AND(L218="PIJAR",K218&gt;=25,K218&lt;=50),1,IF(AND(L218="PIJAR",K218&gt;=51,K218&lt;=100),2,IF(AND(L218="PIJAR",K218&gt;=101,K218&lt;=200),3,IF(AND(L218="PIJAR",K218&gt;=201,K218&lt;=300),4,IF(AND(L218="PIJAR",K218&gt;=301,K218&lt;=400),5,IF(AND(L218="PIJAR",K218&gt;=401,K218&lt;=500),6,IF(AND(L218="PIJAR",K218&gt;=510,K218&lt;=600),7,IF(AND(L218="PIJAR",K218&gt;=601,K218&lt;=700),8,IF(AND(L218="PIJAR",K218&gt;=701,K218&lt;=800),9,IF(AND(L218="PIJAR",K218&gt;=801,K218&lt;=900),10,IF(AND(L218="PIJAR",K218&gt;=901,K218&lt;=1000),11,IF(AND(L218="PELEPAS GAS",K218&gt;=10,K218&lt;=50),12,IF(AND(L218="PELEPAS GAS",K218&gt;=51,K218&lt;=100),13,IF(AND(L218="PELEPAS GAS",K218&gt;=101,K218&lt;=250),14,IF(AND(L218="PELEPAS GAS",K218&gt;=251,K218&lt;1000),15,IF(AND(L218="PELEPAS GAS",K218&gt;=501,K218&lt;2000),16,"SALAH"))))))))))))))))</f>
        <v>15</v>
      </c>
      <c r="N218" s="21" t="s">
        <v>19</v>
      </c>
    </row>
    <row r="219" spans="1:14" x14ac:dyDescent="0.25">
      <c r="A219" s="21">
        <f t="shared" si="21"/>
        <v>218</v>
      </c>
      <c r="B219" s="21" t="s">
        <v>471</v>
      </c>
      <c r="C219" s="21" t="str">
        <f>VLOOKUP(B219,[1]DESA!$B$2:$D$601,3,FALSE)</f>
        <v>KARANG SIDEMEN</v>
      </c>
      <c r="D219" s="21" t="str">
        <f>VLOOKUP(B219,[1]DESA!$B$2:$E$601,4,FALSE)</f>
        <v>BATUKLIANG UTARA</v>
      </c>
      <c r="E219" s="22" t="s">
        <v>29</v>
      </c>
      <c r="F219" s="21">
        <f>IF(ISERROR(VLOOKUP(M219,KELAS,2,FALSE)),0,VLOOKUP(M219,KELAS,2,FALSE))</f>
        <v>0</v>
      </c>
      <c r="G219" s="21">
        <f>IF(F219&gt;50,100,F219)</f>
        <v>0</v>
      </c>
      <c r="H219" s="23" t="s">
        <v>505</v>
      </c>
      <c r="I219" s="23" t="s">
        <v>506</v>
      </c>
      <c r="J219" s="21" t="s">
        <v>18</v>
      </c>
      <c r="K219" s="21">
        <v>500</v>
      </c>
      <c r="L219" s="21" t="str">
        <f>VLOOKUP(E219,[1]KLASIFIKASI!$I$4:$J$18,2,FALSE)</f>
        <v>PELEPAS GAS</v>
      </c>
      <c r="M219" s="21">
        <f>IF(AND(L219="PIJAR",K219&gt;=25,K219&lt;=50),1,IF(AND(L219="PIJAR",K219&gt;=51,K219&lt;=100),2,IF(AND(L219="PIJAR",K219&gt;=101,K219&lt;=200),3,IF(AND(L219="PIJAR",K219&gt;=201,K219&lt;=300),4,IF(AND(L219="PIJAR",K219&gt;=301,K219&lt;=400),5,IF(AND(L219="PIJAR",K219&gt;=401,K219&lt;=500),6,IF(AND(L219="PIJAR",K219&gt;=510,K219&lt;=600),7,IF(AND(L219="PIJAR",K219&gt;=601,K219&lt;=700),8,IF(AND(L219="PIJAR",K219&gt;=701,K219&lt;=800),9,IF(AND(L219="PIJAR",K219&gt;=801,K219&lt;=900),10,IF(AND(L219="PIJAR",K219&gt;=901,K219&lt;=1000),11,IF(AND(L219="PELEPAS GAS",K219&gt;=10,K219&lt;=50),12,IF(AND(L219="PELEPAS GAS",K219&gt;=51,K219&lt;=100),13,IF(AND(L219="PELEPAS GAS",K219&gt;=101,K219&lt;=250),14,IF(AND(L219="PELEPAS GAS",K219&gt;=251,K219&lt;1000),15,IF(AND(L219="PELEPAS GAS",K219&gt;=501,K219&lt;2000),16,"SALAH"))))))))))))))))</f>
        <v>15</v>
      </c>
      <c r="N219" s="21" t="s">
        <v>19</v>
      </c>
    </row>
    <row r="220" spans="1:14" x14ac:dyDescent="0.25">
      <c r="A220" s="21">
        <f t="shared" si="21"/>
        <v>219</v>
      </c>
      <c r="B220" s="21" t="s">
        <v>471</v>
      </c>
      <c r="C220" s="21" t="str">
        <f>VLOOKUP(B220,[1]DESA!$B$2:$D$601,3,FALSE)</f>
        <v>KARANG SIDEMEN</v>
      </c>
      <c r="D220" s="21" t="str">
        <f>VLOOKUP(B220,[1]DESA!$B$2:$E$601,4,FALSE)</f>
        <v>BATUKLIANG UTARA</v>
      </c>
      <c r="E220" s="22" t="s">
        <v>24</v>
      </c>
      <c r="F220" s="21">
        <f>IF(ISERROR(VLOOKUP(M220,KELAS,2,FALSE)),0,VLOOKUP(M220,KELAS,2,FALSE))</f>
        <v>0</v>
      </c>
      <c r="G220" s="21">
        <f>IF(F220&gt;50,100,F220)</f>
        <v>0</v>
      </c>
      <c r="H220" s="23" t="s">
        <v>492</v>
      </c>
      <c r="I220" s="23" t="s">
        <v>493</v>
      </c>
      <c r="J220" s="21" t="s">
        <v>18</v>
      </c>
      <c r="K220" s="21">
        <v>500</v>
      </c>
      <c r="L220" s="21" t="str">
        <f>VLOOKUP(E220,[1]KLASIFIKASI!$I$4:$J$18,2,FALSE)</f>
        <v>PELEPAS GAS</v>
      </c>
      <c r="M220" s="21">
        <f>IF(AND(L220="PIJAR",K220&gt;=25,K220&lt;=50),1,IF(AND(L220="PIJAR",K220&gt;=51,K220&lt;=100),2,IF(AND(L220="PIJAR",K220&gt;=101,K220&lt;=200),3,IF(AND(L220="PIJAR",K220&gt;=201,K220&lt;=300),4,IF(AND(L220="PIJAR",K220&gt;=301,K220&lt;=400),5,IF(AND(L220="PIJAR",K220&gt;=401,K220&lt;=500),6,IF(AND(L220="PIJAR",K220&gt;=510,K220&lt;=600),7,IF(AND(L220="PIJAR",K220&gt;=601,K220&lt;=700),8,IF(AND(L220="PIJAR",K220&gt;=701,K220&lt;=800),9,IF(AND(L220="PIJAR",K220&gt;=801,K220&lt;=900),10,IF(AND(L220="PIJAR",K220&gt;=901,K220&lt;=1000),11,IF(AND(L220="PELEPAS GAS",K220&gt;=10,K220&lt;=50),12,IF(AND(L220="PELEPAS GAS",K220&gt;=51,K220&lt;=100),13,IF(AND(L220="PELEPAS GAS",K220&gt;=101,K220&lt;=250),14,IF(AND(L220="PELEPAS GAS",K220&gt;=251,K220&lt;1000),15,IF(AND(L220="PELEPAS GAS",K220&gt;=501,K220&lt;2000),16,"SALAH"))))))))))))))))</f>
        <v>15</v>
      </c>
      <c r="N220" s="21" t="s">
        <v>19</v>
      </c>
    </row>
    <row r="221" spans="1:14" x14ac:dyDescent="0.25">
      <c r="A221" s="21">
        <f t="shared" si="21"/>
        <v>220</v>
      </c>
      <c r="B221" s="21" t="s">
        <v>471</v>
      </c>
      <c r="C221" s="21" t="str">
        <f>VLOOKUP(B221,[1]DESA!$B$2:$D$601,3,FALSE)</f>
        <v>KARANG SIDEMEN</v>
      </c>
      <c r="D221" s="21" t="str">
        <f>VLOOKUP(B221,[1]DESA!$B$2:$E$601,4,FALSE)</f>
        <v>BATUKLIANG UTARA</v>
      </c>
      <c r="E221" s="22" t="s">
        <v>494</v>
      </c>
      <c r="F221" s="21">
        <f>IF(ISERROR(VLOOKUP(M221,KELAS,2,FALSE)),0,VLOOKUP(M221,KELAS,2,FALSE))</f>
        <v>0</v>
      </c>
      <c r="G221" s="21">
        <f>IF(F221&gt;50,100,F221)</f>
        <v>0</v>
      </c>
      <c r="H221" s="23" t="s">
        <v>495</v>
      </c>
      <c r="I221" s="23" t="s">
        <v>496</v>
      </c>
      <c r="J221" s="21" t="s">
        <v>18</v>
      </c>
      <c r="K221" s="21">
        <v>500</v>
      </c>
      <c r="L221" s="21" t="str">
        <f>VLOOKUP(E221,[1]KLASIFIKASI!$I$4:$J$18,2,FALSE)</f>
        <v>PELEPAS GAS</v>
      </c>
      <c r="M221" s="21">
        <f>IF(AND(L221="PIJAR",K221&gt;=25,K221&lt;=50),1,IF(AND(L221="PIJAR",K221&gt;=51,K221&lt;=100),2,IF(AND(L221="PIJAR",K221&gt;=101,K221&lt;=200),3,IF(AND(L221="PIJAR",K221&gt;=201,K221&lt;=300),4,IF(AND(L221="PIJAR",K221&gt;=301,K221&lt;=400),5,IF(AND(L221="PIJAR",K221&gt;=401,K221&lt;=500),6,IF(AND(L221="PIJAR",K221&gt;=510,K221&lt;=600),7,IF(AND(L221="PIJAR",K221&gt;=601,K221&lt;=700),8,IF(AND(L221="PIJAR",K221&gt;=701,K221&lt;=800),9,IF(AND(L221="PIJAR",K221&gt;=801,K221&lt;=900),10,IF(AND(L221="PIJAR",K221&gt;=901,K221&lt;=1000),11,IF(AND(L221="PELEPAS GAS",K221&gt;=10,K221&lt;=50),12,IF(AND(L221="PELEPAS GAS",K221&gt;=51,K221&lt;=100),13,IF(AND(L221="PELEPAS GAS",K221&gt;=101,K221&lt;=250),14,IF(AND(L221="PELEPAS GAS",K221&gt;=251,K221&lt;1000),15,IF(AND(L221="PELEPAS GAS",K221&gt;=501,K221&lt;2000),16,"SALAH"))))))))))))))))</f>
        <v>15</v>
      </c>
      <c r="N221" s="21" t="s">
        <v>19</v>
      </c>
    </row>
    <row r="222" spans="1:14" x14ac:dyDescent="0.25">
      <c r="A222" s="21">
        <f t="shared" si="21"/>
        <v>221</v>
      </c>
      <c r="B222" s="21" t="s">
        <v>471</v>
      </c>
      <c r="C222" s="21" t="str">
        <f>VLOOKUP(B222,[1]DESA!$B$2:$D$601,3,FALSE)</f>
        <v>KARANG SIDEMEN</v>
      </c>
      <c r="D222" s="21" t="str">
        <f>VLOOKUP(B222,[1]DESA!$B$2:$E$601,4,FALSE)</f>
        <v>BATUKLIANG UTARA</v>
      </c>
      <c r="E222" s="22"/>
      <c r="F222" s="21">
        <f>IF(ISERROR(VLOOKUP(M222,KELAS,2,FALSE)),0,VLOOKUP(M222,KELAS,2,FALSE))</f>
        <v>0</v>
      </c>
      <c r="G222" s="21">
        <f>IF(F222&gt;50,100,F222)</f>
        <v>0</v>
      </c>
      <c r="H222" s="23" t="s">
        <v>484</v>
      </c>
      <c r="I222" s="23" t="s">
        <v>485</v>
      </c>
      <c r="J222" s="21" t="s">
        <v>18</v>
      </c>
      <c r="K222" s="21"/>
      <c r="L222" s="21" t="e">
        <f>VLOOKUP(E222,[1]KLASIFIKASI!$I$4:$J$18,2,FALSE)</f>
        <v>#N/A</v>
      </c>
      <c r="M222" s="21" t="e">
        <f>IF(AND(L222="PIJAR",K222&gt;=25,K222&lt;=50),1,IF(AND(L222="PIJAR",K222&gt;=51,K222&lt;=100),2,IF(AND(L222="PIJAR",K222&gt;=101,K222&lt;=200),3,IF(AND(L222="PIJAR",K222&gt;=201,K222&lt;=300),4,IF(AND(L222="PIJAR",K222&gt;=301,K222&lt;=400),5,IF(AND(L222="PIJAR",K222&gt;=401,K222&lt;=500),6,IF(AND(L222="PIJAR",K222&gt;=510,K222&lt;=600),7,IF(AND(L222="PIJAR",K222&gt;=601,K222&lt;=700),8,IF(AND(L222="PIJAR",K222&gt;=701,K222&lt;=800),9,IF(AND(L222="PIJAR",K222&gt;=801,K222&lt;=900),10,IF(AND(L222="PIJAR",K222&gt;=901,K222&lt;=1000),11,IF(AND(L222="PELEPAS GAS",K222&gt;=10,K222&lt;=50),12,IF(AND(L222="PELEPAS GAS",K222&gt;=51,K222&lt;=100),13,IF(AND(L222="PELEPAS GAS",K222&gt;=101,K222&lt;=250),14,IF(AND(L222="PELEPAS GAS",K222&gt;=251,K222&lt;1000),15,IF(AND(L222="PELEPAS GAS",K222&gt;=501,K222&lt;2000),16,"SALAH"))))))))))))))))</f>
        <v>#N/A</v>
      </c>
      <c r="N222" s="21" t="s">
        <v>52</v>
      </c>
    </row>
    <row r="223" spans="1:14" x14ac:dyDescent="0.25">
      <c r="A223" s="21">
        <f t="shared" si="21"/>
        <v>222</v>
      </c>
      <c r="B223" s="21" t="s">
        <v>471</v>
      </c>
      <c r="C223" s="21" t="str">
        <f>VLOOKUP(B223,[1]DESA!$B$2:$D$601,3,FALSE)</f>
        <v>KARANG SIDEMEN</v>
      </c>
      <c r="D223" s="21" t="str">
        <f>VLOOKUP(B223,[1]DESA!$B$2:$E$601,4,FALSE)</f>
        <v>BATUKLIANG UTARA</v>
      </c>
      <c r="E223" s="22" t="s">
        <v>29</v>
      </c>
      <c r="F223" s="21">
        <f>IF(ISERROR(VLOOKUP(M223,KELAS,2,FALSE)),0,VLOOKUP(M223,KELAS,2,FALSE))</f>
        <v>0</v>
      </c>
      <c r="G223" s="21">
        <f>IF(F223&gt;50,100,F223)</f>
        <v>0</v>
      </c>
      <c r="H223" s="23" t="s">
        <v>482</v>
      </c>
      <c r="I223" s="23" t="s">
        <v>483</v>
      </c>
      <c r="J223" s="21" t="s">
        <v>18</v>
      </c>
      <c r="K223" s="21">
        <v>250</v>
      </c>
      <c r="L223" s="21" t="str">
        <f>VLOOKUP(E223,[1]KLASIFIKASI!$I$4:$J$18,2,FALSE)</f>
        <v>PELEPAS GAS</v>
      </c>
      <c r="M223" s="21">
        <f>IF(AND(L223="PIJAR",K223&gt;=25,K223&lt;=50),1,IF(AND(L223="PIJAR",K223&gt;=51,K223&lt;=100),2,IF(AND(L223="PIJAR",K223&gt;=101,K223&lt;=200),3,IF(AND(L223="PIJAR",K223&gt;=201,K223&lt;=300),4,IF(AND(L223="PIJAR",K223&gt;=301,K223&lt;=400),5,IF(AND(L223="PIJAR",K223&gt;=401,K223&lt;=500),6,IF(AND(L223="PIJAR",K223&gt;=510,K223&lt;=600),7,IF(AND(L223="PIJAR",K223&gt;=601,K223&lt;=700),8,IF(AND(L223="PIJAR",K223&gt;=701,K223&lt;=800),9,IF(AND(L223="PIJAR",K223&gt;=801,K223&lt;=900),10,IF(AND(L223="PIJAR",K223&gt;=901,K223&lt;=1000),11,IF(AND(L223="PELEPAS GAS",K223&gt;=10,K223&lt;=50),12,IF(AND(L223="PELEPAS GAS",K223&gt;=51,K223&lt;=100),13,IF(AND(L223="PELEPAS GAS",K223&gt;=101,K223&lt;=250),14,IF(AND(L223="PELEPAS GAS",K223&gt;=251,K223&lt;1000),15,IF(AND(L223="PELEPAS GAS",K223&gt;=501,K223&lt;2000),16,"SALAH"))))))))))))))))</f>
        <v>14</v>
      </c>
      <c r="N223" s="21" t="s">
        <v>19</v>
      </c>
    </row>
    <row r="224" spans="1:14" x14ac:dyDescent="0.25">
      <c r="A224" s="21">
        <f t="shared" si="21"/>
        <v>223</v>
      </c>
      <c r="B224" s="21" t="s">
        <v>471</v>
      </c>
      <c r="C224" s="21" t="str">
        <f>VLOOKUP(B224,[1]DESA!$B$2:$D$601,3,FALSE)</f>
        <v>KARANG SIDEMEN</v>
      </c>
      <c r="D224" s="21" t="str">
        <f>VLOOKUP(B224,[1]DESA!$B$2:$E$601,4,FALSE)</f>
        <v>BATUKLIANG UTARA</v>
      </c>
      <c r="E224" s="22" t="s">
        <v>29</v>
      </c>
      <c r="F224" s="21">
        <f>IF(ISERROR(VLOOKUP(M224,KELAS,2,FALSE)),0,VLOOKUP(M224,KELAS,2,FALSE))</f>
        <v>0</v>
      </c>
      <c r="G224" s="21">
        <f>IF(F224&gt;50,100,F224)</f>
        <v>0</v>
      </c>
      <c r="H224" s="23" t="s">
        <v>472</v>
      </c>
      <c r="I224" s="23" t="s">
        <v>473</v>
      </c>
      <c r="J224" s="21" t="s">
        <v>18</v>
      </c>
      <c r="K224" s="21">
        <v>250</v>
      </c>
      <c r="L224" s="21" t="str">
        <f>VLOOKUP(E224,[1]KLASIFIKASI!$I$4:$J$18,2,FALSE)</f>
        <v>PELEPAS GAS</v>
      </c>
      <c r="M224" s="21">
        <f>IF(AND(L224="PIJAR",K224&gt;=25,K224&lt;=50),1,IF(AND(L224="PIJAR",K224&gt;=51,K224&lt;=100),2,IF(AND(L224="PIJAR",K224&gt;=101,K224&lt;=200),3,IF(AND(L224="PIJAR",K224&gt;=201,K224&lt;=300),4,IF(AND(L224="PIJAR",K224&gt;=301,K224&lt;=400),5,IF(AND(L224="PIJAR",K224&gt;=401,K224&lt;=500),6,IF(AND(L224="PIJAR",K224&gt;=510,K224&lt;=600),7,IF(AND(L224="PIJAR",K224&gt;=601,K224&lt;=700),8,IF(AND(L224="PIJAR",K224&gt;=701,K224&lt;=800),9,IF(AND(L224="PIJAR",K224&gt;=801,K224&lt;=900),10,IF(AND(L224="PIJAR",K224&gt;=901,K224&lt;=1000),11,IF(AND(L224="PELEPAS GAS",K224&gt;=10,K224&lt;=50),12,IF(AND(L224="PELEPAS GAS",K224&gt;=51,K224&lt;=100),13,IF(AND(L224="PELEPAS GAS",K224&gt;=101,K224&lt;=250),14,IF(AND(L224="PELEPAS GAS",K224&gt;=251,K224&lt;1000),15,IF(AND(L224="PELEPAS GAS",K224&gt;=501,K224&lt;2000),16,"SALAH"))))))))))))))))</f>
        <v>14</v>
      </c>
      <c r="N224" s="21" t="s">
        <v>19</v>
      </c>
    </row>
    <row r="225" spans="1:14" x14ac:dyDescent="0.25">
      <c r="A225" s="21">
        <f t="shared" si="21"/>
        <v>224</v>
      </c>
      <c r="B225" s="21" t="s">
        <v>366</v>
      </c>
      <c r="C225" s="21" t="str">
        <f>VLOOKUP(B225,[1]DESA!$B$2:$D$601,3,FALSE)</f>
        <v>LANTAN</v>
      </c>
      <c r="D225" s="21" t="str">
        <f>VLOOKUP(B225,[1]DESA!$B$2:$E$601,4,FALSE)</f>
        <v>BATUKLIANG UTARA</v>
      </c>
      <c r="E225" s="22" t="s">
        <v>15</v>
      </c>
      <c r="F225" s="21">
        <f>IF(ISERROR(VLOOKUP(M225,KELAS,2,FALSE)),0,VLOOKUP(M225,KELAS,2,FALSE))</f>
        <v>0</v>
      </c>
      <c r="G225" s="21">
        <f>IF(F225&gt;50,100,F225)</f>
        <v>0</v>
      </c>
      <c r="H225" s="23" t="s">
        <v>439</v>
      </c>
      <c r="I225" s="23" t="s">
        <v>440</v>
      </c>
      <c r="J225" s="21" t="s">
        <v>18</v>
      </c>
      <c r="K225" s="21">
        <v>25</v>
      </c>
      <c r="L225" s="21" t="str">
        <f>VLOOKUP(E225,[1]KLASIFIKASI!$I$4:$J$18,2,FALSE)</f>
        <v>PELEPAS GAS</v>
      </c>
      <c r="M225" s="21">
        <f>IF(AND(L225="PIJAR",K225&gt;=25,K225&lt;=50),1,IF(AND(L225="PIJAR",K225&gt;=51,K225&lt;=100),2,IF(AND(L225="PIJAR",K225&gt;=101,K225&lt;=200),3,IF(AND(L225="PIJAR",K225&gt;=201,K225&lt;=300),4,IF(AND(L225="PIJAR",K225&gt;=301,K225&lt;=400),5,IF(AND(L225="PIJAR",K225&gt;=401,K225&lt;=500),6,IF(AND(L225="PIJAR",K225&gt;=510,K225&lt;=600),7,IF(AND(L225="PIJAR",K225&gt;=601,K225&lt;=700),8,IF(AND(L225="PIJAR",K225&gt;=701,K225&lt;=800),9,IF(AND(L225="PIJAR",K225&gt;=801,K225&lt;=900),10,IF(AND(L225="PIJAR",K225&gt;=901,K225&lt;=1000),11,IF(AND(L225="PELEPAS GAS",K225&gt;=10,K225&lt;=50),12,IF(AND(L225="PELEPAS GAS",K225&gt;=51,K225&lt;=100),13,IF(AND(L225="PELEPAS GAS",K225&gt;=101,K225&lt;=250),14,IF(AND(L225="PELEPAS GAS",K225&gt;=251,K225&lt;1000),15,IF(AND(L225="PELEPAS GAS",K225&gt;=501,K225&lt;2000),16,"SALAH"))))))))))))))))</f>
        <v>12</v>
      </c>
      <c r="N225" s="21" t="s">
        <v>19</v>
      </c>
    </row>
    <row r="226" spans="1:14" x14ac:dyDescent="0.25">
      <c r="A226" s="21">
        <f t="shared" si="21"/>
        <v>225</v>
      </c>
      <c r="B226" s="21" t="s">
        <v>366</v>
      </c>
      <c r="C226" s="21" t="str">
        <f>VLOOKUP(B226,[1]DESA!$B$2:$D$601,3,FALSE)</f>
        <v>LANTAN</v>
      </c>
      <c r="D226" s="21" t="str">
        <f>VLOOKUP(B226,[1]DESA!$B$2:$E$601,4,FALSE)</f>
        <v>BATUKLIANG UTARA</v>
      </c>
      <c r="E226" s="22" t="s">
        <v>15</v>
      </c>
      <c r="F226" s="21">
        <f>IF(ISERROR(VLOOKUP(M226,KELAS,2,FALSE)),0,VLOOKUP(M226,KELAS,2,FALSE))</f>
        <v>0</v>
      </c>
      <c r="G226" s="21">
        <f>IF(F226&gt;50,100,F226)</f>
        <v>0</v>
      </c>
      <c r="H226" s="23" t="s">
        <v>435</v>
      </c>
      <c r="I226" s="23" t="s">
        <v>436</v>
      </c>
      <c r="J226" s="21" t="s">
        <v>18</v>
      </c>
      <c r="K226" s="21">
        <v>25</v>
      </c>
      <c r="L226" s="21" t="str">
        <f>VLOOKUP(E226,[1]KLASIFIKASI!$I$4:$J$18,2,FALSE)</f>
        <v>PELEPAS GAS</v>
      </c>
      <c r="M226" s="21">
        <f>IF(AND(L226="PIJAR",K226&gt;=25,K226&lt;=50),1,IF(AND(L226="PIJAR",K226&gt;=51,K226&lt;=100),2,IF(AND(L226="PIJAR",K226&gt;=101,K226&lt;=200),3,IF(AND(L226="PIJAR",K226&gt;=201,K226&lt;=300),4,IF(AND(L226="PIJAR",K226&gt;=301,K226&lt;=400),5,IF(AND(L226="PIJAR",K226&gt;=401,K226&lt;=500),6,IF(AND(L226="PIJAR",K226&gt;=510,K226&lt;=600),7,IF(AND(L226="PIJAR",K226&gt;=601,K226&lt;=700),8,IF(AND(L226="PIJAR",K226&gt;=701,K226&lt;=800),9,IF(AND(L226="PIJAR",K226&gt;=801,K226&lt;=900),10,IF(AND(L226="PIJAR",K226&gt;=901,K226&lt;=1000),11,IF(AND(L226="PELEPAS GAS",K226&gt;=10,K226&lt;=50),12,IF(AND(L226="PELEPAS GAS",K226&gt;=51,K226&lt;=100),13,IF(AND(L226="PELEPAS GAS",K226&gt;=101,K226&lt;=250),14,IF(AND(L226="PELEPAS GAS",K226&gt;=251,K226&lt;1000),15,IF(AND(L226="PELEPAS GAS",K226&gt;=501,K226&lt;2000),16,"SALAH"))))))))))))))))</f>
        <v>12</v>
      </c>
      <c r="N226" s="21" t="s">
        <v>19</v>
      </c>
    </row>
    <row r="227" spans="1:14" x14ac:dyDescent="0.25">
      <c r="A227" s="21">
        <f t="shared" si="21"/>
        <v>226</v>
      </c>
      <c r="B227" s="21" t="s">
        <v>366</v>
      </c>
      <c r="C227" s="21" t="str">
        <f>VLOOKUP(B227,[1]DESA!$B$2:$D$601,3,FALSE)</f>
        <v>LANTAN</v>
      </c>
      <c r="D227" s="21" t="str">
        <f>VLOOKUP(B227,[1]DESA!$B$2:$E$601,4,FALSE)</f>
        <v>BATUKLIANG UTARA</v>
      </c>
      <c r="E227" s="22" t="s">
        <v>29</v>
      </c>
      <c r="F227" s="21">
        <f>IF(ISERROR(VLOOKUP(M227,KELAS,2,FALSE)),0,VLOOKUP(M227,KELAS,2,FALSE))</f>
        <v>0</v>
      </c>
      <c r="G227" s="21">
        <f>IF(F227&gt;50,100,F227)</f>
        <v>0</v>
      </c>
      <c r="H227" s="23"/>
      <c r="I227" s="23"/>
      <c r="J227" s="21" t="s">
        <v>18</v>
      </c>
      <c r="K227" s="21">
        <v>250</v>
      </c>
      <c r="L227" s="21" t="str">
        <f>VLOOKUP(E227,[1]KLASIFIKASI!$I$4:$J$18,2,FALSE)</f>
        <v>PELEPAS GAS</v>
      </c>
      <c r="M227" s="21">
        <f>IF(AND(L227="PIJAR",K227&gt;=25,K227&lt;=50),1,IF(AND(L227="PIJAR",K227&gt;=51,K227&lt;=100),2,IF(AND(L227="PIJAR",K227&gt;=101,K227&lt;=200),3,IF(AND(L227="PIJAR",K227&gt;=201,K227&lt;=300),4,IF(AND(L227="PIJAR",K227&gt;=301,K227&lt;=400),5,IF(AND(L227="PIJAR",K227&gt;=401,K227&lt;=500),6,IF(AND(L227="PIJAR",K227&gt;=510,K227&lt;=600),7,IF(AND(L227="PIJAR",K227&gt;=601,K227&lt;=700),8,IF(AND(L227="PIJAR",K227&gt;=701,K227&lt;=800),9,IF(AND(L227="PIJAR",K227&gt;=801,K227&lt;=900),10,IF(AND(L227="PIJAR",K227&gt;=901,K227&lt;=1000),11,IF(AND(L227="PELEPAS GAS",K227&gt;=10,K227&lt;=50),12,IF(AND(L227="PELEPAS GAS",K227&gt;=51,K227&lt;=100),13,IF(AND(L227="PELEPAS GAS",K227&gt;=101,K227&lt;=250),14,IF(AND(L227="PELEPAS GAS",K227&gt;=251,K227&lt;1000),15,IF(AND(L227="PELEPAS GAS",K227&gt;=501,K227&lt;2000),16,"SALAH"))))))))))))))))</f>
        <v>14</v>
      </c>
      <c r="N227" s="21" t="s">
        <v>19</v>
      </c>
    </row>
    <row r="228" spans="1:14" x14ac:dyDescent="0.25">
      <c r="A228" s="21">
        <f t="shared" si="21"/>
        <v>227</v>
      </c>
      <c r="B228" s="21" t="s">
        <v>366</v>
      </c>
      <c r="C228" s="21" t="str">
        <f>VLOOKUP(B228,[1]DESA!$B$2:$D$601,3,FALSE)</f>
        <v>LANTAN</v>
      </c>
      <c r="D228" s="21" t="str">
        <f>VLOOKUP(B228,[1]DESA!$B$2:$E$601,4,FALSE)</f>
        <v>BATUKLIANG UTARA</v>
      </c>
      <c r="E228" s="22" t="s">
        <v>29</v>
      </c>
      <c r="F228" s="21">
        <f>IF(ISERROR(VLOOKUP(M228,KELAS,2,FALSE)),0,VLOOKUP(M228,KELAS,2,FALSE))</f>
        <v>0</v>
      </c>
      <c r="G228" s="21">
        <f>IF(F228&gt;50,100,F228)</f>
        <v>0</v>
      </c>
      <c r="H228" s="23" t="s">
        <v>427</v>
      </c>
      <c r="I228" s="23" t="s">
        <v>428</v>
      </c>
      <c r="J228" s="21" t="s">
        <v>18</v>
      </c>
      <c r="K228" s="21">
        <v>500</v>
      </c>
      <c r="L228" s="21" t="str">
        <f>VLOOKUP(E228,[1]KLASIFIKASI!$I$4:$J$18,2,FALSE)</f>
        <v>PELEPAS GAS</v>
      </c>
      <c r="M228" s="21">
        <f>IF(AND(L228="PIJAR",K228&gt;=25,K228&lt;=50),1,IF(AND(L228="PIJAR",K228&gt;=51,K228&lt;=100),2,IF(AND(L228="PIJAR",K228&gt;=101,K228&lt;=200),3,IF(AND(L228="PIJAR",K228&gt;=201,K228&lt;=300),4,IF(AND(L228="PIJAR",K228&gt;=301,K228&lt;=400),5,IF(AND(L228="PIJAR",K228&gt;=401,K228&lt;=500),6,IF(AND(L228="PIJAR",K228&gt;=510,K228&lt;=600),7,IF(AND(L228="PIJAR",K228&gt;=601,K228&lt;=700),8,IF(AND(L228="PIJAR",K228&gt;=701,K228&lt;=800),9,IF(AND(L228="PIJAR",K228&gt;=801,K228&lt;=900),10,IF(AND(L228="PIJAR",K228&gt;=901,K228&lt;=1000),11,IF(AND(L228="PELEPAS GAS",K228&gt;=10,K228&lt;=50),12,IF(AND(L228="PELEPAS GAS",K228&gt;=51,K228&lt;=100),13,IF(AND(L228="PELEPAS GAS",K228&gt;=101,K228&lt;=250),14,IF(AND(L228="PELEPAS GAS",K228&gt;=251,K228&lt;1000),15,IF(AND(L228="PELEPAS GAS",K228&gt;=501,K228&lt;2000),16,"SALAH"))))))))))))))))</f>
        <v>15</v>
      </c>
      <c r="N228" s="21" t="s">
        <v>19</v>
      </c>
    </row>
    <row r="229" spans="1:14" x14ac:dyDescent="0.25">
      <c r="A229" s="21">
        <f t="shared" si="21"/>
        <v>228</v>
      </c>
      <c r="B229" s="21" t="s">
        <v>366</v>
      </c>
      <c r="C229" s="21" t="str">
        <f>VLOOKUP(B229,[1]DESA!$B$2:$D$601,3,FALSE)</f>
        <v>LANTAN</v>
      </c>
      <c r="D229" s="21" t="str">
        <f>VLOOKUP(B229,[1]DESA!$B$2:$E$601,4,FALSE)</f>
        <v>BATUKLIANG UTARA</v>
      </c>
      <c r="E229" s="22" t="s">
        <v>49</v>
      </c>
      <c r="F229" s="21">
        <f>IF(ISERROR(VLOOKUP(M229,KELAS,2,FALSE)),0,VLOOKUP(M229,KELAS,2,FALSE))</f>
        <v>0</v>
      </c>
      <c r="G229" s="21">
        <f>IF(F229&gt;50,100,F229)</f>
        <v>0</v>
      </c>
      <c r="H229" s="23"/>
      <c r="I229" s="23"/>
      <c r="J229" s="21" t="s">
        <v>18</v>
      </c>
      <c r="K229" s="21"/>
      <c r="L229" s="21" t="e">
        <f>VLOOKUP(E229,[1]KLASIFIKASI!$I$4:$J$18,2,FALSE)</f>
        <v>#N/A</v>
      </c>
      <c r="M229" s="21" t="e">
        <f>IF(AND(L229="PIJAR",K229&gt;=25,K229&lt;=50),1,IF(AND(L229="PIJAR",K229&gt;=51,K229&lt;=100),2,IF(AND(L229="PIJAR",K229&gt;=101,K229&lt;=200),3,IF(AND(L229="PIJAR",K229&gt;=201,K229&lt;=300),4,IF(AND(L229="PIJAR",K229&gt;=301,K229&lt;=400),5,IF(AND(L229="PIJAR",K229&gt;=401,K229&lt;=500),6,IF(AND(L229="PIJAR",K229&gt;=510,K229&lt;=600),7,IF(AND(L229="PIJAR",K229&gt;=601,K229&lt;=700),8,IF(AND(L229="PIJAR",K229&gt;=701,K229&lt;=800),9,IF(AND(L229="PIJAR",K229&gt;=801,K229&lt;=900),10,IF(AND(L229="PIJAR",K229&gt;=901,K229&lt;=1000),11,IF(AND(L229="PELEPAS GAS",K229&gt;=10,K229&lt;=50),12,IF(AND(L229="PELEPAS GAS",K229&gt;=51,K229&lt;=100),13,IF(AND(L229="PELEPAS GAS",K229&gt;=101,K229&lt;=250),14,IF(AND(L229="PELEPAS GAS",K229&gt;=251,K229&lt;1000),15,IF(AND(L229="PELEPAS GAS",K229&gt;=501,K229&lt;2000),16,"SALAH"))))))))))))))))</f>
        <v>#N/A</v>
      </c>
      <c r="N229" s="21" t="s">
        <v>52</v>
      </c>
    </row>
    <row r="230" spans="1:14" x14ac:dyDescent="0.25">
      <c r="A230" s="21">
        <f t="shared" si="21"/>
        <v>229</v>
      </c>
      <c r="B230" s="21" t="s">
        <v>366</v>
      </c>
      <c r="C230" s="21" t="str">
        <f>VLOOKUP(B230,[1]DESA!$B$2:$D$601,3,FALSE)</f>
        <v>LANTAN</v>
      </c>
      <c r="D230" s="21" t="str">
        <f>VLOOKUP(B230,[1]DESA!$B$2:$E$601,4,FALSE)</f>
        <v>BATUKLIANG UTARA</v>
      </c>
      <c r="E230" s="22"/>
      <c r="F230" s="21">
        <f>IF(ISERROR(VLOOKUP(M230,KELAS,2,FALSE)),0,VLOOKUP(M230,KELAS,2,FALSE))</f>
        <v>0</v>
      </c>
      <c r="G230" s="21">
        <f>IF(F230&gt;50,100,F230)</f>
        <v>0</v>
      </c>
      <c r="H230" s="23" t="s">
        <v>421</v>
      </c>
      <c r="I230" s="23" t="s">
        <v>422</v>
      </c>
      <c r="J230" s="21" t="s">
        <v>18</v>
      </c>
      <c r="K230" s="21"/>
      <c r="L230" s="21" t="e">
        <f>VLOOKUP(E230,[1]KLASIFIKASI!$I$4:$J$18,2,FALSE)</f>
        <v>#N/A</v>
      </c>
      <c r="M230" s="21" t="e">
        <f>IF(AND(L230="PIJAR",K230&gt;=25,K230&lt;=50),1,IF(AND(L230="PIJAR",K230&gt;=51,K230&lt;=100),2,IF(AND(L230="PIJAR",K230&gt;=101,K230&lt;=200),3,IF(AND(L230="PIJAR",K230&gt;=201,K230&lt;=300),4,IF(AND(L230="PIJAR",K230&gt;=301,K230&lt;=400),5,IF(AND(L230="PIJAR",K230&gt;=401,K230&lt;=500),6,IF(AND(L230="PIJAR",K230&gt;=510,K230&lt;=600),7,IF(AND(L230="PIJAR",K230&gt;=601,K230&lt;=700),8,IF(AND(L230="PIJAR",K230&gt;=701,K230&lt;=800),9,IF(AND(L230="PIJAR",K230&gt;=801,K230&lt;=900),10,IF(AND(L230="PIJAR",K230&gt;=901,K230&lt;=1000),11,IF(AND(L230="PELEPAS GAS",K230&gt;=10,K230&lt;=50),12,IF(AND(L230="PELEPAS GAS",K230&gt;=51,K230&lt;=100),13,IF(AND(L230="PELEPAS GAS",K230&gt;=101,K230&lt;=250),14,IF(AND(L230="PELEPAS GAS",K230&gt;=251,K230&lt;1000),15,IF(AND(L230="PELEPAS GAS",K230&gt;=501,K230&lt;2000),16,"SALAH"))))))))))))))))</f>
        <v>#N/A</v>
      </c>
      <c r="N230" s="21" t="s">
        <v>52</v>
      </c>
    </row>
    <row r="231" spans="1:14" x14ac:dyDescent="0.25">
      <c r="A231" s="21">
        <f t="shared" si="21"/>
        <v>230</v>
      </c>
      <c r="B231" s="21" t="s">
        <v>366</v>
      </c>
      <c r="C231" s="21" t="str">
        <f>VLOOKUP(B231,[1]DESA!$B$2:$D$601,3,FALSE)</f>
        <v>LANTAN</v>
      </c>
      <c r="D231" s="21" t="str">
        <f>VLOOKUP(B231,[1]DESA!$B$2:$E$601,4,FALSE)</f>
        <v>BATUKLIANG UTARA</v>
      </c>
      <c r="E231" s="22" t="s">
        <v>29</v>
      </c>
      <c r="F231" s="21">
        <f>IF(ISERROR(VLOOKUP(M231,KELAS,2,FALSE)),0,VLOOKUP(M231,KELAS,2,FALSE))</f>
        <v>0</v>
      </c>
      <c r="G231" s="21">
        <f>IF(F231&gt;50,100,F231)</f>
        <v>0</v>
      </c>
      <c r="H231" s="23" t="s">
        <v>419</v>
      </c>
      <c r="I231" s="23" t="s">
        <v>420</v>
      </c>
      <c r="J231" s="21" t="s">
        <v>18</v>
      </c>
      <c r="K231" s="21">
        <v>500</v>
      </c>
      <c r="L231" s="21" t="str">
        <f>VLOOKUP(E231,[1]KLASIFIKASI!$I$4:$J$18,2,FALSE)</f>
        <v>PELEPAS GAS</v>
      </c>
      <c r="M231" s="21">
        <f>IF(AND(L231="PIJAR",K231&gt;=25,K231&lt;=50),1,IF(AND(L231="PIJAR",K231&gt;=51,K231&lt;=100),2,IF(AND(L231="PIJAR",K231&gt;=101,K231&lt;=200),3,IF(AND(L231="PIJAR",K231&gt;=201,K231&lt;=300),4,IF(AND(L231="PIJAR",K231&gt;=301,K231&lt;=400),5,IF(AND(L231="PIJAR",K231&gt;=401,K231&lt;=500),6,IF(AND(L231="PIJAR",K231&gt;=510,K231&lt;=600),7,IF(AND(L231="PIJAR",K231&gt;=601,K231&lt;=700),8,IF(AND(L231="PIJAR",K231&gt;=701,K231&lt;=800),9,IF(AND(L231="PIJAR",K231&gt;=801,K231&lt;=900),10,IF(AND(L231="PIJAR",K231&gt;=901,K231&lt;=1000),11,IF(AND(L231="PELEPAS GAS",K231&gt;=10,K231&lt;=50),12,IF(AND(L231="PELEPAS GAS",K231&gt;=51,K231&lt;=100),13,IF(AND(L231="PELEPAS GAS",K231&gt;=101,K231&lt;=250),14,IF(AND(L231="PELEPAS GAS",K231&gt;=251,K231&lt;1000),15,IF(AND(L231="PELEPAS GAS",K231&gt;=501,K231&lt;2000),16,"SALAH"))))))))))))))))</f>
        <v>15</v>
      </c>
      <c r="N231" s="21" t="s">
        <v>19</v>
      </c>
    </row>
    <row r="232" spans="1:14" x14ac:dyDescent="0.25">
      <c r="A232" s="21">
        <f t="shared" si="21"/>
        <v>231</v>
      </c>
      <c r="B232" s="21" t="s">
        <v>366</v>
      </c>
      <c r="C232" s="21" t="str">
        <f>VLOOKUP(B232,[1]DESA!$B$2:$D$601,3,FALSE)</f>
        <v>LANTAN</v>
      </c>
      <c r="D232" s="21" t="str">
        <f>VLOOKUP(B232,[1]DESA!$B$2:$E$601,4,FALSE)</f>
        <v>BATUKLIANG UTARA</v>
      </c>
      <c r="E232" s="22" t="s">
        <v>29</v>
      </c>
      <c r="F232" s="21">
        <f>IF(ISERROR(VLOOKUP(M232,KELAS,2,FALSE)),0,VLOOKUP(M232,KELAS,2,FALSE))</f>
        <v>0</v>
      </c>
      <c r="G232" s="21">
        <f>IF(F232&gt;50,100,F232)</f>
        <v>0</v>
      </c>
      <c r="H232" s="23" t="s">
        <v>413</v>
      </c>
      <c r="I232" s="23" t="s">
        <v>414</v>
      </c>
      <c r="J232" s="21" t="s">
        <v>18</v>
      </c>
      <c r="K232" s="21">
        <v>250</v>
      </c>
      <c r="L232" s="21" t="str">
        <f>VLOOKUP(E232,[1]KLASIFIKASI!$I$4:$J$18,2,FALSE)</f>
        <v>PELEPAS GAS</v>
      </c>
      <c r="M232" s="21">
        <f>IF(AND(L232="PIJAR",K232&gt;=25,K232&lt;=50),1,IF(AND(L232="PIJAR",K232&gt;=51,K232&lt;=100),2,IF(AND(L232="PIJAR",K232&gt;=101,K232&lt;=200),3,IF(AND(L232="PIJAR",K232&gt;=201,K232&lt;=300),4,IF(AND(L232="PIJAR",K232&gt;=301,K232&lt;=400),5,IF(AND(L232="PIJAR",K232&gt;=401,K232&lt;=500),6,IF(AND(L232="PIJAR",K232&gt;=510,K232&lt;=600),7,IF(AND(L232="PIJAR",K232&gt;=601,K232&lt;=700),8,IF(AND(L232="PIJAR",K232&gt;=701,K232&lt;=800),9,IF(AND(L232="PIJAR",K232&gt;=801,K232&lt;=900),10,IF(AND(L232="PIJAR",K232&gt;=901,K232&lt;=1000),11,IF(AND(L232="PELEPAS GAS",K232&gt;=10,K232&lt;=50),12,IF(AND(L232="PELEPAS GAS",K232&gt;=51,K232&lt;=100),13,IF(AND(L232="PELEPAS GAS",K232&gt;=101,K232&lt;=250),14,IF(AND(L232="PELEPAS GAS",K232&gt;=251,K232&lt;1000),15,IF(AND(L232="PELEPAS GAS",K232&gt;=501,K232&lt;2000),16,"SALAH"))))))))))))))))</f>
        <v>14</v>
      </c>
      <c r="N232" s="21" t="s">
        <v>19</v>
      </c>
    </row>
    <row r="233" spans="1:14" x14ac:dyDescent="0.25">
      <c r="A233" s="21">
        <f t="shared" si="21"/>
        <v>232</v>
      </c>
      <c r="B233" s="21" t="s">
        <v>366</v>
      </c>
      <c r="C233" s="21" t="str">
        <f>VLOOKUP(B233,[1]DESA!$B$2:$D$601,3,FALSE)</f>
        <v>LANTAN</v>
      </c>
      <c r="D233" s="21" t="str">
        <f>VLOOKUP(B233,[1]DESA!$B$2:$E$601,4,FALSE)</f>
        <v>BATUKLIANG UTARA</v>
      </c>
      <c r="E233" s="22" t="s">
        <v>29</v>
      </c>
      <c r="F233" s="21">
        <f>IF(ISERROR(VLOOKUP(M233,KELAS,2,FALSE)),0,VLOOKUP(M233,KELAS,2,FALSE))</f>
        <v>0</v>
      </c>
      <c r="G233" s="21">
        <f>IF(F233&gt;50,100,F233)</f>
        <v>0</v>
      </c>
      <c r="H233" s="23" t="s">
        <v>405</v>
      </c>
      <c r="I233" s="23" t="s">
        <v>406</v>
      </c>
      <c r="J233" s="21" t="s">
        <v>18</v>
      </c>
      <c r="K233" s="21">
        <v>150</v>
      </c>
      <c r="L233" s="21" t="str">
        <f>VLOOKUP(E233,[1]KLASIFIKASI!$I$4:$J$18,2,FALSE)</f>
        <v>PELEPAS GAS</v>
      </c>
      <c r="M233" s="21">
        <f>IF(AND(L233="PIJAR",K233&gt;=25,K233&lt;=50),1,IF(AND(L233="PIJAR",K233&gt;=51,K233&lt;=100),2,IF(AND(L233="PIJAR",K233&gt;=101,K233&lt;=200),3,IF(AND(L233="PIJAR",K233&gt;=201,K233&lt;=300),4,IF(AND(L233="PIJAR",K233&gt;=301,K233&lt;=400),5,IF(AND(L233="PIJAR",K233&gt;=401,K233&lt;=500),6,IF(AND(L233="PIJAR",K233&gt;=510,K233&lt;=600),7,IF(AND(L233="PIJAR",K233&gt;=601,K233&lt;=700),8,IF(AND(L233="PIJAR",K233&gt;=701,K233&lt;=800),9,IF(AND(L233="PIJAR",K233&gt;=801,K233&lt;=900),10,IF(AND(L233="PIJAR",K233&gt;=901,K233&lt;=1000),11,IF(AND(L233="PELEPAS GAS",K233&gt;=10,K233&lt;=50),12,IF(AND(L233="PELEPAS GAS",K233&gt;=51,K233&lt;=100),13,IF(AND(L233="PELEPAS GAS",K233&gt;=101,K233&lt;=250),14,IF(AND(L233="PELEPAS GAS",K233&gt;=251,K233&lt;1000),15,IF(AND(L233="PELEPAS GAS",K233&gt;=501,K233&lt;2000),16,"SALAH"))))))))))))))))</f>
        <v>14</v>
      </c>
      <c r="N233" s="21" t="s">
        <v>19</v>
      </c>
    </row>
    <row r="234" spans="1:14" x14ac:dyDescent="0.25">
      <c r="A234" s="21">
        <f t="shared" si="21"/>
        <v>233</v>
      </c>
      <c r="B234" s="21" t="s">
        <v>366</v>
      </c>
      <c r="C234" s="21" t="str">
        <f>VLOOKUP(B234,[1]DESA!$B$2:$D$601,3,FALSE)</f>
        <v>LANTAN</v>
      </c>
      <c r="D234" s="21" t="str">
        <f>VLOOKUP(B234,[1]DESA!$B$2:$E$601,4,FALSE)</f>
        <v>BATUKLIANG UTARA</v>
      </c>
      <c r="E234" s="22" t="s">
        <v>29</v>
      </c>
      <c r="F234" s="21">
        <f>IF(ISERROR(VLOOKUP(M234,KELAS,2,FALSE)),0,VLOOKUP(M234,KELAS,2,FALSE))</f>
        <v>0</v>
      </c>
      <c r="G234" s="21">
        <f>IF(F234&gt;50,100,F234)</f>
        <v>0</v>
      </c>
      <c r="H234" s="23"/>
      <c r="I234" s="23"/>
      <c r="J234" s="21" t="s">
        <v>18</v>
      </c>
      <c r="K234" s="21">
        <v>250</v>
      </c>
      <c r="L234" s="21" t="str">
        <f>VLOOKUP(E234,[1]KLASIFIKASI!$I$4:$J$18,2,FALSE)</f>
        <v>PELEPAS GAS</v>
      </c>
      <c r="M234" s="21">
        <f>IF(AND(L234="PIJAR",K234&gt;=25,K234&lt;=50),1,IF(AND(L234="PIJAR",K234&gt;=51,K234&lt;=100),2,IF(AND(L234="PIJAR",K234&gt;=101,K234&lt;=200),3,IF(AND(L234="PIJAR",K234&gt;=201,K234&lt;=300),4,IF(AND(L234="PIJAR",K234&gt;=301,K234&lt;=400),5,IF(AND(L234="PIJAR",K234&gt;=401,K234&lt;=500),6,IF(AND(L234="PIJAR",K234&gt;=510,K234&lt;=600),7,IF(AND(L234="PIJAR",K234&gt;=601,K234&lt;=700),8,IF(AND(L234="PIJAR",K234&gt;=701,K234&lt;=800),9,IF(AND(L234="PIJAR",K234&gt;=801,K234&lt;=900),10,IF(AND(L234="PIJAR",K234&gt;=901,K234&lt;=1000),11,IF(AND(L234="PELEPAS GAS",K234&gt;=10,K234&lt;=50),12,IF(AND(L234="PELEPAS GAS",K234&gt;=51,K234&lt;=100),13,IF(AND(L234="PELEPAS GAS",K234&gt;=101,K234&lt;=250),14,IF(AND(L234="PELEPAS GAS",K234&gt;=251,K234&lt;1000),15,IF(AND(L234="PELEPAS GAS",K234&gt;=501,K234&lt;2000),16,"SALAH"))))))))))))))))</f>
        <v>14</v>
      </c>
      <c r="N234" s="21" t="s">
        <v>19</v>
      </c>
    </row>
    <row r="235" spans="1:14" x14ac:dyDescent="0.25">
      <c r="A235" s="21">
        <f t="shared" si="21"/>
        <v>234</v>
      </c>
      <c r="B235" s="21" t="s">
        <v>366</v>
      </c>
      <c r="C235" s="21" t="str">
        <f>VLOOKUP(B235,[1]DESA!$B$2:$D$601,3,FALSE)</f>
        <v>LANTAN</v>
      </c>
      <c r="D235" s="21" t="str">
        <f>VLOOKUP(B235,[1]DESA!$B$2:$E$601,4,FALSE)</f>
        <v>BATUKLIANG UTARA</v>
      </c>
      <c r="E235" s="22" t="s">
        <v>29</v>
      </c>
      <c r="F235" s="21">
        <f>IF(ISERROR(VLOOKUP(M235,KELAS,2,FALSE)),0,VLOOKUP(M235,KELAS,2,FALSE))</f>
        <v>0</v>
      </c>
      <c r="G235" s="21">
        <f>IF(F235&gt;50,100,F235)</f>
        <v>0</v>
      </c>
      <c r="H235" s="23" t="s">
        <v>367</v>
      </c>
      <c r="I235" s="23" t="s">
        <v>368</v>
      </c>
      <c r="J235" s="21" t="s">
        <v>18</v>
      </c>
      <c r="K235" s="21">
        <v>500</v>
      </c>
      <c r="L235" s="21" t="str">
        <f>VLOOKUP(E235,[1]KLASIFIKASI!$I$4:$J$18,2,FALSE)</f>
        <v>PELEPAS GAS</v>
      </c>
      <c r="M235" s="21">
        <f>IF(AND(L235="PIJAR",K235&gt;=25,K235&lt;=50),1,IF(AND(L235="PIJAR",K235&gt;=51,K235&lt;=100),2,IF(AND(L235="PIJAR",K235&gt;=101,K235&lt;=200),3,IF(AND(L235="PIJAR",K235&gt;=201,K235&lt;=300),4,IF(AND(L235="PIJAR",K235&gt;=301,K235&lt;=400),5,IF(AND(L235="PIJAR",K235&gt;=401,K235&lt;=500),6,IF(AND(L235="PIJAR",K235&gt;=510,K235&lt;=600),7,IF(AND(L235="PIJAR",K235&gt;=601,K235&lt;=700),8,IF(AND(L235="PIJAR",K235&gt;=701,K235&lt;=800),9,IF(AND(L235="PIJAR",K235&gt;=801,K235&lt;=900),10,IF(AND(L235="PIJAR",K235&gt;=901,K235&lt;=1000),11,IF(AND(L235="PELEPAS GAS",K235&gt;=10,K235&lt;=50),12,IF(AND(L235="PELEPAS GAS",K235&gt;=51,K235&lt;=100),13,IF(AND(L235="PELEPAS GAS",K235&gt;=101,K235&lt;=250),14,IF(AND(L235="PELEPAS GAS",K235&gt;=251,K235&lt;1000),15,IF(AND(L235="PELEPAS GAS",K235&gt;=501,K235&lt;2000),16,"SALAH"))))))))))))))))</f>
        <v>15</v>
      </c>
      <c r="N235" s="21" t="s">
        <v>19</v>
      </c>
    </row>
    <row r="236" spans="1:14" x14ac:dyDescent="0.25">
      <c r="A236" s="21">
        <f t="shared" si="21"/>
        <v>235</v>
      </c>
      <c r="B236" s="21" t="s">
        <v>265</v>
      </c>
      <c r="C236" s="21" t="str">
        <f>VLOOKUP(B236,[1]DESA!$B$2:$D$601,3,FALSE)</f>
        <v>AIK BERIK</v>
      </c>
      <c r="D236" s="21" t="str">
        <f>VLOOKUP(B236,[1]DESA!$B$2:$E$601,4,FALSE)</f>
        <v>BATUKLIANG UTARA</v>
      </c>
      <c r="E236" s="22" t="s">
        <v>29</v>
      </c>
      <c r="F236" s="21">
        <f>IF(ISERROR(VLOOKUP(M236,KELAS,2,FALSE)),0,VLOOKUP(M236,KELAS,2,FALSE))</f>
        <v>0</v>
      </c>
      <c r="G236" s="21">
        <f>IF(F236&gt;50,100,F236)</f>
        <v>0</v>
      </c>
      <c r="H236" s="23" t="s">
        <v>345</v>
      </c>
      <c r="I236" s="23" t="s">
        <v>346</v>
      </c>
      <c r="J236" s="21" t="s">
        <v>18</v>
      </c>
      <c r="K236" s="21">
        <v>250</v>
      </c>
      <c r="L236" s="21" t="str">
        <f>VLOOKUP(E236,[1]KLASIFIKASI!$I$4:$J$18,2,FALSE)</f>
        <v>PELEPAS GAS</v>
      </c>
      <c r="M236" s="21">
        <f>IF(AND(L236="PIJAR",K236&gt;=25,K236&lt;=50),1,IF(AND(L236="PIJAR",K236&gt;=51,K236&lt;=100),2,IF(AND(L236="PIJAR",K236&gt;=101,K236&lt;=200),3,IF(AND(L236="PIJAR",K236&gt;=201,K236&lt;=300),4,IF(AND(L236="PIJAR",K236&gt;=301,K236&lt;=400),5,IF(AND(L236="PIJAR",K236&gt;=401,K236&lt;=500),6,IF(AND(L236="PIJAR",K236&gt;=510,K236&lt;=600),7,IF(AND(L236="PIJAR",K236&gt;=601,K236&lt;=700),8,IF(AND(L236="PIJAR",K236&gt;=701,K236&lt;=800),9,IF(AND(L236="PIJAR",K236&gt;=801,K236&lt;=900),10,IF(AND(L236="PIJAR",K236&gt;=901,K236&lt;=1000),11,IF(AND(L236="PELEPAS GAS",K236&gt;=10,K236&lt;=50),12,IF(AND(L236="PELEPAS GAS",K236&gt;=51,K236&lt;=100),13,IF(AND(L236="PELEPAS GAS",K236&gt;=101,K236&lt;=250),14,IF(AND(L236="PELEPAS GAS",K236&gt;=251,K236&lt;1000),15,IF(AND(L236="PELEPAS GAS",K236&gt;=501,K236&lt;2000),16,"SALAH"))))))))))))))))</f>
        <v>14</v>
      </c>
      <c r="N236" s="21" t="s">
        <v>19</v>
      </c>
    </row>
    <row r="237" spans="1:14" x14ac:dyDescent="0.25">
      <c r="A237" s="21">
        <f t="shared" si="21"/>
        <v>236</v>
      </c>
      <c r="B237" s="21" t="s">
        <v>265</v>
      </c>
      <c r="C237" s="21" t="str">
        <f>VLOOKUP(B237,[1]DESA!$B$2:$D$601,3,FALSE)</f>
        <v>AIK BERIK</v>
      </c>
      <c r="D237" s="21" t="str">
        <f>VLOOKUP(B237,[1]DESA!$B$2:$E$601,4,FALSE)</f>
        <v>BATUKLIANG UTARA</v>
      </c>
      <c r="E237" s="22" t="s">
        <v>29</v>
      </c>
      <c r="F237" s="21">
        <f>IF(ISERROR(VLOOKUP(M237,KELAS,2,FALSE)),0,VLOOKUP(M237,KELAS,2,FALSE))</f>
        <v>0</v>
      </c>
      <c r="G237" s="21">
        <f>IF(F237&gt;50,100,F237)</f>
        <v>0</v>
      </c>
      <c r="H237" s="23" t="s">
        <v>339</v>
      </c>
      <c r="I237" s="23" t="s">
        <v>340</v>
      </c>
      <c r="J237" s="21" t="s">
        <v>18</v>
      </c>
      <c r="K237" s="21">
        <v>150</v>
      </c>
      <c r="L237" s="21" t="str">
        <f>VLOOKUP(E237,[1]KLASIFIKASI!$I$4:$J$18,2,FALSE)</f>
        <v>PELEPAS GAS</v>
      </c>
      <c r="M237" s="21">
        <f>IF(AND(L237="PIJAR",K237&gt;=25,K237&lt;=50),1,IF(AND(L237="PIJAR",K237&gt;=51,K237&lt;=100),2,IF(AND(L237="PIJAR",K237&gt;=101,K237&lt;=200),3,IF(AND(L237="PIJAR",K237&gt;=201,K237&lt;=300),4,IF(AND(L237="PIJAR",K237&gt;=301,K237&lt;=400),5,IF(AND(L237="PIJAR",K237&gt;=401,K237&lt;=500),6,IF(AND(L237="PIJAR",K237&gt;=510,K237&lt;=600),7,IF(AND(L237="PIJAR",K237&gt;=601,K237&lt;=700),8,IF(AND(L237="PIJAR",K237&gt;=701,K237&lt;=800),9,IF(AND(L237="PIJAR",K237&gt;=801,K237&lt;=900),10,IF(AND(L237="PIJAR",K237&gt;=901,K237&lt;=1000),11,IF(AND(L237="PELEPAS GAS",K237&gt;=10,K237&lt;=50),12,IF(AND(L237="PELEPAS GAS",K237&gt;=51,K237&lt;=100),13,IF(AND(L237="PELEPAS GAS",K237&gt;=101,K237&lt;=250),14,IF(AND(L237="PELEPAS GAS",K237&gt;=251,K237&lt;1000),15,IF(AND(L237="PELEPAS GAS",K237&gt;=501,K237&lt;2000),16,"SALAH"))))))))))))))))</f>
        <v>14</v>
      </c>
      <c r="N237" s="21" t="s">
        <v>19</v>
      </c>
    </row>
    <row r="238" spans="1:14" x14ac:dyDescent="0.25">
      <c r="A238" s="21">
        <f t="shared" si="21"/>
        <v>237</v>
      </c>
      <c r="B238" s="21" t="s">
        <v>265</v>
      </c>
      <c r="C238" s="21" t="str">
        <f>VLOOKUP(B238,[1]DESA!$B$2:$D$601,3,FALSE)</f>
        <v>AIK BERIK</v>
      </c>
      <c r="D238" s="21" t="str">
        <f>VLOOKUP(B238,[1]DESA!$B$2:$E$601,4,FALSE)</f>
        <v>BATUKLIANG UTARA</v>
      </c>
      <c r="E238" s="22" t="s">
        <v>29</v>
      </c>
      <c r="F238" s="21">
        <f>IF(ISERROR(VLOOKUP(M238,KELAS,2,FALSE)),0,VLOOKUP(M238,KELAS,2,FALSE))</f>
        <v>0</v>
      </c>
      <c r="G238" s="21">
        <f>IF(F238&gt;50,100,F238)</f>
        <v>0</v>
      </c>
      <c r="H238" s="23" t="s">
        <v>331</v>
      </c>
      <c r="I238" s="23" t="s">
        <v>332</v>
      </c>
      <c r="J238" s="21" t="s">
        <v>18</v>
      </c>
      <c r="K238" s="21">
        <v>150</v>
      </c>
      <c r="L238" s="21" t="str">
        <f>VLOOKUP(E238,[1]KLASIFIKASI!$I$4:$J$18,2,FALSE)</f>
        <v>PELEPAS GAS</v>
      </c>
      <c r="M238" s="21">
        <f>IF(AND(L238="PIJAR",K238&gt;=25,K238&lt;=50),1,IF(AND(L238="PIJAR",K238&gt;=51,K238&lt;=100),2,IF(AND(L238="PIJAR",K238&gt;=101,K238&lt;=200),3,IF(AND(L238="PIJAR",K238&gt;=201,K238&lt;=300),4,IF(AND(L238="PIJAR",K238&gt;=301,K238&lt;=400),5,IF(AND(L238="PIJAR",K238&gt;=401,K238&lt;=500),6,IF(AND(L238="PIJAR",K238&gt;=510,K238&lt;=600),7,IF(AND(L238="PIJAR",K238&gt;=601,K238&lt;=700),8,IF(AND(L238="PIJAR",K238&gt;=701,K238&lt;=800),9,IF(AND(L238="PIJAR",K238&gt;=801,K238&lt;=900),10,IF(AND(L238="PIJAR",K238&gt;=901,K238&lt;=1000),11,IF(AND(L238="PELEPAS GAS",K238&gt;=10,K238&lt;=50),12,IF(AND(L238="PELEPAS GAS",K238&gt;=51,K238&lt;=100),13,IF(AND(L238="PELEPAS GAS",K238&gt;=101,K238&lt;=250),14,IF(AND(L238="PELEPAS GAS",K238&gt;=251,K238&lt;1000),15,IF(AND(L238="PELEPAS GAS",K238&gt;=501,K238&lt;2000),16,"SALAH"))))))))))))))))</f>
        <v>14</v>
      </c>
      <c r="N238" s="21" t="s">
        <v>19</v>
      </c>
    </row>
    <row r="239" spans="1:14" x14ac:dyDescent="0.25">
      <c r="A239" s="21">
        <f t="shared" si="21"/>
        <v>238</v>
      </c>
      <c r="B239" s="21" t="s">
        <v>265</v>
      </c>
      <c r="C239" s="21" t="str">
        <f>VLOOKUP(B239,[1]DESA!$B$2:$D$601,3,FALSE)</f>
        <v>AIK BERIK</v>
      </c>
      <c r="D239" s="21" t="str">
        <f>VLOOKUP(B239,[1]DESA!$B$2:$E$601,4,FALSE)</f>
        <v>BATUKLIANG UTARA</v>
      </c>
      <c r="E239" s="22" t="s">
        <v>15</v>
      </c>
      <c r="F239" s="21">
        <f>IF(ISERROR(VLOOKUP(M239,KELAS,2,FALSE)),0,VLOOKUP(M239,KELAS,2,FALSE))</f>
        <v>0</v>
      </c>
      <c r="G239" s="21">
        <f>IF(F239&gt;50,100,F239)</f>
        <v>0</v>
      </c>
      <c r="H239" s="23" t="s">
        <v>325</v>
      </c>
      <c r="I239" s="23" t="s">
        <v>326</v>
      </c>
      <c r="J239" s="21" t="s">
        <v>18</v>
      </c>
      <c r="K239" s="21">
        <v>42</v>
      </c>
      <c r="L239" s="21" t="str">
        <f>VLOOKUP(E239,[1]KLASIFIKASI!$I$4:$J$18,2,FALSE)</f>
        <v>PELEPAS GAS</v>
      </c>
      <c r="M239" s="21">
        <f>IF(AND(L239="PIJAR",K239&gt;=25,K239&lt;=50),1,IF(AND(L239="PIJAR",K239&gt;=51,K239&lt;=100),2,IF(AND(L239="PIJAR",K239&gt;=101,K239&lt;=200),3,IF(AND(L239="PIJAR",K239&gt;=201,K239&lt;=300),4,IF(AND(L239="PIJAR",K239&gt;=301,K239&lt;=400),5,IF(AND(L239="PIJAR",K239&gt;=401,K239&lt;=500),6,IF(AND(L239="PIJAR",K239&gt;=510,K239&lt;=600),7,IF(AND(L239="PIJAR",K239&gt;=601,K239&lt;=700),8,IF(AND(L239="PIJAR",K239&gt;=701,K239&lt;=800),9,IF(AND(L239="PIJAR",K239&gt;=801,K239&lt;=900),10,IF(AND(L239="PIJAR",K239&gt;=901,K239&lt;=1000),11,IF(AND(L239="PELEPAS GAS",K239&gt;=10,K239&lt;=50),12,IF(AND(L239="PELEPAS GAS",K239&gt;=51,K239&lt;=100),13,IF(AND(L239="PELEPAS GAS",K239&gt;=101,K239&lt;=250),14,IF(AND(L239="PELEPAS GAS",K239&gt;=251,K239&lt;1000),15,IF(AND(L239="PELEPAS GAS",K239&gt;=501,K239&lt;2000),16,"SALAH"))))))))))))))))</f>
        <v>12</v>
      </c>
      <c r="N239" s="21" t="s">
        <v>19</v>
      </c>
    </row>
    <row r="240" spans="1:14" x14ac:dyDescent="0.25">
      <c r="A240" s="21">
        <f t="shared" si="21"/>
        <v>239</v>
      </c>
      <c r="B240" s="21" t="s">
        <v>265</v>
      </c>
      <c r="C240" s="21" t="str">
        <f>VLOOKUP(B240,[1]DESA!$B$2:$D$601,3,FALSE)</f>
        <v>AIK BERIK</v>
      </c>
      <c r="D240" s="21" t="str">
        <f>VLOOKUP(B240,[1]DESA!$B$2:$E$601,4,FALSE)</f>
        <v>BATUKLIANG UTARA</v>
      </c>
      <c r="E240" s="22"/>
      <c r="F240" s="21">
        <f>IF(ISERROR(VLOOKUP(M240,KELAS,2,FALSE)),0,VLOOKUP(M240,KELAS,2,FALSE))</f>
        <v>0</v>
      </c>
      <c r="G240" s="21">
        <f>IF(F240&gt;50,100,F240)</f>
        <v>0</v>
      </c>
      <c r="H240" s="23" t="s">
        <v>318</v>
      </c>
      <c r="I240" s="23" t="s">
        <v>319</v>
      </c>
      <c r="J240" s="21" t="s">
        <v>18</v>
      </c>
      <c r="K240" s="21"/>
      <c r="L240" s="21" t="e">
        <f>VLOOKUP(E240,[1]KLASIFIKASI!$I$4:$J$18,2,FALSE)</f>
        <v>#N/A</v>
      </c>
      <c r="M240" s="21" t="e">
        <f>IF(AND(L240="PIJAR",K240&gt;=25,K240&lt;=50),1,IF(AND(L240="PIJAR",K240&gt;=51,K240&lt;=100),2,IF(AND(L240="PIJAR",K240&gt;=101,K240&lt;=200),3,IF(AND(L240="PIJAR",K240&gt;=201,K240&lt;=300),4,IF(AND(L240="PIJAR",K240&gt;=301,K240&lt;=400),5,IF(AND(L240="PIJAR",K240&gt;=401,K240&lt;=500),6,IF(AND(L240="PIJAR",K240&gt;=510,K240&lt;=600),7,IF(AND(L240="PIJAR",K240&gt;=601,K240&lt;=700),8,IF(AND(L240="PIJAR",K240&gt;=701,K240&lt;=800),9,IF(AND(L240="PIJAR",K240&gt;=801,K240&lt;=900),10,IF(AND(L240="PIJAR",K240&gt;=901,K240&lt;=1000),11,IF(AND(L240="PELEPAS GAS",K240&gt;=10,K240&lt;=50),12,IF(AND(L240="PELEPAS GAS",K240&gt;=51,K240&lt;=100),13,IF(AND(L240="PELEPAS GAS",K240&gt;=101,K240&lt;=250),14,IF(AND(L240="PELEPAS GAS",K240&gt;=251,K240&lt;1000),15,IF(AND(L240="PELEPAS GAS",K240&gt;=501,K240&lt;2000),16,"SALAH"))))))))))))))))</f>
        <v>#N/A</v>
      </c>
      <c r="N240" s="21" t="s">
        <v>52</v>
      </c>
    </row>
    <row r="241" spans="1:14" x14ac:dyDescent="0.25">
      <c r="A241" s="21">
        <f t="shared" si="21"/>
        <v>240</v>
      </c>
      <c r="B241" s="21" t="s">
        <v>265</v>
      </c>
      <c r="C241" s="21" t="str">
        <f>VLOOKUP(B241,[1]DESA!$B$2:$D$601,3,FALSE)</f>
        <v>AIK BERIK</v>
      </c>
      <c r="D241" s="21" t="str">
        <f>VLOOKUP(B241,[1]DESA!$B$2:$E$601,4,FALSE)</f>
        <v>BATUKLIANG UTARA</v>
      </c>
      <c r="E241" s="22" t="s">
        <v>29</v>
      </c>
      <c r="F241" s="21">
        <f>IF(ISERROR(VLOOKUP(M241,KELAS,2,FALSE)),0,VLOOKUP(M241,KELAS,2,FALSE))</f>
        <v>0</v>
      </c>
      <c r="G241" s="21">
        <f>IF(F241&gt;50,100,F241)</f>
        <v>0</v>
      </c>
      <c r="H241" s="23"/>
      <c r="I241" s="23"/>
      <c r="J241" s="21" t="s">
        <v>18</v>
      </c>
      <c r="K241" s="21">
        <v>150</v>
      </c>
      <c r="L241" s="21" t="str">
        <f>VLOOKUP(E241,[1]KLASIFIKASI!$I$4:$J$18,2,FALSE)</f>
        <v>PELEPAS GAS</v>
      </c>
      <c r="M241" s="21">
        <f>IF(AND(L241="PIJAR",K241&gt;=25,K241&lt;=50),1,IF(AND(L241="PIJAR",K241&gt;=51,K241&lt;=100),2,IF(AND(L241="PIJAR",K241&gt;=101,K241&lt;=200),3,IF(AND(L241="PIJAR",K241&gt;=201,K241&lt;=300),4,IF(AND(L241="PIJAR",K241&gt;=301,K241&lt;=400),5,IF(AND(L241="PIJAR",K241&gt;=401,K241&lt;=500),6,IF(AND(L241="PIJAR",K241&gt;=510,K241&lt;=600),7,IF(AND(L241="PIJAR",K241&gt;=601,K241&lt;=700),8,IF(AND(L241="PIJAR",K241&gt;=701,K241&lt;=800),9,IF(AND(L241="PIJAR",K241&gt;=801,K241&lt;=900),10,IF(AND(L241="PIJAR",K241&gt;=901,K241&lt;=1000),11,IF(AND(L241="PELEPAS GAS",K241&gt;=10,K241&lt;=50),12,IF(AND(L241="PELEPAS GAS",K241&gt;=51,K241&lt;=100),13,IF(AND(L241="PELEPAS GAS",K241&gt;=101,K241&lt;=250),14,IF(AND(L241="PELEPAS GAS",K241&gt;=251,K241&lt;1000),15,IF(AND(L241="PELEPAS GAS",K241&gt;=501,K241&lt;2000),16,"SALAH"))))))))))))))))</f>
        <v>14</v>
      </c>
      <c r="N241" s="21" t="s">
        <v>19</v>
      </c>
    </row>
    <row r="242" spans="1:14" x14ac:dyDescent="0.25">
      <c r="A242" s="21">
        <f t="shared" si="21"/>
        <v>241</v>
      </c>
      <c r="B242" s="21" t="s">
        <v>265</v>
      </c>
      <c r="C242" s="21" t="str">
        <f>VLOOKUP(B242,[1]DESA!$B$2:$D$601,3,FALSE)</f>
        <v>AIK BERIK</v>
      </c>
      <c r="D242" s="21" t="str">
        <f>VLOOKUP(B242,[1]DESA!$B$2:$E$601,4,FALSE)</f>
        <v>BATUKLIANG UTARA</v>
      </c>
      <c r="E242" s="22" t="s">
        <v>24</v>
      </c>
      <c r="F242" s="21">
        <f>IF(ISERROR(VLOOKUP(M242,KELAS,2,FALSE)),0,VLOOKUP(M242,KELAS,2,FALSE))</f>
        <v>0</v>
      </c>
      <c r="G242" s="21">
        <f>IF(F242&gt;50,100,F242)</f>
        <v>0</v>
      </c>
      <c r="H242" s="36" t="s">
        <v>316</v>
      </c>
      <c r="I242" s="36" t="s">
        <v>317</v>
      </c>
      <c r="J242" s="21" t="s">
        <v>18</v>
      </c>
      <c r="K242" s="21">
        <v>500</v>
      </c>
      <c r="L242" s="21" t="str">
        <f>VLOOKUP(E242,[1]KLASIFIKASI!$I$4:$J$18,2,FALSE)</f>
        <v>PELEPAS GAS</v>
      </c>
      <c r="M242" s="21">
        <f>IF(AND(L242="PIJAR",K242&gt;=25,K242&lt;=50),1,IF(AND(L242="PIJAR",K242&gt;=51,K242&lt;=100),2,IF(AND(L242="PIJAR",K242&gt;=101,K242&lt;=200),3,IF(AND(L242="PIJAR",K242&gt;=201,K242&lt;=300),4,IF(AND(L242="PIJAR",K242&gt;=301,K242&lt;=400),5,IF(AND(L242="PIJAR",K242&gt;=401,K242&lt;=500),6,IF(AND(L242="PIJAR",K242&gt;=510,K242&lt;=600),7,IF(AND(L242="PIJAR",K242&gt;=601,K242&lt;=700),8,IF(AND(L242="PIJAR",K242&gt;=701,K242&lt;=800),9,IF(AND(L242="PIJAR",K242&gt;=801,K242&lt;=900),10,IF(AND(L242="PIJAR",K242&gt;=901,K242&lt;=1000),11,IF(AND(L242="PELEPAS GAS",K242&gt;=10,K242&lt;=50),12,IF(AND(L242="PELEPAS GAS",K242&gt;=51,K242&lt;=100),13,IF(AND(L242="PELEPAS GAS",K242&gt;=101,K242&lt;=250),14,IF(AND(L242="PELEPAS GAS",K242&gt;=251,K242&lt;1000),15,IF(AND(L242="PELEPAS GAS",K242&gt;=501,K242&lt;2000),16,"SALAH"))))))))))))))))</f>
        <v>15</v>
      </c>
      <c r="N242" s="21" t="s">
        <v>19</v>
      </c>
    </row>
    <row r="243" spans="1:14" x14ac:dyDescent="0.25">
      <c r="A243" s="21">
        <f t="shared" si="21"/>
        <v>242</v>
      </c>
      <c r="B243" s="21" t="s">
        <v>265</v>
      </c>
      <c r="C243" s="21" t="str">
        <f>VLOOKUP(B243,[1]DESA!$B$2:$D$601,3,FALSE)</f>
        <v>AIK BERIK</v>
      </c>
      <c r="D243" s="21" t="str">
        <f>VLOOKUP(B243,[1]DESA!$B$2:$E$601,4,FALSE)</f>
        <v>BATUKLIANG UTARA</v>
      </c>
      <c r="E243" s="22" t="s">
        <v>29</v>
      </c>
      <c r="F243" s="21">
        <f>IF(ISERROR(VLOOKUP(M243,KELAS,2,FALSE)),0,VLOOKUP(M243,KELAS,2,FALSE))</f>
        <v>0</v>
      </c>
      <c r="G243" s="21">
        <f>IF(F243&gt;50,100,F243)</f>
        <v>0</v>
      </c>
      <c r="H243" s="23" t="s">
        <v>310</v>
      </c>
      <c r="I243" s="23" t="s">
        <v>311</v>
      </c>
      <c r="J243" s="21" t="s">
        <v>18</v>
      </c>
      <c r="K243" s="21">
        <v>150</v>
      </c>
      <c r="L243" s="21" t="str">
        <f>VLOOKUP(E243,[1]KLASIFIKASI!$I$4:$J$18,2,FALSE)</f>
        <v>PELEPAS GAS</v>
      </c>
      <c r="M243" s="21">
        <f>IF(AND(L243="PIJAR",K243&gt;=25,K243&lt;=50),1,IF(AND(L243="PIJAR",K243&gt;=51,K243&lt;=100),2,IF(AND(L243="PIJAR",K243&gt;=101,K243&lt;=200),3,IF(AND(L243="PIJAR",K243&gt;=201,K243&lt;=300),4,IF(AND(L243="PIJAR",K243&gt;=301,K243&lt;=400),5,IF(AND(L243="PIJAR",K243&gt;=401,K243&lt;=500),6,IF(AND(L243="PIJAR",K243&gt;=510,K243&lt;=600),7,IF(AND(L243="PIJAR",K243&gt;=601,K243&lt;=700),8,IF(AND(L243="PIJAR",K243&gt;=701,K243&lt;=800),9,IF(AND(L243="PIJAR",K243&gt;=801,K243&lt;=900),10,IF(AND(L243="PIJAR",K243&gt;=901,K243&lt;=1000),11,IF(AND(L243="PELEPAS GAS",K243&gt;=10,K243&lt;=50),12,IF(AND(L243="PELEPAS GAS",K243&gt;=51,K243&lt;=100),13,IF(AND(L243="PELEPAS GAS",K243&gt;=101,K243&lt;=250),14,IF(AND(L243="PELEPAS GAS",K243&gt;=251,K243&lt;1000),15,IF(AND(L243="PELEPAS GAS",K243&gt;=501,K243&lt;2000),16,"SALAH"))))))))))))))))</f>
        <v>14</v>
      </c>
      <c r="N243" s="21" t="s">
        <v>19</v>
      </c>
    </row>
    <row r="244" spans="1:14" ht="13.5" customHeight="1" x14ac:dyDescent="0.25">
      <c r="A244" s="21">
        <f t="shared" si="21"/>
        <v>243</v>
      </c>
      <c r="B244" s="21" t="s">
        <v>265</v>
      </c>
      <c r="C244" s="21" t="str">
        <f>VLOOKUP(B244,[1]DESA!$B$2:$D$601,3,FALSE)</f>
        <v>AIK BERIK</v>
      </c>
      <c r="D244" s="21" t="str">
        <f>VLOOKUP(B244,[1]DESA!$B$2:$E$601,4,FALSE)</f>
        <v>BATUKLIANG UTARA</v>
      </c>
      <c r="E244" s="22" t="s">
        <v>29</v>
      </c>
      <c r="F244" s="21">
        <f>IF(ISERROR(VLOOKUP(M244,KELAS,2,FALSE)),0,VLOOKUP(M244,KELAS,2,FALSE))</f>
        <v>0</v>
      </c>
      <c r="G244" s="21">
        <f>IF(F244&gt;50,100,F244)</f>
        <v>0</v>
      </c>
      <c r="H244" s="23" t="s">
        <v>306</v>
      </c>
      <c r="I244" s="23" t="s">
        <v>307</v>
      </c>
      <c r="J244" s="21" t="s">
        <v>18</v>
      </c>
      <c r="K244" s="21">
        <v>500</v>
      </c>
      <c r="L244" s="21" t="str">
        <f>VLOOKUP(E244,[1]KLASIFIKASI!$I$4:$J$18,2,FALSE)</f>
        <v>PELEPAS GAS</v>
      </c>
      <c r="M244" s="21">
        <f>IF(AND(L244="PIJAR",K244&gt;=25,K244&lt;=50),1,IF(AND(L244="PIJAR",K244&gt;=51,K244&lt;=100),2,IF(AND(L244="PIJAR",K244&gt;=101,K244&lt;=200),3,IF(AND(L244="PIJAR",K244&gt;=201,K244&lt;=300),4,IF(AND(L244="PIJAR",K244&gt;=301,K244&lt;=400),5,IF(AND(L244="PIJAR",K244&gt;=401,K244&lt;=500),6,IF(AND(L244="PIJAR",K244&gt;=510,K244&lt;=600),7,IF(AND(L244="PIJAR",K244&gt;=601,K244&lt;=700),8,IF(AND(L244="PIJAR",K244&gt;=701,K244&lt;=800),9,IF(AND(L244="PIJAR",K244&gt;=801,K244&lt;=900),10,IF(AND(L244="PIJAR",K244&gt;=901,K244&lt;=1000),11,IF(AND(L244="PELEPAS GAS",K244&gt;=10,K244&lt;=50),12,IF(AND(L244="PELEPAS GAS",K244&gt;=51,K244&lt;=100),13,IF(AND(L244="PELEPAS GAS",K244&gt;=101,K244&lt;=250),14,IF(AND(L244="PELEPAS GAS",K244&gt;=251,K244&lt;1000),15,IF(AND(L244="PELEPAS GAS",K244&gt;=501,K244&lt;2000),16,"SALAH"))))))))))))))))</f>
        <v>15</v>
      </c>
      <c r="N244" s="21" t="s">
        <v>19</v>
      </c>
    </row>
    <row r="245" spans="1:14" ht="13.5" customHeight="1" x14ac:dyDescent="0.25">
      <c r="A245" s="21">
        <f t="shared" si="21"/>
        <v>244</v>
      </c>
      <c r="B245" s="21" t="s">
        <v>265</v>
      </c>
      <c r="C245" s="21" t="str">
        <f>VLOOKUP(B245,[1]DESA!$B$2:$D$601,3,FALSE)</f>
        <v>AIK BERIK</v>
      </c>
      <c r="D245" s="21" t="str">
        <f>VLOOKUP(B245,[1]DESA!$B$2:$E$601,4,FALSE)</f>
        <v>BATUKLIANG UTARA</v>
      </c>
      <c r="E245" s="22" t="s">
        <v>29</v>
      </c>
      <c r="F245" s="21">
        <f>IF(ISERROR(VLOOKUP(M245,KELAS,2,FALSE)),0,VLOOKUP(M245,KELAS,2,FALSE))</f>
        <v>0</v>
      </c>
      <c r="G245" s="21">
        <f>IF(F245&gt;50,100,F245)</f>
        <v>0</v>
      </c>
      <c r="H245" s="23" t="s">
        <v>308</v>
      </c>
      <c r="I245" s="23" t="s">
        <v>309</v>
      </c>
      <c r="J245" s="21" t="s">
        <v>18</v>
      </c>
      <c r="K245" s="21">
        <v>500</v>
      </c>
      <c r="L245" s="21" t="str">
        <f>VLOOKUP(E245,[1]KLASIFIKASI!$I$4:$J$18,2,FALSE)</f>
        <v>PELEPAS GAS</v>
      </c>
      <c r="M245" s="21">
        <f>IF(AND(L245="PIJAR",K245&gt;=25,K245&lt;=50),1,IF(AND(L245="PIJAR",K245&gt;=51,K245&lt;=100),2,IF(AND(L245="PIJAR",K245&gt;=101,K245&lt;=200),3,IF(AND(L245="PIJAR",K245&gt;=201,K245&lt;=300),4,IF(AND(L245="PIJAR",K245&gt;=301,K245&lt;=400),5,IF(AND(L245="PIJAR",K245&gt;=401,K245&lt;=500),6,IF(AND(L245="PIJAR",K245&gt;=510,K245&lt;=600),7,IF(AND(L245="PIJAR",K245&gt;=601,K245&lt;=700),8,IF(AND(L245="PIJAR",K245&gt;=701,K245&lt;=800),9,IF(AND(L245="PIJAR",K245&gt;=801,K245&lt;=900),10,IF(AND(L245="PIJAR",K245&gt;=901,K245&lt;=1000),11,IF(AND(L245="PELEPAS GAS",K245&gt;=10,K245&lt;=50),12,IF(AND(L245="PELEPAS GAS",K245&gt;=51,K245&lt;=100),13,IF(AND(L245="PELEPAS GAS",K245&gt;=101,K245&lt;=250),14,IF(AND(L245="PELEPAS GAS",K245&gt;=251,K245&lt;1000),15,IF(AND(L245="PELEPAS GAS",K245&gt;=501,K245&lt;2000),16,"SALAH"))))))))))))))))</f>
        <v>15</v>
      </c>
      <c r="N245" s="21" t="s">
        <v>19</v>
      </c>
    </row>
    <row r="246" spans="1:14" x14ac:dyDescent="0.25">
      <c r="A246" s="21">
        <f t="shared" si="21"/>
        <v>245</v>
      </c>
      <c r="B246" s="21" t="s">
        <v>265</v>
      </c>
      <c r="C246" s="21" t="str">
        <f>VLOOKUP(B246,[1]DESA!$B$2:$D$601,3,FALSE)</f>
        <v>AIK BERIK</v>
      </c>
      <c r="D246" s="21" t="str">
        <f>VLOOKUP(B246,[1]DESA!$B$2:$E$601,4,FALSE)</f>
        <v>BATUKLIANG UTARA</v>
      </c>
      <c r="E246" s="22" t="s">
        <v>29</v>
      </c>
      <c r="F246" s="21">
        <f>IF(ISERROR(VLOOKUP(M246,KELAS,2,FALSE)),0,VLOOKUP(M246,KELAS,2,FALSE))</f>
        <v>0</v>
      </c>
      <c r="G246" s="21">
        <f>IF(F246&gt;50,100,F246)</f>
        <v>0</v>
      </c>
      <c r="H246" s="23" t="s">
        <v>302</v>
      </c>
      <c r="I246" s="23" t="s">
        <v>303</v>
      </c>
      <c r="J246" s="21" t="s">
        <v>18</v>
      </c>
      <c r="K246" s="21">
        <v>500</v>
      </c>
      <c r="L246" s="21" t="str">
        <f>VLOOKUP(E246,[1]KLASIFIKASI!$I$4:$J$18,2,FALSE)</f>
        <v>PELEPAS GAS</v>
      </c>
      <c r="M246" s="21">
        <f>IF(AND(L246="PIJAR",K246&gt;=25,K246&lt;=50),1,IF(AND(L246="PIJAR",K246&gt;=51,K246&lt;=100),2,IF(AND(L246="PIJAR",K246&gt;=101,K246&lt;=200),3,IF(AND(L246="PIJAR",K246&gt;=201,K246&lt;=300),4,IF(AND(L246="PIJAR",K246&gt;=301,K246&lt;=400),5,IF(AND(L246="PIJAR",K246&gt;=401,K246&lt;=500),6,IF(AND(L246="PIJAR",K246&gt;=510,K246&lt;=600),7,IF(AND(L246="PIJAR",K246&gt;=601,K246&lt;=700),8,IF(AND(L246="PIJAR",K246&gt;=701,K246&lt;=800),9,IF(AND(L246="PIJAR",K246&gt;=801,K246&lt;=900),10,IF(AND(L246="PIJAR",K246&gt;=901,K246&lt;=1000),11,IF(AND(L246="PELEPAS GAS",K246&gt;=10,K246&lt;=50),12,IF(AND(L246="PELEPAS GAS",K246&gt;=51,K246&lt;=100),13,IF(AND(L246="PELEPAS GAS",K246&gt;=101,K246&lt;=250),14,IF(AND(L246="PELEPAS GAS",K246&gt;=251,K246&lt;1000),15,IF(AND(L246="PELEPAS GAS",K246&gt;=501,K246&lt;2000),16,"SALAH"))))))))))))))))</f>
        <v>15</v>
      </c>
      <c r="N246" s="21" t="s">
        <v>19</v>
      </c>
    </row>
    <row r="247" spans="1:14" x14ac:dyDescent="0.25">
      <c r="A247" s="21">
        <f t="shared" si="21"/>
        <v>246</v>
      </c>
      <c r="B247" s="21" t="s">
        <v>265</v>
      </c>
      <c r="C247" s="21" t="str">
        <f>VLOOKUP(B247,[1]DESA!$B$2:$D$601,3,FALSE)</f>
        <v>AIK BERIK</v>
      </c>
      <c r="D247" s="21" t="str">
        <f>VLOOKUP(B247,[1]DESA!$B$2:$E$601,4,FALSE)</f>
        <v>BATUKLIANG UTARA</v>
      </c>
      <c r="E247" s="22" t="s">
        <v>29</v>
      </c>
      <c r="F247" s="21">
        <f>IF(ISERROR(VLOOKUP(M247,KELAS,2,FALSE)),0,VLOOKUP(M247,KELAS,2,FALSE))</f>
        <v>0</v>
      </c>
      <c r="G247" s="21">
        <f>IF(F247&gt;50,100,F247)</f>
        <v>0</v>
      </c>
      <c r="H247" s="23" t="s">
        <v>292</v>
      </c>
      <c r="I247" s="23" t="s">
        <v>293</v>
      </c>
      <c r="J247" s="21" t="s">
        <v>18</v>
      </c>
      <c r="K247" s="21">
        <v>150</v>
      </c>
      <c r="L247" s="21" t="str">
        <f>VLOOKUP(E247,[1]KLASIFIKASI!$I$4:$J$18,2,FALSE)</f>
        <v>PELEPAS GAS</v>
      </c>
      <c r="M247" s="21">
        <f>IF(AND(L247="PIJAR",K247&gt;=25,K247&lt;=50),1,IF(AND(L247="PIJAR",K247&gt;=51,K247&lt;=100),2,IF(AND(L247="PIJAR",K247&gt;=101,K247&lt;=200),3,IF(AND(L247="PIJAR",K247&gt;=201,K247&lt;=300),4,IF(AND(L247="PIJAR",K247&gt;=301,K247&lt;=400),5,IF(AND(L247="PIJAR",K247&gt;=401,K247&lt;=500),6,IF(AND(L247="PIJAR",K247&gt;=510,K247&lt;=600),7,IF(AND(L247="PIJAR",K247&gt;=601,K247&lt;=700),8,IF(AND(L247="PIJAR",K247&gt;=701,K247&lt;=800),9,IF(AND(L247="PIJAR",K247&gt;=801,K247&lt;=900),10,IF(AND(L247="PIJAR",K247&gt;=901,K247&lt;=1000),11,IF(AND(L247="PELEPAS GAS",K247&gt;=10,K247&lt;=50),12,IF(AND(L247="PELEPAS GAS",K247&gt;=51,K247&lt;=100),13,IF(AND(L247="PELEPAS GAS",K247&gt;=101,K247&lt;=250),14,IF(AND(L247="PELEPAS GAS",K247&gt;=251,K247&lt;1000),15,IF(AND(L247="PELEPAS GAS",K247&gt;=501,K247&lt;2000),16,"SALAH"))))))))))))))))</f>
        <v>14</v>
      </c>
      <c r="N247" s="21" t="s">
        <v>19</v>
      </c>
    </row>
    <row r="248" spans="1:14" x14ac:dyDescent="0.25">
      <c r="A248" s="21">
        <f t="shared" si="21"/>
        <v>247</v>
      </c>
      <c r="B248" s="21" t="s">
        <v>265</v>
      </c>
      <c r="C248" s="21" t="str">
        <f>VLOOKUP(B248,[1]DESA!$B$2:$D$601,3,FALSE)</f>
        <v>AIK BERIK</v>
      </c>
      <c r="D248" s="21" t="str">
        <f>VLOOKUP(B248,[1]DESA!$B$2:$E$601,4,FALSE)</f>
        <v>BATUKLIANG UTARA</v>
      </c>
      <c r="E248" s="22" t="s">
        <v>15</v>
      </c>
      <c r="F248" s="21">
        <f>IF(ISERROR(VLOOKUP(M248,KELAS,2,FALSE)),0,VLOOKUP(M248,KELAS,2,FALSE))</f>
        <v>0</v>
      </c>
      <c r="G248" s="21">
        <f>IF(F248&gt;50,100,F248)</f>
        <v>0</v>
      </c>
      <c r="H248" s="23"/>
      <c r="I248" s="23"/>
      <c r="J248" s="21" t="s">
        <v>18</v>
      </c>
      <c r="K248" s="21">
        <v>42</v>
      </c>
      <c r="L248" s="21" t="str">
        <f>VLOOKUP(E248,[1]KLASIFIKASI!$I$4:$J$18,2,FALSE)</f>
        <v>PELEPAS GAS</v>
      </c>
      <c r="M248" s="21">
        <f>IF(AND(L248="PIJAR",K248&gt;=25,K248&lt;=50),1,IF(AND(L248="PIJAR",K248&gt;=51,K248&lt;=100),2,IF(AND(L248="PIJAR",K248&gt;=101,K248&lt;=200),3,IF(AND(L248="PIJAR",K248&gt;=201,K248&lt;=300),4,IF(AND(L248="PIJAR",K248&gt;=301,K248&lt;=400),5,IF(AND(L248="PIJAR",K248&gt;=401,K248&lt;=500),6,IF(AND(L248="PIJAR",K248&gt;=510,K248&lt;=600),7,IF(AND(L248="PIJAR",K248&gt;=601,K248&lt;=700),8,IF(AND(L248="PIJAR",K248&gt;=701,K248&lt;=800),9,IF(AND(L248="PIJAR",K248&gt;=801,K248&lt;=900),10,IF(AND(L248="PIJAR",K248&gt;=901,K248&lt;=1000),11,IF(AND(L248="PELEPAS GAS",K248&gt;=10,K248&lt;=50),12,IF(AND(L248="PELEPAS GAS",K248&gt;=51,K248&lt;=100),13,IF(AND(L248="PELEPAS GAS",K248&gt;=101,K248&lt;=250),14,IF(AND(L248="PELEPAS GAS",K248&gt;=251,K248&lt;1000),15,IF(AND(L248="PELEPAS GAS",K248&gt;=501,K248&lt;2000),16,"SALAH"))))))))))))))))</f>
        <v>12</v>
      </c>
      <c r="N248" s="21" t="s">
        <v>19</v>
      </c>
    </row>
    <row r="249" spans="1:14" x14ac:dyDescent="0.25">
      <c r="A249" s="21">
        <f t="shared" si="21"/>
        <v>248</v>
      </c>
      <c r="B249" s="21" t="s">
        <v>265</v>
      </c>
      <c r="C249" s="21" t="str">
        <f>VLOOKUP(B249,[1]DESA!$B$2:$D$601,3,FALSE)</f>
        <v>AIK BERIK</v>
      </c>
      <c r="D249" s="21" t="str">
        <f>VLOOKUP(B249,[1]DESA!$B$2:$E$601,4,FALSE)</f>
        <v>BATUKLIANG UTARA</v>
      </c>
      <c r="E249" s="22" t="s">
        <v>29</v>
      </c>
      <c r="F249" s="21">
        <f>IF(ISERROR(VLOOKUP(M249,KELAS,2,FALSE)),0,VLOOKUP(M249,KELAS,2,FALSE))</f>
        <v>0</v>
      </c>
      <c r="G249" s="21">
        <f>IF(F249&gt;50,100,F249)</f>
        <v>0</v>
      </c>
      <c r="H249" s="23"/>
      <c r="I249" s="23"/>
      <c r="J249" s="21" t="s">
        <v>18</v>
      </c>
      <c r="K249" s="21">
        <v>250</v>
      </c>
      <c r="L249" s="21" t="str">
        <f>VLOOKUP(E249,[1]KLASIFIKASI!$I$4:$J$18,2,FALSE)</f>
        <v>PELEPAS GAS</v>
      </c>
      <c r="M249" s="21">
        <f>IF(AND(L249="PIJAR",K249&gt;=25,K249&lt;=50),1,IF(AND(L249="PIJAR",K249&gt;=51,K249&lt;=100),2,IF(AND(L249="PIJAR",K249&gt;=101,K249&lt;=200),3,IF(AND(L249="PIJAR",K249&gt;=201,K249&lt;=300),4,IF(AND(L249="PIJAR",K249&gt;=301,K249&lt;=400),5,IF(AND(L249="PIJAR",K249&gt;=401,K249&lt;=500),6,IF(AND(L249="PIJAR",K249&gt;=510,K249&lt;=600),7,IF(AND(L249="PIJAR",K249&gt;=601,K249&lt;=700),8,IF(AND(L249="PIJAR",K249&gt;=701,K249&lt;=800),9,IF(AND(L249="PIJAR",K249&gt;=801,K249&lt;=900),10,IF(AND(L249="PIJAR",K249&gt;=901,K249&lt;=1000),11,IF(AND(L249="PELEPAS GAS",K249&gt;=10,K249&lt;=50),12,IF(AND(L249="PELEPAS GAS",K249&gt;=51,K249&lt;=100),13,IF(AND(L249="PELEPAS GAS",K249&gt;=101,K249&lt;=250),14,IF(AND(L249="PELEPAS GAS",K249&gt;=251,K249&lt;1000),15,IF(AND(L249="PELEPAS GAS",K249&gt;=501,K249&lt;2000),16,"SALAH"))))))))))))))))</f>
        <v>14</v>
      </c>
      <c r="N249" s="21" t="s">
        <v>19</v>
      </c>
    </row>
    <row r="250" spans="1:14" x14ac:dyDescent="0.25">
      <c r="A250" s="21">
        <f t="shared" si="21"/>
        <v>249</v>
      </c>
      <c r="B250" s="21" t="s">
        <v>265</v>
      </c>
      <c r="C250" s="21" t="str">
        <f>VLOOKUP(B250,[1]DESA!$B$2:$D$601,3,FALSE)</f>
        <v>AIK BERIK</v>
      </c>
      <c r="D250" s="21" t="str">
        <f>VLOOKUP(B250,[1]DESA!$B$2:$E$601,4,FALSE)</f>
        <v>BATUKLIANG UTARA</v>
      </c>
      <c r="E250" s="22" t="s">
        <v>29</v>
      </c>
      <c r="F250" s="21">
        <f>IF(ISERROR(VLOOKUP(M250,KELAS,2,FALSE)),0,VLOOKUP(M250,KELAS,2,FALSE))</f>
        <v>0</v>
      </c>
      <c r="G250" s="21">
        <f>IF(F250&gt;50,100,F250)</f>
        <v>0</v>
      </c>
      <c r="H250" s="23" t="s">
        <v>272</v>
      </c>
      <c r="I250" s="23" t="s">
        <v>273</v>
      </c>
      <c r="J250" s="21" t="s">
        <v>18</v>
      </c>
      <c r="K250" s="21">
        <v>250</v>
      </c>
      <c r="L250" s="21" t="str">
        <f>VLOOKUP(E250,[1]KLASIFIKASI!$I$4:$J$18,2,FALSE)</f>
        <v>PELEPAS GAS</v>
      </c>
      <c r="M250" s="21">
        <f>IF(AND(L250="PIJAR",K250&gt;=25,K250&lt;=50),1,IF(AND(L250="PIJAR",K250&gt;=51,K250&lt;=100),2,IF(AND(L250="PIJAR",K250&gt;=101,K250&lt;=200),3,IF(AND(L250="PIJAR",K250&gt;=201,K250&lt;=300),4,IF(AND(L250="PIJAR",K250&gt;=301,K250&lt;=400),5,IF(AND(L250="PIJAR",K250&gt;=401,K250&lt;=500),6,IF(AND(L250="PIJAR",K250&gt;=510,K250&lt;=600),7,IF(AND(L250="PIJAR",K250&gt;=601,K250&lt;=700),8,IF(AND(L250="PIJAR",K250&gt;=701,K250&lt;=800),9,IF(AND(L250="PIJAR",K250&gt;=801,K250&lt;=900),10,IF(AND(L250="PIJAR",K250&gt;=901,K250&lt;=1000),11,IF(AND(L250="PELEPAS GAS",K250&gt;=10,K250&lt;=50),12,IF(AND(L250="PELEPAS GAS",K250&gt;=51,K250&lt;=100),13,IF(AND(L250="PELEPAS GAS",K250&gt;=101,K250&lt;=250),14,IF(AND(L250="PELEPAS GAS",K250&gt;=251,K250&lt;1000),15,IF(AND(L250="PELEPAS GAS",K250&gt;=501,K250&lt;2000),16,"SALAH"))))))))))))))))</f>
        <v>14</v>
      </c>
      <c r="N250" s="21" t="s">
        <v>19</v>
      </c>
    </row>
    <row r="251" spans="1:14" x14ac:dyDescent="0.25">
      <c r="A251" s="21">
        <f t="shared" si="21"/>
        <v>250</v>
      </c>
      <c r="B251" s="21" t="s">
        <v>148</v>
      </c>
      <c r="C251" s="21" t="str">
        <f>VLOOKUP(B251,[1]DESA!$B$2:$D$601,3,FALSE)</f>
        <v>TERATAK</v>
      </c>
      <c r="D251" s="21" t="str">
        <f>VLOOKUP(B251,[1]DESA!$B$2:$E$601,4,FALSE)</f>
        <v>BATUKLIANG UTARA</v>
      </c>
      <c r="E251" s="22"/>
      <c r="F251" s="21">
        <f>IF(ISERROR(VLOOKUP(M251,KELAS,2,FALSE)),0,VLOOKUP(M251,KELAS,2,FALSE))</f>
        <v>0</v>
      </c>
      <c r="G251" s="21">
        <f>IF(F251&gt;50,100,F251)</f>
        <v>0</v>
      </c>
      <c r="H251" s="23" t="s">
        <v>263</v>
      </c>
      <c r="I251" s="23" t="s">
        <v>264</v>
      </c>
      <c r="J251" s="21" t="s">
        <v>18</v>
      </c>
      <c r="K251" s="21"/>
      <c r="L251" s="21" t="e">
        <f>VLOOKUP(E251,[1]KLASIFIKASI!$I$4:$J$18,2,FALSE)</f>
        <v>#N/A</v>
      </c>
      <c r="M251" s="21" t="e">
        <f>IF(AND(L251="PIJAR",K251&gt;=25,K251&lt;=50),1,IF(AND(L251="PIJAR",K251&gt;=51,K251&lt;=100),2,IF(AND(L251="PIJAR",K251&gt;=101,K251&lt;=200),3,IF(AND(L251="PIJAR",K251&gt;=201,K251&lt;=300),4,IF(AND(L251="PIJAR",K251&gt;=301,K251&lt;=400),5,IF(AND(L251="PIJAR",K251&gt;=401,K251&lt;=500),6,IF(AND(L251="PIJAR",K251&gt;=510,K251&lt;=600),7,IF(AND(L251="PIJAR",K251&gt;=601,K251&lt;=700),8,IF(AND(L251="PIJAR",K251&gt;=701,K251&lt;=800),9,IF(AND(L251="PIJAR",K251&gt;=801,K251&lt;=900),10,IF(AND(L251="PIJAR",K251&gt;=901,K251&lt;=1000),11,IF(AND(L251="PELEPAS GAS",K251&gt;=10,K251&lt;=50),12,IF(AND(L251="PELEPAS GAS",K251&gt;=51,K251&lt;=100),13,IF(AND(L251="PELEPAS GAS",K251&gt;=101,K251&lt;=250),14,IF(AND(L251="PELEPAS GAS",K251&gt;=251,K251&lt;1000),15,IF(AND(L251="PELEPAS GAS",K251&gt;=501,K251&lt;2000),16,"SALAH"))))))))))))))))</f>
        <v>#N/A</v>
      </c>
      <c r="N251" s="21" t="s">
        <v>52</v>
      </c>
    </row>
    <row r="252" spans="1:14" x14ac:dyDescent="0.25">
      <c r="A252" s="21">
        <f t="shared" si="21"/>
        <v>251</v>
      </c>
      <c r="B252" s="21" t="s">
        <v>148</v>
      </c>
      <c r="C252" s="21" t="str">
        <f>VLOOKUP(B252,[1]DESA!$B$2:$D$601,3,FALSE)</f>
        <v>TERATAK</v>
      </c>
      <c r="D252" s="21" t="str">
        <f>VLOOKUP(B252,[1]DESA!$B$2:$E$601,4,FALSE)</f>
        <v>BATUKLIANG UTARA</v>
      </c>
      <c r="E252" s="22"/>
      <c r="F252" s="21">
        <f>IF(ISERROR(VLOOKUP(M252,KELAS,2,FALSE)),0,VLOOKUP(M252,KELAS,2,FALSE))</f>
        <v>0</v>
      </c>
      <c r="G252" s="21">
        <f>IF(F252&gt;50,100,F252)</f>
        <v>0</v>
      </c>
      <c r="H252" s="23" t="s">
        <v>252</v>
      </c>
      <c r="I252" s="23" t="s">
        <v>253</v>
      </c>
      <c r="J252" s="21" t="s">
        <v>18</v>
      </c>
      <c r="K252" s="21"/>
      <c r="L252" s="21" t="e">
        <f>VLOOKUP(E252,[1]KLASIFIKASI!$I$4:$J$18,2,FALSE)</f>
        <v>#N/A</v>
      </c>
      <c r="M252" s="21" t="e">
        <f>IF(AND(L252="PIJAR",K252&gt;=25,K252&lt;=50),1,IF(AND(L252="PIJAR",K252&gt;=51,K252&lt;=100),2,IF(AND(L252="PIJAR",K252&gt;=101,K252&lt;=200),3,IF(AND(L252="PIJAR",K252&gt;=201,K252&lt;=300),4,IF(AND(L252="PIJAR",K252&gt;=301,K252&lt;=400),5,IF(AND(L252="PIJAR",K252&gt;=401,K252&lt;=500),6,IF(AND(L252="PIJAR",K252&gt;=510,K252&lt;=600),7,IF(AND(L252="PIJAR",K252&gt;=601,K252&lt;=700),8,IF(AND(L252="PIJAR",K252&gt;=701,K252&lt;=800),9,IF(AND(L252="PIJAR",K252&gt;=801,K252&lt;=900),10,IF(AND(L252="PIJAR",K252&gt;=901,K252&lt;=1000),11,IF(AND(L252="PELEPAS GAS",K252&gt;=10,K252&lt;=50),12,IF(AND(L252="PELEPAS GAS",K252&gt;=51,K252&lt;=100),13,IF(AND(L252="PELEPAS GAS",K252&gt;=101,K252&lt;=250),14,IF(AND(L252="PELEPAS GAS",K252&gt;=251,K252&lt;1000),15,IF(AND(L252="PELEPAS GAS",K252&gt;=501,K252&lt;2000),16,"SALAH"))))))))))))))))</f>
        <v>#N/A</v>
      </c>
      <c r="N252" s="21" t="s">
        <v>52</v>
      </c>
    </row>
    <row r="253" spans="1:14" x14ac:dyDescent="0.25">
      <c r="A253" s="21">
        <f t="shared" si="21"/>
        <v>252</v>
      </c>
      <c r="B253" s="21" t="s">
        <v>148</v>
      </c>
      <c r="C253" s="21" t="str">
        <f>VLOOKUP(B253,[1]DESA!$B$2:$D$601,3,FALSE)</f>
        <v>TERATAK</v>
      </c>
      <c r="D253" s="21" t="str">
        <f>VLOOKUP(B253,[1]DESA!$B$2:$E$601,4,FALSE)</f>
        <v>BATUKLIANG UTARA</v>
      </c>
      <c r="E253" s="22" t="s">
        <v>29</v>
      </c>
      <c r="F253" s="21">
        <f>IF(ISERROR(VLOOKUP(M253,KELAS,2,FALSE)),0,VLOOKUP(M253,KELAS,2,FALSE))</f>
        <v>0</v>
      </c>
      <c r="G253" s="21">
        <f>IF(F253&gt;50,100,F253)</f>
        <v>0</v>
      </c>
      <c r="H253" s="23"/>
      <c r="I253" s="23"/>
      <c r="J253" s="21" t="s">
        <v>18</v>
      </c>
      <c r="K253" s="21">
        <v>250</v>
      </c>
      <c r="L253" s="21" t="str">
        <f>VLOOKUP(E253,[1]KLASIFIKASI!$I$4:$J$18,2,FALSE)</f>
        <v>PELEPAS GAS</v>
      </c>
      <c r="M253" s="21">
        <f>IF(AND(L253="PIJAR",K253&gt;=25,K253&lt;=50),1,IF(AND(L253="PIJAR",K253&gt;=51,K253&lt;=100),2,IF(AND(L253="PIJAR",K253&gt;=101,K253&lt;=200),3,IF(AND(L253="PIJAR",K253&gt;=201,K253&lt;=300),4,IF(AND(L253="PIJAR",K253&gt;=301,K253&lt;=400),5,IF(AND(L253="PIJAR",K253&gt;=401,K253&lt;=500),6,IF(AND(L253="PIJAR",K253&gt;=510,K253&lt;=600),7,IF(AND(L253="PIJAR",K253&gt;=601,K253&lt;=700),8,IF(AND(L253="PIJAR",K253&gt;=701,K253&lt;=800),9,IF(AND(L253="PIJAR",K253&gt;=801,K253&lt;=900),10,IF(AND(L253="PIJAR",K253&gt;=901,K253&lt;=1000),11,IF(AND(L253="PELEPAS GAS",K253&gt;=10,K253&lt;=50),12,IF(AND(L253="PELEPAS GAS",K253&gt;=51,K253&lt;=100),13,IF(AND(L253="PELEPAS GAS",K253&gt;=101,K253&lt;=250),14,IF(AND(L253="PELEPAS GAS",K253&gt;=251,K253&lt;1000),15,IF(AND(L253="PELEPAS GAS",K253&gt;=501,K253&lt;2000),16,"SALAH"))))))))))))))))</f>
        <v>14</v>
      </c>
      <c r="N253" s="21" t="s">
        <v>19</v>
      </c>
    </row>
    <row r="254" spans="1:14" x14ac:dyDescent="0.25">
      <c r="A254" s="21">
        <f t="shared" si="21"/>
        <v>253</v>
      </c>
      <c r="B254" s="21" t="s">
        <v>148</v>
      </c>
      <c r="C254" s="21" t="str">
        <f>VLOOKUP(B254,[1]DESA!$B$2:$D$601,3,FALSE)</f>
        <v>TERATAK</v>
      </c>
      <c r="D254" s="21" t="str">
        <f>VLOOKUP(B254,[1]DESA!$B$2:$E$601,4,FALSE)</f>
        <v>BATUKLIANG UTARA</v>
      </c>
      <c r="E254" s="22" t="s">
        <v>29</v>
      </c>
      <c r="F254" s="21">
        <f>IF(ISERROR(VLOOKUP(M254,KELAS,2,FALSE)),0,VLOOKUP(M254,KELAS,2,FALSE))</f>
        <v>0</v>
      </c>
      <c r="G254" s="21">
        <f>IF(F254&gt;50,100,F254)</f>
        <v>0</v>
      </c>
      <c r="H254" s="23" t="s">
        <v>242</v>
      </c>
      <c r="I254" s="23" t="s">
        <v>243</v>
      </c>
      <c r="J254" s="21" t="s">
        <v>18</v>
      </c>
      <c r="K254" s="21">
        <v>250</v>
      </c>
      <c r="L254" s="21" t="str">
        <f>VLOOKUP(E254,[1]KLASIFIKASI!$I$4:$J$18,2,FALSE)</f>
        <v>PELEPAS GAS</v>
      </c>
      <c r="M254" s="21">
        <f>IF(AND(L254="PIJAR",K254&gt;=25,K254&lt;=50),1,IF(AND(L254="PIJAR",K254&gt;=51,K254&lt;=100),2,IF(AND(L254="PIJAR",K254&gt;=101,K254&lt;=200),3,IF(AND(L254="PIJAR",K254&gt;=201,K254&lt;=300),4,IF(AND(L254="PIJAR",K254&gt;=301,K254&lt;=400),5,IF(AND(L254="PIJAR",K254&gt;=401,K254&lt;=500),6,IF(AND(L254="PIJAR",K254&gt;=510,K254&lt;=600),7,IF(AND(L254="PIJAR",K254&gt;=601,K254&lt;=700),8,IF(AND(L254="PIJAR",K254&gt;=701,K254&lt;=800),9,IF(AND(L254="PIJAR",K254&gt;=801,K254&lt;=900),10,IF(AND(L254="PIJAR",K254&gt;=901,K254&lt;=1000),11,IF(AND(L254="PELEPAS GAS",K254&gt;=10,K254&lt;=50),12,IF(AND(L254="PELEPAS GAS",K254&gt;=51,K254&lt;=100),13,IF(AND(L254="PELEPAS GAS",K254&gt;=101,K254&lt;=250),14,IF(AND(L254="PELEPAS GAS",K254&gt;=251,K254&lt;1000),15,IF(AND(L254="PELEPAS GAS",K254&gt;=501,K254&lt;2000),16,"SALAH"))))))))))))))))</f>
        <v>14</v>
      </c>
      <c r="N254" s="21" t="s">
        <v>19</v>
      </c>
    </row>
    <row r="255" spans="1:14" x14ac:dyDescent="0.25">
      <c r="A255" s="21">
        <f t="shared" si="21"/>
        <v>254</v>
      </c>
      <c r="B255" s="21" t="s">
        <v>148</v>
      </c>
      <c r="C255" s="21" t="str">
        <f>VLOOKUP(B255,[1]DESA!$B$2:$D$601,3,FALSE)</f>
        <v>TERATAK</v>
      </c>
      <c r="D255" s="21" t="str">
        <f>VLOOKUP(B255,[1]DESA!$B$2:$E$601,4,FALSE)</f>
        <v>BATUKLIANG UTARA</v>
      </c>
      <c r="E255" s="22"/>
      <c r="F255" s="21">
        <f>IF(ISERROR(VLOOKUP(M255,KELAS,2,FALSE)),0,VLOOKUP(M255,KELAS,2,FALSE))</f>
        <v>0</v>
      </c>
      <c r="G255" s="21">
        <f>IF(F255&gt;50,100,F255)</f>
        <v>0</v>
      </c>
      <c r="H255" s="23" t="s">
        <v>238</v>
      </c>
      <c r="I255" s="23" t="s">
        <v>239</v>
      </c>
      <c r="J255" s="21" t="s">
        <v>18</v>
      </c>
      <c r="K255" s="21"/>
      <c r="L255" s="21" t="e">
        <f>VLOOKUP(E255,[1]KLASIFIKASI!$I$4:$J$18,2,FALSE)</f>
        <v>#N/A</v>
      </c>
      <c r="M255" s="21" t="e">
        <f>IF(AND(L255="PIJAR",K255&gt;=25,K255&lt;=50),1,IF(AND(L255="PIJAR",K255&gt;=51,K255&lt;=100),2,IF(AND(L255="PIJAR",K255&gt;=101,K255&lt;=200),3,IF(AND(L255="PIJAR",K255&gt;=201,K255&lt;=300),4,IF(AND(L255="PIJAR",K255&gt;=301,K255&lt;=400),5,IF(AND(L255="PIJAR",K255&gt;=401,K255&lt;=500),6,IF(AND(L255="PIJAR",K255&gt;=510,K255&lt;=600),7,IF(AND(L255="PIJAR",K255&gt;=601,K255&lt;=700),8,IF(AND(L255="PIJAR",K255&gt;=701,K255&lt;=800),9,IF(AND(L255="PIJAR",K255&gt;=801,K255&lt;=900),10,IF(AND(L255="PIJAR",K255&gt;=901,K255&lt;=1000),11,IF(AND(L255="PELEPAS GAS",K255&gt;=10,K255&lt;=50),12,IF(AND(L255="PELEPAS GAS",K255&gt;=51,K255&lt;=100),13,IF(AND(L255="PELEPAS GAS",K255&gt;=101,K255&lt;=250),14,IF(AND(L255="PELEPAS GAS",K255&gt;=251,K255&lt;1000),15,IF(AND(L255="PELEPAS GAS",K255&gt;=501,K255&lt;2000),16,"SALAH"))))))))))))))))</f>
        <v>#N/A</v>
      </c>
      <c r="N255" s="21" t="s">
        <v>52</v>
      </c>
    </row>
    <row r="256" spans="1:14" x14ac:dyDescent="0.25">
      <c r="A256" s="21">
        <f t="shared" si="21"/>
        <v>255</v>
      </c>
      <c r="B256" s="21" t="s">
        <v>148</v>
      </c>
      <c r="C256" s="21" t="str">
        <f>VLOOKUP(B256,[1]DESA!$B$2:$D$601,3,FALSE)</f>
        <v>TERATAK</v>
      </c>
      <c r="D256" s="21" t="str">
        <f>VLOOKUP(B256,[1]DESA!$B$2:$E$601,4,FALSE)</f>
        <v>BATUKLIANG UTARA</v>
      </c>
      <c r="E256" s="22" t="s">
        <v>29</v>
      </c>
      <c r="F256" s="21">
        <f>IF(ISERROR(VLOOKUP(M256,KELAS,2,FALSE)),0,VLOOKUP(M256,KELAS,2,FALSE))</f>
        <v>0</v>
      </c>
      <c r="G256" s="21">
        <f>IF(F256&gt;50,100,F256)</f>
        <v>0</v>
      </c>
      <c r="H256" s="23" t="s">
        <v>236</v>
      </c>
      <c r="I256" s="23" t="s">
        <v>237</v>
      </c>
      <c r="J256" s="21" t="s">
        <v>18</v>
      </c>
      <c r="K256" s="21">
        <v>250</v>
      </c>
      <c r="L256" s="21" t="str">
        <f>VLOOKUP(E256,[1]KLASIFIKASI!$I$4:$J$18,2,FALSE)</f>
        <v>PELEPAS GAS</v>
      </c>
      <c r="M256" s="21">
        <f>IF(AND(L256="PIJAR",K256&gt;=25,K256&lt;=50),1,IF(AND(L256="PIJAR",K256&gt;=51,K256&lt;=100),2,IF(AND(L256="PIJAR",K256&gt;=101,K256&lt;=200),3,IF(AND(L256="PIJAR",K256&gt;=201,K256&lt;=300),4,IF(AND(L256="PIJAR",K256&gt;=301,K256&lt;=400),5,IF(AND(L256="PIJAR",K256&gt;=401,K256&lt;=500),6,IF(AND(L256="PIJAR",K256&gt;=510,K256&lt;=600),7,IF(AND(L256="PIJAR",K256&gt;=601,K256&lt;=700),8,IF(AND(L256="PIJAR",K256&gt;=701,K256&lt;=800),9,IF(AND(L256="PIJAR",K256&gt;=801,K256&lt;=900),10,IF(AND(L256="PIJAR",K256&gt;=901,K256&lt;=1000),11,IF(AND(L256="PELEPAS GAS",K256&gt;=10,K256&lt;=50),12,IF(AND(L256="PELEPAS GAS",K256&gt;=51,K256&lt;=100),13,IF(AND(L256="PELEPAS GAS",K256&gt;=101,K256&lt;=250),14,IF(AND(L256="PELEPAS GAS",K256&gt;=251,K256&lt;1000),15,IF(AND(L256="PELEPAS GAS",K256&gt;=501,K256&lt;2000),16,"SALAH"))))))))))))))))</f>
        <v>14</v>
      </c>
      <c r="N256" s="21" t="s">
        <v>19</v>
      </c>
    </row>
    <row r="257" spans="1:14" x14ac:dyDescent="0.25">
      <c r="A257" s="21">
        <f t="shared" si="21"/>
        <v>256</v>
      </c>
      <c r="B257" s="21" t="s">
        <v>148</v>
      </c>
      <c r="C257" s="21" t="str">
        <f>VLOOKUP(B257,[1]DESA!$B$2:$D$601,3,FALSE)</f>
        <v>TERATAK</v>
      </c>
      <c r="D257" s="21" t="str">
        <f>VLOOKUP(B257,[1]DESA!$B$2:$E$601,4,FALSE)</f>
        <v>BATUKLIANG UTARA</v>
      </c>
      <c r="E257" s="22" t="s">
        <v>49</v>
      </c>
      <c r="F257" s="21">
        <f>IF(ISERROR(VLOOKUP(M257,KELAS,2,FALSE)),0,VLOOKUP(M257,KELAS,2,FALSE))</f>
        <v>0</v>
      </c>
      <c r="G257" s="21">
        <f>IF(F257&gt;50,100,F257)</f>
        <v>0</v>
      </c>
      <c r="H257" s="23"/>
      <c r="I257" s="23"/>
      <c r="J257" s="21" t="s">
        <v>18</v>
      </c>
      <c r="K257" s="21"/>
      <c r="L257" s="21" t="e">
        <f>VLOOKUP(E257,[1]KLASIFIKASI!$I$4:$J$18,2,FALSE)</f>
        <v>#N/A</v>
      </c>
      <c r="M257" s="21" t="e">
        <f>IF(AND(L257="PIJAR",K257&gt;=25,K257&lt;=50),1,IF(AND(L257="PIJAR",K257&gt;=51,K257&lt;=100),2,IF(AND(L257="PIJAR",K257&gt;=101,K257&lt;=200),3,IF(AND(L257="PIJAR",K257&gt;=201,K257&lt;=300),4,IF(AND(L257="PIJAR",K257&gt;=301,K257&lt;=400),5,IF(AND(L257="PIJAR",K257&gt;=401,K257&lt;=500),6,IF(AND(L257="PIJAR",K257&gt;=510,K257&lt;=600),7,IF(AND(L257="PIJAR",K257&gt;=601,K257&lt;=700),8,IF(AND(L257="PIJAR",K257&gt;=701,K257&lt;=800),9,IF(AND(L257="PIJAR",K257&gt;=801,K257&lt;=900),10,IF(AND(L257="PIJAR",K257&gt;=901,K257&lt;=1000),11,IF(AND(L257="PELEPAS GAS",K257&gt;=10,K257&lt;=50),12,IF(AND(L257="PELEPAS GAS",K257&gt;=51,K257&lt;=100),13,IF(AND(L257="PELEPAS GAS",K257&gt;=101,K257&lt;=250),14,IF(AND(L257="PELEPAS GAS",K257&gt;=251,K257&lt;1000),15,IF(AND(L257="PELEPAS GAS",K257&gt;=501,K257&lt;2000),16,"SALAH"))))))))))))))))</f>
        <v>#N/A</v>
      </c>
      <c r="N257" s="21" t="s">
        <v>52</v>
      </c>
    </row>
    <row r="258" spans="1:14" x14ac:dyDescent="0.25">
      <c r="A258" s="21">
        <f t="shared" si="21"/>
        <v>257</v>
      </c>
      <c r="B258" s="21" t="s">
        <v>148</v>
      </c>
      <c r="C258" s="21" t="str">
        <f>VLOOKUP(B258,[1]DESA!$B$2:$D$601,3,FALSE)</f>
        <v>TERATAK</v>
      </c>
      <c r="D258" s="21" t="str">
        <f>VLOOKUP(B258,[1]DESA!$B$2:$E$601,4,FALSE)</f>
        <v>BATUKLIANG UTARA</v>
      </c>
      <c r="E258" s="22" t="s">
        <v>24</v>
      </c>
      <c r="F258" s="21">
        <f>IF(ISERROR(VLOOKUP(M258,KELAS,2,FALSE)),0,VLOOKUP(M258,KELAS,2,FALSE))</f>
        <v>0</v>
      </c>
      <c r="G258" s="21">
        <f>IF(F258&gt;50,100,F258)</f>
        <v>0</v>
      </c>
      <c r="H258" s="23" t="s">
        <v>227</v>
      </c>
      <c r="I258" s="23" t="s">
        <v>228</v>
      </c>
      <c r="J258" s="21" t="s">
        <v>18</v>
      </c>
      <c r="K258" s="21">
        <v>250</v>
      </c>
      <c r="L258" s="21" t="str">
        <f>VLOOKUP(E258,[1]KLASIFIKASI!$I$4:$J$18,2,FALSE)</f>
        <v>PELEPAS GAS</v>
      </c>
      <c r="M258" s="21">
        <f>IF(AND(L258="PIJAR",K258&gt;=25,K258&lt;=50),1,IF(AND(L258="PIJAR",K258&gt;=51,K258&lt;=100),2,IF(AND(L258="PIJAR",K258&gt;=101,K258&lt;=200),3,IF(AND(L258="PIJAR",K258&gt;=201,K258&lt;=300),4,IF(AND(L258="PIJAR",K258&gt;=301,K258&lt;=400),5,IF(AND(L258="PIJAR",K258&gt;=401,K258&lt;=500),6,IF(AND(L258="PIJAR",K258&gt;=510,K258&lt;=600),7,IF(AND(L258="PIJAR",K258&gt;=601,K258&lt;=700),8,IF(AND(L258="PIJAR",K258&gt;=701,K258&lt;=800),9,IF(AND(L258="PIJAR",K258&gt;=801,K258&lt;=900),10,IF(AND(L258="PIJAR",K258&gt;=901,K258&lt;=1000),11,IF(AND(L258="PELEPAS GAS",K258&gt;=10,K258&lt;=50),12,IF(AND(L258="PELEPAS GAS",K258&gt;=51,K258&lt;=100),13,IF(AND(L258="PELEPAS GAS",K258&gt;=101,K258&lt;=250),14,IF(AND(L258="PELEPAS GAS",K258&gt;=251,K258&lt;1000),15,IF(AND(L258="PELEPAS GAS",K258&gt;=501,K258&lt;2000),16,"SALAH"))))))))))))))))</f>
        <v>14</v>
      </c>
      <c r="N258" s="21" t="s">
        <v>19</v>
      </c>
    </row>
    <row r="259" spans="1:14" x14ac:dyDescent="0.25">
      <c r="A259" s="21">
        <f t="shared" si="21"/>
        <v>258</v>
      </c>
      <c r="B259" s="21" t="s">
        <v>148</v>
      </c>
      <c r="C259" s="21" t="str">
        <f>VLOOKUP(B259,[1]DESA!$B$2:$D$601,3,FALSE)</f>
        <v>TERATAK</v>
      </c>
      <c r="D259" s="21" t="str">
        <f>VLOOKUP(B259,[1]DESA!$B$2:$E$601,4,FALSE)</f>
        <v>BATUKLIANG UTARA</v>
      </c>
      <c r="E259" s="22" t="s">
        <v>15</v>
      </c>
      <c r="F259" s="21">
        <f>IF(ISERROR(VLOOKUP(M259,KELAS,2,FALSE)),0,VLOOKUP(M259,KELAS,2,FALSE))</f>
        <v>0</v>
      </c>
      <c r="G259" s="21">
        <f>IF(F259&gt;50,100,F259)</f>
        <v>0</v>
      </c>
      <c r="H259" s="23" t="s">
        <v>213</v>
      </c>
      <c r="I259" s="23" t="s">
        <v>214</v>
      </c>
      <c r="J259" s="21" t="s">
        <v>18</v>
      </c>
      <c r="K259" s="21">
        <v>15</v>
      </c>
      <c r="L259" s="21" t="str">
        <f>VLOOKUP(E259,[1]KLASIFIKASI!$I$4:$J$18,2,FALSE)</f>
        <v>PELEPAS GAS</v>
      </c>
      <c r="M259" s="21">
        <f>IF(AND(L259="PIJAR",K259&gt;=25,K259&lt;=50),1,IF(AND(L259="PIJAR",K259&gt;=51,K259&lt;=100),2,IF(AND(L259="PIJAR",K259&gt;=101,K259&lt;=200),3,IF(AND(L259="PIJAR",K259&gt;=201,K259&lt;=300),4,IF(AND(L259="PIJAR",K259&gt;=301,K259&lt;=400),5,IF(AND(L259="PIJAR",K259&gt;=401,K259&lt;=500),6,IF(AND(L259="PIJAR",K259&gt;=510,K259&lt;=600),7,IF(AND(L259="PIJAR",K259&gt;=601,K259&lt;=700),8,IF(AND(L259="PIJAR",K259&gt;=701,K259&lt;=800),9,IF(AND(L259="PIJAR",K259&gt;=801,K259&lt;=900),10,IF(AND(L259="PIJAR",K259&gt;=901,K259&lt;=1000),11,IF(AND(L259="PELEPAS GAS",K259&gt;=10,K259&lt;=50),12,IF(AND(L259="PELEPAS GAS",K259&gt;=51,K259&lt;=100),13,IF(AND(L259="PELEPAS GAS",K259&gt;=101,K259&lt;=250),14,IF(AND(L259="PELEPAS GAS",K259&gt;=251,K259&lt;1000),15,IF(AND(L259="PELEPAS GAS",K259&gt;=501,K259&lt;2000),16,"SALAH"))))))))))))))))</f>
        <v>12</v>
      </c>
      <c r="N259" s="21" t="s">
        <v>19</v>
      </c>
    </row>
    <row r="260" spans="1:14" x14ac:dyDescent="0.25">
      <c r="A260" s="21">
        <f t="shared" ref="A260:A266" si="22">1+A259</f>
        <v>259</v>
      </c>
      <c r="B260" s="21" t="s">
        <v>148</v>
      </c>
      <c r="C260" s="21" t="str">
        <f>VLOOKUP(B260,[1]DESA!$B$2:$D$601,3,FALSE)</f>
        <v>TERATAK</v>
      </c>
      <c r="D260" s="21" t="str">
        <f>VLOOKUP(B260,[1]DESA!$B$2:$E$601,4,FALSE)</f>
        <v>BATUKLIANG UTARA</v>
      </c>
      <c r="E260" s="22" t="s">
        <v>49</v>
      </c>
      <c r="F260" s="21">
        <f>IF(ISERROR(VLOOKUP(M260,KELAS,2,FALSE)),0,VLOOKUP(M260,KELAS,2,FALSE))</f>
        <v>0</v>
      </c>
      <c r="G260" s="21">
        <f>IF(F260&gt;50,100,F260)</f>
        <v>0</v>
      </c>
      <c r="H260" s="23" t="s">
        <v>198</v>
      </c>
      <c r="I260" s="23" t="s">
        <v>199</v>
      </c>
      <c r="J260" s="21" t="s">
        <v>18</v>
      </c>
      <c r="K260" s="21"/>
      <c r="L260" s="21" t="e">
        <f>VLOOKUP(E260,[1]KLASIFIKASI!$I$4:$J$18,2,FALSE)</f>
        <v>#N/A</v>
      </c>
      <c r="M260" s="21" t="e">
        <f>IF(AND(L260="PIJAR",K260&gt;=25,K260&lt;=50),1,IF(AND(L260="PIJAR",K260&gt;=51,K260&lt;=100),2,IF(AND(L260="PIJAR",K260&gt;=101,K260&lt;=200),3,IF(AND(L260="PIJAR",K260&gt;=201,K260&lt;=300),4,IF(AND(L260="PIJAR",K260&gt;=301,K260&lt;=400),5,IF(AND(L260="PIJAR",K260&gt;=401,K260&lt;=500),6,IF(AND(L260="PIJAR",K260&gt;=510,K260&lt;=600),7,IF(AND(L260="PIJAR",K260&gt;=601,K260&lt;=700),8,IF(AND(L260="PIJAR",K260&gt;=701,K260&lt;=800),9,IF(AND(L260="PIJAR",K260&gt;=801,K260&lt;=900),10,IF(AND(L260="PIJAR",K260&gt;=901,K260&lt;=1000),11,IF(AND(L260="PELEPAS GAS",K260&gt;=10,K260&lt;=50),12,IF(AND(L260="PELEPAS GAS",K260&gt;=51,K260&lt;=100),13,IF(AND(L260="PELEPAS GAS",K260&gt;=101,K260&lt;=250),14,IF(AND(L260="PELEPAS GAS",K260&gt;=251,K260&lt;1000),15,IF(AND(L260="PELEPAS GAS",K260&gt;=501,K260&lt;2000),16,"SALAH"))))))))))))))))</f>
        <v>#N/A</v>
      </c>
      <c r="N260" s="21" t="s">
        <v>52</v>
      </c>
    </row>
    <row r="261" spans="1:14" x14ac:dyDescent="0.25">
      <c r="A261" s="21">
        <f t="shared" si="22"/>
        <v>260</v>
      </c>
      <c r="B261" s="21" t="s">
        <v>148</v>
      </c>
      <c r="C261" s="21" t="str">
        <f>VLOOKUP(B261,[1]DESA!$B$2:$D$601,3,FALSE)</f>
        <v>TERATAK</v>
      </c>
      <c r="D261" s="21" t="str">
        <f>VLOOKUP(B261,[1]DESA!$B$2:$E$601,4,FALSE)</f>
        <v>BATUKLIANG UTARA</v>
      </c>
      <c r="E261" s="22" t="s">
        <v>29</v>
      </c>
      <c r="F261" s="21">
        <f>IF(ISERROR(VLOOKUP(M261,KELAS,2,FALSE)),0,VLOOKUP(M261,KELAS,2,FALSE))</f>
        <v>0</v>
      </c>
      <c r="G261" s="21">
        <f>IF(F261&gt;50,100,F261)</f>
        <v>0</v>
      </c>
      <c r="H261" s="23" t="s">
        <v>192</v>
      </c>
      <c r="I261" s="23" t="s">
        <v>193</v>
      </c>
      <c r="J261" s="21" t="s">
        <v>18</v>
      </c>
      <c r="K261" s="21">
        <v>250</v>
      </c>
      <c r="L261" s="21" t="str">
        <f>VLOOKUP(E261,[1]KLASIFIKASI!$I$4:$J$18,2,FALSE)</f>
        <v>PELEPAS GAS</v>
      </c>
      <c r="M261" s="21">
        <f>IF(AND(L261="PIJAR",K261&gt;=25,K261&lt;=50),1,IF(AND(L261="PIJAR",K261&gt;=51,K261&lt;=100),2,IF(AND(L261="PIJAR",K261&gt;=101,K261&lt;=200),3,IF(AND(L261="PIJAR",K261&gt;=201,K261&lt;=300),4,IF(AND(L261="PIJAR",K261&gt;=301,K261&lt;=400),5,IF(AND(L261="PIJAR",K261&gt;=401,K261&lt;=500),6,IF(AND(L261="PIJAR",K261&gt;=510,K261&lt;=600),7,IF(AND(L261="PIJAR",K261&gt;=601,K261&lt;=700),8,IF(AND(L261="PIJAR",K261&gt;=701,K261&lt;=800),9,IF(AND(L261="PIJAR",K261&gt;=801,K261&lt;=900),10,IF(AND(L261="PIJAR",K261&gt;=901,K261&lt;=1000),11,IF(AND(L261="PELEPAS GAS",K261&gt;=10,K261&lt;=50),12,IF(AND(L261="PELEPAS GAS",K261&gt;=51,K261&lt;=100),13,IF(AND(L261="PELEPAS GAS",K261&gt;=101,K261&lt;=250),14,IF(AND(L261="PELEPAS GAS",K261&gt;=251,K261&lt;1000),15,IF(AND(L261="PELEPAS GAS",K261&gt;=501,K261&lt;2000),16,"SALAH"))))))))))))))))</f>
        <v>14</v>
      </c>
      <c r="N261" s="21" t="s">
        <v>19</v>
      </c>
    </row>
    <row r="262" spans="1:14" x14ac:dyDescent="0.25">
      <c r="A262" s="21">
        <f t="shared" si="22"/>
        <v>261</v>
      </c>
      <c r="B262" s="21" t="s">
        <v>148</v>
      </c>
      <c r="C262" s="21" t="str">
        <f>VLOOKUP(B262,[1]DESA!$B$2:$D$601,3,FALSE)</f>
        <v>TERATAK</v>
      </c>
      <c r="D262" s="21" t="str">
        <f>VLOOKUP(B262,[1]DESA!$B$2:$E$601,4,FALSE)</f>
        <v>BATUKLIANG UTARA</v>
      </c>
      <c r="E262" s="22" t="s">
        <v>15</v>
      </c>
      <c r="F262" s="21">
        <f>IF(ISERROR(VLOOKUP(M262,KELAS,2,FALSE)),0,VLOOKUP(M262,KELAS,2,FALSE))</f>
        <v>0</v>
      </c>
      <c r="G262" s="21">
        <f>IF(F262&gt;50,100,F262)</f>
        <v>0</v>
      </c>
      <c r="H262" s="23" t="s">
        <v>178</v>
      </c>
      <c r="I262" s="23" t="s">
        <v>179</v>
      </c>
      <c r="J262" s="21" t="s">
        <v>18</v>
      </c>
      <c r="K262" s="21">
        <v>250</v>
      </c>
      <c r="L262" s="21" t="str">
        <f>VLOOKUP(E262,[1]KLASIFIKASI!$I$4:$J$18,2,FALSE)</f>
        <v>PELEPAS GAS</v>
      </c>
      <c r="M262" s="21">
        <f>IF(AND(L262="PIJAR",K262&gt;=25,K262&lt;=50),1,IF(AND(L262="PIJAR",K262&gt;=51,K262&lt;=100),2,IF(AND(L262="PIJAR",K262&gt;=101,K262&lt;=200),3,IF(AND(L262="PIJAR",K262&gt;=201,K262&lt;=300),4,IF(AND(L262="PIJAR",K262&gt;=301,K262&lt;=400),5,IF(AND(L262="PIJAR",K262&gt;=401,K262&lt;=500),6,IF(AND(L262="PIJAR",K262&gt;=510,K262&lt;=600),7,IF(AND(L262="PIJAR",K262&gt;=601,K262&lt;=700),8,IF(AND(L262="PIJAR",K262&gt;=701,K262&lt;=800),9,IF(AND(L262="PIJAR",K262&gt;=801,K262&lt;=900),10,IF(AND(L262="PIJAR",K262&gt;=901,K262&lt;=1000),11,IF(AND(L262="PELEPAS GAS",K262&gt;=10,K262&lt;=50),12,IF(AND(L262="PELEPAS GAS",K262&gt;=51,K262&lt;=100),13,IF(AND(L262="PELEPAS GAS",K262&gt;=101,K262&lt;=250),14,IF(AND(L262="PELEPAS GAS",K262&gt;=251,K262&lt;1000),15,IF(AND(L262="PELEPAS GAS",K262&gt;=501,K262&lt;2000),16,"SALAH"))))))))))))))))</f>
        <v>14</v>
      </c>
      <c r="N262" s="21" t="s">
        <v>19</v>
      </c>
    </row>
    <row r="263" spans="1:14" x14ac:dyDescent="0.25">
      <c r="A263" s="21">
        <f t="shared" si="22"/>
        <v>262</v>
      </c>
      <c r="B263" s="21" t="s">
        <v>148</v>
      </c>
      <c r="C263" s="21" t="str">
        <f>VLOOKUP(B263,[1]DESA!$B$2:$D$601,3,FALSE)</f>
        <v>TERATAK</v>
      </c>
      <c r="D263" s="21" t="str">
        <f>VLOOKUP(B263,[1]DESA!$B$2:$E$601,4,FALSE)</f>
        <v>BATUKLIANG UTARA</v>
      </c>
      <c r="E263" s="22" t="s">
        <v>49</v>
      </c>
      <c r="F263" s="21">
        <f>IF(ISERROR(VLOOKUP(M263,KELAS,2,FALSE)),0,VLOOKUP(M263,KELAS,2,FALSE))</f>
        <v>0</v>
      </c>
      <c r="G263" s="21">
        <f>IF(F263&gt;50,100,F263)</f>
        <v>0</v>
      </c>
      <c r="H263" s="23" t="s">
        <v>164</v>
      </c>
      <c r="I263" s="23" t="s">
        <v>165</v>
      </c>
      <c r="J263" s="21" t="s">
        <v>18</v>
      </c>
      <c r="K263" s="21"/>
      <c r="L263" s="21" t="e">
        <f>VLOOKUP(E263,[1]KLASIFIKASI!$I$4:$J$18,2,FALSE)</f>
        <v>#N/A</v>
      </c>
      <c r="M263" s="21" t="e">
        <f>IF(AND(L263="PIJAR",K263&gt;=25,K263&lt;=50),1,IF(AND(L263="PIJAR",K263&gt;=51,K263&lt;=100),2,IF(AND(L263="PIJAR",K263&gt;=101,K263&lt;=200),3,IF(AND(L263="PIJAR",K263&gt;=201,K263&lt;=300),4,IF(AND(L263="PIJAR",K263&gt;=301,K263&lt;=400),5,IF(AND(L263="PIJAR",K263&gt;=401,K263&lt;=500),6,IF(AND(L263="PIJAR",K263&gt;=510,K263&lt;=600),7,IF(AND(L263="PIJAR",K263&gt;=601,K263&lt;=700),8,IF(AND(L263="PIJAR",K263&gt;=701,K263&lt;=800),9,IF(AND(L263="PIJAR",K263&gt;=801,K263&lt;=900),10,IF(AND(L263="PIJAR",K263&gt;=901,K263&lt;=1000),11,IF(AND(L263="PELEPAS GAS",K263&gt;=10,K263&lt;=50),12,IF(AND(L263="PELEPAS GAS",K263&gt;=51,K263&lt;=100),13,IF(AND(L263="PELEPAS GAS",K263&gt;=101,K263&lt;=250),14,IF(AND(L263="PELEPAS GAS",K263&gt;=251,K263&lt;1000),15,IF(AND(L263="PELEPAS GAS",K263&gt;=501,K263&lt;2000),16,"SALAH"))))))))))))))))</f>
        <v>#N/A</v>
      </c>
      <c r="N263" s="21" t="s">
        <v>52</v>
      </c>
    </row>
    <row r="264" spans="1:14" x14ac:dyDescent="0.25">
      <c r="A264" s="21">
        <f t="shared" si="22"/>
        <v>263</v>
      </c>
      <c r="B264" s="21" t="s">
        <v>148</v>
      </c>
      <c r="C264" s="21" t="str">
        <f>VLOOKUP(B264,[1]DESA!$B$2:$D$601,3,FALSE)</f>
        <v>TERATAK</v>
      </c>
      <c r="D264" s="21" t="str">
        <f>VLOOKUP(B264,[1]DESA!$B$2:$E$601,4,FALSE)</f>
        <v>BATUKLIANG UTARA</v>
      </c>
      <c r="E264" s="22" t="s">
        <v>29</v>
      </c>
      <c r="F264" s="21">
        <f>IF(ISERROR(VLOOKUP(M264,KELAS,2,FALSE)),0,VLOOKUP(M264,KELAS,2,FALSE))</f>
        <v>0</v>
      </c>
      <c r="G264" s="21">
        <f>IF(F264&gt;50,100,F264)</f>
        <v>0</v>
      </c>
      <c r="H264" s="23" t="s">
        <v>149</v>
      </c>
      <c r="I264" s="23" t="s">
        <v>150</v>
      </c>
      <c r="J264" s="21" t="s">
        <v>18</v>
      </c>
      <c r="K264" s="21">
        <v>250</v>
      </c>
      <c r="L264" s="21" t="str">
        <f>VLOOKUP(E264,[1]KLASIFIKASI!$I$4:$J$18,2,FALSE)</f>
        <v>PELEPAS GAS</v>
      </c>
      <c r="M264" s="21">
        <f>IF(AND(L264="PIJAR",K264&gt;=25,K264&lt;=50),1,IF(AND(L264="PIJAR",K264&gt;=51,K264&lt;=100),2,IF(AND(L264="PIJAR",K264&gt;=101,K264&lt;=200),3,IF(AND(L264="PIJAR",K264&gt;=201,K264&lt;=300),4,IF(AND(L264="PIJAR",K264&gt;=301,K264&lt;=400),5,IF(AND(L264="PIJAR",K264&gt;=401,K264&lt;=500),6,IF(AND(L264="PIJAR",K264&gt;=510,K264&lt;=600),7,IF(AND(L264="PIJAR",K264&gt;=601,K264&lt;=700),8,IF(AND(L264="PIJAR",K264&gt;=701,K264&lt;=800),9,IF(AND(L264="PIJAR",K264&gt;=801,K264&lt;=900),10,IF(AND(L264="PIJAR",K264&gt;=901,K264&lt;=1000),11,IF(AND(L264="PELEPAS GAS",K264&gt;=10,K264&lt;=50),12,IF(AND(L264="PELEPAS GAS",K264&gt;=51,K264&lt;=100),13,IF(AND(L264="PELEPAS GAS",K264&gt;=101,K264&lt;=250),14,IF(AND(L264="PELEPAS GAS",K264&gt;=251,K264&lt;1000),15,IF(AND(L264="PELEPAS GAS",K264&gt;=501,K264&lt;2000),16,"SALAH"))))))))))))))))</f>
        <v>14</v>
      </c>
      <c r="N264" s="21" t="s">
        <v>19</v>
      </c>
    </row>
    <row r="265" spans="1:14" ht="15.75" customHeight="1" x14ac:dyDescent="0.25">
      <c r="A265" s="21">
        <f t="shared" si="22"/>
        <v>264</v>
      </c>
      <c r="B265" s="21" t="s">
        <v>116</v>
      </c>
      <c r="C265" s="21" t="str">
        <f>VLOOKUP(B265,[1]DESA!$B$2:$D$601,3,FALSE)</f>
        <v>TERATAK</v>
      </c>
      <c r="D265" s="21" t="str">
        <f>VLOOKUP(B265,[1]DESA!$B$2:$E$601,4,FALSE)</f>
        <v>BATUKLIANG UTARA</v>
      </c>
      <c r="E265" s="22" t="s">
        <v>29</v>
      </c>
      <c r="F265" s="21">
        <f>IF(ISERROR(VLOOKUP(M265,KELAS,2,FALSE)),0,VLOOKUP(M265,KELAS,2,FALSE))</f>
        <v>0</v>
      </c>
      <c r="G265" s="21">
        <f>IF(F265&gt;50,100,F265)</f>
        <v>0</v>
      </c>
      <c r="H265" s="23" t="s">
        <v>123</v>
      </c>
      <c r="I265" s="23" t="s">
        <v>124</v>
      </c>
      <c r="J265" s="21" t="s">
        <v>18</v>
      </c>
      <c r="K265" s="21">
        <v>150</v>
      </c>
      <c r="L265" s="21" t="str">
        <f>VLOOKUP(E265,[1]KLASIFIKASI!$I$4:$J$18,2,FALSE)</f>
        <v>PELEPAS GAS</v>
      </c>
      <c r="M265" s="21">
        <f>IF(AND(L265="PIJAR",K265&gt;=25,K265&lt;=50),1,IF(AND(L265="PIJAR",K265&gt;=51,K265&lt;=100),2,IF(AND(L265="PIJAR",K265&gt;=101,K265&lt;=200),3,IF(AND(L265="PIJAR",K265&gt;=201,K265&lt;=300),4,IF(AND(L265="PIJAR",K265&gt;=301,K265&lt;=400),5,IF(AND(L265="PIJAR",K265&gt;=401,K265&lt;=500),6,IF(AND(L265="PIJAR",K265&gt;=510,K265&lt;=600),7,IF(AND(L265="PIJAR",K265&gt;=601,K265&lt;=700),8,IF(AND(L265="PIJAR",K265&gt;=701,K265&lt;=800),9,IF(AND(L265="PIJAR",K265&gt;=801,K265&lt;=900),10,IF(AND(L265="PIJAR",K265&gt;=901,K265&lt;=1000),11,IF(AND(L265="PELEPAS GAS",K265&gt;=10,K265&lt;=50),12,IF(AND(L265="PELEPAS GAS",K265&gt;=51,K265&lt;=100),13,IF(AND(L265="PELEPAS GAS",K265&gt;=101,K265&lt;=250),14,IF(AND(L265="PELEPAS GAS",K265&gt;=251,K265&lt;1000),15,IF(AND(L265="PELEPAS GAS",K265&gt;=501,K265&lt;2000),16,"SALAH"))))))))))))))))</f>
        <v>14</v>
      </c>
      <c r="N265" s="21" t="s">
        <v>19</v>
      </c>
    </row>
    <row r="266" spans="1:14" x14ac:dyDescent="0.25">
      <c r="A266" s="21">
        <f t="shared" si="22"/>
        <v>265</v>
      </c>
      <c r="B266" s="21" t="s">
        <v>116</v>
      </c>
      <c r="C266" s="21" t="str">
        <f>VLOOKUP(B266,[1]DESA!$B$2:$D$601,3,FALSE)</f>
        <v>TERATAK</v>
      </c>
      <c r="D266" s="21" t="str">
        <f>VLOOKUP(B266,[1]DESA!$B$2:$E$601,4,FALSE)</f>
        <v>BATUKLIANG UTARA</v>
      </c>
      <c r="E266" s="22" t="s">
        <v>15</v>
      </c>
      <c r="F266" s="21">
        <f>IF(ISERROR(VLOOKUP(M266,KELAS,2,FALSE)),0,VLOOKUP(M266,KELAS,2,FALSE))</f>
        <v>0</v>
      </c>
      <c r="G266" s="21">
        <f>IF(F266&gt;50,100,F266)</f>
        <v>0</v>
      </c>
      <c r="H266" s="23" t="s">
        <v>117</v>
      </c>
      <c r="I266" s="23" t="s">
        <v>118</v>
      </c>
      <c r="J266" s="21" t="s">
        <v>18</v>
      </c>
      <c r="K266" s="21">
        <v>42</v>
      </c>
      <c r="L266" s="21" t="str">
        <f>VLOOKUP(E266,[1]KLASIFIKASI!$I$4:$J$18,2,FALSE)</f>
        <v>PELEPAS GAS</v>
      </c>
      <c r="M266" s="21">
        <f>IF(AND(L266="PIJAR",K266&gt;=25,K266&lt;=50),1,IF(AND(L266="PIJAR",K266&gt;=51,K266&lt;=100),2,IF(AND(L266="PIJAR",K266&gt;=101,K266&lt;=200),3,IF(AND(L266="PIJAR",K266&gt;=201,K266&lt;=300),4,IF(AND(L266="PIJAR",K266&gt;=301,K266&lt;=400),5,IF(AND(L266="PIJAR",K266&gt;=401,K266&lt;=500),6,IF(AND(L266="PIJAR",K266&gt;=510,K266&lt;=600),7,IF(AND(L266="PIJAR",K266&gt;=601,K266&lt;=700),8,IF(AND(L266="PIJAR",K266&gt;=701,K266&lt;=800),9,IF(AND(L266="PIJAR",K266&gt;=801,K266&lt;=900),10,IF(AND(L266="PIJAR",K266&gt;=901,K266&lt;=1000),11,IF(AND(L266="PELEPAS GAS",K266&gt;=10,K266&lt;=50),12,IF(AND(L266="PELEPAS GAS",K266&gt;=51,K266&lt;=100),13,IF(AND(L266="PELEPAS GAS",K266&gt;=101,K266&lt;=250),14,IF(AND(L266="PELEPAS GAS",K266&gt;=251,K266&lt;1000),15,IF(AND(L266="PELEPAS GAS",K266&gt;=501,K266&lt;2000),16,"SALAH"))))))))))))))))</f>
        <v>12</v>
      </c>
      <c r="N266" s="2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PRAYA</vt:lpstr>
      <vt:lpstr>PRAYA BARAT DAYA</vt:lpstr>
      <vt:lpstr>PRAYA BARAT</vt:lpstr>
      <vt:lpstr>PRAYA TIMUR</vt:lpstr>
      <vt:lpstr>JANAPRIA</vt:lpstr>
      <vt:lpstr>PUJUT</vt:lpstr>
      <vt:lpstr>PRINGGARATA</vt:lpstr>
      <vt:lpstr>JONGGAT</vt:lpstr>
      <vt:lpstr>BATUKLIANG UTARA</vt:lpstr>
      <vt:lpstr>BATUKLIANG</vt:lpstr>
      <vt:lpstr>PRAYA TENGAH</vt:lpstr>
      <vt:lpstr>KOPANG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2016-03-09T12:32:15Z</dcterms:created>
  <dcterms:modified xsi:type="dcterms:W3CDTF">2016-03-13T06:06:30Z</dcterms:modified>
</cp:coreProperties>
</file>