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9200" windowHeight="8180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U3" i="2" l="1"/>
  <c r="U4" i="2"/>
  <c r="U5" i="2"/>
  <c r="U6" i="2"/>
  <c r="U7" i="2"/>
  <c r="U8" i="2"/>
  <c r="U9" i="2"/>
  <c r="U10" i="2"/>
  <c r="U11" i="2"/>
  <c r="U2" i="2"/>
  <c r="T3" i="2"/>
  <c r="T4" i="2"/>
  <c r="T5" i="2"/>
  <c r="T6" i="2"/>
  <c r="T7" i="2"/>
  <c r="T8" i="2"/>
  <c r="T9" i="2"/>
  <c r="T10" i="2"/>
  <c r="T11" i="2"/>
  <c r="T2" i="2"/>
  <c r="R3" i="2"/>
  <c r="R4" i="2"/>
  <c r="R5" i="2"/>
  <c r="R6" i="2"/>
  <c r="R7" i="2"/>
  <c r="R8" i="2"/>
  <c r="R9" i="2"/>
  <c r="R10" i="2"/>
  <c r="R11" i="2"/>
  <c r="R2" i="2"/>
  <c r="O3" i="2"/>
  <c r="O4" i="2"/>
  <c r="O5" i="2"/>
  <c r="O6" i="2"/>
  <c r="O7" i="2"/>
  <c r="O8" i="2"/>
  <c r="O9" i="2"/>
  <c r="O10" i="2"/>
  <c r="O11" i="2"/>
  <c r="O2" i="2"/>
  <c r="N3" i="2"/>
  <c r="N4" i="2"/>
  <c r="N5" i="2"/>
  <c r="N6" i="2"/>
  <c r="N7" i="2"/>
  <c r="N8" i="2"/>
  <c r="N9" i="2"/>
  <c r="N10" i="2"/>
  <c r="N11" i="2"/>
  <c r="N2" i="2"/>
  <c r="M3" i="2"/>
  <c r="Q3" i="2" s="1"/>
  <c r="M4" i="2"/>
  <c r="M5" i="2"/>
  <c r="M6" i="2"/>
  <c r="M7" i="2"/>
  <c r="M8" i="2"/>
  <c r="M9" i="2"/>
  <c r="M10" i="2"/>
  <c r="M11" i="2"/>
  <c r="M2" i="2"/>
  <c r="AJ8" i="1"/>
  <c r="AK8" i="1" s="1"/>
  <c r="AJ9" i="1"/>
  <c r="AK9" i="1" s="1"/>
  <c r="AJ10" i="1"/>
  <c r="AK10" i="1" s="1"/>
  <c r="AJ11" i="1"/>
  <c r="AK11" i="1" s="1"/>
  <c r="AJ12" i="1"/>
  <c r="AK12" i="1" s="1"/>
  <c r="AJ13" i="1"/>
  <c r="AK13" i="1" s="1"/>
  <c r="AJ14" i="1"/>
  <c r="AK14" i="1" s="1"/>
  <c r="AJ15" i="1"/>
  <c r="AK15" i="1" s="1"/>
  <c r="AJ7" i="1"/>
  <c r="AK7" i="1" s="1"/>
  <c r="G3" i="1"/>
  <c r="K3" i="1" s="1"/>
  <c r="Q6" i="2" l="1"/>
  <c r="Q4" i="2"/>
  <c r="Q10" i="2"/>
  <c r="Q2" i="2"/>
  <c r="Q8" i="2"/>
  <c r="Q9" i="2"/>
  <c r="Q5" i="2"/>
  <c r="Q11" i="2"/>
  <c r="Q7" i="2"/>
  <c r="E5" i="1"/>
  <c r="F5" i="1" s="1"/>
  <c r="F6" i="1" l="1"/>
  <c r="G5" i="1"/>
  <c r="H5" i="1" l="1"/>
  <c r="G6" i="1"/>
  <c r="I5" i="1" l="1"/>
  <c r="H6" i="1"/>
  <c r="I6" i="1" l="1"/>
  <c r="J5" i="1"/>
  <c r="J6" i="1" l="1"/>
  <c r="K5" i="1"/>
  <c r="L5" i="1" l="1"/>
  <c r="K6" i="1"/>
  <c r="M5" i="1" l="1"/>
  <c r="L6" i="1"/>
  <c r="M6" i="1" l="1"/>
  <c r="N5" i="1"/>
  <c r="N6" i="1" l="1"/>
  <c r="O5" i="1"/>
  <c r="P5" i="1" l="1"/>
  <c r="O6" i="1"/>
  <c r="Q5" i="1" l="1"/>
  <c r="P6" i="1"/>
  <c r="Q6" i="1" l="1"/>
  <c r="R5" i="1"/>
  <c r="R6" i="1" l="1"/>
  <c r="S5" i="1"/>
  <c r="T5" i="1" l="1"/>
  <c r="S6" i="1"/>
  <c r="U5" i="1" l="1"/>
  <c r="T6" i="1"/>
  <c r="U6" i="1" l="1"/>
  <c r="V5" i="1"/>
  <c r="V6" i="1" l="1"/>
  <c r="W5" i="1"/>
  <c r="X5" i="1" l="1"/>
  <c r="W6" i="1"/>
  <c r="Y5" i="1" l="1"/>
  <c r="X6" i="1"/>
  <c r="Y6" i="1" l="1"/>
  <c r="Z5" i="1"/>
  <c r="Z6" i="1" l="1"/>
  <c r="AA5" i="1"/>
  <c r="AB5" i="1" l="1"/>
  <c r="AA6" i="1"/>
  <c r="AC5" i="1" l="1"/>
  <c r="AB6" i="1"/>
  <c r="AC6" i="1" l="1"/>
  <c r="AD5" i="1"/>
  <c r="AD6" i="1" l="1"/>
  <c r="AE5" i="1"/>
  <c r="AF5" i="1" l="1"/>
  <c r="AE6" i="1"/>
  <c r="AG5" i="1" l="1"/>
  <c r="AF6" i="1"/>
  <c r="AG6" i="1" l="1"/>
  <c r="AH5" i="1"/>
  <c r="AH6" i="1" l="1"/>
  <c r="AI5" i="1"/>
  <c r="AJ5" i="1" l="1"/>
  <c r="AI6" i="1"/>
</calcChain>
</file>

<file path=xl/sharedStrings.xml><?xml version="1.0" encoding="utf-8"?>
<sst xmlns="http://schemas.openxmlformats.org/spreadsheetml/2006/main" count="395" uniqueCount="112">
  <si>
    <t>Month</t>
  </si>
  <si>
    <t>EMP ID</t>
  </si>
  <si>
    <t>EMP001</t>
  </si>
  <si>
    <t>EMP002</t>
  </si>
  <si>
    <t>EMP003</t>
  </si>
  <si>
    <t>EMP004</t>
  </si>
  <si>
    <t>EMP005</t>
  </si>
  <si>
    <t>EMP006</t>
  </si>
  <si>
    <t>EMP007</t>
  </si>
  <si>
    <t>EMP008</t>
  </si>
  <si>
    <t>EMP009</t>
  </si>
  <si>
    <t>EMP010</t>
  </si>
  <si>
    <t>EMP NAME</t>
  </si>
  <si>
    <t>Anjali Verma</t>
  </si>
  <si>
    <t>Deepak Sen</t>
  </si>
  <si>
    <t>Monika Sharma</t>
  </si>
  <si>
    <t>Hemant Verma</t>
  </si>
  <si>
    <t>Ashok Nagar</t>
  </si>
  <si>
    <t>Anshika Roy</t>
  </si>
  <si>
    <t>Keshav Patel</t>
  </si>
  <si>
    <t>Priya Soni</t>
  </si>
  <si>
    <t xml:space="preserve">Rahul Mehra </t>
  </si>
  <si>
    <t>Sneha Gupta</t>
  </si>
  <si>
    <t>Desgination</t>
  </si>
  <si>
    <t>Accountant</t>
  </si>
  <si>
    <t>Clerk</t>
  </si>
  <si>
    <t>Manager</t>
  </si>
  <si>
    <t>Technician</t>
  </si>
  <si>
    <t>Supervisor</t>
  </si>
  <si>
    <t>HR Executive</t>
  </si>
  <si>
    <t>Office Assistant</t>
  </si>
  <si>
    <t>Receptionist</t>
  </si>
  <si>
    <t>Data Analyst</t>
  </si>
  <si>
    <t>Graphic Designer</t>
  </si>
  <si>
    <t>Father's Name</t>
  </si>
  <si>
    <t>Rajendra Verma</t>
  </si>
  <si>
    <t>Suresh Sen</t>
  </si>
  <si>
    <t>Mahesh Sharma</t>
  </si>
  <si>
    <t>Ramesh Verma</t>
  </si>
  <si>
    <t>Naresh Nagar</t>
  </si>
  <si>
    <t>Vikram Roy</t>
  </si>
  <si>
    <t>Harish Patel</t>
  </si>
  <si>
    <t>Mukesh Soni</t>
  </si>
  <si>
    <t>Prakash Mehra</t>
  </si>
  <si>
    <t>Vinod Gupta</t>
  </si>
  <si>
    <t>Gender</t>
  </si>
  <si>
    <t>Female</t>
  </si>
  <si>
    <t>Male</t>
  </si>
  <si>
    <t>DOJ</t>
  </si>
  <si>
    <t>Location</t>
  </si>
  <si>
    <t>Bhopal</t>
  </si>
  <si>
    <t>Indore</t>
  </si>
  <si>
    <t>Delhi</t>
  </si>
  <si>
    <t>Mumbai</t>
  </si>
  <si>
    <t>Pune</t>
  </si>
  <si>
    <t>Jaipur</t>
  </si>
  <si>
    <t>Lucknow</t>
  </si>
  <si>
    <t>Chennai</t>
  </si>
  <si>
    <t>Hydrabad</t>
  </si>
  <si>
    <t>Kolkata</t>
  </si>
  <si>
    <t>Pan NO</t>
  </si>
  <si>
    <t>ABCD1001A</t>
  </si>
  <si>
    <t>ABCD1002B</t>
  </si>
  <si>
    <t>ABCD1001C</t>
  </si>
  <si>
    <t>ABCD1002D</t>
  </si>
  <si>
    <t>ABCD1001E</t>
  </si>
  <si>
    <t>ABCD1002F</t>
  </si>
  <si>
    <t>ABCD1001G</t>
  </si>
  <si>
    <t>ABCD1002H</t>
  </si>
  <si>
    <t>ABCD1001P</t>
  </si>
  <si>
    <t>ABCD1002R</t>
  </si>
  <si>
    <t>Acount NO</t>
  </si>
  <si>
    <t>PF NO</t>
  </si>
  <si>
    <t>PF00001</t>
  </si>
  <si>
    <t>PF00003</t>
  </si>
  <si>
    <t>PF00006</t>
  </si>
  <si>
    <t>PF00008</t>
  </si>
  <si>
    <t>PF00002</t>
  </si>
  <si>
    <t>PF00004</t>
  </si>
  <si>
    <t>PF00005</t>
  </si>
  <si>
    <t>PF00007</t>
  </si>
  <si>
    <t>PF00009</t>
  </si>
  <si>
    <t>PF00010</t>
  </si>
  <si>
    <t>Basic Pay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</si>
  <si>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</si>
  <si>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</si>
  <si>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</si>
  <si>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</si>
  <si>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</si>
  <si>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</si>
  <si>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</si>
  <si>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</si>
  <si>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</si>
  <si>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</si>
  <si>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</si>
  <si>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</si>
  <si>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Absent</t>
  </si>
  <si>
    <t>Present</t>
  </si>
  <si>
    <t>Date</t>
  </si>
  <si>
    <t>Day</t>
  </si>
  <si>
    <t>A</t>
  </si>
  <si>
    <t>P</t>
  </si>
  <si>
    <t>Attandance</t>
  </si>
  <si>
    <t>Earned Salary</t>
  </si>
  <si>
    <t>HRA 40%</t>
  </si>
  <si>
    <t>DA 20%</t>
  </si>
  <si>
    <t>Conveyance</t>
  </si>
  <si>
    <t>Gross Salary</t>
  </si>
  <si>
    <t>PF 12%</t>
  </si>
  <si>
    <t>Prof Tax</t>
  </si>
  <si>
    <t>Net Salary</t>
  </si>
  <si>
    <t>Gross Deduction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</si>
</sst>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K15"/>
  <sheetViews>
    <sheetView tabSelected="1" topLeftCell="A2" zoomScale="130" zoomScaleNormal="130" workbookViewId="0">
      <selection activeCell="E7" sqref="E7"/>
    </sheetView>
  </sheetViews>
  <sheetFormatPr defaultRowHeight="14.5" x14ac:dyDescent="0.35"/>
  <cols>
    <col min="2" max="2" width="14.6328125" customWidth="1"/>
    <col min="3" max="4" width="15.08984375" customWidth="1"/>
    <col min="5" max="37" width="10.453125" bestFit="1" customWidth="1"/>
  </cols>
  <sheetData>
    <row r="3" spans="1:37" x14ac:dyDescent="0.35">
      <c r="B3" t="s">
        <v>0</v>
      </c>
      <c r="C3" t="s">
        <v>84</v>
      </c>
      <c r="G3" s="2">
        <f>DATEVALUE("1"&amp;C3&amp;"2025")</f>
        <v>45658</v>
      </c>
      <c r="K3" s="2">
        <f>EOMONTH(G3,0)</f>
        <v>45688</v>
      </c>
    </row>
    <row r="5" spans="1:37" x14ac:dyDescent="0.35">
      <c r="A5" s="4" t="s">
        <v>1</v>
      </c>
      <c r="B5" s="4" t="s">
        <v>12</v>
      </c>
      <c r="C5" s="4" t="s">
        <v>23</v>
      </c>
      <c r="D5" s="4" t="s">
        <v>98</v>
      </c>
      <c r="E5" s="3">
        <f>G3</f>
        <v>45658</v>
      </c>
      <c r="F5" s="3">
        <f>IF(E5&lt;$K$3,E5+1,"")</f>
        <v>45659</v>
      </c>
      <c r="G5" s="3">
        <f>IF(F5&lt;$K$3,F5+1,"")</f>
        <v>45660</v>
      </c>
      <c r="H5" s="3">
        <f t="shared" ref="H5" si="0">IF(G5&lt;$K$3,G5+1,"")</f>
        <v>45661</v>
      </c>
      <c r="I5" s="3">
        <f t="shared" ref="I5:AJ5" si="1">IF(H5&lt;$K$3,H5+1,"")</f>
        <v>45662</v>
      </c>
      <c r="J5" s="3">
        <f t="shared" si="1"/>
        <v>45663</v>
      </c>
      <c r="K5" s="3">
        <f t="shared" si="1"/>
        <v>45664</v>
      </c>
      <c r="L5" s="3">
        <f t="shared" si="1"/>
        <v>45665</v>
      </c>
      <c r="M5" s="3">
        <f t="shared" si="1"/>
        <v>45666</v>
      </c>
      <c r="N5" s="3">
        <f t="shared" si="1"/>
        <v>45667</v>
      </c>
      <c r="O5" s="3">
        <f t="shared" si="1"/>
        <v>45668</v>
      </c>
      <c r="P5" s="3">
        <f t="shared" si="1"/>
        <v>45669</v>
      </c>
      <c r="Q5" s="3">
        <f t="shared" si="1"/>
        <v>45670</v>
      </c>
      <c r="R5" s="3">
        <f t="shared" si="1"/>
        <v>45671</v>
      </c>
      <c r="S5" s="3">
        <f t="shared" si="1"/>
        <v>45672</v>
      </c>
      <c r="T5" s="3">
        <f t="shared" si="1"/>
        <v>45673</v>
      </c>
      <c r="U5" s="3">
        <f t="shared" si="1"/>
        <v>45674</v>
      </c>
      <c r="V5" s="3">
        <f t="shared" si="1"/>
        <v>45675</v>
      </c>
      <c r="W5" s="3">
        <f t="shared" si="1"/>
        <v>45676</v>
      </c>
      <c r="X5" s="3">
        <f t="shared" si="1"/>
        <v>45677</v>
      </c>
      <c r="Y5" s="3">
        <f t="shared" si="1"/>
        <v>45678</v>
      </c>
      <c r="Z5" s="3">
        <f t="shared" si="1"/>
        <v>45679</v>
      </c>
      <c r="AA5" s="3">
        <f t="shared" si="1"/>
        <v>45680</v>
      </c>
      <c r="AB5" s="3">
        <f t="shared" si="1"/>
        <v>45681</v>
      </c>
      <c r="AC5" s="3">
        <f t="shared" si="1"/>
        <v>45682</v>
      </c>
      <c r="AD5" s="3">
        <f t="shared" si="1"/>
        <v>45683</v>
      </c>
      <c r="AE5" s="3">
        <f t="shared" si="1"/>
        <v>45684</v>
      </c>
      <c r="AF5" s="3">
        <f t="shared" si="1"/>
        <v>45685</v>
      </c>
      <c r="AG5" s="3">
        <f t="shared" si="1"/>
        <v>45686</v>
      </c>
      <c r="AH5" s="3">
        <f t="shared" si="1"/>
        <v>45687</v>
      </c>
      <c r="AI5" s="3">
        <f t="shared" si="1"/>
        <v>45688</v>
      </c>
      <c r="AJ5" s="3" t="str">
        <f t="shared" si="1"/>
        <v/>
      </c>
      <c r="AK5" s="1"/>
    </row>
    <row r="6" spans="1:37" x14ac:dyDescent="0.35">
      <c r="A6" s="4" t="s">
        <v>2</v>
      </c>
      <c r="B6" s="4" t="s">
        <v>13</v>
      </c>
      <c r="C6" s="4" t="s">
        <v>24</v>
      </c>
      <c r="D6" s="4" t="s">
        <v>99</v>
      </c>
      <c r="E6" s="1" t="str">
        <f>TEXT(E5,"DDD")</f>
        <v>Wed</v>
      </c>
      <c r="F6" s="1" t="str">
        <f t="shared" ref="F6" si="2">TEXT(F5,"DDD")</f>
        <v>Thu</v>
      </c>
      <c r="G6" s="1" t="str">
        <f t="shared" ref="G6" si="3">TEXT(G5,"DDD")</f>
        <v>Fri</v>
      </c>
      <c r="H6" s="1" t="str">
        <f t="shared" ref="H6" si="4">TEXT(H5,"DDD")</f>
        <v>Sat</v>
      </c>
      <c r="I6" s="1" t="str">
        <f t="shared" ref="I6" si="5">TEXT(I5,"DDD")</f>
        <v>Sun</v>
      </c>
      <c r="J6" s="1" t="str">
        <f t="shared" ref="J6" si="6">TEXT(J5,"DDD")</f>
        <v>Mon</v>
      </c>
      <c r="K6" s="1" t="str">
        <f t="shared" ref="K6" si="7">TEXT(K5,"DDD")</f>
        <v>Tue</v>
      </c>
      <c r="L6" s="1" t="str">
        <f t="shared" ref="L6" si="8">TEXT(L5,"DDD")</f>
        <v>Wed</v>
      </c>
      <c r="M6" s="1" t="str">
        <f t="shared" ref="M6" si="9">TEXT(M5,"DDD")</f>
        <v>Thu</v>
      </c>
      <c r="N6" s="1" t="str">
        <f t="shared" ref="N6" si="10">TEXT(N5,"DDD")</f>
        <v>Fri</v>
      </c>
      <c r="O6" s="1" t="str">
        <f t="shared" ref="O6" si="11">TEXT(O5,"DDD")</f>
        <v>Sat</v>
      </c>
      <c r="P6" s="1" t="str">
        <f t="shared" ref="P6" si="12">TEXT(P5,"DDD")</f>
        <v>Sun</v>
      </c>
      <c r="Q6" s="1" t="str">
        <f t="shared" ref="Q6" si="13">TEXT(Q5,"DDD")</f>
        <v>Mon</v>
      </c>
      <c r="R6" s="1" t="str">
        <f t="shared" ref="R6" si="14">TEXT(R5,"DDD")</f>
        <v>Tue</v>
      </c>
      <c r="S6" s="1" t="str">
        <f t="shared" ref="S6" si="15">TEXT(S5,"DDD")</f>
        <v>Wed</v>
      </c>
      <c r="T6" s="1" t="str">
        <f t="shared" ref="T6" si="16">TEXT(T5,"DDD")</f>
        <v>Thu</v>
      </c>
      <c r="U6" s="1" t="str">
        <f t="shared" ref="U6" si="17">TEXT(U5,"DDD")</f>
        <v>Fri</v>
      </c>
      <c r="V6" s="1" t="str">
        <f t="shared" ref="V6" si="18">TEXT(V5,"DDD")</f>
        <v>Sat</v>
      </c>
      <c r="W6" s="1" t="str">
        <f t="shared" ref="W6" si="19">TEXT(W5,"DDD")</f>
        <v>Sun</v>
      </c>
      <c r="X6" s="1" t="str">
        <f t="shared" ref="X6" si="20">TEXT(X5,"DDD")</f>
        <v>Mon</v>
      </c>
      <c r="Y6" s="1" t="str">
        <f t="shared" ref="Y6" si="21">TEXT(Y5,"DDD")</f>
        <v>Tue</v>
      </c>
      <c r="Z6" s="1" t="str">
        <f t="shared" ref="Z6" si="22">TEXT(Z5,"DDD")</f>
        <v>Wed</v>
      </c>
      <c r="AA6" s="1" t="str">
        <f t="shared" ref="AA6" si="23">TEXT(AA5,"DDD")</f>
        <v>Thu</v>
      </c>
      <c r="AB6" s="1" t="str">
        <f t="shared" ref="AB6" si="24">TEXT(AB5,"DDD")</f>
        <v>Fri</v>
      </c>
      <c r="AC6" s="1" t="str">
        <f t="shared" ref="AC6" si="25">TEXT(AC5,"DDD")</f>
        <v>Sat</v>
      </c>
      <c r="AD6" s="1" t="str">
        <f t="shared" ref="AD6" si="26">TEXT(AD5,"DDD")</f>
        <v>Sun</v>
      </c>
      <c r="AE6" s="1" t="str">
        <f t="shared" ref="AE6" si="27">TEXT(AE5,"DDD")</f>
        <v>Mon</v>
      </c>
      <c r="AF6" s="1" t="str">
        <f t="shared" ref="AF6" si="28">TEXT(AF5,"DDD")</f>
        <v>Tue</v>
      </c>
      <c r="AG6" s="1" t="str">
        <f t="shared" ref="AG6" si="29">TEXT(AG5,"DDD")</f>
        <v>Wed</v>
      </c>
      <c r="AH6" s="1" t="str">
        <f t="shared" ref="AH6" si="30">TEXT(AH5,"DDD")</f>
        <v>Thu</v>
      </c>
      <c r="AI6" s="1" t="str">
        <f t="shared" ref="AI6" si="31">TEXT(AI5,"DDD")</f>
        <v>Fri</v>
      </c>
      <c r="AJ6" s="1" t="s">
        <v>96</v>
      </c>
      <c r="AK6" s="1" t="s">
        <v>97</v>
      </c>
    </row>
    <row r="7" spans="1:37" x14ac:dyDescent="0.35">
      <c r="A7" s="4" t="s">
        <v>3</v>
      </c>
      <c r="B7" s="4" t="s">
        <v>14</v>
      </c>
      <c r="C7" s="4" t="s">
        <v>25</v>
      </c>
      <c r="D7" s="4"/>
      <c r="E7" s="1" t="s">
        <v>101</v>
      </c>
      <c r="F7" s="1" t="s">
        <v>101</v>
      </c>
      <c r="G7" s="1" t="s">
        <v>101</v>
      </c>
      <c r="H7" s="1" t="s">
        <v>101</v>
      </c>
      <c r="I7" s="1"/>
      <c r="J7" s="1" t="s">
        <v>101</v>
      </c>
      <c r="K7" s="1" t="s">
        <v>101</v>
      </c>
      <c r="L7" s="1" t="s">
        <v>100</v>
      </c>
      <c r="M7" s="1" t="s">
        <v>101</v>
      </c>
      <c r="N7" s="1" t="s">
        <v>101</v>
      </c>
      <c r="O7" s="1" t="s">
        <v>101</v>
      </c>
      <c r="P7" s="1"/>
      <c r="Q7" s="1" t="s">
        <v>100</v>
      </c>
      <c r="R7" s="1" t="s">
        <v>101</v>
      </c>
      <c r="S7" s="1" t="s">
        <v>101</v>
      </c>
      <c r="T7" s="1" t="s">
        <v>101</v>
      </c>
      <c r="U7" s="1" t="s">
        <v>101</v>
      </c>
      <c r="V7" s="1" t="s">
        <v>101</v>
      </c>
      <c r="W7" s="1"/>
      <c r="X7" s="1" t="s">
        <v>101</v>
      </c>
      <c r="Y7" s="1" t="s">
        <v>101</v>
      </c>
      <c r="Z7" s="1" t="s">
        <v>100</v>
      </c>
      <c r="AA7" s="1" t="s">
        <v>100</v>
      </c>
      <c r="AB7" s="1" t="s">
        <v>101</v>
      </c>
      <c r="AC7" s="1" t="s">
        <v>101</v>
      </c>
      <c r="AD7" s="1"/>
      <c r="AE7" s="1" t="s">
        <v>101</v>
      </c>
      <c r="AF7" s="1" t="s">
        <v>101</v>
      </c>
      <c r="AG7" s="1" t="s">
        <v>100</v>
      </c>
      <c r="AH7" s="1" t="s">
        <v>101</v>
      </c>
      <c r="AI7" s="1" t="s">
        <v>101</v>
      </c>
      <c r="AJ7" s="1">
        <f>COUNTIF(E7:AI7,"A")</f>
        <v>5</v>
      </c>
      <c r="AK7" s="1">
        <f>31-AJ7</f>
        <v>26</v>
      </c>
    </row>
    <row r="8" spans="1:37" x14ac:dyDescent="0.35">
      <c r="A8" s="4" t="s">
        <v>4</v>
      </c>
      <c r="B8" s="4" t="s">
        <v>15</v>
      </c>
      <c r="C8" s="4" t="s">
        <v>26</v>
      </c>
      <c r="D8" s="4"/>
      <c r="E8" s="1" t="s">
        <v>101</v>
      </c>
      <c r="F8" s="1" t="s">
        <v>101</v>
      </c>
      <c r="G8" s="1" t="s">
        <v>101</v>
      </c>
      <c r="H8" s="1" t="s">
        <v>101</v>
      </c>
      <c r="I8" s="1"/>
      <c r="J8" s="1" t="s">
        <v>101</v>
      </c>
      <c r="K8" s="1" t="s">
        <v>101</v>
      </c>
      <c r="L8" s="1" t="s">
        <v>101</v>
      </c>
      <c r="M8" s="1" t="s">
        <v>101</v>
      </c>
      <c r="N8" s="1" t="s">
        <v>101</v>
      </c>
      <c r="O8" s="1" t="s">
        <v>101</v>
      </c>
      <c r="P8" s="1"/>
      <c r="Q8" s="1" t="s">
        <v>101</v>
      </c>
      <c r="R8" s="1" t="s">
        <v>101</v>
      </c>
      <c r="S8" s="1" t="s">
        <v>100</v>
      </c>
      <c r="T8" s="1" t="s">
        <v>101</v>
      </c>
      <c r="U8" s="1" t="s">
        <v>101</v>
      </c>
      <c r="V8" s="1" t="s">
        <v>101</v>
      </c>
      <c r="W8" s="1"/>
      <c r="X8" s="1" t="s">
        <v>101</v>
      </c>
      <c r="Y8" s="1" t="s">
        <v>101</v>
      </c>
      <c r="Z8" s="1" t="s">
        <v>101</v>
      </c>
      <c r="AA8" s="1" t="s">
        <v>101</v>
      </c>
      <c r="AB8" s="1" t="s">
        <v>101</v>
      </c>
      <c r="AC8" s="1" t="s">
        <v>101</v>
      </c>
      <c r="AD8" s="1"/>
      <c r="AE8" s="1" t="s">
        <v>101</v>
      </c>
      <c r="AF8" s="1" t="s">
        <v>101</v>
      </c>
      <c r="AG8" s="1" t="s">
        <v>101</v>
      </c>
      <c r="AH8" s="1" t="s">
        <v>101</v>
      </c>
      <c r="AI8" s="1" t="s">
        <v>101</v>
      </c>
      <c r="AJ8" s="1">
        <f t="shared" ref="AJ8:AJ15" si="32">COUNTIF(E8:AI8,"A")</f>
        <v>1</v>
      </c>
      <c r="AK8" s="1">
        <f t="shared" ref="AK8:AK15" si="33">31-AJ8</f>
        <v>30</v>
      </c>
    </row>
    <row r="9" spans="1:37" x14ac:dyDescent="0.35">
      <c r="A9" s="4" t="s">
        <v>5</v>
      </c>
      <c r="B9" s="4" t="s">
        <v>16</v>
      </c>
      <c r="C9" s="4" t="s">
        <v>27</v>
      </c>
      <c r="D9" s="4"/>
      <c r="E9" s="1" t="s">
        <v>101</v>
      </c>
      <c r="F9" s="1" t="s">
        <v>101</v>
      </c>
      <c r="G9" s="1" t="s">
        <v>100</v>
      </c>
      <c r="H9" s="1" t="s">
        <v>101</v>
      </c>
      <c r="I9" s="1"/>
      <c r="J9" s="1" t="s">
        <v>101</v>
      </c>
      <c r="K9" s="1" t="s">
        <v>101</v>
      </c>
      <c r="L9" s="1" t="s">
        <v>101</v>
      </c>
      <c r="M9" s="1" t="s">
        <v>101</v>
      </c>
      <c r="N9" s="1" t="s">
        <v>101</v>
      </c>
      <c r="O9" s="1" t="s">
        <v>101</v>
      </c>
      <c r="P9" s="1"/>
      <c r="Q9" s="1" t="s">
        <v>101</v>
      </c>
      <c r="R9" s="1" t="s">
        <v>101</v>
      </c>
      <c r="S9" s="1" t="s">
        <v>101</v>
      </c>
      <c r="T9" s="1" t="s">
        <v>101</v>
      </c>
      <c r="U9" s="1" t="s">
        <v>101</v>
      </c>
      <c r="V9" s="1" t="s">
        <v>101</v>
      </c>
      <c r="W9" s="1"/>
      <c r="X9" s="1" t="s">
        <v>101</v>
      </c>
      <c r="Y9" s="1" t="s">
        <v>101</v>
      </c>
      <c r="Z9" s="1" t="s">
        <v>101</v>
      </c>
      <c r="AA9" s="1" t="s">
        <v>101</v>
      </c>
      <c r="AB9" s="1" t="s">
        <v>101</v>
      </c>
      <c r="AC9" s="1" t="s">
        <v>101</v>
      </c>
      <c r="AD9" s="1"/>
      <c r="AE9" s="1" t="s">
        <v>101</v>
      </c>
      <c r="AF9" s="1" t="s">
        <v>101</v>
      </c>
      <c r="AG9" s="1" t="s">
        <v>101</v>
      </c>
      <c r="AH9" s="1" t="s">
        <v>101</v>
      </c>
      <c r="AI9" s="1" t="s">
        <v>101</v>
      </c>
      <c r="AJ9" s="1">
        <f t="shared" si="32"/>
        <v>1</v>
      </c>
      <c r="AK9" s="1">
        <f t="shared" si="33"/>
        <v>30</v>
      </c>
    </row>
    <row r="10" spans="1:37" x14ac:dyDescent="0.35">
      <c r="A10" s="4" t="s">
        <v>6</v>
      </c>
      <c r="B10" s="4" t="s">
        <v>17</v>
      </c>
      <c r="C10" s="4" t="s">
        <v>28</v>
      </c>
      <c r="D10" s="4"/>
      <c r="E10" s="1" t="s">
        <v>101</v>
      </c>
      <c r="F10" s="1" t="s">
        <v>101</v>
      </c>
      <c r="G10" s="1" t="s">
        <v>101</v>
      </c>
      <c r="H10" s="1" t="s">
        <v>101</v>
      </c>
      <c r="I10" s="1"/>
      <c r="J10" s="1" t="s">
        <v>101</v>
      </c>
      <c r="K10" s="1" t="s">
        <v>100</v>
      </c>
      <c r="L10" s="1" t="s">
        <v>101</v>
      </c>
      <c r="M10" s="1" t="s">
        <v>101</v>
      </c>
      <c r="N10" s="1" t="s">
        <v>100</v>
      </c>
      <c r="O10" s="1" t="s">
        <v>101</v>
      </c>
      <c r="P10" s="1"/>
      <c r="Q10" s="1" t="s">
        <v>101</v>
      </c>
      <c r="R10" s="1" t="s">
        <v>101</v>
      </c>
      <c r="S10" s="1" t="s">
        <v>101</v>
      </c>
      <c r="T10" s="1" t="s">
        <v>101</v>
      </c>
      <c r="U10" s="1" t="s">
        <v>101</v>
      </c>
      <c r="V10" s="1" t="s">
        <v>101</v>
      </c>
      <c r="W10" s="1"/>
      <c r="X10" s="1" t="s">
        <v>101</v>
      </c>
      <c r="Y10" s="1" t="s">
        <v>101</v>
      </c>
      <c r="Z10" s="1" t="s">
        <v>101</v>
      </c>
      <c r="AA10" s="1" t="s">
        <v>101</v>
      </c>
      <c r="AB10" s="1" t="s">
        <v>101</v>
      </c>
      <c r="AC10" s="1" t="s">
        <v>101</v>
      </c>
      <c r="AD10" s="1"/>
      <c r="AE10" s="1" t="s">
        <v>101</v>
      </c>
      <c r="AF10" s="1" t="s">
        <v>101</v>
      </c>
      <c r="AG10" s="1" t="s">
        <v>101</v>
      </c>
      <c r="AH10" s="1" t="s">
        <v>100</v>
      </c>
      <c r="AI10" s="1" t="s">
        <v>101</v>
      </c>
      <c r="AJ10" s="1">
        <f t="shared" si="32"/>
        <v>3</v>
      </c>
      <c r="AK10" s="1">
        <f t="shared" si="33"/>
        <v>28</v>
      </c>
    </row>
    <row r="11" spans="1:37" x14ac:dyDescent="0.35">
      <c r="A11" s="4" t="s">
        <v>7</v>
      </c>
      <c r="B11" s="4" t="s">
        <v>18</v>
      </c>
      <c r="C11" s="4" t="s">
        <v>29</v>
      </c>
      <c r="D11" s="4"/>
      <c r="E11" s="1" t="s">
        <v>100</v>
      </c>
      <c r="F11" s="1" t="s">
        <v>101</v>
      </c>
      <c r="G11" s="1" t="s">
        <v>101</v>
      </c>
      <c r="H11" s="1" t="s">
        <v>101</v>
      </c>
      <c r="I11" s="1"/>
      <c r="J11" s="1" t="s">
        <v>101</v>
      </c>
      <c r="K11" s="1" t="s">
        <v>101</v>
      </c>
      <c r="L11" s="1" t="s">
        <v>101</v>
      </c>
      <c r="M11" s="1" t="s">
        <v>101</v>
      </c>
      <c r="N11" s="1" t="s">
        <v>101</v>
      </c>
      <c r="O11" s="1" t="s">
        <v>101</v>
      </c>
      <c r="P11" s="1"/>
      <c r="Q11" s="1" t="s">
        <v>101</v>
      </c>
      <c r="R11" s="1" t="s">
        <v>100</v>
      </c>
      <c r="S11" s="1" t="s">
        <v>101</v>
      </c>
      <c r="T11" s="1" t="s">
        <v>101</v>
      </c>
      <c r="U11" s="1" t="s">
        <v>101</v>
      </c>
      <c r="V11" s="1" t="s">
        <v>101</v>
      </c>
      <c r="W11" s="1"/>
      <c r="X11" s="1" t="s">
        <v>101</v>
      </c>
      <c r="Y11" s="1" t="s">
        <v>101</v>
      </c>
      <c r="Z11" s="1" t="s">
        <v>101</v>
      </c>
      <c r="AA11" s="1" t="s">
        <v>101</v>
      </c>
      <c r="AB11" s="1" t="s">
        <v>101</v>
      </c>
      <c r="AC11" s="1" t="s">
        <v>101</v>
      </c>
      <c r="AD11" s="1"/>
      <c r="AE11" s="1" t="s">
        <v>101</v>
      </c>
      <c r="AF11" s="1" t="s">
        <v>101</v>
      </c>
      <c r="AG11" s="1" t="s">
        <v>101</v>
      </c>
      <c r="AH11" s="1" t="s">
        <v>101</v>
      </c>
      <c r="AI11" s="1" t="s">
        <v>101</v>
      </c>
      <c r="AJ11" s="1">
        <f t="shared" si="32"/>
        <v>2</v>
      </c>
      <c r="AK11" s="1">
        <f t="shared" si="33"/>
        <v>29</v>
      </c>
    </row>
    <row r="12" spans="1:37" x14ac:dyDescent="0.35">
      <c r="A12" s="4" t="s">
        <v>8</v>
      </c>
      <c r="B12" s="4" t="s">
        <v>19</v>
      </c>
      <c r="C12" s="4" t="s">
        <v>30</v>
      </c>
      <c r="D12" s="4"/>
      <c r="E12" s="1" t="s">
        <v>100</v>
      </c>
      <c r="F12" s="1" t="s">
        <v>101</v>
      </c>
      <c r="G12" s="1" t="s">
        <v>101</v>
      </c>
      <c r="H12" s="1" t="s">
        <v>101</v>
      </c>
      <c r="I12" s="1"/>
      <c r="J12" s="1" t="s">
        <v>101</v>
      </c>
      <c r="K12" s="1" t="s">
        <v>101</v>
      </c>
      <c r="L12" s="1" t="s">
        <v>101</v>
      </c>
      <c r="M12" s="1" t="s">
        <v>101</v>
      </c>
      <c r="N12" s="1" t="s">
        <v>101</v>
      </c>
      <c r="O12" s="1" t="s">
        <v>100</v>
      </c>
      <c r="P12" s="1"/>
      <c r="Q12" s="1" t="s">
        <v>101</v>
      </c>
      <c r="R12" s="1" t="s">
        <v>101</v>
      </c>
      <c r="S12" s="1" t="s">
        <v>101</v>
      </c>
      <c r="T12" s="1" t="s">
        <v>101</v>
      </c>
      <c r="U12" s="1" t="s">
        <v>101</v>
      </c>
      <c r="V12" s="1" t="s">
        <v>101</v>
      </c>
      <c r="W12" s="1"/>
      <c r="X12" s="1" t="s">
        <v>101</v>
      </c>
      <c r="Y12" s="1" t="s">
        <v>101</v>
      </c>
      <c r="Z12" s="1" t="s">
        <v>100</v>
      </c>
      <c r="AA12" s="1" t="s">
        <v>100</v>
      </c>
      <c r="AB12" s="1" t="s">
        <v>101</v>
      </c>
      <c r="AC12" s="1" t="s">
        <v>101</v>
      </c>
      <c r="AD12" s="1"/>
      <c r="AE12" s="1" t="s">
        <v>101</v>
      </c>
      <c r="AF12" s="1" t="s">
        <v>101</v>
      </c>
      <c r="AG12" s="1" t="s">
        <v>101</v>
      </c>
      <c r="AH12" s="1" t="s">
        <v>101</v>
      </c>
      <c r="AI12" s="1" t="s">
        <v>101</v>
      </c>
      <c r="AJ12" s="1">
        <f t="shared" si="32"/>
        <v>4</v>
      </c>
      <c r="AK12" s="1">
        <f t="shared" si="33"/>
        <v>27</v>
      </c>
    </row>
    <row r="13" spans="1:37" x14ac:dyDescent="0.35">
      <c r="A13" s="4" t="s">
        <v>9</v>
      </c>
      <c r="B13" s="4" t="s">
        <v>20</v>
      </c>
      <c r="C13" s="4" t="s">
        <v>31</v>
      </c>
      <c r="D13" s="4"/>
      <c r="E13" s="1" t="s">
        <v>101</v>
      </c>
      <c r="F13" s="1" t="s">
        <v>100</v>
      </c>
      <c r="G13" s="1" t="s">
        <v>100</v>
      </c>
      <c r="H13" s="1" t="s">
        <v>101</v>
      </c>
      <c r="I13" s="1"/>
      <c r="J13" s="1" t="s">
        <v>101</v>
      </c>
      <c r="K13" s="1" t="s">
        <v>100</v>
      </c>
      <c r="L13" s="1" t="s">
        <v>101</v>
      </c>
      <c r="M13" s="1" t="s">
        <v>101</v>
      </c>
      <c r="N13" s="1" t="s">
        <v>101</v>
      </c>
      <c r="O13" s="1" t="s">
        <v>101</v>
      </c>
      <c r="P13" s="1"/>
      <c r="Q13" s="1" t="s">
        <v>101</v>
      </c>
      <c r="R13" s="1" t="s">
        <v>101</v>
      </c>
      <c r="S13" s="1" t="s">
        <v>101</v>
      </c>
      <c r="T13" s="1" t="s">
        <v>101</v>
      </c>
      <c r="U13" s="1" t="s">
        <v>101</v>
      </c>
      <c r="V13" s="1" t="s">
        <v>101</v>
      </c>
      <c r="W13" s="1"/>
      <c r="X13" s="1" t="s">
        <v>101</v>
      </c>
      <c r="Y13" s="1" t="s">
        <v>101</v>
      </c>
      <c r="Z13" s="1" t="s">
        <v>101</v>
      </c>
      <c r="AA13" s="1" t="s">
        <v>101</v>
      </c>
      <c r="AB13" s="1" t="s">
        <v>101</v>
      </c>
      <c r="AC13" s="1" t="s">
        <v>101</v>
      </c>
      <c r="AD13" s="1"/>
      <c r="AE13" s="1" t="s">
        <v>101</v>
      </c>
      <c r="AF13" s="1" t="s">
        <v>101</v>
      </c>
      <c r="AG13" s="1" t="s">
        <v>101</v>
      </c>
      <c r="AH13" s="1" t="s">
        <v>100</v>
      </c>
      <c r="AI13" s="1" t="s">
        <v>101</v>
      </c>
      <c r="AJ13" s="1">
        <f t="shared" si="32"/>
        <v>4</v>
      </c>
      <c r="AK13" s="1">
        <f t="shared" si="33"/>
        <v>27</v>
      </c>
    </row>
    <row r="14" spans="1:37" x14ac:dyDescent="0.35">
      <c r="A14" s="4" t="s">
        <v>10</v>
      </c>
      <c r="B14" s="4" t="s">
        <v>21</v>
      </c>
      <c r="C14" s="4" t="s">
        <v>32</v>
      </c>
      <c r="D14" s="4"/>
      <c r="E14" s="1" t="s">
        <v>101</v>
      </c>
      <c r="F14" s="1" t="s">
        <v>101</v>
      </c>
      <c r="G14" s="1" t="s">
        <v>101</v>
      </c>
      <c r="H14" s="1" t="s">
        <v>101</v>
      </c>
      <c r="I14" s="1"/>
      <c r="J14" s="1" t="s">
        <v>100</v>
      </c>
      <c r="K14" s="1" t="s">
        <v>101</v>
      </c>
      <c r="L14" s="1" t="s">
        <v>101</v>
      </c>
      <c r="M14" s="1" t="s">
        <v>101</v>
      </c>
      <c r="N14" s="1" t="s">
        <v>100</v>
      </c>
      <c r="O14" s="1" t="s">
        <v>101</v>
      </c>
      <c r="P14" s="1"/>
      <c r="Q14" s="1" t="s">
        <v>101</v>
      </c>
      <c r="R14" s="1" t="s">
        <v>100</v>
      </c>
      <c r="S14" s="1" t="s">
        <v>101</v>
      </c>
      <c r="T14" s="1" t="s">
        <v>101</v>
      </c>
      <c r="U14" s="1" t="s">
        <v>101</v>
      </c>
      <c r="V14" s="1" t="s">
        <v>101</v>
      </c>
      <c r="W14" s="1"/>
      <c r="X14" s="1" t="s">
        <v>101</v>
      </c>
      <c r="Y14" s="1" t="s">
        <v>101</v>
      </c>
      <c r="Z14" s="1" t="s">
        <v>101</v>
      </c>
      <c r="AA14" s="1" t="s">
        <v>101</v>
      </c>
      <c r="AB14" s="1" t="s">
        <v>101</v>
      </c>
      <c r="AC14" s="1" t="s">
        <v>101</v>
      </c>
      <c r="AD14" s="1"/>
      <c r="AE14" s="1" t="s">
        <v>101</v>
      </c>
      <c r="AF14" s="1" t="s">
        <v>100</v>
      </c>
      <c r="AG14" s="1" t="s">
        <v>101</v>
      </c>
      <c r="AH14" s="1" t="s">
        <v>101</v>
      </c>
      <c r="AI14" s="1" t="s">
        <v>101</v>
      </c>
      <c r="AJ14" s="1">
        <f t="shared" si="32"/>
        <v>4</v>
      </c>
      <c r="AK14" s="1">
        <f t="shared" si="33"/>
        <v>27</v>
      </c>
    </row>
    <row r="15" spans="1:37" x14ac:dyDescent="0.35">
      <c r="A15" s="4" t="s">
        <v>11</v>
      </c>
      <c r="B15" s="4" t="s">
        <v>22</v>
      </c>
      <c r="C15" s="4" t="s">
        <v>33</v>
      </c>
      <c r="D15" s="4"/>
      <c r="E15" s="1" t="s">
        <v>101</v>
      </c>
      <c r="F15" s="1" t="s">
        <v>101</v>
      </c>
      <c r="G15" s="1" t="s">
        <v>101</v>
      </c>
      <c r="H15" s="1" t="s">
        <v>101</v>
      </c>
      <c r="I15" s="1"/>
      <c r="J15" s="1" t="s">
        <v>101</v>
      </c>
      <c r="K15" s="1" t="s">
        <v>101</v>
      </c>
      <c r="L15" s="1" t="s">
        <v>101</v>
      </c>
      <c r="M15" s="1" t="s">
        <v>101</v>
      </c>
      <c r="N15" s="1" t="s">
        <v>101</v>
      </c>
      <c r="O15" s="1" t="s">
        <v>101</v>
      </c>
      <c r="P15" s="1"/>
      <c r="Q15" s="1" t="s">
        <v>101</v>
      </c>
      <c r="R15" s="1" t="s">
        <v>101</v>
      </c>
      <c r="S15" s="1" t="s">
        <v>101</v>
      </c>
      <c r="T15" s="1" t="s">
        <v>101</v>
      </c>
      <c r="U15" s="1" t="s">
        <v>101</v>
      </c>
      <c r="V15" s="1" t="s">
        <v>101</v>
      </c>
      <c r="W15" s="1"/>
      <c r="X15" s="1" t="s">
        <v>101</v>
      </c>
      <c r="Y15" s="1" t="s">
        <v>101</v>
      </c>
      <c r="Z15" s="1" t="s">
        <v>101</v>
      </c>
      <c r="AA15" s="1" t="s">
        <v>100</v>
      </c>
      <c r="AB15" s="1" t="s">
        <v>101</v>
      </c>
      <c r="AC15" s="1" t="s">
        <v>101</v>
      </c>
      <c r="AD15" s="1"/>
      <c r="AE15" s="1" t="s">
        <v>101</v>
      </c>
      <c r="AF15" s="1" t="s">
        <v>101</v>
      </c>
      <c r="AG15" s="1" t="s">
        <v>101</v>
      </c>
      <c r="AH15" s="1" t="s">
        <v>101</v>
      </c>
      <c r="AI15" s="1" t="s">
        <v>101</v>
      </c>
      <c r="AJ15" s="1">
        <f t="shared" si="32"/>
        <v>1</v>
      </c>
      <c r="AK15" s="1">
        <f t="shared" si="33"/>
        <v>30</v>
      </c>
    </row>
  </sheetData>
  <conditionalFormatting sqref="E7:AI15">
    <cfRule type="expression" dxfId="1" priority="1">
      <formula>E$6="Sun"</formula>
    </cfRule>
    <cfRule type="expression" priority="2">
      <formula>E$6="sun"</formula>
    </cfRule>
    <cfRule type="expression" dxfId="0" priority="3">
      <formula>E$6="sun"</formula>
    </cfRule>
  </conditionalFormatting>
  <dataValidations count="1">
    <dataValidation type="custom" allowBlank="1" showInputMessage="1" showErrorMessage="1" sqref="E7:AI15">
      <formula1>E$6&lt;&gt;"Sun"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Sheet3!$A$1:$A$12</xm:f>
          </x14:formula1>
          <xm:sqref>C3:D3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opLeftCell="I1" workbookViewId="0">
      <selection activeCell="O15" sqref="O15"/>
    </sheetView>
  </sheetViews>
  <sheetFormatPr defaultRowHeight="14.5" x14ac:dyDescent="0.35"/>
  <cols>
    <col min="2" max="2" width="15" customWidth="1"/>
    <col min="3" max="3" width="14.54296875" customWidth="1"/>
    <col min="5" max="5" width="16.26953125" customWidth="1"/>
    <col min="6" max="6" width="11.26953125" customWidth="1"/>
    <col min="8" max="8" width="11.7265625" customWidth="1"/>
    <col min="9" max="9" width="14.1796875" customWidth="1"/>
    <col min="12" max="12" width="10.08984375" customWidth="1"/>
    <col min="13" max="13" width="12.36328125" customWidth="1"/>
    <col min="16" max="16" width="10.54296875" customWidth="1"/>
    <col min="17" max="17" width="11.54296875" customWidth="1"/>
    <col min="20" max="20" width="15.6328125" customWidth="1"/>
    <col min="21" max="21" width="10.36328125" customWidth="1"/>
  </cols>
  <sheetData>
    <row r="1" spans="1:21" x14ac:dyDescent="0.35">
      <c r="A1" s="4" t="s">
        <v>1</v>
      </c>
      <c r="B1" s="4" t="s">
        <v>12</v>
      </c>
      <c r="C1" s="4" t="s">
        <v>34</v>
      </c>
      <c r="D1" s="4" t="s">
        <v>45</v>
      </c>
      <c r="E1" s="4" t="s">
        <v>23</v>
      </c>
      <c r="F1" s="5" t="s">
        <v>48</v>
      </c>
      <c r="G1" s="5" t="s">
        <v>49</v>
      </c>
      <c r="H1" s="5" t="s">
        <v>60</v>
      </c>
      <c r="I1" s="5" t="s">
        <v>71</v>
      </c>
      <c r="J1" s="5" t="s">
        <v>72</v>
      </c>
      <c r="K1" s="5" t="s">
        <v>83</v>
      </c>
      <c r="L1" s="5" t="s">
        <v>102</v>
      </c>
      <c r="M1" s="5" t="s">
        <v>103</v>
      </c>
      <c r="N1" s="5" t="s">
        <v>104</v>
      </c>
      <c r="O1" s="5" t="s">
        <v>105</v>
      </c>
      <c r="P1" s="5" t="s">
        <v>106</v>
      </c>
      <c r="Q1" s="5" t="s">
        <v>107</v>
      </c>
      <c r="R1" s="5" t="s">
        <v>108</v>
      </c>
      <c r="S1" s="5" t="s">
        <v>109</v>
      </c>
      <c r="T1" s="5" t="s">
        <v>111</v>
      </c>
      <c r="U1" s="5" t="s">
        <v>110</v>
      </c>
    </row>
    <row r="2" spans="1:21" x14ac:dyDescent="0.35">
      <c r="A2" s="4" t="s">
        <v>2</v>
      </c>
      <c r="B2" s="4" t="s">
        <v>13</v>
      </c>
      <c r="C2" s="4" t="s">
        <v>35</v>
      </c>
      <c r="D2" s="4" t="s">
        <v>46</v>
      </c>
      <c r="E2" s="4" t="s">
        <v>24</v>
      </c>
      <c r="F2" s="6">
        <v>45301</v>
      </c>
      <c r="G2" s="5" t="s">
        <v>50</v>
      </c>
      <c r="H2" s="5" t="s">
        <v>61</v>
      </c>
      <c r="I2" s="4">
        <v>12345678001</v>
      </c>
      <c r="J2" s="4" t="s">
        <v>73</v>
      </c>
      <c r="K2" s="4">
        <v>20000</v>
      </c>
      <c r="L2" s="1">
        <v>31</v>
      </c>
      <c r="M2" s="1">
        <f>K2/31*L2</f>
        <v>20000</v>
      </c>
      <c r="N2" s="1">
        <f>K2*40%</f>
        <v>8000</v>
      </c>
      <c r="O2" s="1">
        <f>K2*20%</f>
        <v>4000</v>
      </c>
      <c r="P2" s="1">
        <v>2000</v>
      </c>
      <c r="Q2" s="1">
        <f>M2+N2+O2+P2</f>
        <v>34000</v>
      </c>
      <c r="R2" s="1">
        <f>K2*12%</f>
        <v>2400</v>
      </c>
      <c r="S2" s="1">
        <v>250</v>
      </c>
      <c r="T2" s="1">
        <f>R2+S2</f>
        <v>2650</v>
      </c>
      <c r="U2" s="1">
        <f>Q2-T2</f>
        <v>31350</v>
      </c>
    </row>
    <row r="3" spans="1:21" x14ac:dyDescent="0.35">
      <c r="A3" s="4" t="s">
        <v>3</v>
      </c>
      <c r="B3" s="4" t="s">
        <v>14</v>
      </c>
      <c r="C3" s="4" t="s">
        <v>36</v>
      </c>
      <c r="D3" s="4" t="s">
        <v>47</v>
      </c>
      <c r="E3" s="4" t="s">
        <v>25</v>
      </c>
      <c r="F3" s="6">
        <v>44631</v>
      </c>
      <c r="G3" s="5" t="s">
        <v>51</v>
      </c>
      <c r="H3" s="5" t="s">
        <v>62</v>
      </c>
      <c r="I3" s="4">
        <v>12345678002</v>
      </c>
      <c r="J3" s="4" t="s">
        <v>77</v>
      </c>
      <c r="K3" s="4">
        <v>18000</v>
      </c>
      <c r="L3" s="1">
        <v>31</v>
      </c>
      <c r="M3" s="1">
        <f t="shared" ref="M3:M11" si="0">K3/31*L3</f>
        <v>18000</v>
      </c>
      <c r="N3" s="1">
        <f t="shared" ref="N3:N11" si="1">K3*40%</f>
        <v>7200</v>
      </c>
      <c r="O3" s="1">
        <f t="shared" ref="O3:O11" si="2">K3*20%</f>
        <v>3600</v>
      </c>
      <c r="P3" s="1">
        <v>3500</v>
      </c>
      <c r="Q3" s="1">
        <f t="shared" ref="Q3:Q11" si="3">M3+N3+O3+P3</f>
        <v>32300</v>
      </c>
      <c r="R3" s="1">
        <f t="shared" ref="R3:R11" si="4">K3*12%</f>
        <v>2160</v>
      </c>
      <c r="S3" s="1">
        <v>220</v>
      </c>
      <c r="T3" s="1">
        <f t="shared" ref="T3:T11" si="5">R3+S3</f>
        <v>2380</v>
      </c>
      <c r="U3" s="1">
        <f t="shared" ref="U3:U11" si="6">Q3-T3</f>
        <v>29920</v>
      </c>
    </row>
    <row r="4" spans="1:21" x14ac:dyDescent="0.35">
      <c r="A4" s="4" t="s">
        <v>4</v>
      </c>
      <c r="B4" s="4" t="s">
        <v>15</v>
      </c>
      <c r="C4" s="4" t="s">
        <v>37</v>
      </c>
      <c r="D4" s="4" t="s">
        <v>46</v>
      </c>
      <c r="E4" s="4" t="s">
        <v>26</v>
      </c>
      <c r="F4" s="6">
        <v>43961</v>
      </c>
      <c r="G4" s="5" t="s">
        <v>52</v>
      </c>
      <c r="H4" s="5" t="s">
        <v>63</v>
      </c>
      <c r="I4" s="4">
        <v>12345678003</v>
      </c>
      <c r="J4" s="4" t="s">
        <v>74</v>
      </c>
      <c r="K4" s="4">
        <v>22000</v>
      </c>
      <c r="L4" s="1">
        <v>31</v>
      </c>
      <c r="M4" s="1">
        <f t="shared" si="0"/>
        <v>22000</v>
      </c>
      <c r="N4" s="1">
        <f t="shared" si="1"/>
        <v>8800</v>
      </c>
      <c r="O4" s="1">
        <f t="shared" si="2"/>
        <v>4400</v>
      </c>
      <c r="P4" s="1">
        <v>1500</v>
      </c>
      <c r="Q4" s="1">
        <f t="shared" si="3"/>
        <v>36700</v>
      </c>
      <c r="R4" s="1">
        <f t="shared" si="4"/>
        <v>2640</v>
      </c>
      <c r="S4" s="1">
        <v>330</v>
      </c>
      <c r="T4" s="1">
        <f t="shared" si="5"/>
        <v>2970</v>
      </c>
      <c r="U4" s="1">
        <f t="shared" si="6"/>
        <v>33730</v>
      </c>
    </row>
    <row r="5" spans="1:21" x14ac:dyDescent="0.35">
      <c r="A5" s="4" t="s">
        <v>5</v>
      </c>
      <c r="B5" s="4" t="s">
        <v>16</v>
      </c>
      <c r="C5" s="4" t="s">
        <v>38</v>
      </c>
      <c r="D5" s="4" t="s">
        <v>47</v>
      </c>
      <c r="E5" s="4" t="s">
        <v>27</v>
      </c>
      <c r="F5" s="6">
        <v>44751</v>
      </c>
      <c r="G5" s="5" t="s">
        <v>53</v>
      </c>
      <c r="H5" s="5" t="s">
        <v>64</v>
      </c>
      <c r="I5" s="4">
        <v>12345678004</v>
      </c>
      <c r="J5" s="4" t="s">
        <v>78</v>
      </c>
      <c r="K5" s="4">
        <v>20000</v>
      </c>
      <c r="L5" s="1">
        <v>31</v>
      </c>
      <c r="M5" s="1">
        <f t="shared" si="0"/>
        <v>20000</v>
      </c>
      <c r="N5" s="1">
        <f t="shared" si="1"/>
        <v>8000</v>
      </c>
      <c r="O5" s="1">
        <f t="shared" si="2"/>
        <v>4000</v>
      </c>
      <c r="P5" s="1">
        <v>2000</v>
      </c>
      <c r="Q5" s="1">
        <f t="shared" si="3"/>
        <v>34000</v>
      </c>
      <c r="R5" s="1">
        <f t="shared" si="4"/>
        <v>2400</v>
      </c>
      <c r="S5" s="1">
        <v>300</v>
      </c>
      <c r="T5" s="1">
        <f t="shared" si="5"/>
        <v>2700</v>
      </c>
      <c r="U5" s="1">
        <f t="shared" si="6"/>
        <v>31300</v>
      </c>
    </row>
    <row r="6" spans="1:21" x14ac:dyDescent="0.35">
      <c r="A6" s="4" t="s">
        <v>6</v>
      </c>
      <c r="B6" s="4" t="s">
        <v>17</v>
      </c>
      <c r="C6" s="4" t="s">
        <v>39</v>
      </c>
      <c r="D6" s="4" t="s">
        <v>47</v>
      </c>
      <c r="E6" s="4" t="s">
        <v>28</v>
      </c>
      <c r="F6" s="6">
        <v>43350</v>
      </c>
      <c r="G6" s="5" t="s">
        <v>54</v>
      </c>
      <c r="H6" s="5" t="s">
        <v>65</v>
      </c>
      <c r="I6" s="4">
        <v>12345678005</v>
      </c>
      <c r="J6" s="4" t="s">
        <v>79</v>
      </c>
      <c r="K6" s="4">
        <v>21000</v>
      </c>
      <c r="L6" s="1">
        <v>31</v>
      </c>
      <c r="M6" s="1">
        <f t="shared" si="0"/>
        <v>21000</v>
      </c>
      <c r="N6" s="1">
        <f t="shared" si="1"/>
        <v>8400</v>
      </c>
      <c r="O6" s="1">
        <f t="shared" si="2"/>
        <v>4200</v>
      </c>
      <c r="P6" s="1">
        <v>1000</v>
      </c>
      <c r="Q6" s="1">
        <f t="shared" si="3"/>
        <v>34600</v>
      </c>
      <c r="R6" s="1">
        <f t="shared" si="4"/>
        <v>2520</v>
      </c>
      <c r="S6" s="1">
        <v>220</v>
      </c>
      <c r="T6" s="1">
        <f t="shared" si="5"/>
        <v>2740</v>
      </c>
      <c r="U6" s="1">
        <f t="shared" si="6"/>
        <v>31860</v>
      </c>
    </row>
    <row r="7" spans="1:21" x14ac:dyDescent="0.35">
      <c r="A7" s="4" t="s">
        <v>7</v>
      </c>
      <c r="B7" s="4" t="s">
        <v>18</v>
      </c>
      <c r="C7" s="4" t="s">
        <v>40</v>
      </c>
      <c r="D7" s="4" t="s">
        <v>46</v>
      </c>
      <c r="E7" s="4" t="s">
        <v>29</v>
      </c>
      <c r="F7" s="6">
        <v>44871</v>
      </c>
      <c r="G7" s="5" t="s">
        <v>55</v>
      </c>
      <c r="H7" s="5" t="s">
        <v>66</v>
      </c>
      <c r="I7" s="4">
        <v>12345678006</v>
      </c>
      <c r="J7" s="4" t="s">
        <v>75</v>
      </c>
      <c r="K7" s="4">
        <v>22500</v>
      </c>
      <c r="L7" s="1">
        <v>31</v>
      </c>
      <c r="M7" s="1">
        <f t="shared" si="0"/>
        <v>22500</v>
      </c>
      <c r="N7" s="1">
        <f t="shared" si="1"/>
        <v>9000</v>
      </c>
      <c r="O7" s="1">
        <f t="shared" si="2"/>
        <v>4500</v>
      </c>
      <c r="P7" s="1">
        <v>2500</v>
      </c>
      <c r="Q7" s="1">
        <f t="shared" si="3"/>
        <v>38500</v>
      </c>
      <c r="R7" s="1">
        <f t="shared" si="4"/>
        <v>2700</v>
      </c>
      <c r="S7" s="1">
        <v>250</v>
      </c>
      <c r="T7" s="1">
        <f t="shared" si="5"/>
        <v>2950</v>
      </c>
      <c r="U7" s="1">
        <f t="shared" si="6"/>
        <v>35550</v>
      </c>
    </row>
    <row r="8" spans="1:21" x14ac:dyDescent="0.35">
      <c r="A8" s="4" t="s">
        <v>8</v>
      </c>
      <c r="B8" s="4" t="s">
        <v>19</v>
      </c>
      <c r="C8" s="4" t="s">
        <v>41</v>
      </c>
      <c r="D8" s="4" t="s">
        <v>47</v>
      </c>
      <c r="E8" s="4" t="s">
        <v>30</v>
      </c>
      <c r="F8" s="6">
        <v>45662</v>
      </c>
      <c r="G8" s="5" t="s">
        <v>56</v>
      </c>
      <c r="H8" s="5" t="s">
        <v>67</v>
      </c>
      <c r="I8" s="4">
        <v>12345678007</v>
      </c>
      <c r="J8" s="4" t="s">
        <v>80</v>
      </c>
      <c r="K8" s="4">
        <v>25000</v>
      </c>
      <c r="L8" s="1">
        <v>31</v>
      </c>
      <c r="M8" s="1">
        <f t="shared" si="0"/>
        <v>25000</v>
      </c>
      <c r="N8" s="1">
        <f t="shared" si="1"/>
        <v>10000</v>
      </c>
      <c r="O8" s="1">
        <f t="shared" si="2"/>
        <v>5000</v>
      </c>
      <c r="P8" s="1">
        <v>2500</v>
      </c>
      <c r="Q8" s="1">
        <f t="shared" si="3"/>
        <v>42500</v>
      </c>
      <c r="R8" s="1">
        <f t="shared" si="4"/>
        <v>3000</v>
      </c>
      <c r="S8" s="1">
        <v>250</v>
      </c>
      <c r="T8" s="1">
        <f t="shared" si="5"/>
        <v>3250</v>
      </c>
      <c r="U8" s="1">
        <f t="shared" si="6"/>
        <v>39250</v>
      </c>
    </row>
    <row r="9" spans="1:21" x14ac:dyDescent="0.35">
      <c r="A9" s="4" t="s">
        <v>9</v>
      </c>
      <c r="B9" s="4" t="s">
        <v>20</v>
      </c>
      <c r="C9" s="4" t="s">
        <v>42</v>
      </c>
      <c r="D9" s="4" t="s">
        <v>46</v>
      </c>
      <c r="E9" s="4" t="s">
        <v>31</v>
      </c>
      <c r="F9" s="6">
        <v>44991</v>
      </c>
      <c r="G9" s="5" t="s">
        <v>57</v>
      </c>
      <c r="H9" s="5" t="s">
        <v>68</v>
      </c>
      <c r="I9" s="4">
        <v>12345678008</v>
      </c>
      <c r="J9" s="4" t="s">
        <v>76</v>
      </c>
      <c r="K9" s="4">
        <v>28000</v>
      </c>
      <c r="L9" s="1">
        <v>31</v>
      </c>
      <c r="M9" s="1">
        <f t="shared" si="0"/>
        <v>28000</v>
      </c>
      <c r="N9" s="1">
        <f t="shared" si="1"/>
        <v>11200</v>
      </c>
      <c r="O9" s="1">
        <f t="shared" si="2"/>
        <v>5600</v>
      </c>
      <c r="P9" s="1">
        <v>2500</v>
      </c>
      <c r="Q9" s="1">
        <f t="shared" si="3"/>
        <v>47300</v>
      </c>
      <c r="R9" s="1">
        <f t="shared" si="4"/>
        <v>3360</v>
      </c>
      <c r="S9" s="1">
        <v>250</v>
      </c>
      <c r="T9" s="1">
        <f t="shared" si="5"/>
        <v>3610</v>
      </c>
      <c r="U9" s="1">
        <f t="shared" si="6"/>
        <v>43690</v>
      </c>
    </row>
    <row r="10" spans="1:21" x14ac:dyDescent="0.35">
      <c r="A10" s="4" t="s">
        <v>10</v>
      </c>
      <c r="B10" s="4" t="s">
        <v>21</v>
      </c>
      <c r="C10" s="4" t="s">
        <v>43</v>
      </c>
      <c r="D10" s="4" t="s">
        <v>47</v>
      </c>
      <c r="E10" s="4" t="s">
        <v>32</v>
      </c>
      <c r="F10" s="6">
        <v>45051</v>
      </c>
      <c r="G10" s="5" t="s">
        <v>58</v>
      </c>
      <c r="H10" s="5" t="s">
        <v>69</v>
      </c>
      <c r="I10" s="4">
        <v>12345678009</v>
      </c>
      <c r="J10" s="4" t="s">
        <v>81</v>
      </c>
      <c r="K10" s="4">
        <v>18000</v>
      </c>
      <c r="L10" s="1">
        <v>31</v>
      </c>
      <c r="M10" s="1">
        <f t="shared" si="0"/>
        <v>18000</v>
      </c>
      <c r="N10" s="1">
        <f t="shared" si="1"/>
        <v>7200</v>
      </c>
      <c r="O10" s="1">
        <f t="shared" si="2"/>
        <v>3600</v>
      </c>
      <c r="P10" s="1">
        <v>2500</v>
      </c>
      <c r="Q10" s="1">
        <f t="shared" si="3"/>
        <v>31300</v>
      </c>
      <c r="R10" s="1">
        <f t="shared" si="4"/>
        <v>2160</v>
      </c>
      <c r="S10" s="1">
        <v>250</v>
      </c>
      <c r="T10" s="1">
        <f t="shared" si="5"/>
        <v>2410</v>
      </c>
      <c r="U10" s="1">
        <f t="shared" si="6"/>
        <v>28890</v>
      </c>
    </row>
    <row r="11" spans="1:21" x14ac:dyDescent="0.35">
      <c r="A11" s="4" t="s">
        <v>11</v>
      </c>
      <c r="B11" s="4" t="s">
        <v>22</v>
      </c>
      <c r="C11" s="4" t="s">
        <v>44</v>
      </c>
      <c r="D11" s="4" t="s">
        <v>46</v>
      </c>
      <c r="E11" s="4" t="s">
        <v>33</v>
      </c>
      <c r="F11" s="6">
        <v>45477</v>
      </c>
      <c r="G11" s="5" t="s">
        <v>59</v>
      </c>
      <c r="H11" s="5" t="s">
        <v>70</v>
      </c>
      <c r="I11" s="4">
        <v>12345678010</v>
      </c>
      <c r="J11" s="4" t="s">
        <v>82</v>
      </c>
      <c r="K11" s="4">
        <v>25000</v>
      </c>
      <c r="L11" s="1">
        <v>31</v>
      </c>
      <c r="M11" s="1">
        <f t="shared" si="0"/>
        <v>25000</v>
      </c>
      <c r="N11" s="1">
        <f t="shared" si="1"/>
        <v>10000</v>
      </c>
      <c r="O11" s="1">
        <f t="shared" si="2"/>
        <v>5000</v>
      </c>
      <c r="P11" s="1">
        <v>2500</v>
      </c>
      <c r="Q11" s="1">
        <f t="shared" si="3"/>
        <v>42500</v>
      </c>
      <c r="R11" s="1">
        <f t="shared" si="4"/>
        <v>3000</v>
      </c>
      <c r="S11" s="1">
        <v>250</v>
      </c>
      <c r="T11" s="1">
        <f t="shared" si="5"/>
        <v>3250</v>
      </c>
      <c r="U11" s="1">
        <f t="shared" si="6"/>
        <v>39250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zoomScale="120" zoomScaleNormal="120" workbookViewId="0">
      <selection sqref="A1:A12"/>
    </sheetView>
  </sheetViews>
  <sheetFormatPr defaultRowHeight="14.5" x14ac:dyDescent="0.35"/>
  <cols>
    <col min="1" max="1" width="10.1796875" customWidth="1"/>
  </cols>
  <sheetData>
    <row r="1" spans="1:1" x14ac:dyDescent="0.35">
      <c r="A1" t="s">
        <v>84</v>
      </c>
    </row>
    <row r="2" spans="1:1" x14ac:dyDescent="0.35">
      <c r="A2" t="s">
        <v>85</v>
      </c>
    </row>
    <row r="3" spans="1:1" x14ac:dyDescent="0.35">
      <c r="A3" t="s">
        <v>86</v>
      </c>
    </row>
    <row r="4" spans="1:1" x14ac:dyDescent="0.35">
      <c r="A4" t="s">
        <v>87</v>
      </c>
    </row>
    <row r="5" spans="1:1" x14ac:dyDescent="0.35">
      <c r="A5" t="s">
        <v>88</v>
      </c>
    </row>
    <row r="6" spans="1:1" x14ac:dyDescent="0.35">
      <c r="A6" t="s">
        <v>89</v>
      </c>
    </row>
    <row r="7" spans="1:1" x14ac:dyDescent="0.35">
      <c r="A7" t="s">
        <v>90</v>
      </c>
    </row>
    <row r="8" spans="1:1" x14ac:dyDescent="0.35">
      <c r="A8" t="s">
        <v>91</v>
      </c>
    </row>
    <row r="9" spans="1:1" x14ac:dyDescent="0.35">
      <c r="A9" t="s">
        <v>92</v>
      </c>
    </row>
    <row r="10" spans="1:1" x14ac:dyDescent="0.35">
      <c r="A10" t="s">
        <v>93</v>
      </c>
    </row>
    <row r="11" spans="1:1" x14ac:dyDescent="0.35">
      <c r="A11" t="s">
        <v>94</v>
      </c>
    </row>
    <row r="12" spans="1:1" x14ac:dyDescent="0.35">
      <c r="A12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2025-09-27T05:58:03Z</dcterms:created>
  <dcterms:modified xsi:type="dcterms:W3CDTF">2025-09-29T13:16:13Z</dcterms:modified>
</cp:coreProperties>
</file>