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lairjones/Desktop/descriptiveworld/"/>
    </mc:Choice>
  </mc:AlternateContent>
  <xr:revisionPtr revIDLastSave="0" documentId="13_ncr:1_{1FAAB99A-C854-1041-8082-A3C1EBE6DD19}" xr6:coauthVersionLast="47" xr6:coauthVersionMax="47" xr10:uidLastSave="{00000000-0000-0000-0000-000000000000}"/>
  <bookViews>
    <workbookView xWindow="380" yWindow="500" windowWidth="28040" windowHeight="15860" activeTab="1" xr2:uid="{CE9B920F-D75E-2E44-AE3B-DFBDD13E397D}"/>
  </bookViews>
  <sheets>
    <sheet name="GPU Options" sheetId="4" r:id="rId1"/>
    <sheet name="AWS" sheetId="1" r:id="rId2"/>
    <sheet name="Notebook Cost Estimate" sheetId="3" r:id="rId3"/>
    <sheet name="GCP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" i="3" l="1"/>
  <c r="C11" i="3" s="1"/>
  <c r="C12" i="3" s="1"/>
  <c r="C13" i="3" s="1"/>
  <c r="C5" i="3"/>
  <c r="C6" i="3" s="1"/>
  <c r="D21" i="1"/>
  <c r="C14" i="3" s="1"/>
  <c r="D9" i="2"/>
  <c r="D4" i="2"/>
  <c r="D24" i="2"/>
  <c r="D29" i="2"/>
  <c r="D19" i="2"/>
  <c r="D14" i="2"/>
  <c r="C15" i="3" l="1"/>
</calcChain>
</file>

<file path=xl/sharedStrings.xml><?xml version="1.0" encoding="utf-8"?>
<sst xmlns="http://schemas.openxmlformats.org/spreadsheetml/2006/main" count="110" uniqueCount="65">
  <si>
    <t>ml.p3.2xlarge</t>
  </si>
  <si>
    <t>$ per notebook per 24 hours</t>
  </si>
  <si>
    <t>V CPU: 8</t>
  </si>
  <si>
    <t>Memory: 61 GiB</t>
  </si>
  <si>
    <t>Clock Speed: 2.3 GHz</t>
  </si>
  <si>
    <t>GPU: 1</t>
  </si>
  <si>
    <t>Storage: EBS only</t>
  </si>
  <si>
    <t>GPU Memory: 16</t>
  </si>
  <si>
    <t>ml.g4dn.xlarge</t>
  </si>
  <si>
    <t>V CPU: 4</t>
  </si>
  <si>
    <t>Memory: 16 GiB</t>
  </si>
  <si>
    <t>Clock Speed: 2.5 GHz</t>
  </si>
  <si>
    <t>Storage: 125 GB NVMe SSD</t>
  </si>
  <si>
    <t>GPU Memory: 0</t>
  </si>
  <si>
    <t>V CPU: 2</t>
  </si>
  <si>
    <t>Memory: 8 GiB</t>
  </si>
  <si>
    <t>GPU: 0</t>
  </si>
  <si>
    <t>ml.t3.large</t>
  </si>
  <si>
    <t>Configuration</t>
  </si>
  <si>
    <t>Instance</t>
  </si>
  <si>
    <t>ml.m5.xlarge</t>
  </si>
  <si>
    <t>Clock Speed: 3.1 GHz</t>
  </si>
  <si>
    <t>ml.g4dn.12xlarge</t>
  </si>
  <si>
    <t>V CPU: 48</t>
  </si>
  <si>
    <t>Memory: 192 GiB</t>
  </si>
  <si>
    <t>GPU: 4</t>
  </si>
  <si>
    <t>Storage: 900 GB NVMe SSD</t>
  </si>
  <si>
    <t>V CPU: 32</t>
  </si>
  <si>
    <t>Memory: 244 GiB</t>
  </si>
  <si>
    <t>GPU Memory: 64</t>
  </si>
  <si>
    <t>ml.p3.8xlarge</t>
  </si>
  <si>
    <t>`</t>
  </si>
  <si>
    <t>cost/day</t>
  </si>
  <si>
    <t>cost estimate</t>
  </si>
  <si>
    <t>minutes per epoch</t>
  </si>
  <si>
    <t># epochs</t>
  </si>
  <si>
    <t># days</t>
  </si>
  <si>
    <t>estimated duration (mins)</t>
  </si>
  <si>
    <t>estimated duration (hrs)</t>
  </si>
  <si>
    <t># days (contingency)</t>
  </si>
  <si>
    <t>AWS</t>
  </si>
  <si>
    <t>Dataset size</t>
  </si>
  <si>
    <t>Train</t>
  </si>
  <si>
    <t>Val</t>
  </si>
  <si>
    <t>batch size</t>
  </si>
  <si>
    <t>NVIDIA Tesla K80</t>
  </si>
  <si>
    <t>GPU Memory: 12 GB</t>
  </si>
  <si>
    <t>GPU: 2</t>
  </si>
  <si>
    <t>GPU Memory: 24 GB</t>
  </si>
  <si>
    <t>NVIDIA Tesla V100</t>
  </si>
  <si>
    <t>GPU Memory: 16 GB</t>
  </si>
  <si>
    <t>GPU Memory: 32 GB</t>
  </si>
  <si>
    <t>https://towardsdatascience.com/choosing-the-right-gpu-for-deep-learning-on-aws-d69c157d8c86</t>
  </si>
  <si>
    <t>NVIDIA Tesla T4</t>
  </si>
  <si>
    <t>similar to AWS G4DN</t>
  </si>
  <si>
    <t>similar to AWS P2</t>
  </si>
  <si>
    <t>similar to AWS P3</t>
  </si>
  <si>
    <t>Newer than K80</t>
  </si>
  <si>
    <r>
      <t xml:space="preserve">GPU Memory: 16 GB </t>
    </r>
    <r>
      <rPr>
        <sz val="12"/>
        <color rgb="FFFF0000"/>
        <rFont val="Inherit"/>
      </rPr>
      <t>(by examining nvidia-smi on running notebook)</t>
    </r>
  </si>
  <si>
    <t>ml.p2.xlarge</t>
  </si>
  <si>
    <t>GPU Memory: 12 GB?</t>
  </si>
  <si>
    <t>Tesla T4</t>
  </si>
  <si>
    <t>Tesla V100</t>
  </si>
  <si>
    <t>K80</t>
  </si>
  <si>
    <t>GPU Generation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</si>
</sst>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1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rgb="FF16191F"/>
      <name val="Inherit"/>
    </font>
    <font>
      <sz val="12"/>
      <color rgb="FF16191F"/>
      <name val="Inherit"/>
    </font>
    <font>
      <b/>
      <sz val="12"/>
      <color rgb="FF0070C0"/>
      <name val="Inherit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name val="Inherit"/>
    </font>
    <font>
      <sz val="12"/>
      <color rgb="FFFF0000"/>
      <name val="Inherit"/>
    </font>
  </fonts>
  <fills count="10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7">
    <xf numFmtId="0" fontId="0" fillId="0" borderId="0" xfId="0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44" fontId="8" fillId="0" borderId="0" xfId="1" applyFont="1"/>
    <xf numFmtId="0" fontId="0" fillId="2" borderId="0" xfId="0" applyFill="1"/>
    <xf numFmtId="0" fontId="0" fillId="2" borderId="0" xfId="0" applyFont="1" applyFill="1"/>
    <xf numFmtId="44" fontId="2" fillId="0" borderId="0" xfId="1" applyFont="1"/>
    <xf numFmtId="0" fontId="0" fillId="3" borderId="0" xfId="0" applyFill="1"/>
    <xf numFmtId="0" fontId="0" fillId="3" borderId="0" xfId="0" applyFont="1" applyFill="1"/>
    <xf numFmtId="0" fontId="0" fillId="4" borderId="0" xfId="0" applyFill="1"/>
    <xf numFmtId="0" fontId="0" fillId="4" borderId="0" xfId="0" applyFont="1" applyFill="1"/>
    <xf numFmtId="0" fontId="0" fillId="5" borderId="0" xfId="0" applyFill="1"/>
    <xf numFmtId="0" fontId="0" fillId="5" borderId="0" xfId="0" applyFont="1" applyFill="1"/>
    <xf numFmtId="0" fontId="3" fillId="6" borderId="0" xfId="0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 wrapText="1"/>
    </xf>
    <xf numFmtId="44" fontId="0" fillId="0" borderId="0" xfId="0" applyNumberFormat="1"/>
    <xf numFmtId="2" fontId="0" fillId="0" borderId="0" xfId="0" applyNumberFormat="1"/>
    <xf numFmtId="9" fontId="0" fillId="0" borderId="0" xfId="0" applyNumberFormat="1"/>
    <xf numFmtId="0" fontId="0" fillId="7" borderId="0" xfId="0" applyFill="1" applyAlignment="1">
      <alignment horizontal="center"/>
    </xf>
    <xf numFmtId="164" fontId="0" fillId="0" borderId="0" xfId="2" applyNumberFormat="1" applyFont="1"/>
    <xf numFmtId="0" fontId="9" fillId="0" borderId="0" xfId="0" applyFont="1"/>
    <xf numFmtId="0" fontId="0" fillId="8" borderId="0" xfId="0" applyFill="1"/>
    <xf numFmtId="0" fontId="0" fillId="8" borderId="0" xfId="0" applyFont="1" applyFill="1"/>
    <xf numFmtId="0" fontId="0" fillId="9" borderId="0" xfId="0" applyFill="1"/>
    <xf numFmtId="0" fontId="0" fillId="9" borderId="0" xfId="0" applyFont="1" applyFill="1"/>
  </cellXfs>
  <cellStyles count="3">
    <cellStyle name="Comma" xfId="2" builtinId="3"/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</xdr:row>
      <xdr:rowOff>0</xdr:rowOff>
    </xdr:from>
    <xdr:to>
      <xdr:col>12</xdr:col>
      <xdr:colOff>802114</xdr:colOff>
      <xdr:row>16</xdr:row>
      <xdr:rowOff>88900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706C2A7-C29B-474E-BA99-1C673A43A2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5500" y="812800"/>
          <a:ext cx="9882614" cy="2527300"/>
        </a:xfrm>
        <a:prstGeom prst="rect">
          <a:avLst/>
        </a:prstGeom>
      </xdr:spPr>
    </xdr:pic>
    <xdr:clientData/>
  </xdr:twoCellAnchor>
  <xdr:twoCellAnchor editAs="oneCell">
    <xdr:from>
      <xdr:col>0</xdr:col>
      <xdr:colOff>812800</xdr:colOff>
      <xdr:row>18</xdr:row>
      <xdr:rowOff>177800</xdr:rowOff>
    </xdr:from>
    <xdr:to>
      <xdr:col>16</xdr:col>
      <xdr:colOff>304800</xdr:colOff>
      <xdr:row>64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FE487D3-7EFD-814C-88DB-CC6B47715E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2800" y="3835400"/>
          <a:ext cx="12700000" cy="9169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84305-01BD-6244-84E5-2E47CDF6F41A}">
  <dimension ref="B3"/>
  <sheetViews>
    <sheetView workbookViewId="0">
      <selection activeCell="A22" sqref="A22"/>
    </sheetView>
  </sheetViews>
  <sheetFormatPr baseColWidth="10" defaultRowHeight="16"/>
  <sheetData>
    <row r="3" spans="2:2">
      <c r="B3" t="s">
        <v>52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EDBB6-F4A0-F346-86D8-94B36B32FD72}">
  <dimension ref="B2:K47"/>
  <sheetViews>
    <sheetView tabSelected="1" workbookViewId="0">
      <pane xSplit="1" ySplit="2" topLeftCell="B21" activePane="bottomRight" state="frozen"/>
      <selection pane="topRight" activeCell="B1" sqref="B1"/>
      <selection pane="bottomLeft" activeCell="A3" sqref="A3"/>
      <selection pane="bottomRight" activeCell="D47" sqref="D47"/>
    </sheetView>
  </sheetViews>
  <sheetFormatPr baseColWidth="10" defaultRowHeight="16"/>
  <cols>
    <col min="2" max="2" width="21.83203125" customWidth="1"/>
    <col min="3" max="3" width="3.33203125" customWidth="1"/>
    <col min="4" max="4" width="13.6640625" customWidth="1"/>
    <col min="5" max="5" width="2.83203125" customWidth="1"/>
    <col min="6" max="6" width="55.83203125" customWidth="1"/>
    <col min="10" max="10" width="23.33203125" customWidth="1"/>
  </cols>
  <sheetData>
    <row r="2" spans="2:7" ht="34">
      <c r="B2" s="15" t="s">
        <v>19</v>
      </c>
      <c r="C2" s="15"/>
      <c r="D2" s="16" t="s">
        <v>1</v>
      </c>
      <c r="E2" s="15"/>
      <c r="F2" s="15" t="s">
        <v>18</v>
      </c>
      <c r="G2" s="16" t="s">
        <v>64</v>
      </c>
    </row>
    <row r="3" spans="2:7">
      <c r="B3" s="13"/>
      <c r="C3" s="13"/>
      <c r="D3" s="13"/>
      <c r="E3" s="13"/>
      <c r="F3" s="13"/>
    </row>
    <row r="4" spans="2:7" ht="21">
      <c r="B4" s="4" t="s">
        <v>17</v>
      </c>
      <c r="D4" s="5">
        <v>2.4</v>
      </c>
      <c r="F4" s="3" t="s">
        <v>14</v>
      </c>
    </row>
    <row r="5" spans="2:7">
      <c r="F5" s="3" t="s">
        <v>15</v>
      </c>
    </row>
    <row r="6" spans="2:7">
      <c r="F6" s="2" t="s">
        <v>11</v>
      </c>
    </row>
    <row r="7" spans="2:7">
      <c r="F7" s="3" t="s">
        <v>16</v>
      </c>
    </row>
    <row r="8" spans="2:7">
      <c r="B8" s="13"/>
      <c r="C8" s="13"/>
      <c r="D8" s="13"/>
      <c r="E8" s="13"/>
      <c r="F8" s="14"/>
    </row>
    <row r="9" spans="2:7" ht="21">
      <c r="B9" s="4" t="s">
        <v>20</v>
      </c>
      <c r="D9" s="5">
        <v>5.52</v>
      </c>
      <c r="F9" s="3" t="s">
        <v>9</v>
      </c>
    </row>
    <row r="10" spans="2:7">
      <c r="F10" s="3" t="s">
        <v>10</v>
      </c>
    </row>
    <row r="11" spans="2:7">
      <c r="F11" s="2" t="s">
        <v>21</v>
      </c>
    </row>
    <row r="12" spans="2:7">
      <c r="F12" s="3" t="s">
        <v>16</v>
      </c>
    </row>
    <row r="13" spans="2:7">
      <c r="B13" s="11"/>
      <c r="C13" s="11"/>
      <c r="D13" s="11"/>
      <c r="E13" s="11"/>
      <c r="F13" s="12"/>
    </row>
    <row r="14" spans="2:7" ht="21">
      <c r="B14" s="4" t="s">
        <v>8</v>
      </c>
      <c r="D14" s="5">
        <v>17.670000000000002</v>
      </c>
      <c r="F14" s="3" t="s">
        <v>9</v>
      </c>
      <c r="G14" t="s">
        <v>61</v>
      </c>
    </row>
    <row r="15" spans="2:7">
      <c r="F15" s="3" t="s">
        <v>10</v>
      </c>
    </row>
    <row r="16" spans="2:7">
      <c r="F16" s="2" t="s">
        <v>11</v>
      </c>
    </row>
    <row r="17" spans="2:11">
      <c r="F17" s="3" t="s">
        <v>5</v>
      </c>
    </row>
    <row r="18" spans="2:11">
      <c r="F18" s="2" t="s">
        <v>12</v>
      </c>
    </row>
    <row r="19" spans="2:11">
      <c r="F19" s="2" t="s">
        <v>58</v>
      </c>
    </row>
    <row r="20" spans="2:11">
      <c r="B20" s="11"/>
      <c r="C20" s="11"/>
      <c r="D20" s="11"/>
      <c r="E20" s="11"/>
      <c r="F20" s="12"/>
    </row>
    <row r="21" spans="2:11" ht="21">
      <c r="B21" s="4" t="s">
        <v>59</v>
      </c>
      <c r="D21" s="5">
        <f>24*0.9</f>
        <v>21.6</v>
      </c>
      <c r="F21" s="3" t="s">
        <v>9</v>
      </c>
      <c r="G21" t="s">
        <v>63</v>
      </c>
    </row>
    <row r="22" spans="2:11">
      <c r="F22" s="3" t="s">
        <v>3</v>
      </c>
    </row>
    <row r="23" spans="2:11">
      <c r="F23" s="2" t="s">
        <v>4</v>
      </c>
    </row>
    <row r="24" spans="2:11">
      <c r="F24" s="3" t="s">
        <v>5</v>
      </c>
    </row>
    <row r="25" spans="2:11">
      <c r="F25" s="2" t="s">
        <v>6</v>
      </c>
    </row>
    <row r="26" spans="2:11">
      <c r="F26" s="3" t="s">
        <v>60</v>
      </c>
    </row>
    <row r="27" spans="2:11">
      <c r="B27" s="9"/>
      <c r="C27" s="9"/>
      <c r="D27" s="9"/>
      <c r="E27" s="9"/>
      <c r="F27" s="10"/>
      <c r="K27" s="17"/>
    </row>
    <row r="28" spans="2:11" ht="21">
      <c r="B28" s="4" t="s">
        <v>0</v>
      </c>
      <c r="D28" s="5">
        <v>91.8</v>
      </c>
      <c r="F28" s="3" t="s">
        <v>2</v>
      </c>
      <c r="G28" t="s">
        <v>62</v>
      </c>
      <c r="K28" s="17"/>
    </row>
    <row r="29" spans="2:11">
      <c r="F29" s="3" t="s">
        <v>3</v>
      </c>
      <c r="K29" s="17"/>
    </row>
    <row r="30" spans="2:11">
      <c r="F30" s="2" t="s">
        <v>4</v>
      </c>
      <c r="K30" s="17"/>
    </row>
    <row r="31" spans="2:11">
      <c r="F31" s="3" t="s">
        <v>5</v>
      </c>
      <c r="K31" s="17"/>
    </row>
    <row r="32" spans="2:11">
      <c r="F32" s="2" t="s">
        <v>6</v>
      </c>
      <c r="K32" s="17"/>
    </row>
    <row r="33" spans="2:11">
      <c r="F33" s="3" t="s">
        <v>7</v>
      </c>
      <c r="K33" s="17"/>
    </row>
    <row r="34" spans="2:11">
      <c r="B34" s="6"/>
      <c r="C34" s="6"/>
      <c r="D34" s="6"/>
      <c r="E34" s="6"/>
      <c r="F34" s="6"/>
    </row>
    <row r="35" spans="2:11">
      <c r="B35" t="s">
        <v>22</v>
      </c>
      <c r="D35" s="8">
        <v>117.36</v>
      </c>
      <c r="F35" s="1" t="s">
        <v>23</v>
      </c>
      <c r="G35" t="s">
        <v>61</v>
      </c>
    </row>
    <row r="36" spans="2:11">
      <c r="F36" s="1" t="s">
        <v>24</v>
      </c>
    </row>
    <row r="37" spans="2:11">
      <c r="F37" s="2" t="s">
        <v>11</v>
      </c>
    </row>
    <row r="38" spans="2:11">
      <c r="F38" s="1" t="s">
        <v>25</v>
      </c>
    </row>
    <row r="39" spans="2:11">
      <c r="F39" s="2" t="s">
        <v>26</v>
      </c>
    </row>
    <row r="40" spans="2:11">
      <c r="F40" s="2" t="s">
        <v>13</v>
      </c>
    </row>
    <row r="41" spans="2:11">
      <c r="B41" s="6" t="s">
        <v>31</v>
      </c>
      <c r="C41" s="6"/>
      <c r="D41" s="6"/>
      <c r="E41" s="6"/>
      <c r="F41" s="7"/>
    </row>
    <row r="42" spans="2:11">
      <c r="B42" t="s">
        <v>30</v>
      </c>
      <c r="D42" s="8">
        <v>352.51</v>
      </c>
      <c r="F42" s="1" t="s">
        <v>27</v>
      </c>
      <c r="G42" t="s">
        <v>62</v>
      </c>
    </row>
    <row r="43" spans="2:11">
      <c r="F43" s="1" t="s">
        <v>28</v>
      </c>
    </row>
    <row r="44" spans="2:11">
      <c r="F44" s="2" t="s">
        <v>4</v>
      </c>
    </row>
    <row r="45" spans="2:11">
      <c r="F45" s="1" t="s">
        <v>25</v>
      </c>
    </row>
    <row r="46" spans="2:11">
      <c r="F46" s="2" t="s">
        <v>6</v>
      </c>
    </row>
    <row r="47" spans="2:11">
      <c r="F47" s="2" t="s">
        <v>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7A0C7-2929-A841-84EB-213D82DF3C14}">
  <dimension ref="B3:D15"/>
  <sheetViews>
    <sheetView workbookViewId="0">
      <selection activeCell="D1" sqref="D1"/>
    </sheetView>
  </sheetViews>
  <sheetFormatPr baseColWidth="10" defaultRowHeight="16"/>
  <cols>
    <col min="2" max="2" width="20.1640625" customWidth="1"/>
  </cols>
  <sheetData>
    <row r="3" spans="2:4">
      <c r="C3" s="20" t="s">
        <v>40</v>
      </c>
    </row>
    <row r="4" spans="2:4">
      <c r="B4" t="s">
        <v>41</v>
      </c>
      <c r="C4" s="21">
        <v>52000</v>
      </c>
    </row>
    <row r="5" spans="2:4">
      <c r="B5" t="s">
        <v>42</v>
      </c>
      <c r="C5" s="21">
        <f>D5*C4</f>
        <v>41600</v>
      </c>
      <c r="D5" s="19">
        <v>0.8</v>
      </c>
    </row>
    <row r="6" spans="2:4">
      <c r="B6" t="s">
        <v>43</v>
      </c>
      <c r="C6" s="21">
        <f>C4-C5</f>
        <v>10400</v>
      </c>
    </row>
    <row r="7" spans="2:4">
      <c r="B7" t="s">
        <v>44</v>
      </c>
      <c r="C7">
        <v>16</v>
      </c>
    </row>
    <row r="8" spans="2:4">
      <c r="B8" t="s">
        <v>34</v>
      </c>
      <c r="C8">
        <v>16</v>
      </c>
    </row>
    <row r="9" spans="2:4">
      <c r="B9" t="s">
        <v>35</v>
      </c>
      <c r="C9">
        <v>300</v>
      </c>
    </row>
    <row r="10" spans="2:4">
      <c r="B10" t="s">
        <v>37</v>
      </c>
      <c r="C10" s="21">
        <f>C8*C9</f>
        <v>4800</v>
      </c>
    </row>
    <row r="11" spans="2:4">
      <c r="B11" t="s">
        <v>38</v>
      </c>
      <c r="C11">
        <f>C10/60</f>
        <v>80</v>
      </c>
    </row>
    <row r="12" spans="2:4">
      <c r="B12" t="s">
        <v>36</v>
      </c>
      <c r="C12" s="18">
        <f>C11/24</f>
        <v>3.3333333333333335</v>
      </c>
    </row>
    <row r="13" spans="2:4">
      <c r="B13" t="s">
        <v>39</v>
      </c>
      <c r="C13">
        <f>ROUNDUP(C12,0)</f>
        <v>4</v>
      </c>
    </row>
    <row r="14" spans="2:4">
      <c r="B14" t="s">
        <v>32</v>
      </c>
      <c r="C14" s="17">
        <f>AWS!D21</f>
        <v>21.6</v>
      </c>
    </row>
    <row r="15" spans="2:4">
      <c r="B15" t="s">
        <v>33</v>
      </c>
      <c r="C15" s="17">
        <f>C13*C14</f>
        <v>86.4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DB817-2E12-174F-83CB-9E9E73257F1E}">
  <dimension ref="B2:I32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D4" sqref="D4"/>
    </sheetView>
  </sheetViews>
  <sheetFormatPr baseColWidth="10" defaultRowHeight="16"/>
  <cols>
    <col min="1" max="1" width="9.5" customWidth="1"/>
    <col min="2" max="2" width="21.83203125" customWidth="1"/>
    <col min="3" max="3" width="2.83203125" customWidth="1"/>
    <col min="4" max="4" width="13.6640625" customWidth="1"/>
    <col min="5" max="5" width="2.83203125" customWidth="1"/>
    <col min="6" max="6" width="55.83203125" customWidth="1"/>
  </cols>
  <sheetData>
    <row r="2" spans="2:9" ht="34">
      <c r="B2" s="15" t="s">
        <v>19</v>
      </c>
      <c r="C2" s="15"/>
      <c r="D2" s="16" t="s">
        <v>1</v>
      </c>
      <c r="E2" s="15"/>
      <c r="F2" s="15" t="s">
        <v>18</v>
      </c>
    </row>
    <row r="3" spans="2:9">
      <c r="B3" s="23"/>
      <c r="C3" s="23"/>
      <c r="D3" s="23"/>
      <c r="E3" s="23"/>
      <c r="F3" s="24"/>
    </row>
    <row r="4" spans="2:9" ht="21">
      <c r="B4" s="4" t="s">
        <v>53</v>
      </c>
      <c r="D4" s="5">
        <f>0.386*24</f>
        <v>9.2639999999999993</v>
      </c>
      <c r="F4" s="22" t="s">
        <v>9</v>
      </c>
      <c r="G4" t="s">
        <v>54</v>
      </c>
      <c r="I4" t="s">
        <v>57</v>
      </c>
    </row>
    <row r="5" spans="2:9">
      <c r="F5" s="22" t="s">
        <v>10</v>
      </c>
    </row>
    <row r="6" spans="2:9">
      <c r="F6" s="22" t="s">
        <v>5</v>
      </c>
    </row>
    <row r="7" spans="2:9">
      <c r="F7" s="2" t="s">
        <v>50</v>
      </c>
    </row>
    <row r="8" spans="2:9">
      <c r="B8" s="23"/>
      <c r="C8" s="23"/>
      <c r="D8" s="23"/>
      <c r="E8" s="23"/>
      <c r="F8" s="24"/>
    </row>
    <row r="9" spans="2:9" ht="21">
      <c r="B9" s="4" t="s">
        <v>53</v>
      </c>
      <c r="D9" s="5">
        <f>0.631*24</f>
        <v>15.144</v>
      </c>
      <c r="F9" s="22" t="s">
        <v>9</v>
      </c>
      <c r="G9" t="s">
        <v>54</v>
      </c>
      <c r="I9" t="s">
        <v>57</v>
      </c>
    </row>
    <row r="10" spans="2:9">
      <c r="F10" s="22" t="s">
        <v>10</v>
      </c>
    </row>
    <row r="11" spans="2:9">
      <c r="F11" s="22" t="s">
        <v>47</v>
      </c>
    </row>
    <row r="12" spans="2:9">
      <c r="F12" s="2" t="s">
        <v>51</v>
      </c>
    </row>
    <row r="13" spans="2:9">
      <c r="B13" s="25"/>
      <c r="C13" s="25"/>
      <c r="D13" s="25"/>
      <c r="E13" s="25"/>
      <c r="F13" s="26"/>
    </row>
    <row r="14" spans="2:9" ht="21">
      <c r="B14" s="4" t="s">
        <v>45</v>
      </c>
      <c r="D14" s="5">
        <f>0.456*24</f>
        <v>10.944000000000001</v>
      </c>
      <c r="F14" s="22" t="s">
        <v>9</v>
      </c>
      <c r="G14" t="s">
        <v>55</v>
      </c>
    </row>
    <row r="15" spans="2:9">
      <c r="F15" s="22" t="s">
        <v>10</v>
      </c>
    </row>
    <row r="16" spans="2:9">
      <c r="F16" s="22" t="s">
        <v>5</v>
      </c>
    </row>
    <row r="17" spans="2:7">
      <c r="F17" s="2" t="s">
        <v>46</v>
      </c>
    </row>
    <row r="18" spans="2:7">
      <c r="B18" s="25"/>
      <c r="C18" s="25"/>
      <c r="D18" s="25"/>
      <c r="E18" s="25"/>
      <c r="F18" s="26"/>
    </row>
    <row r="19" spans="2:7" ht="21">
      <c r="B19" s="4" t="s">
        <v>45</v>
      </c>
      <c r="D19" s="5">
        <f>0.771*24</f>
        <v>18.504000000000001</v>
      </c>
      <c r="F19" s="22" t="s">
        <v>9</v>
      </c>
      <c r="G19" t="s">
        <v>55</v>
      </c>
    </row>
    <row r="20" spans="2:7">
      <c r="F20" s="22" t="s">
        <v>10</v>
      </c>
    </row>
    <row r="21" spans="2:7">
      <c r="F21" s="22" t="s">
        <v>47</v>
      </c>
    </row>
    <row r="22" spans="2:7">
      <c r="F22" s="2" t="s">
        <v>48</v>
      </c>
    </row>
    <row r="23" spans="2:7">
      <c r="B23" s="9"/>
      <c r="C23" s="9"/>
      <c r="D23" s="9"/>
      <c r="E23" s="9"/>
      <c r="F23" s="10"/>
    </row>
    <row r="24" spans="2:7" ht="21">
      <c r="B24" s="4" t="s">
        <v>49</v>
      </c>
      <c r="D24" s="5">
        <f>1.877*24</f>
        <v>45.048000000000002</v>
      </c>
      <c r="F24" s="22" t="s">
        <v>9</v>
      </c>
      <c r="G24" t="s">
        <v>56</v>
      </c>
    </row>
    <row r="25" spans="2:7">
      <c r="F25" s="22" t="s">
        <v>10</v>
      </c>
    </row>
    <row r="26" spans="2:7">
      <c r="F26" s="22" t="s">
        <v>5</v>
      </c>
    </row>
    <row r="27" spans="2:7">
      <c r="F27" s="2" t="s">
        <v>50</v>
      </c>
    </row>
    <row r="28" spans="2:7">
      <c r="B28" s="6"/>
      <c r="C28" s="6"/>
      <c r="D28" s="6"/>
      <c r="E28" s="6"/>
      <c r="F28" s="7"/>
    </row>
    <row r="29" spans="2:7" ht="21">
      <c r="B29" s="4" t="s">
        <v>49</v>
      </c>
      <c r="D29" s="5">
        <f>3.613*24</f>
        <v>86.712000000000003</v>
      </c>
      <c r="F29" s="22" t="s">
        <v>9</v>
      </c>
      <c r="G29" t="s">
        <v>56</v>
      </c>
    </row>
    <row r="30" spans="2:7">
      <c r="F30" s="22" t="s">
        <v>10</v>
      </c>
    </row>
    <row r="31" spans="2:7">
      <c r="F31" s="22" t="s">
        <v>47</v>
      </c>
    </row>
    <row r="32" spans="2:7">
      <c r="F32" s="2" t="s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GPU Options</vt:lpstr>
      <vt:lpstr>AWS</vt:lpstr>
      <vt:lpstr>Notebook Cost Estimate</vt:lpstr>
      <vt:lpstr>GCP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blair jones</dc:creator>
  <cp:lastModifiedBy>blair jones</cp:lastModifiedBy>
  <dcterms:created xsi:type="dcterms:W3CDTF">2021-09-27T14:01:22Z</dcterms:created>
  <dcterms:modified xsi:type="dcterms:W3CDTF">2021-09-29T15:57:49Z</dcterms:modified>
</cp:coreProperties>
</file>