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<sst xmlns="http://schemas.openxmlformats.org/spreadsheetml/2006/main" count="121" uniqueCount="51">
  <si>
    <t>RK</t>
  </si>
  <si>
    <t>Team</t>
  </si>
  <si>
    <t>MP</t>
  </si>
  <si>
    <t>HomW</t>
  </si>
  <si>
    <t>HomD</t>
  </si>
  <si>
    <t>HomL</t>
  </si>
  <si>
    <t>HGF</t>
  </si>
  <si>
    <t>HGA</t>
  </si>
  <si>
    <t>HGD</t>
  </si>
  <si>
    <t>HPts</t>
  </si>
  <si>
    <t>AwW</t>
  </si>
  <si>
    <t>AwD</t>
  </si>
  <si>
    <t>AwL</t>
  </si>
  <si>
    <t>AwGF</t>
  </si>
  <si>
    <t>AwGA</t>
  </si>
  <si>
    <t>AwGD</t>
  </si>
  <si>
    <t>AwPts</t>
  </si>
  <si>
    <t>TotPts</t>
  </si>
  <si>
    <t>HomW%</t>
  </si>
  <si>
    <t>AwW%</t>
  </si>
  <si>
    <t>Season</t>
  </si>
  <si>
    <t>Manchester City</t>
  </si>
  <si>
    <t>Manchester Utd</t>
  </si>
  <si>
    <t>Liverpool</t>
  </si>
  <si>
    <t>Chelsea</t>
  </si>
  <si>
    <t>Leicester City</t>
  </si>
  <si>
    <t>West Ham Utd</t>
  </si>
  <si>
    <t>Tottenham</t>
  </si>
  <si>
    <t>Arsenal</t>
  </si>
  <si>
    <t>Leeds Utd</t>
  </si>
  <si>
    <t>Everton</t>
  </si>
  <si>
    <t>Aston Villa</t>
  </si>
  <si>
    <t>Newcastle Utd</t>
  </si>
  <si>
    <t>Wolverhampton</t>
  </si>
  <si>
    <t>Crystal Palace</t>
  </si>
  <si>
    <t>Southampton</t>
  </si>
  <si>
    <t>Brighton</t>
  </si>
  <si>
    <t>Burnley</t>
  </si>
  <si>
    <t>Fulham</t>
  </si>
  <si>
    <t>West Brom</t>
  </si>
  <si>
    <t>Sheffield Utd</t>
  </si>
  <si>
    <t>Bournemouth</t>
  </si>
  <si>
    <t>Watford</t>
  </si>
  <si>
    <t>Norwich City</t>
  </si>
  <si>
    <t>Cardiff City</t>
  </si>
  <si>
    <t>Huddersfield</t>
  </si>
  <si>
    <t>Swansea City</t>
  </si>
  <si>
    <t>Stoke City</t>
  </si>
  <si>
    <t>Hull City</t>
  </si>
  <si>
    <t>Middlesbrough</t>
  </si>
  <si>
    <t>Sunderland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</si>
</sst>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Tahoma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/>
    </row>
    <row r="2">
      <c r="A2" s="4">
        <v>1.0</v>
      </c>
      <c r="B2" s="2" t="s">
        <v>21</v>
      </c>
      <c r="C2" s="4">
        <v>38.0</v>
      </c>
      <c r="D2" s="4">
        <v>13.0</v>
      </c>
      <c r="E2" s="4">
        <v>2.0</v>
      </c>
      <c r="F2" s="4">
        <v>4.0</v>
      </c>
      <c r="G2" s="3">
        <v>43.0</v>
      </c>
      <c r="H2" s="3">
        <v>17.0</v>
      </c>
      <c r="I2" s="3">
        <f>+26</f>
        <v>26</v>
      </c>
      <c r="J2" s="3">
        <v>41.0</v>
      </c>
      <c r="K2" s="3">
        <v>14.0</v>
      </c>
      <c r="L2" s="3">
        <v>3.0</v>
      </c>
      <c r="M2" s="3">
        <v>2.0</v>
      </c>
      <c r="N2" s="3">
        <v>40.0</v>
      </c>
      <c r="O2" s="3">
        <v>15.0</v>
      </c>
      <c r="P2" s="3">
        <f>+25</f>
        <v>25</v>
      </c>
      <c r="Q2" s="3">
        <v>45.0</v>
      </c>
      <c r="R2" s="4">
        <f t="shared" ref="R2:R101" si="1">J2+Q2</f>
        <v>86</v>
      </c>
      <c r="S2" s="4">
        <f t="shared" ref="S2:S101" si="2">(D2/19)*100</f>
        <v>68.42105263</v>
      </c>
      <c r="T2" s="4">
        <f t="shared" ref="T2:T101" si="3">(K2/19)*100</f>
        <v>73.68421053</v>
      </c>
      <c r="U2" s="4">
        <v>2021.0</v>
      </c>
      <c r="V2" s="5"/>
    </row>
    <row r="3">
      <c r="A3" s="4">
        <v>2.0</v>
      </c>
      <c r="B3" s="2" t="s">
        <v>22</v>
      </c>
      <c r="C3" s="3">
        <v>38.0</v>
      </c>
      <c r="D3" s="3">
        <v>9.0</v>
      </c>
      <c r="E3" s="3">
        <v>4.0</v>
      </c>
      <c r="F3" s="3">
        <v>6.0</v>
      </c>
      <c r="G3" s="3">
        <v>38.0</v>
      </c>
      <c r="H3" s="3">
        <v>28.0</v>
      </c>
      <c r="I3" s="3">
        <f>+10</f>
        <v>10</v>
      </c>
      <c r="J3" s="3">
        <v>31.0</v>
      </c>
      <c r="K3" s="3">
        <v>12.0</v>
      </c>
      <c r="L3" s="3">
        <v>7.0</v>
      </c>
      <c r="M3" s="3">
        <v>0.0</v>
      </c>
      <c r="N3" s="3">
        <v>35.0</v>
      </c>
      <c r="O3" s="3">
        <v>16.0</v>
      </c>
      <c r="P3" s="3">
        <f>+19</f>
        <v>19</v>
      </c>
      <c r="Q3" s="3">
        <v>43.0</v>
      </c>
      <c r="R3" s="4">
        <f t="shared" si="1"/>
        <v>74</v>
      </c>
      <c r="S3" s="4">
        <f t="shared" si="2"/>
        <v>47.36842105</v>
      </c>
      <c r="T3" s="4">
        <f t="shared" si="3"/>
        <v>63.15789474</v>
      </c>
      <c r="U3" s="4">
        <v>2021.0</v>
      </c>
      <c r="V3" s="5"/>
    </row>
    <row r="4">
      <c r="A4" s="4">
        <v>3.0</v>
      </c>
      <c r="B4" s="2" t="s">
        <v>23</v>
      </c>
      <c r="C4" s="3">
        <v>38.0</v>
      </c>
      <c r="D4" s="3">
        <v>10.0</v>
      </c>
      <c r="E4" s="3">
        <v>3.0</v>
      </c>
      <c r="F4" s="3">
        <v>6.0</v>
      </c>
      <c r="G4" s="3">
        <v>29.0</v>
      </c>
      <c r="H4" s="3">
        <v>20.0</v>
      </c>
      <c r="I4" s="3">
        <f>+9</f>
        <v>9</v>
      </c>
      <c r="J4" s="3">
        <v>33.0</v>
      </c>
      <c r="K4" s="3">
        <v>10.0</v>
      </c>
      <c r="L4" s="3">
        <v>6.0</v>
      </c>
      <c r="M4" s="3">
        <v>3.0</v>
      </c>
      <c r="N4" s="3">
        <v>39.0</v>
      </c>
      <c r="O4" s="3">
        <v>22.0</v>
      </c>
      <c r="P4" s="3">
        <f>+17</f>
        <v>17</v>
      </c>
      <c r="Q4" s="3">
        <v>36.0</v>
      </c>
      <c r="R4" s="4">
        <f t="shared" si="1"/>
        <v>69</v>
      </c>
      <c r="S4" s="4">
        <f t="shared" si="2"/>
        <v>52.63157895</v>
      </c>
      <c r="T4" s="4">
        <f t="shared" si="3"/>
        <v>52.63157895</v>
      </c>
      <c r="U4" s="4">
        <v>2021.0</v>
      </c>
      <c r="V4" s="5"/>
    </row>
    <row r="5">
      <c r="A5" s="4">
        <v>4.0</v>
      </c>
      <c r="B5" s="2" t="s">
        <v>24</v>
      </c>
      <c r="C5" s="3">
        <v>38.0</v>
      </c>
      <c r="D5" s="3">
        <v>9.0</v>
      </c>
      <c r="E5" s="3">
        <v>6.0</v>
      </c>
      <c r="F5" s="3">
        <v>4.0</v>
      </c>
      <c r="G5" s="3">
        <v>31.0</v>
      </c>
      <c r="H5" s="3">
        <v>18.0</v>
      </c>
      <c r="I5" s="3">
        <f>+13</f>
        <v>13</v>
      </c>
      <c r="J5" s="3">
        <v>33.0</v>
      </c>
      <c r="K5" s="3">
        <v>10.0</v>
      </c>
      <c r="L5" s="3">
        <v>4.0</v>
      </c>
      <c r="M5" s="3">
        <v>5.0</v>
      </c>
      <c r="N5" s="3">
        <v>27.0</v>
      </c>
      <c r="O5" s="3">
        <v>18.0</v>
      </c>
      <c r="P5" s="3">
        <f>+9</f>
        <v>9</v>
      </c>
      <c r="Q5" s="3">
        <v>34.0</v>
      </c>
      <c r="R5" s="4">
        <f t="shared" si="1"/>
        <v>67</v>
      </c>
      <c r="S5" s="4">
        <f t="shared" si="2"/>
        <v>47.36842105</v>
      </c>
      <c r="T5" s="4">
        <f t="shared" si="3"/>
        <v>52.63157895</v>
      </c>
      <c r="U5" s="4">
        <v>2021.0</v>
      </c>
      <c r="V5" s="5"/>
    </row>
    <row r="6">
      <c r="A6" s="4">
        <v>5.0</v>
      </c>
      <c r="B6" s="2" t="s">
        <v>25</v>
      </c>
      <c r="C6" s="3">
        <v>38.0</v>
      </c>
      <c r="D6" s="3">
        <v>9.0</v>
      </c>
      <c r="E6" s="3">
        <v>1.0</v>
      </c>
      <c r="F6" s="3">
        <v>9.0</v>
      </c>
      <c r="G6" s="3">
        <v>34.0</v>
      </c>
      <c r="H6" s="3">
        <v>30.0</v>
      </c>
      <c r="I6" s="3">
        <f>+4</f>
        <v>4</v>
      </c>
      <c r="J6" s="3">
        <v>28.0</v>
      </c>
      <c r="K6" s="3">
        <v>11.0</v>
      </c>
      <c r="L6" s="3">
        <v>5.0</v>
      </c>
      <c r="M6" s="3">
        <v>3.0</v>
      </c>
      <c r="N6" s="3">
        <v>34.0</v>
      </c>
      <c r="O6" s="3">
        <v>20.0</v>
      </c>
      <c r="P6" s="3">
        <f>+14</f>
        <v>14</v>
      </c>
      <c r="Q6" s="3">
        <v>38.0</v>
      </c>
      <c r="R6" s="4">
        <f t="shared" si="1"/>
        <v>66</v>
      </c>
      <c r="S6" s="4">
        <f t="shared" si="2"/>
        <v>47.36842105</v>
      </c>
      <c r="T6" s="4">
        <f t="shared" si="3"/>
        <v>57.89473684</v>
      </c>
      <c r="U6" s="4">
        <v>2021.0</v>
      </c>
      <c r="V6" s="5"/>
    </row>
    <row r="7">
      <c r="A7" s="4">
        <v>6.0</v>
      </c>
      <c r="B7" s="2" t="s">
        <v>26</v>
      </c>
      <c r="C7" s="3">
        <v>38.0</v>
      </c>
      <c r="D7" s="3">
        <v>10.0</v>
      </c>
      <c r="E7" s="3">
        <v>4.0</v>
      </c>
      <c r="F7" s="3">
        <v>5.0</v>
      </c>
      <c r="G7" s="3">
        <v>32.0</v>
      </c>
      <c r="H7" s="3">
        <v>22.0</v>
      </c>
      <c r="I7" s="3">
        <f>+10</f>
        <v>10</v>
      </c>
      <c r="J7" s="3">
        <v>34.0</v>
      </c>
      <c r="K7" s="3">
        <v>9.0</v>
      </c>
      <c r="L7" s="3">
        <v>4.0</v>
      </c>
      <c r="M7" s="3">
        <v>6.0</v>
      </c>
      <c r="N7" s="3">
        <v>30.0</v>
      </c>
      <c r="O7" s="3">
        <v>25.0</v>
      </c>
      <c r="P7" s="3">
        <f>+5</f>
        <v>5</v>
      </c>
      <c r="Q7" s="3">
        <v>31.0</v>
      </c>
      <c r="R7" s="4">
        <f t="shared" si="1"/>
        <v>65</v>
      </c>
      <c r="S7" s="4">
        <f t="shared" si="2"/>
        <v>52.63157895</v>
      </c>
      <c r="T7" s="4">
        <f t="shared" si="3"/>
        <v>47.36842105</v>
      </c>
      <c r="U7" s="4">
        <v>2021.0</v>
      </c>
      <c r="V7" s="5"/>
    </row>
    <row r="8">
      <c r="A8" s="4">
        <v>7.0</v>
      </c>
      <c r="B8" s="2" t="s">
        <v>27</v>
      </c>
      <c r="C8" s="3">
        <v>38.0</v>
      </c>
      <c r="D8" s="3">
        <v>10.0</v>
      </c>
      <c r="E8" s="3">
        <v>3.0</v>
      </c>
      <c r="F8" s="3">
        <v>6.0</v>
      </c>
      <c r="G8" s="3">
        <v>35.0</v>
      </c>
      <c r="H8" s="3">
        <v>20.0</v>
      </c>
      <c r="I8" s="3">
        <f>+15</f>
        <v>15</v>
      </c>
      <c r="J8" s="3">
        <v>33.0</v>
      </c>
      <c r="K8" s="3">
        <v>8.0</v>
      </c>
      <c r="L8" s="3">
        <v>5.0</v>
      </c>
      <c r="M8" s="3">
        <v>6.0</v>
      </c>
      <c r="N8" s="3">
        <v>33.0</v>
      </c>
      <c r="O8" s="3">
        <v>25.0</v>
      </c>
      <c r="P8" s="3">
        <f>+8</f>
        <v>8</v>
      </c>
      <c r="Q8" s="3">
        <v>29.0</v>
      </c>
      <c r="R8" s="4">
        <f t="shared" si="1"/>
        <v>62</v>
      </c>
      <c r="S8" s="4">
        <f t="shared" si="2"/>
        <v>52.63157895</v>
      </c>
      <c r="T8" s="4">
        <f t="shared" si="3"/>
        <v>42.10526316</v>
      </c>
      <c r="U8" s="4">
        <v>2021.0</v>
      </c>
      <c r="V8" s="5"/>
    </row>
    <row r="9">
      <c r="A9" s="4">
        <v>8.0</v>
      </c>
      <c r="B9" s="2" t="s">
        <v>28</v>
      </c>
      <c r="C9" s="3">
        <v>38.0</v>
      </c>
      <c r="D9" s="3">
        <v>8.0</v>
      </c>
      <c r="E9" s="3">
        <v>4.0</v>
      </c>
      <c r="F9" s="3">
        <v>7.0</v>
      </c>
      <c r="G9" s="3">
        <v>24.0</v>
      </c>
      <c r="H9" s="3">
        <v>21.0</v>
      </c>
      <c r="I9" s="3">
        <f>+3</f>
        <v>3</v>
      </c>
      <c r="J9" s="3">
        <v>28.0</v>
      </c>
      <c r="K9" s="3">
        <v>10.0</v>
      </c>
      <c r="L9" s="3">
        <v>3.0</v>
      </c>
      <c r="M9" s="3">
        <v>6.0</v>
      </c>
      <c r="N9" s="3">
        <v>31.0</v>
      </c>
      <c r="O9" s="3">
        <v>18.0</v>
      </c>
      <c r="P9" s="3">
        <f>+13</f>
        <v>13</v>
      </c>
      <c r="Q9" s="3">
        <v>33.0</v>
      </c>
      <c r="R9" s="4">
        <f t="shared" si="1"/>
        <v>61</v>
      </c>
      <c r="S9" s="4">
        <f t="shared" si="2"/>
        <v>42.10526316</v>
      </c>
      <c r="T9" s="4">
        <f t="shared" si="3"/>
        <v>52.63157895</v>
      </c>
      <c r="U9" s="4">
        <v>2021.0</v>
      </c>
      <c r="V9" s="5"/>
    </row>
    <row r="10">
      <c r="A10" s="4">
        <v>9.0</v>
      </c>
      <c r="B10" s="2" t="s">
        <v>29</v>
      </c>
      <c r="C10" s="3">
        <v>38.0</v>
      </c>
      <c r="D10" s="3">
        <v>8.0</v>
      </c>
      <c r="E10" s="3">
        <v>5.0</v>
      </c>
      <c r="F10" s="3">
        <v>6.0</v>
      </c>
      <c r="G10" s="3">
        <v>28.0</v>
      </c>
      <c r="H10" s="3">
        <v>21.0</v>
      </c>
      <c r="I10" s="3">
        <f>+7</f>
        <v>7</v>
      </c>
      <c r="J10" s="3">
        <v>29.0</v>
      </c>
      <c r="K10" s="3">
        <v>10.0</v>
      </c>
      <c r="L10" s="3">
        <v>0.0</v>
      </c>
      <c r="M10" s="3">
        <v>9.0</v>
      </c>
      <c r="N10" s="3">
        <v>34.0</v>
      </c>
      <c r="O10" s="3">
        <v>33.0</v>
      </c>
      <c r="P10" s="3">
        <f>+1</f>
        <v>1</v>
      </c>
      <c r="Q10" s="3">
        <v>30.0</v>
      </c>
      <c r="R10" s="4">
        <f t="shared" si="1"/>
        <v>59</v>
      </c>
      <c r="S10" s="4">
        <f t="shared" si="2"/>
        <v>42.10526316</v>
      </c>
      <c r="T10" s="4">
        <f t="shared" si="3"/>
        <v>52.63157895</v>
      </c>
      <c r="U10" s="4">
        <v>2021.0</v>
      </c>
      <c r="V10" s="5"/>
    </row>
    <row r="11">
      <c r="A11" s="4">
        <v>10.0</v>
      </c>
      <c r="B11" s="2" t="s">
        <v>30</v>
      </c>
      <c r="C11" s="3">
        <v>38.0</v>
      </c>
      <c r="D11" s="3">
        <v>6.0</v>
      </c>
      <c r="E11" s="3">
        <v>4.0</v>
      </c>
      <c r="F11" s="3">
        <v>9.0</v>
      </c>
      <c r="G11" s="3">
        <v>24.0</v>
      </c>
      <c r="H11" s="3">
        <v>28.0</v>
      </c>
      <c r="I11" s="3">
        <v>-4.0</v>
      </c>
      <c r="J11" s="3">
        <v>22.0</v>
      </c>
      <c r="K11" s="3">
        <v>11.0</v>
      </c>
      <c r="L11" s="3">
        <v>4.0</v>
      </c>
      <c r="M11" s="3">
        <v>4.0</v>
      </c>
      <c r="N11" s="3">
        <v>23.0</v>
      </c>
      <c r="O11" s="3">
        <v>20.0</v>
      </c>
      <c r="P11" s="3">
        <f>+3</f>
        <v>3</v>
      </c>
      <c r="Q11" s="3">
        <v>37.0</v>
      </c>
      <c r="R11" s="4">
        <f t="shared" si="1"/>
        <v>59</v>
      </c>
      <c r="S11" s="4">
        <f t="shared" si="2"/>
        <v>31.57894737</v>
      </c>
      <c r="T11" s="4">
        <f t="shared" si="3"/>
        <v>57.89473684</v>
      </c>
      <c r="U11" s="4">
        <v>2021.0</v>
      </c>
      <c r="V11" s="5"/>
    </row>
    <row r="12">
      <c r="A12" s="4">
        <v>11.0</v>
      </c>
      <c r="B12" s="2" t="s">
        <v>31</v>
      </c>
      <c r="C12" s="3">
        <v>38.0</v>
      </c>
      <c r="D12" s="3">
        <v>7.0</v>
      </c>
      <c r="E12" s="3">
        <v>4.0</v>
      </c>
      <c r="F12" s="3">
        <v>8.0</v>
      </c>
      <c r="G12" s="3">
        <v>29.0</v>
      </c>
      <c r="H12" s="3">
        <v>27.0</v>
      </c>
      <c r="I12" s="3">
        <f>+2</f>
        <v>2</v>
      </c>
      <c r="J12" s="3">
        <v>25.0</v>
      </c>
      <c r="K12" s="3">
        <v>9.0</v>
      </c>
      <c r="L12" s="3">
        <v>3.0</v>
      </c>
      <c r="M12" s="3">
        <v>7.0</v>
      </c>
      <c r="N12" s="3">
        <v>26.0</v>
      </c>
      <c r="O12" s="3">
        <v>19.0</v>
      </c>
      <c r="P12" s="3">
        <f>+7</f>
        <v>7</v>
      </c>
      <c r="Q12" s="3">
        <v>30.0</v>
      </c>
      <c r="R12" s="4">
        <f t="shared" si="1"/>
        <v>55</v>
      </c>
      <c r="S12" s="4">
        <f t="shared" si="2"/>
        <v>36.84210526</v>
      </c>
      <c r="T12" s="4">
        <f t="shared" si="3"/>
        <v>47.36842105</v>
      </c>
      <c r="U12" s="4">
        <v>2021.0</v>
      </c>
      <c r="V12" s="5"/>
    </row>
    <row r="13">
      <c r="A13" s="4">
        <v>12.0</v>
      </c>
      <c r="B13" s="2" t="s">
        <v>32</v>
      </c>
      <c r="C13" s="3">
        <v>38.0</v>
      </c>
      <c r="D13" s="3">
        <v>6.0</v>
      </c>
      <c r="E13" s="3">
        <v>5.0</v>
      </c>
      <c r="F13" s="3">
        <v>8.0</v>
      </c>
      <c r="G13" s="3">
        <v>26.0</v>
      </c>
      <c r="H13" s="3">
        <v>33.0</v>
      </c>
      <c r="I13" s="3">
        <v>-7.0</v>
      </c>
      <c r="J13" s="3">
        <v>23.0</v>
      </c>
      <c r="K13" s="3">
        <v>6.0</v>
      </c>
      <c r="L13" s="3">
        <v>4.0</v>
      </c>
      <c r="M13" s="3">
        <v>9.0</v>
      </c>
      <c r="N13" s="3">
        <v>20.0</v>
      </c>
      <c r="O13" s="3">
        <v>29.0</v>
      </c>
      <c r="P13" s="3">
        <v>-9.0</v>
      </c>
      <c r="Q13" s="3">
        <v>22.0</v>
      </c>
      <c r="R13" s="4">
        <f t="shared" si="1"/>
        <v>45</v>
      </c>
      <c r="S13" s="4">
        <f t="shared" si="2"/>
        <v>31.57894737</v>
      </c>
      <c r="T13" s="4">
        <f t="shared" si="3"/>
        <v>31.57894737</v>
      </c>
      <c r="U13" s="4">
        <v>2021.0</v>
      </c>
      <c r="V13" s="5"/>
    </row>
    <row r="14">
      <c r="A14" s="4">
        <v>13.0</v>
      </c>
      <c r="B14" s="2" t="s">
        <v>33</v>
      </c>
      <c r="C14" s="3">
        <v>38.0</v>
      </c>
      <c r="D14" s="3">
        <v>7.0</v>
      </c>
      <c r="E14" s="3">
        <v>4.0</v>
      </c>
      <c r="F14" s="3">
        <v>8.0</v>
      </c>
      <c r="G14" s="3">
        <v>21.0</v>
      </c>
      <c r="H14" s="3">
        <v>25.0</v>
      </c>
      <c r="I14" s="3">
        <v>-4.0</v>
      </c>
      <c r="J14" s="3">
        <v>25.0</v>
      </c>
      <c r="K14" s="3">
        <v>5.0</v>
      </c>
      <c r="L14" s="3">
        <v>5.0</v>
      </c>
      <c r="M14" s="3">
        <v>9.0</v>
      </c>
      <c r="N14" s="3">
        <v>15.0</v>
      </c>
      <c r="O14" s="3">
        <v>27.0</v>
      </c>
      <c r="P14" s="3">
        <v>-12.0</v>
      </c>
      <c r="Q14" s="3">
        <v>20.0</v>
      </c>
      <c r="R14" s="4">
        <f t="shared" si="1"/>
        <v>45</v>
      </c>
      <c r="S14" s="4">
        <f t="shared" si="2"/>
        <v>36.84210526</v>
      </c>
      <c r="T14" s="4">
        <f t="shared" si="3"/>
        <v>26.31578947</v>
      </c>
      <c r="U14" s="4">
        <v>2021.0</v>
      </c>
      <c r="V14" s="5"/>
    </row>
    <row r="15">
      <c r="A15" s="4">
        <v>14.0</v>
      </c>
      <c r="B15" s="2" t="s">
        <v>34</v>
      </c>
      <c r="C15" s="3">
        <v>38.0</v>
      </c>
      <c r="D15" s="3">
        <v>6.0</v>
      </c>
      <c r="E15" s="3">
        <v>5.0</v>
      </c>
      <c r="F15" s="3">
        <v>8.0</v>
      </c>
      <c r="G15" s="3">
        <v>20.0</v>
      </c>
      <c r="H15" s="3">
        <v>32.0</v>
      </c>
      <c r="I15" s="3">
        <v>-12.0</v>
      </c>
      <c r="J15" s="3">
        <v>23.0</v>
      </c>
      <c r="K15" s="3">
        <v>6.0</v>
      </c>
      <c r="L15" s="3">
        <v>3.0</v>
      </c>
      <c r="M15" s="3">
        <v>10.0</v>
      </c>
      <c r="N15" s="3">
        <v>21.0</v>
      </c>
      <c r="O15" s="3">
        <v>34.0</v>
      </c>
      <c r="P15" s="3">
        <v>-13.0</v>
      </c>
      <c r="Q15" s="3">
        <v>21.0</v>
      </c>
      <c r="R15" s="4">
        <f t="shared" si="1"/>
        <v>44</v>
      </c>
      <c r="S15" s="4">
        <f t="shared" si="2"/>
        <v>31.57894737</v>
      </c>
      <c r="T15" s="4">
        <f t="shared" si="3"/>
        <v>31.57894737</v>
      </c>
      <c r="U15" s="4">
        <v>2021.0</v>
      </c>
      <c r="V15" s="5"/>
    </row>
    <row r="16">
      <c r="A16" s="4">
        <v>15.0</v>
      </c>
      <c r="B16" s="2" t="s">
        <v>35</v>
      </c>
      <c r="C16" s="3">
        <v>38.0</v>
      </c>
      <c r="D16" s="3">
        <v>8.0</v>
      </c>
      <c r="E16" s="3">
        <v>3.0</v>
      </c>
      <c r="F16" s="3">
        <v>8.0</v>
      </c>
      <c r="G16" s="3">
        <v>28.0</v>
      </c>
      <c r="H16" s="3">
        <v>25.0</v>
      </c>
      <c r="I16" s="3">
        <f>+3</f>
        <v>3</v>
      </c>
      <c r="J16" s="3">
        <v>27.0</v>
      </c>
      <c r="K16" s="3">
        <v>4.0</v>
      </c>
      <c r="L16" s="3">
        <v>4.0</v>
      </c>
      <c r="M16" s="3">
        <v>11.0</v>
      </c>
      <c r="N16" s="3">
        <v>19.0</v>
      </c>
      <c r="O16" s="3">
        <v>43.0</v>
      </c>
      <c r="P16" s="3">
        <v>-24.0</v>
      </c>
      <c r="Q16" s="3">
        <v>16.0</v>
      </c>
      <c r="R16" s="4">
        <f t="shared" si="1"/>
        <v>43</v>
      </c>
      <c r="S16" s="4">
        <f t="shared" si="2"/>
        <v>42.10526316</v>
      </c>
      <c r="T16" s="4">
        <f t="shared" si="3"/>
        <v>21.05263158</v>
      </c>
      <c r="U16" s="4">
        <v>2021.0</v>
      </c>
      <c r="V16" s="5"/>
    </row>
    <row r="17">
      <c r="A17" s="4">
        <v>16.0</v>
      </c>
      <c r="B17" s="2" t="s">
        <v>36</v>
      </c>
      <c r="C17" s="3">
        <v>38.0</v>
      </c>
      <c r="D17" s="3">
        <v>4.0</v>
      </c>
      <c r="E17" s="3">
        <v>9.0</v>
      </c>
      <c r="F17" s="3">
        <v>6.0</v>
      </c>
      <c r="G17" s="3">
        <v>22.0</v>
      </c>
      <c r="H17" s="3">
        <v>22.0</v>
      </c>
      <c r="I17" s="3">
        <v>0.0</v>
      </c>
      <c r="J17" s="3">
        <v>21.0</v>
      </c>
      <c r="K17" s="3">
        <v>5.0</v>
      </c>
      <c r="L17" s="3">
        <v>5.0</v>
      </c>
      <c r="M17" s="3">
        <v>9.0</v>
      </c>
      <c r="N17" s="3">
        <v>18.0</v>
      </c>
      <c r="O17" s="3">
        <v>24.0</v>
      </c>
      <c r="P17" s="3">
        <v>-6.0</v>
      </c>
      <c r="Q17" s="3">
        <v>20.0</v>
      </c>
      <c r="R17" s="4">
        <f t="shared" si="1"/>
        <v>41</v>
      </c>
      <c r="S17" s="4">
        <f t="shared" si="2"/>
        <v>21.05263158</v>
      </c>
      <c r="T17" s="4">
        <f t="shared" si="3"/>
        <v>26.31578947</v>
      </c>
      <c r="U17" s="4">
        <v>2021.0</v>
      </c>
      <c r="V17" s="5"/>
    </row>
    <row r="18">
      <c r="A18" s="4">
        <v>17.0</v>
      </c>
      <c r="B18" s="2" t="s">
        <v>37</v>
      </c>
      <c r="C18" s="3">
        <v>38.0</v>
      </c>
      <c r="D18" s="3">
        <v>4.0</v>
      </c>
      <c r="E18" s="3">
        <v>6.0</v>
      </c>
      <c r="F18" s="3">
        <v>9.0</v>
      </c>
      <c r="G18" s="3">
        <v>14.0</v>
      </c>
      <c r="H18" s="3">
        <v>27.0</v>
      </c>
      <c r="I18" s="3">
        <v>-13.0</v>
      </c>
      <c r="J18" s="3">
        <v>18.0</v>
      </c>
      <c r="K18" s="3">
        <v>6.0</v>
      </c>
      <c r="L18" s="3">
        <v>3.0</v>
      </c>
      <c r="M18" s="3">
        <v>10.0</v>
      </c>
      <c r="N18" s="3">
        <v>19.0</v>
      </c>
      <c r="O18" s="3">
        <v>28.0</v>
      </c>
      <c r="P18" s="3">
        <v>-9.0</v>
      </c>
      <c r="Q18" s="3">
        <v>21.0</v>
      </c>
      <c r="R18" s="4">
        <f t="shared" si="1"/>
        <v>39</v>
      </c>
      <c r="S18" s="4">
        <f t="shared" si="2"/>
        <v>21.05263158</v>
      </c>
      <c r="T18" s="4">
        <f t="shared" si="3"/>
        <v>31.57894737</v>
      </c>
      <c r="U18" s="4">
        <v>2021.0</v>
      </c>
      <c r="V18" s="5"/>
    </row>
    <row r="19">
      <c r="A19" s="4">
        <v>18.0</v>
      </c>
      <c r="B19" s="2" t="s">
        <v>38</v>
      </c>
      <c r="C19" s="3">
        <v>38.0</v>
      </c>
      <c r="D19" s="3">
        <v>2.0</v>
      </c>
      <c r="E19" s="3">
        <v>4.0</v>
      </c>
      <c r="F19" s="3">
        <v>13.0</v>
      </c>
      <c r="G19" s="3">
        <v>9.0</v>
      </c>
      <c r="H19" s="3">
        <v>28.0</v>
      </c>
      <c r="I19" s="3">
        <v>-19.0</v>
      </c>
      <c r="J19" s="3">
        <v>10.0</v>
      </c>
      <c r="K19" s="3">
        <v>3.0</v>
      </c>
      <c r="L19" s="3">
        <v>9.0</v>
      </c>
      <c r="M19" s="3">
        <v>7.0</v>
      </c>
      <c r="N19" s="3">
        <v>18.0</v>
      </c>
      <c r="O19" s="3">
        <v>25.0</v>
      </c>
      <c r="P19" s="3">
        <v>-7.0</v>
      </c>
      <c r="Q19" s="3">
        <v>18.0</v>
      </c>
      <c r="R19" s="4">
        <f t="shared" si="1"/>
        <v>28</v>
      </c>
      <c r="S19" s="4">
        <f t="shared" si="2"/>
        <v>10.52631579</v>
      </c>
      <c r="T19" s="4">
        <f t="shared" si="3"/>
        <v>15.78947368</v>
      </c>
      <c r="U19" s="4">
        <v>2021.0</v>
      </c>
      <c r="V19" s="5"/>
    </row>
    <row r="20">
      <c r="A20" s="4">
        <v>19.0</v>
      </c>
      <c r="B20" s="2" t="s">
        <v>39</v>
      </c>
      <c r="C20" s="3">
        <v>38.0</v>
      </c>
      <c r="D20" s="3">
        <v>3.0</v>
      </c>
      <c r="E20" s="3">
        <v>6.0</v>
      </c>
      <c r="F20" s="3">
        <v>10.0</v>
      </c>
      <c r="G20" s="3">
        <v>15.0</v>
      </c>
      <c r="H20" s="3">
        <v>39.0</v>
      </c>
      <c r="I20" s="3">
        <v>-24.0</v>
      </c>
      <c r="J20" s="3">
        <v>15.0</v>
      </c>
      <c r="K20" s="3">
        <v>2.0</v>
      </c>
      <c r="L20" s="3">
        <v>5.0</v>
      </c>
      <c r="M20" s="3">
        <v>12.0</v>
      </c>
      <c r="N20" s="3">
        <v>20.0</v>
      </c>
      <c r="O20" s="3">
        <v>37.0</v>
      </c>
      <c r="P20" s="3">
        <v>-17.0</v>
      </c>
      <c r="Q20" s="3">
        <v>11.0</v>
      </c>
      <c r="R20" s="4">
        <f t="shared" si="1"/>
        <v>26</v>
      </c>
      <c r="S20" s="4">
        <f t="shared" si="2"/>
        <v>15.78947368</v>
      </c>
      <c r="T20" s="4">
        <f t="shared" si="3"/>
        <v>10.52631579</v>
      </c>
      <c r="U20" s="4">
        <v>2021.0</v>
      </c>
      <c r="V20" s="5"/>
    </row>
    <row r="21">
      <c r="A21" s="4">
        <v>20.0</v>
      </c>
      <c r="B21" s="2" t="s">
        <v>40</v>
      </c>
      <c r="C21" s="4">
        <v>38.0</v>
      </c>
      <c r="D21" s="3">
        <v>5.0</v>
      </c>
      <c r="E21" s="3">
        <v>1.0</v>
      </c>
      <c r="F21" s="3">
        <v>13.0</v>
      </c>
      <c r="G21" s="3">
        <v>12.0</v>
      </c>
      <c r="H21" s="3">
        <v>27.0</v>
      </c>
      <c r="I21" s="3">
        <v>-15.0</v>
      </c>
      <c r="J21" s="3">
        <v>16.0</v>
      </c>
      <c r="K21" s="3">
        <v>2.0</v>
      </c>
      <c r="L21" s="3">
        <v>1.0</v>
      </c>
      <c r="M21" s="3">
        <v>16.0</v>
      </c>
      <c r="N21" s="3">
        <v>8.0</v>
      </c>
      <c r="O21" s="3">
        <v>36.0</v>
      </c>
      <c r="P21" s="3">
        <v>-28.0</v>
      </c>
      <c r="Q21" s="3">
        <v>7.0</v>
      </c>
      <c r="R21" s="4">
        <f t="shared" si="1"/>
        <v>23</v>
      </c>
      <c r="S21" s="4">
        <f t="shared" si="2"/>
        <v>26.31578947</v>
      </c>
      <c r="T21" s="4">
        <f t="shared" si="3"/>
        <v>10.52631579</v>
      </c>
      <c r="U21" s="4">
        <v>2021.0</v>
      </c>
      <c r="V21" s="5"/>
    </row>
    <row r="22">
      <c r="A22" s="4">
        <v>1.0</v>
      </c>
      <c r="B22" s="2" t="s">
        <v>23</v>
      </c>
      <c r="C22" s="3">
        <v>38.0</v>
      </c>
      <c r="D22" s="3">
        <v>18.0</v>
      </c>
      <c r="E22" s="3">
        <v>1.0</v>
      </c>
      <c r="F22" s="3">
        <v>0.0</v>
      </c>
      <c r="G22" s="3">
        <v>52.0</v>
      </c>
      <c r="H22" s="3">
        <v>16.0</v>
      </c>
      <c r="I22" s="3">
        <f>+36</f>
        <v>36</v>
      </c>
      <c r="J22" s="3">
        <v>55.0</v>
      </c>
      <c r="K22" s="3">
        <v>14.0</v>
      </c>
      <c r="L22" s="3">
        <v>2.0</v>
      </c>
      <c r="M22" s="3">
        <v>3.0</v>
      </c>
      <c r="N22" s="3">
        <v>33.0</v>
      </c>
      <c r="O22" s="3">
        <v>17.0</v>
      </c>
      <c r="P22" s="3">
        <f>+16</f>
        <v>16</v>
      </c>
      <c r="Q22" s="3">
        <v>44.0</v>
      </c>
      <c r="R22" s="4">
        <f t="shared" si="1"/>
        <v>99</v>
      </c>
      <c r="S22" s="4">
        <f t="shared" si="2"/>
        <v>94.73684211</v>
      </c>
      <c r="T22" s="4">
        <f t="shared" si="3"/>
        <v>73.68421053</v>
      </c>
      <c r="U22" s="4">
        <v>2020.0</v>
      </c>
      <c r="V22" s="5"/>
    </row>
    <row r="23">
      <c r="A23" s="4">
        <v>2.0</v>
      </c>
      <c r="B23" s="2" t="s">
        <v>21</v>
      </c>
      <c r="C23" s="3">
        <v>38.0</v>
      </c>
      <c r="D23" s="3">
        <v>15.0</v>
      </c>
      <c r="E23" s="3">
        <v>2.0</v>
      </c>
      <c r="F23" s="3">
        <v>2.0</v>
      </c>
      <c r="G23" s="3">
        <v>57.0</v>
      </c>
      <c r="H23" s="3">
        <v>13.0</v>
      </c>
      <c r="I23" s="3">
        <f>+44</f>
        <v>44</v>
      </c>
      <c r="J23" s="3">
        <v>47.0</v>
      </c>
      <c r="K23" s="3">
        <v>11.0</v>
      </c>
      <c r="L23" s="3">
        <v>1.0</v>
      </c>
      <c r="M23" s="3">
        <v>7.0</v>
      </c>
      <c r="N23" s="3">
        <v>45.0</v>
      </c>
      <c r="O23" s="3">
        <v>22.0</v>
      </c>
      <c r="P23" s="3">
        <f>+23</f>
        <v>23</v>
      </c>
      <c r="Q23" s="3">
        <v>34.0</v>
      </c>
      <c r="R23" s="4">
        <f t="shared" si="1"/>
        <v>81</v>
      </c>
      <c r="S23" s="4">
        <f t="shared" si="2"/>
        <v>78.94736842</v>
      </c>
      <c r="T23" s="4">
        <f t="shared" si="3"/>
        <v>57.89473684</v>
      </c>
      <c r="U23" s="4">
        <v>2020.0</v>
      </c>
      <c r="V23" s="5"/>
    </row>
    <row r="24">
      <c r="A24" s="4">
        <v>3.0</v>
      </c>
      <c r="B24" s="2" t="s">
        <v>22</v>
      </c>
      <c r="C24" s="3">
        <v>38.0</v>
      </c>
      <c r="D24" s="3">
        <v>10.0</v>
      </c>
      <c r="E24" s="3">
        <v>7.0</v>
      </c>
      <c r="F24" s="3">
        <v>2.0</v>
      </c>
      <c r="G24" s="3">
        <v>40.0</v>
      </c>
      <c r="H24" s="3">
        <v>17.0</v>
      </c>
      <c r="I24" s="3">
        <f>+23</f>
        <v>23</v>
      </c>
      <c r="J24" s="3">
        <v>37.0</v>
      </c>
      <c r="K24" s="3">
        <v>8.0</v>
      </c>
      <c r="L24" s="3">
        <v>5.0</v>
      </c>
      <c r="M24" s="3">
        <v>6.0</v>
      </c>
      <c r="N24" s="3">
        <v>26.0</v>
      </c>
      <c r="O24" s="3">
        <v>19.0</v>
      </c>
      <c r="P24" s="3">
        <f>+7</f>
        <v>7</v>
      </c>
      <c r="Q24" s="3">
        <v>29.0</v>
      </c>
      <c r="R24" s="4">
        <f t="shared" si="1"/>
        <v>66</v>
      </c>
      <c r="S24" s="4">
        <f t="shared" si="2"/>
        <v>52.63157895</v>
      </c>
      <c r="T24" s="4">
        <f t="shared" si="3"/>
        <v>42.10526316</v>
      </c>
      <c r="U24" s="4">
        <v>2020.0</v>
      </c>
      <c r="V24" s="5"/>
    </row>
    <row r="25">
      <c r="A25" s="4">
        <v>4.0</v>
      </c>
      <c r="B25" s="2" t="s">
        <v>24</v>
      </c>
      <c r="C25" s="3">
        <v>38.0</v>
      </c>
      <c r="D25" s="3">
        <v>11.0</v>
      </c>
      <c r="E25" s="3">
        <v>3.0</v>
      </c>
      <c r="F25" s="3">
        <v>5.0</v>
      </c>
      <c r="G25" s="3">
        <v>30.0</v>
      </c>
      <c r="H25" s="3">
        <v>16.0</v>
      </c>
      <c r="I25" s="3">
        <f>+14</f>
        <v>14</v>
      </c>
      <c r="J25" s="3">
        <v>36.0</v>
      </c>
      <c r="K25" s="3">
        <v>9.0</v>
      </c>
      <c r="L25" s="3">
        <v>3.0</v>
      </c>
      <c r="M25" s="3">
        <v>7.0</v>
      </c>
      <c r="N25" s="3">
        <v>39.0</v>
      </c>
      <c r="O25" s="3">
        <v>38.0</v>
      </c>
      <c r="P25" s="3">
        <f>+1</f>
        <v>1</v>
      </c>
      <c r="Q25" s="3">
        <v>30.0</v>
      </c>
      <c r="R25" s="4">
        <f t="shared" si="1"/>
        <v>66</v>
      </c>
      <c r="S25" s="4">
        <f t="shared" si="2"/>
        <v>57.89473684</v>
      </c>
      <c r="T25" s="4">
        <f t="shared" si="3"/>
        <v>47.36842105</v>
      </c>
      <c r="U25" s="4">
        <v>2020.0</v>
      </c>
      <c r="V25" s="5"/>
    </row>
    <row r="26">
      <c r="A26" s="4">
        <v>5.0</v>
      </c>
      <c r="B26" s="2" t="s">
        <v>25</v>
      </c>
      <c r="C26" s="3">
        <v>38.0</v>
      </c>
      <c r="D26" s="3">
        <v>11.0</v>
      </c>
      <c r="E26" s="3">
        <v>4.0</v>
      </c>
      <c r="F26" s="3">
        <v>4.0</v>
      </c>
      <c r="G26" s="3">
        <v>35.0</v>
      </c>
      <c r="H26" s="3">
        <v>17.0</v>
      </c>
      <c r="I26" s="3">
        <f>+18</f>
        <v>18</v>
      </c>
      <c r="J26" s="3">
        <v>37.0</v>
      </c>
      <c r="K26" s="3">
        <v>7.0</v>
      </c>
      <c r="L26" s="3">
        <v>4.0</v>
      </c>
      <c r="M26" s="3">
        <v>8.0</v>
      </c>
      <c r="N26" s="3">
        <v>32.0</v>
      </c>
      <c r="O26" s="3">
        <v>24.0</v>
      </c>
      <c r="P26" s="3">
        <f>+8</f>
        <v>8</v>
      </c>
      <c r="Q26" s="3">
        <v>25.0</v>
      </c>
      <c r="R26" s="4">
        <f t="shared" si="1"/>
        <v>62</v>
      </c>
      <c r="S26" s="4">
        <f t="shared" si="2"/>
        <v>57.89473684</v>
      </c>
      <c r="T26" s="4">
        <f t="shared" si="3"/>
        <v>36.84210526</v>
      </c>
      <c r="U26" s="4">
        <v>2020.0</v>
      </c>
      <c r="V26" s="5"/>
    </row>
    <row r="27">
      <c r="A27" s="4">
        <v>6.0</v>
      </c>
      <c r="B27" s="2" t="s">
        <v>27</v>
      </c>
      <c r="C27" s="3">
        <v>38.0</v>
      </c>
      <c r="D27" s="3">
        <v>12.0</v>
      </c>
      <c r="E27" s="3">
        <v>3.0</v>
      </c>
      <c r="F27" s="3">
        <v>4.0</v>
      </c>
      <c r="G27" s="3">
        <v>36.0</v>
      </c>
      <c r="H27" s="3">
        <v>17.0</v>
      </c>
      <c r="I27" s="3">
        <f>+19</f>
        <v>19</v>
      </c>
      <c r="J27" s="3">
        <v>39.0</v>
      </c>
      <c r="K27" s="3">
        <v>4.0</v>
      </c>
      <c r="L27" s="3">
        <v>8.0</v>
      </c>
      <c r="M27" s="3">
        <v>7.0</v>
      </c>
      <c r="N27" s="3">
        <v>25.0</v>
      </c>
      <c r="O27" s="3">
        <v>30.0</v>
      </c>
      <c r="P27" s="3">
        <v>-5.0</v>
      </c>
      <c r="Q27" s="3">
        <v>20.0</v>
      </c>
      <c r="R27" s="4">
        <f t="shared" si="1"/>
        <v>59</v>
      </c>
      <c r="S27" s="4">
        <f t="shared" si="2"/>
        <v>63.15789474</v>
      </c>
      <c r="T27" s="4">
        <f t="shared" si="3"/>
        <v>21.05263158</v>
      </c>
      <c r="U27" s="4">
        <v>2020.0</v>
      </c>
      <c r="V27" s="5"/>
    </row>
    <row r="28">
      <c r="A28" s="4">
        <v>7.0</v>
      </c>
      <c r="B28" s="2" t="s">
        <v>33</v>
      </c>
      <c r="C28" s="3">
        <v>38.0</v>
      </c>
      <c r="D28" s="3">
        <v>8.0</v>
      </c>
      <c r="E28" s="3">
        <v>7.0</v>
      </c>
      <c r="F28" s="3">
        <v>4.0</v>
      </c>
      <c r="G28" s="3">
        <v>27.0</v>
      </c>
      <c r="H28" s="3">
        <v>19.0</v>
      </c>
      <c r="I28" s="3">
        <f>+8</f>
        <v>8</v>
      </c>
      <c r="J28" s="3">
        <v>31.0</v>
      </c>
      <c r="K28" s="3">
        <v>7.0</v>
      </c>
      <c r="L28" s="3">
        <v>7.0</v>
      </c>
      <c r="M28" s="3">
        <v>5.0</v>
      </c>
      <c r="N28" s="3">
        <v>24.0</v>
      </c>
      <c r="O28" s="3">
        <v>21.0</v>
      </c>
      <c r="P28" s="3">
        <f>+3</f>
        <v>3</v>
      </c>
      <c r="Q28" s="3">
        <v>28.0</v>
      </c>
      <c r="R28" s="4">
        <f t="shared" si="1"/>
        <v>59</v>
      </c>
      <c r="S28" s="4">
        <f t="shared" si="2"/>
        <v>42.10526316</v>
      </c>
      <c r="T28" s="4">
        <f t="shared" si="3"/>
        <v>36.84210526</v>
      </c>
      <c r="U28" s="4">
        <v>2020.0</v>
      </c>
      <c r="V28" s="5"/>
    </row>
    <row r="29">
      <c r="A29" s="4">
        <v>8.0</v>
      </c>
      <c r="B29" s="2" t="s">
        <v>28</v>
      </c>
      <c r="C29" s="3">
        <v>38.0</v>
      </c>
      <c r="D29" s="3">
        <v>10.0</v>
      </c>
      <c r="E29" s="3">
        <v>6.0</v>
      </c>
      <c r="F29" s="3">
        <v>3.0</v>
      </c>
      <c r="G29" s="3">
        <v>36.0</v>
      </c>
      <c r="H29" s="3">
        <v>24.0</v>
      </c>
      <c r="I29" s="3">
        <f>+12</f>
        <v>12</v>
      </c>
      <c r="J29" s="3">
        <v>36.0</v>
      </c>
      <c r="K29" s="3">
        <v>4.0</v>
      </c>
      <c r="L29" s="3">
        <v>8.0</v>
      </c>
      <c r="M29" s="3">
        <v>7.0</v>
      </c>
      <c r="N29" s="3">
        <v>20.0</v>
      </c>
      <c r="O29" s="3">
        <v>24.0</v>
      </c>
      <c r="P29" s="3">
        <v>-4.0</v>
      </c>
      <c r="Q29" s="3">
        <v>20.0</v>
      </c>
      <c r="R29" s="4">
        <f t="shared" si="1"/>
        <v>56</v>
      </c>
      <c r="S29" s="4">
        <f t="shared" si="2"/>
        <v>52.63157895</v>
      </c>
      <c r="T29" s="4">
        <f t="shared" si="3"/>
        <v>21.05263158</v>
      </c>
      <c r="U29" s="4">
        <v>2020.0</v>
      </c>
      <c r="V29" s="5"/>
    </row>
    <row r="30">
      <c r="A30" s="4">
        <v>9.0</v>
      </c>
      <c r="B30" s="2" t="s">
        <v>40</v>
      </c>
      <c r="C30" s="3">
        <v>38.0</v>
      </c>
      <c r="D30" s="3">
        <v>10.0</v>
      </c>
      <c r="E30" s="3">
        <v>3.0</v>
      </c>
      <c r="F30" s="3">
        <v>6.0</v>
      </c>
      <c r="G30" s="3">
        <v>24.0</v>
      </c>
      <c r="H30" s="3">
        <v>15.0</v>
      </c>
      <c r="I30" s="3">
        <f>+9</f>
        <v>9</v>
      </c>
      <c r="J30" s="3">
        <v>33.0</v>
      </c>
      <c r="K30" s="3">
        <v>4.0</v>
      </c>
      <c r="L30" s="3">
        <v>9.0</v>
      </c>
      <c r="M30" s="3">
        <v>6.0</v>
      </c>
      <c r="N30" s="3">
        <v>15.0</v>
      </c>
      <c r="O30" s="3">
        <v>24.0</v>
      </c>
      <c r="P30" s="3">
        <v>-9.0</v>
      </c>
      <c r="Q30" s="3">
        <v>21.0</v>
      </c>
      <c r="R30" s="4">
        <f t="shared" si="1"/>
        <v>54</v>
      </c>
      <c r="S30" s="4">
        <f t="shared" si="2"/>
        <v>52.63157895</v>
      </c>
      <c r="T30" s="4">
        <f t="shared" si="3"/>
        <v>21.05263158</v>
      </c>
      <c r="U30" s="4">
        <v>2020.0</v>
      </c>
      <c r="V30" s="5"/>
    </row>
    <row r="31">
      <c r="A31" s="4">
        <v>10.0</v>
      </c>
      <c r="B31" s="2" t="s">
        <v>37</v>
      </c>
      <c r="C31" s="3">
        <v>38.0</v>
      </c>
      <c r="D31" s="3">
        <v>8.0</v>
      </c>
      <c r="E31" s="3">
        <v>4.0</v>
      </c>
      <c r="F31" s="3">
        <v>7.0</v>
      </c>
      <c r="G31" s="3">
        <v>24.0</v>
      </c>
      <c r="H31" s="3">
        <v>23.0</v>
      </c>
      <c r="I31" s="3">
        <f>+1</f>
        <v>1</v>
      </c>
      <c r="J31" s="3">
        <v>28.0</v>
      </c>
      <c r="K31" s="3">
        <v>7.0</v>
      </c>
      <c r="L31" s="3">
        <v>5.0</v>
      </c>
      <c r="M31" s="3">
        <v>7.0</v>
      </c>
      <c r="N31" s="3">
        <v>19.0</v>
      </c>
      <c r="O31" s="3">
        <v>27.0</v>
      </c>
      <c r="P31" s="3">
        <v>-8.0</v>
      </c>
      <c r="Q31" s="3">
        <v>26.0</v>
      </c>
      <c r="R31" s="4">
        <f t="shared" si="1"/>
        <v>54</v>
      </c>
      <c r="S31" s="4">
        <f t="shared" si="2"/>
        <v>42.10526316</v>
      </c>
      <c r="T31" s="4">
        <f t="shared" si="3"/>
        <v>36.84210526</v>
      </c>
      <c r="U31" s="4">
        <v>2020.0</v>
      </c>
      <c r="V31" s="5"/>
    </row>
    <row r="32">
      <c r="A32" s="4">
        <v>11.0</v>
      </c>
      <c r="B32" s="2" t="s">
        <v>35</v>
      </c>
      <c r="C32" s="3">
        <v>38.0</v>
      </c>
      <c r="D32" s="3">
        <v>6.0</v>
      </c>
      <c r="E32" s="3">
        <v>3.0</v>
      </c>
      <c r="F32" s="3">
        <v>10.0</v>
      </c>
      <c r="G32" s="3">
        <v>21.0</v>
      </c>
      <c r="H32" s="3">
        <v>35.0</v>
      </c>
      <c r="I32" s="3">
        <v>-14.0</v>
      </c>
      <c r="J32" s="3">
        <v>21.0</v>
      </c>
      <c r="K32" s="3">
        <v>9.0</v>
      </c>
      <c r="L32" s="3">
        <v>4.0</v>
      </c>
      <c r="M32" s="3">
        <v>6.0</v>
      </c>
      <c r="N32" s="3">
        <v>30.0</v>
      </c>
      <c r="O32" s="3">
        <v>25.0</v>
      </c>
      <c r="P32" s="3">
        <f>+5</f>
        <v>5</v>
      </c>
      <c r="Q32" s="3">
        <v>31.0</v>
      </c>
      <c r="R32" s="4">
        <f t="shared" si="1"/>
        <v>52</v>
      </c>
      <c r="S32" s="4">
        <f t="shared" si="2"/>
        <v>31.57894737</v>
      </c>
      <c r="T32" s="4">
        <f t="shared" si="3"/>
        <v>47.36842105</v>
      </c>
      <c r="U32" s="4">
        <v>2020.0</v>
      </c>
      <c r="V32" s="5"/>
    </row>
    <row r="33">
      <c r="A33" s="4">
        <v>12.0</v>
      </c>
      <c r="B33" s="2" t="s">
        <v>30</v>
      </c>
      <c r="C33" s="3">
        <v>38.0</v>
      </c>
      <c r="D33" s="3">
        <v>8.0</v>
      </c>
      <c r="E33" s="3">
        <v>7.0</v>
      </c>
      <c r="F33" s="3">
        <v>4.0</v>
      </c>
      <c r="G33" s="3">
        <v>24.0</v>
      </c>
      <c r="H33" s="3">
        <v>21.0</v>
      </c>
      <c r="I33" s="3">
        <f>+3</f>
        <v>3</v>
      </c>
      <c r="J33" s="3">
        <v>31.0</v>
      </c>
      <c r="K33" s="3">
        <v>5.0</v>
      </c>
      <c r="L33" s="3">
        <v>3.0</v>
      </c>
      <c r="M33" s="3">
        <v>11.0</v>
      </c>
      <c r="N33" s="3">
        <v>20.0</v>
      </c>
      <c r="O33" s="3">
        <v>35.0</v>
      </c>
      <c r="P33" s="3">
        <v>-15.0</v>
      </c>
      <c r="Q33" s="3">
        <v>18.0</v>
      </c>
      <c r="R33" s="4">
        <f t="shared" si="1"/>
        <v>49</v>
      </c>
      <c r="S33" s="4">
        <f t="shared" si="2"/>
        <v>42.10526316</v>
      </c>
      <c r="T33" s="4">
        <f t="shared" si="3"/>
        <v>26.31578947</v>
      </c>
      <c r="U33" s="4">
        <v>2020.0</v>
      </c>
      <c r="V33" s="5"/>
    </row>
    <row r="34">
      <c r="A34" s="4">
        <v>13.0</v>
      </c>
      <c r="B34" s="2" t="s">
        <v>32</v>
      </c>
      <c r="C34" s="3">
        <v>38.0</v>
      </c>
      <c r="D34" s="3">
        <v>6.0</v>
      </c>
      <c r="E34" s="3">
        <v>8.0</v>
      </c>
      <c r="F34" s="3">
        <v>5.0</v>
      </c>
      <c r="G34" s="3">
        <v>20.0</v>
      </c>
      <c r="H34" s="3">
        <v>21.0</v>
      </c>
      <c r="I34" s="3">
        <v>-1.0</v>
      </c>
      <c r="J34" s="3">
        <v>26.0</v>
      </c>
      <c r="K34" s="3">
        <v>5.0</v>
      </c>
      <c r="L34" s="3">
        <v>3.0</v>
      </c>
      <c r="M34" s="3">
        <v>11.0</v>
      </c>
      <c r="N34" s="3">
        <v>18.0</v>
      </c>
      <c r="O34" s="3">
        <v>37.0</v>
      </c>
      <c r="P34" s="3">
        <v>-19.0</v>
      </c>
      <c r="Q34" s="3">
        <v>18.0</v>
      </c>
      <c r="R34" s="4">
        <f t="shared" si="1"/>
        <v>44</v>
      </c>
      <c r="S34" s="4">
        <f t="shared" si="2"/>
        <v>31.57894737</v>
      </c>
      <c r="T34" s="4">
        <f t="shared" si="3"/>
        <v>26.31578947</v>
      </c>
      <c r="U34" s="4">
        <v>2020.0</v>
      </c>
      <c r="V34" s="5"/>
    </row>
    <row r="35">
      <c r="A35" s="4">
        <v>14.0</v>
      </c>
      <c r="B35" s="2" t="s">
        <v>34</v>
      </c>
      <c r="C35" s="3">
        <v>38.0</v>
      </c>
      <c r="D35" s="3">
        <v>6.0</v>
      </c>
      <c r="E35" s="3">
        <v>5.0</v>
      </c>
      <c r="F35" s="3">
        <v>8.0</v>
      </c>
      <c r="G35" s="3">
        <v>15.0</v>
      </c>
      <c r="H35" s="3">
        <v>20.0</v>
      </c>
      <c r="I35" s="3">
        <v>-5.0</v>
      </c>
      <c r="J35" s="3">
        <v>23.0</v>
      </c>
      <c r="K35" s="3">
        <v>5.0</v>
      </c>
      <c r="L35" s="3">
        <v>5.0</v>
      </c>
      <c r="M35" s="3">
        <v>9.0</v>
      </c>
      <c r="N35" s="3">
        <v>16.0</v>
      </c>
      <c r="O35" s="3">
        <v>30.0</v>
      </c>
      <c r="P35" s="3">
        <v>-14.0</v>
      </c>
      <c r="Q35" s="3">
        <v>20.0</v>
      </c>
      <c r="R35" s="4">
        <f t="shared" si="1"/>
        <v>43</v>
      </c>
      <c r="S35" s="4">
        <f t="shared" si="2"/>
        <v>31.57894737</v>
      </c>
      <c r="T35" s="4">
        <f t="shared" si="3"/>
        <v>26.31578947</v>
      </c>
      <c r="U35" s="4">
        <v>2020.0</v>
      </c>
      <c r="V35" s="5"/>
    </row>
    <row r="36">
      <c r="A36" s="4">
        <v>15.0</v>
      </c>
      <c r="B36" s="2" t="s">
        <v>36</v>
      </c>
      <c r="C36" s="3">
        <v>38.0</v>
      </c>
      <c r="D36" s="3">
        <v>5.0</v>
      </c>
      <c r="E36" s="3">
        <v>7.0</v>
      </c>
      <c r="F36" s="3">
        <v>7.0</v>
      </c>
      <c r="G36" s="3">
        <v>20.0</v>
      </c>
      <c r="H36" s="3">
        <v>27.0</v>
      </c>
      <c r="I36" s="3">
        <v>-7.0</v>
      </c>
      <c r="J36" s="3">
        <v>22.0</v>
      </c>
      <c r="K36" s="3">
        <v>4.0</v>
      </c>
      <c r="L36" s="3">
        <v>7.0</v>
      </c>
      <c r="M36" s="3">
        <v>8.0</v>
      </c>
      <c r="N36" s="3">
        <v>19.0</v>
      </c>
      <c r="O36" s="3">
        <v>27.0</v>
      </c>
      <c r="P36" s="3">
        <v>-8.0</v>
      </c>
      <c r="Q36" s="3">
        <v>19.0</v>
      </c>
      <c r="R36" s="4">
        <f t="shared" si="1"/>
        <v>41</v>
      </c>
      <c r="S36" s="4">
        <f t="shared" si="2"/>
        <v>26.31578947</v>
      </c>
      <c r="T36" s="4">
        <f t="shared" si="3"/>
        <v>21.05263158</v>
      </c>
      <c r="U36" s="4">
        <v>2020.0</v>
      </c>
      <c r="V36" s="5"/>
    </row>
    <row r="37">
      <c r="A37" s="4">
        <v>16.0</v>
      </c>
      <c r="B37" s="2" t="s">
        <v>26</v>
      </c>
      <c r="C37" s="3">
        <v>38.0</v>
      </c>
      <c r="D37" s="3">
        <v>6.0</v>
      </c>
      <c r="E37" s="3">
        <v>4.0</v>
      </c>
      <c r="F37" s="3">
        <v>9.0</v>
      </c>
      <c r="G37" s="3">
        <v>30.0</v>
      </c>
      <c r="H37" s="3">
        <v>33.0</v>
      </c>
      <c r="I37" s="3">
        <v>-3.0</v>
      </c>
      <c r="J37" s="3">
        <v>22.0</v>
      </c>
      <c r="K37" s="3">
        <v>4.0</v>
      </c>
      <c r="L37" s="3">
        <v>5.0</v>
      </c>
      <c r="M37" s="3">
        <v>10.0</v>
      </c>
      <c r="N37" s="3">
        <v>19.0</v>
      </c>
      <c r="O37" s="3">
        <v>29.0</v>
      </c>
      <c r="P37" s="3">
        <v>-10.0</v>
      </c>
      <c r="Q37" s="3">
        <v>17.0</v>
      </c>
      <c r="R37" s="4">
        <f t="shared" si="1"/>
        <v>39</v>
      </c>
      <c r="S37" s="4">
        <f t="shared" si="2"/>
        <v>31.57894737</v>
      </c>
      <c r="T37" s="4">
        <f t="shared" si="3"/>
        <v>21.05263158</v>
      </c>
      <c r="U37" s="4">
        <v>2020.0</v>
      </c>
      <c r="V37" s="5"/>
    </row>
    <row r="38">
      <c r="A38" s="4">
        <v>17.0</v>
      </c>
      <c r="B38" s="2" t="s">
        <v>31</v>
      </c>
      <c r="C38" s="3">
        <v>38.0</v>
      </c>
      <c r="D38" s="3">
        <v>7.0</v>
      </c>
      <c r="E38" s="3">
        <v>3.0</v>
      </c>
      <c r="F38" s="3">
        <v>9.0</v>
      </c>
      <c r="G38" s="3">
        <v>22.0</v>
      </c>
      <c r="H38" s="3">
        <v>30.0</v>
      </c>
      <c r="I38" s="3">
        <v>-8.0</v>
      </c>
      <c r="J38" s="3">
        <v>24.0</v>
      </c>
      <c r="K38" s="3">
        <v>2.0</v>
      </c>
      <c r="L38" s="3">
        <v>5.0</v>
      </c>
      <c r="M38" s="3">
        <v>12.0</v>
      </c>
      <c r="N38" s="3">
        <v>19.0</v>
      </c>
      <c r="O38" s="3">
        <v>37.0</v>
      </c>
      <c r="P38" s="3">
        <v>-18.0</v>
      </c>
      <c r="Q38" s="3">
        <v>11.0</v>
      </c>
      <c r="R38" s="4">
        <f t="shared" si="1"/>
        <v>35</v>
      </c>
      <c r="S38" s="4">
        <f t="shared" si="2"/>
        <v>36.84210526</v>
      </c>
      <c r="T38" s="4">
        <f t="shared" si="3"/>
        <v>10.52631579</v>
      </c>
      <c r="U38" s="4">
        <v>2020.0</v>
      </c>
      <c r="V38" s="5"/>
    </row>
    <row r="39">
      <c r="A39" s="4">
        <v>18.0</v>
      </c>
      <c r="B39" s="2" t="s">
        <v>41</v>
      </c>
      <c r="C39" s="3">
        <v>38.0</v>
      </c>
      <c r="D39" s="3">
        <v>5.0</v>
      </c>
      <c r="E39" s="3">
        <v>6.0</v>
      </c>
      <c r="F39" s="3">
        <v>8.0</v>
      </c>
      <c r="G39" s="3">
        <v>22.0</v>
      </c>
      <c r="H39" s="3">
        <v>30.0</v>
      </c>
      <c r="I39" s="3">
        <v>-8.0</v>
      </c>
      <c r="J39" s="3">
        <v>21.0</v>
      </c>
      <c r="K39" s="3">
        <v>4.0</v>
      </c>
      <c r="L39" s="3">
        <v>1.0</v>
      </c>
      <c r="M39" s="3">
        <v>14.0</v>
      </c>
      <c r="N39" s="3">
        <v>18.0</v>
      </c>
      <c r="O39" s="3">
        <v>35.0</v>
      </c>
      <c r="P39" s="3">
        <v>-17.0</v>
      </c>
      <c r="Q39" s="3">
        <v>13.0</v>
      </c>
      <c r="R39" s="4">
        <f t="shared" si="1"/>
        <v>34</v>
      </c>
      <c r="S39" s="4">
        <f t="shared" si="2"/>
        <v>26.31578947</v>
      </c>
      <c r="T39" s="4">
        <f t="shared" si="3"/>
        <v>21.05263158</v>
      </c>
      <c r="U39" s="4">
        <v>2020.0</v>
      </c>
      <c r="V39" s="5"/>
    </row>
    <row r="40">
      <c r="A40" s="4">
        <v>19.0</v>
      </c>
      <c r="B40" s="2" t="s">
        <v>42</v>
      </c>
      <c r="C40" s="3">
        <v>38.0</v>
      </c>
      <c r="D40" s="3">
        <v>6.0</v>
      </c>
      <c r="E40" s="3">
        <v>6.0</v>
      </c>
      <c r="F40" s="3">
        <v>7.0</v>
      </c>
      <c r="G40" s="3">
        <v>22.0</v>
      </c>
      <c r="H40" s="3">
        <v>27.0</v>
      </c>
      <c r="I40" s="3">
        <v>-5.0</v>
      </c>
      <c r="J40" s="3">
        <v>24.0</v>
      </c>
      <c r="K40" s="3">
        <v>2.0</v>
      </c>
      <c r="L40" s="3">
        <v>4.0</v>
      </c>
      <c r="M40" s="3">
        <v>13.0</v>
      </c>
      <c r="N40" s="3">
        <v>14.0</v>
      </c>
      <c r="O40" s="3">
        <v>37.0</v>
      </c>
      <c r="P40" s="3">
        <v>-23.0</v>
      </c>
      <c r="Q40" s="3">
        <v>10.0</v>
      </c>
      <c r="R40" s="4">
        <f t="shared" si="1"/>
        <v>34</v>
      </c>
      <c r="S40" s="4">
        <f t="shared" si="2"/>
        <v>31.57894737</v>
      </c>
      <c r="T40" s="4">
        <f t="shared" si="3"/>
        <v>10.52631579</v>
      </c>
      <c r="U40" s="4">
        <v>2020.0</v>
      </c>
      <c r="V40" s="5"/>
    </row>
    <row r="41">
      <c r="A41" s="4">
        <v>20.0</v>
      </c>
      <c r="B41" s="2" t="s">
        <v>43</v>
      </c>
      <c r="C41" s="4">
        <v>38.0</v>
      </c>
      <c r="D41" s="3">
        <v>4.0</v>
      </c>
      <c r="E41" s="3">
        <v>3.0</v>
      </c>
      <c r="F41" s="3">
        <v>12.0</v>
      </c>
      <c r="G41" s="3">
        <v>19.0</v>
      </c>
      <c r="H41" s="3">
        <v>37.0</v>
      </c>
      <c r="I41" s="3">
        <v>-18.0</v>
      </c>
      <c r="J41" s="3">
        <v>15.0</v>
      </c>
      <c r="K41" s="3">
        <v>1.0</v>
      </c>
      <c r="L41" s="3">
        <v>3.0</v>
      </c>
      <c r="M41" s="3">
        <v>15.0</v>
      </c>
      <c r="N41" s="3">
        <v>7.0</v>
      </c>
      <c r="O41" s="3">
        <v>38.0</v>
      </c>
      <c r="P41" s="3">
        <v>-31.0</v>
      </c>
      <c r="Q41" s="3">
        <v>6.0</v>
      </c>
      <c r="R41" s="4">
        <f t="shared" si="1"/>
        <v>21</v>
      </c>
      <c r="S41" s="4">
        <f t="shared" si="2"/>
        <v>21.05263158</v>
      </c>
      <c r="T41" s="4">
        <f t="shared" si="3"/>
        <v>5.263157895</v>
      </c>
      <c r="U41" s="4">
        <v>2020.0</v>
      </c>
      <c r="V41" s="5"/>
    </row>
    <row r="42">
      <c r="A42" s="3">
        <v>1.0</v>
      </c>
      <c r="B42" s="2" t="s">
        <v>21</v>
      </c>
      <c r="C42" s="3">
        <v>38.0</v>
      </c>
      <c r="D42" s="3">
        <v>18.0</v>
      </c>
      <c r="E42" s="3">
        <v>0.0</v>
      </c>
      <c r="F42" s="3">
        <v>1.0</v>
      </c>
      <c r="G42" s="3">
        <v>57.0</v>
      </c>
      <c r="H42" s="3">
        <v>12.0</v>
      </c>
      <c r="I42" s="3">
        <f t="shared" ref="I42:I43" si="4">+45</f>
        <v>45</v>
      </c>
      <c r="J42" s="3">
        <v>54.0</v>
      </c>
      <c r="K42" s="3">
        <v>14.0</v>
      </c>
      <c r="L42" s="3">
        <v>2.0</v>
      </c>
      <c r="M42" s="3">
        <v>3.0</v>
      </c>
      <c r="N42" s="3">
        <v>38.0</v>
      </c>
      <c r="O42" s="3">
        <v>11.0</v>
      </c>
      <c r="P42" s="3">
        <f>+27</f>
        <v>27</v>
      </c>
      <c r="Q42" s="3">
        <v>44.0</v>
      </c>
      <c r="R42" s="4">
        <f t="shared" si="1"/>
        <v>98</v>
      </c>
      <c r="S42" s="4">
        <f t="shared" si="2"/>
        <v>94.73684211</v>
      </c>
      <c r="T42" s="4">
        <f t="shared" si="3"/>
        <v>73.68421053</v>
      </c>
      <c r="U42" s="4">
        <v>2019.0</v>
      </c>
      <c r="V42" s="5"/>
    </row>
    <row r="43">
      <c r="A43" s="3">
        <v>2.0</v>
      </c>
      <c r="B43" s="2" t="s">
        <v>23</v>
      </c>
      <c r="C43" s="3">
        <v>38.0</v>
      </c>
      <c r="D43" s="3">
        <v>17.0</v>
      </c>
      <c r="E43" s="3">
        <v>2.0</v>
      </c>
      <c r="F43" s="3">
        <v>0.0</v>
      </c>
      <c r="G43" s="3">
        <v>55.0</v>
      </c>
      <c r="H43" s="3">
        <v>10.0</v>
      </c>
      <c r="I43" s="3">
        <f t="shared" si="4"/>
        <v>45</v>
      </c>
      <c r="J43" s="3">
        <v>53.0</v>
      </c>
      <c r="K43" s="3">
        <v>13.0</v>
      </c>
      <c r="L43" s="3">
        <v>5.0</v>
      </c>
      <c r="M43" s="3">
        <v>1.0</v>
      </c>
      <c r="N43" s="3">
        <v>34.0</v>
      </c>
      <c r="O43" s="3">
        <v>12.0</v>
      </c>
      <c r="P43" s="3">
        <f>+22</f>
        <v>22</v>
      </c>
      <c r="Q43" s="3">
        <v>44.0</v>
      </c>
      <c r="R43" s="4">
        <f t="shared" si="1"/>
        <v>97</v>
      </c>
      <c r="S43" s="4">
        <f t="shared" si="2"/>
        <v>89.47368421</v>
      </c>
      <c r="T43" s="4">
        <f t="shared" si="3"/>
        <v>68.42105263</v>
      </c>
      <c r="U43" s="4">
        <v>2019.0</v>
      </c>
      <c r="V43" s="5"/>
    </row>
    <row r="44">
      <c r="A44" s="3">
        <v>3.0</v>
      </c>
      <c r="B44" s="2" t="s">
        <v>24</v>
      </c>
      <c r="C44" s="3">
        <v>38.0</v>
      </c>
      <c r="D44" s="3">
        <v>12.0</v>
      </c>
      <c r="E44" s="3">
        <v>6.0</v>
      </c>
      <c r="F44" s="3">
        <v>1.0</v>
      </c>
      <c r="G44" s="3">
        <v>39.0</v>
      </c>
      <c r="H44" s="3">
        <v>12.0</v>
      </c>
      <c r="I44" s="3">
        <f>+27</f>
        <v>27</v>
      </c>
      <c r="J44" s="3">
        <v>42.0</v>
      </c>
      <c r="K44" s="3">
        <v>9.0</v>
      </c>
      <c r="L44" s="3">
        <v>3.0</v>
      </c>
      <c r="M44" s="3">
        <v>7.0</v>
      </c>
      <c r="N44" s="3">
        <v>24.0</v>
      </c>
      <c r="O44" s="3">
        <v>27.0</v>
      </c>
      <c r="P44" s="3">
        <v>-3.0</v>
      </c>
      <c r="Q44" s="3">
        <v>30.0</v>
      </c>
      <c r="R44" s="4">
        <f t="shared" si="1"/>
        <v>72</v>
      </c>
      <c r="S44" s="4">
        <f t="shared" si="2"/>
        <v>63.15789474</v>
      </c>
      <c r="T44" s="4">
        <f t="shared" si="3"/>
        <v>47.36842105</v>
      </c>
      <c r="U44" s="4">
        <v>2019.0</v>
      </c>
      <c r="V44" s="5"/>
    </row>
    <row r="45">
      <c r="A45" s="3">
        <v>4.0</v>
      </c>
      <c r="B45" s="2" t="s">
        <v>27</v>
      </c>
      <c r="C45" s="3">
        <v>38.0</v>
      </c>
      <c r="D45" s="3">
        <v>12.0</v>
      </c>
      <c r="E45" s="3">
        <v>2.0</v>
      </c>
      <c r="F45" s="3">
        <v>5.0</v>
      </c>
      <c r="G45" s="3">
        <v>34.0</v>
      </c>
      <c r="H45" s="3">
        <v>16.0</v>
      </c>
      <c r="I45" s="3">
        <f>+18</f>
        <v>18</v>
      </c>
      <c r="J45" s="3">
        <v>38.0</v>
      </c>
      <c r="K45" s="3">
        <v>11.0</v>
      </c>
      <c r="L45" s="3">
        <v>0.0</v>
      </c>
      <c r="M45" s="3">
        <v>8.0</v>
      </c>
      <c r="N45" s="3">
        <v>33.0</v>
      </c>
      <c r="O45" s="3">
        <v>23.0</v>
      </c>
      <c r="P45" s="3">
        <f>+10</f>
        <v>10</v>
      </c>
      <c r="Q45" s="3">
        <v>33.0</v>
      </c>
      <c r="R45" s="4">
        <f t="shared" si="1"/>
        <v>71</v>
      </c>
      <c r="S45" s="4">
        <f t="shared" si="2"/>
        <v>63.15789474</v>
      </c>
      <c r="T45" s="4">
        <f t="shared" si="3"/>
        <v>57.89473684</v>
      </c>
      <c r="U45" s="4">
        <v>2019.0</v>
      </c>
      <c r="V45" s="5"/>
    </row>
    <row r="46">
      <c r="A46" s="3">
        <v>5.0</v>
      </c>
      <c r="B46" s="2" t="s">
        <v>28</v>
      </c>
      <c r="C46" s="3">
        <v>38.0</v>
      </c>
      <c r="D46" s="3">
        <v>14.0</v>
      </c>
      <c r="E46" s="3">
        <v>3.0</v>
      </c>
      <c r="F46" s="3">
        <v>2.0</v>
      </c>
      <c r="G46" s="3">
        <v>42.0</v>
      </c>
      <c r="H46" s="3">
        <v>16.0</v>
      </c>
      <c r="I46" s="3">
        <f>+26</f>
        <v>26</v>
      </c>
      <c r="J46" s="3">
        <v>45.0</v>
      </c>
      <c r="K46" s="3">
        <v>7.0</v>
      </c>
      <c r="L46" s="3">
        <v>4.0</v>
      </c>
      <c r="M46" s="3">
        <v>8.0</v>
      </c>
      <c r="N46" s="3">
        <v>31.0</v>
      </c>
      <c r="O46" s="3">
        <v>35.0</v>
      </c>
      <c r="P46" s="3">
        <v>-4.0</v>
      </c>
      <c r="Q46" s="3">
        <v>25.0</v>
      </c>
      <c r="R46" s="4">
        <f t="shared" si="1"/>
        <v>70</v>
      </c>
      <c r="S46" s="4">
        <f t="shared" si="2"/>
        <v>73.68421053</v>
      </c>
      <c r="T46" s="4">
        <f t="shared" si="3"/>
        <v>36.84210526</v>
      </c>
      <c r="U46" s="4">
        <v>2019.0</v>
      </c>
      <c r="V46" s="5"/>
    </row>
    <row r="47">
      <c r="A47" s="3">
        <v>6.0</v>
      </c>
      <c r="B47" s="2" t="s">
        <v>22</v>
      </c>
      <c r="C47" s="3">
        <v>38.0</v>
      </c>
      <c r="D47" s="3">
        <v>10.0</v>
      </c>
      <c r="E47" s="3">
        <v>6.0</v>
      </c>
      <c r="F47" s="3">
        <v>3.0</v>
      </c>
      <c r="G47" s="3">
        <v>33.0</v>
      </c>
      <c r="H47" s="3">
        <v>25.0</v>
      </c>
      <c r="I47" s="3">
        <f>+8</f>
        <v>8</v>
      </c>
      <c r="J47" s="3">
        <v>36.0</v>
      </c>
      <c r="K47" s="3">
        <v>9.0</v>
      </c>
      <c r="L47" s="3">
        <v>3.0</v>
      </c>
      <c r="M47" s="3">
        <v>7.0</v>
      </c>
      <c r="N47" s="3">
        <v>32.0</v>
      </c>
      <c r="O47" s="3">
        <v>29.0</v>
      </c>
      <c r="P47" s="3">
        <f>+3</f>
        <v>3</v>
      </c>
      <c r="Q47" s="3">
        <v>30.0</v>
      </c>
      <c r="R47" s="4">
        <f t="shared" si="1"/>
        <v>66</v>
      </c>
      <c r="S47" s="4">
        <f t="shared" si="2"/>
        <v>52.63157895</v>
      </c>
      <c r="T47" s="4">
        <f t="shared" si="3"/>
        <v>47.36842105</v>
      </c>
      <c r="U47" s="4">
        <v>2019.0</v>
      </c>
      <c r="V47" s="5"/>
    </row>
    <row r="48">
      <c r="A48" s="3">
        <v>7.0</v>
      </c>
      <c r="B48" s="2" t="s">
        <v>33</v>
      </c>
      <c r="C48" s="3">
        <v>38.0</v>
      </c>
      <c r="D48" s="3">
        <v>10.0</v>
      </c>
      <c r="E48" s="3">
        <v>4.0</v>
      </c>
      <c r="F48" s="3">
        <v>5.0</v>
      </c>
      <c r="G48" s="3">
        <v>28.0</v>
      </c>
      <c r="H48" s="3">
        <v>21.0</v>
      </c>
      <c r="I48" s="3">
        <f>+7</f>
        <v>7</v>
      </c>
      <c r="J48" s="3">
        <v>34.0</v>
      </c>
      <c r="K48" s="3">
        <v>6.0</v>
      </c>
      <c r="L48" s="3">
        <v>5.0</v>
      </c>
      <c r="M48" s="3">
        <v>8.0</v>
      </c>
      <c r="N48" s="3">
        <v>19.0</v>
      </c>
      <c r="O48" s="3">
        <v>25.0</v>
      </c>
      <c r="P48" s="3">
        <v>-6.0</v>
      </c>
      <c r="Q48" s="3">
        <v>23.0</v>
      </c>
      <c r="R48" s="4">
        <f t="shared" si="1"/>
        <v>57</v>
      </c>
      <c r="S48" s="4">
        <f t="shared" si="2"/>
        <v>52.63157895</v>
      </c>
      <c r="T48" s="4">
        <f t="shared" si="3"/>
        <v>31.57894737</v>
      </c>
      <c r="U48" s="4">
        <v>2019.0</v>
      </c>
      <c r="V48" s="5"/>
    </row>
    <row r="49">
      <c r="A49" s="3">
        <v>8.0</v>
      </c>
      <c r="B49" s="2" t="s">
        <v>30</v>
      </c>
      <c r="C49" s="3">
        <v>38.0</v>
      </c>
      <c r="D49" s="3">
        <v>10.0</v>
      </c>
      <c r="E49" s="3">
        <v>4.0</v>
      </c>
      <c r="F49" s="3">
        <v>5.0</v>
      </c>
      <c r="G49" s="3">
        <v>30.0</v>
      </c>
      <c r="H49" s="3">
        <v>21.0</v>
      </c>
      <c r="I49" s="3">
        <f>+9</f>
        <v>9</v>
      </c>
      <c r="J49" s="3">
        <v>34.0</v>
      </c>
      <c r="K49" s="3">
        <v>5.0</v>
      </c>
      <c r="L49" s="3">
        <v>5.0</v>
      </c>
      <c r="M49" s="3">
        <v>9.0</v>
      </c>
      <c r="N49" s="3">
        <v>24.0</v>
      </c>
      <c r="O49" s="3">
        <v>25.0</v>
      </c>
      <c r="P49" s="3">
        <v>-1.0</v>
      </c>
      <c r="Q49" s="3">
        <v>20.0</v>
      </c>
      <c r="R49" s="4">
        <f t="shared" si="1"/>
        <v>54</v>
      </c>
      <c r="S49" s="4">
        <f t="shared" si="2"/>
        <v>52.63157895</v>
      </c>
      <c r="T49" s="4">
        <f t="shared" si="3"/>
        <v>26.31578947</v>
      </c>
      <c r="U49" s="4">
        <v>2019.0</v>
      </c>
      <c r="V49" s="5"/>
    </row>
    <row r="50">
      <c r="A50" s="3">
        <v>9.0</v>
      </c>
      <c r="B50" s="2" t="s">
        <v>25</v>
      </c>
      <c r="C50" s="3">
        <v>38.0</v>
      </c>
      <c r="D50" s="3">
        <v>8.0</v>
      </c>
      <c r="E50" s="3">
        <v>3.0</v>
      </c>
      <c r="F50" s="3">
        <v>8.0</v>
      </c>
      <c r="G50" s="3">
        <v>24.0</v>
      </c>
      <c r="H50" s="3">
        <v>20.0</v>
      </c>
      <c r="I50" s="3">
        <f>+4</f>
        <v>4</v>
      </c>
      <c r="J50" s="3">
        <v>27.0</v>
      </c>
      <c r="K50" s="3">
        <v>7.0</v>
      </c>
      <c r="L50" s="3">
        <v>4.0</v>
      </c>
      <c r="M50" s="3">
        <v>8.0</v>
      </c>
      <c r="N50" s="3">
        <v>27.0</v>
      </c>
      <c r="O50" s="3">
        <v>28.0</v>
      </c>
      <c r="P50" s="3">
        <v>-1.0</v>
      </c>
      <c r="Q50" s="3">
        <v>25.0</v>
      </c>
      <c r="R50" s="4">
        <f t="shared" si="1"/>
        <v>52</v>
      </c>
      <c r="S50" s="4">
        <f t="shared" si="2"/>
        <v>42.10526316</v>
      </c>
      <c r="T50" s="4">
        <f t="shared" si="3"/>
        <v>36.84210526</v>
      </c>
      <c r="U50" s="4">
        <v>2019.0</v>
      </c>
      <c r="V50" s="5"/>
    </row>
    <row r="51">
      <c r="A51" s="3">
        <v>10.0</v>
      </c>
      <c r="B51" s="2" t="s">
        <v>26</v>
      </c>
      <c r="C51" s="3">
        <v>38.0</v>
      </c>
      <c r="D51" s="3">
        <v>9.0</v>
      </c>
      <c r="E51" s="3">
        <v>4.0</v>
      </c>
      <c r="F51" s="3">
        <v>6.0</v>
      </c>
      <c r="G51" s="3">
        <v>32.0</v>
      </c>
      <c r="H51" s="3">
        <v>27.0</v>
      </c>
      <c r="I51" s="3">
        <f>+5</f>
        <v>5</v>
      </c>
      <c r="J51" s="3">
        <v>31.0</v>
      </c>
      <c r="K51" s="3">
        <v>6.0</v>
      </c>
      <c r="L51" s="3">
        <v>3.0</v>
      </c>
      <c r="M51" s="3">
        <v>10.0</v>
      </c>
      <c r="N51" s="3">
        <v>20.0</v>
      </c>
      <c r="O51" s="3">
        <v>28.0</v>
      </c>
      <c r="P51" s="3">
        <v>-8.0</v>
      </c>
      <c r="Q51" s="3">
        <v>21.0</v>
      </c>
      <c r="R51" s="4">
        <f t="shared" si="1"/>
        <v>52</v>
      </c>
      <c r="S51" s="4">
        <f t="shared" si="2"/>
        <v>47.36842105</v>
      </c>
      <c r="T51" s="4">
        <f t="shared" si="3"/>
        <v>31.57894737</v>
      </c>
      <c r="U51" s="4">
        <v>2019.0</v>
      </c>
      <c r="V51" s="5"/>
    </row>
    <row r="52">
      <c r="A52" s="3">
        <v>11.0</v>
      </c>
      <c r="B52" s="2" t="s">
        <v>42</v>
      </c>
      <c r="C52" s="3">
        <v>38.0</v>
      </c>
      <c r="D52" s="3">
        <v>8.0</v>
      </c>
      <c r="E52" s="3">
        <v>3.0</v>
      </c>
      <c r="F52" s="3">
        <v>8.0</v>
      </c>
      <c r="G52" s="3">
        <v>26.0</v>
      </c>
      <c r="H52" s="3">
        <v>28.0</v>
      </c>
      <c r="I52" s="3">
        <v>-2.0</v>
      </c>
      <c r="J52" s="3">
        <v>27.0</v>
      </c>
      <c r="K52" s="3">
        <v>6.0</v>
      </c>
      <c r="L52" s="3">
        <v>5.0</v>
      </c>
      <c r="M52" s="3">
        <v>8.0</v>
      </c>
      <c r="N52" s="3">
        <v>26.0</v>
      </c>
      <c r="O52" s="3">
        <v>31.0</v>
      </c>
      <c r="P52" s="3">
        <v>-5.0</v>
      </c>
      <c r="Q52" s="3">
        <v>23.0</v>
      </c>
      <c r="R52" s="4">
        <f t="shared" si="1"/>
        <v>50</v>
      </c>
      <c r="S52" s="4">
        <f t="shared" si="2"/>
        <v>42.10526316</v>
      </c>
      <c r="T52" s="4">
        <f t="shared" si="3"/>
        <v>31.57894737</v>
      </c>
      <c r="U52" s="4">
        <v>2019.0</v>
      </c>
      <c r="V52" s="5"/>
    </row>
    <row r="53">
      <c r="A53" s="3">
        <v>12.0</v>
      </c>
      <c r="B53" s="2" t="s">
        <v>34</v>
      </c>
      <c r="C53" s="3">
        <v>38.0</v>
      </c>
      <c r="D53" s="3">
        <v>5.0</v>
      </c>
      <c r="E53" s="3">
        <v>5.0</v>
      </c>
      <c r="F53" s="3">
        <v>9.0</v>
      </c>
      <c r="G53" s="3">
        <v>19.0</v>
      </c>
      <c r="H53" s="3">
        <v>23.0</v>
      </c>
      <c r="I53" s="3">
        <v>-4.0</v>
      </c>
      <c r="J53" s="3">
        <v>20.0</v>
      </c>
      <c r="K53" s="3">
        <v>9.0</v>
      </c>
      <c r="L53" s="3">
        <v>2.0</v>
      </c>
      <c r="M53" s="3">
        <v>8.0</v>
      </c>
      <c r="N53" s="3">
        <v>32.0</v>
      </c>
      <c r="O53" s="3">
        <v>30.0</v>
      </c>
      <c r="P53" s="3">
        <f>+2</f>
        <v>2</v>
      </c>
      <c r="Q53" s="3">
        <v>29.0</v>
      </c>
      <c r="R53" s="4">
        <f t="shared" si="1"/>
        <v>49</v>
      </c>
      <c r="S53" s="4">
        <f t="shared" si="2"/>
        <v>26.31578947</v>
      </c>
      <c r="T53" s="4">
        <f t="shared" si="3"/>
        <v>47.36842105</v>
      </c>
      <c r="U53" s="4">
        <v>2019.0</v>
      </c>
      <c r="V53" s="5"/>
    </row>
    <row r="54">
      <c r="A54" s="3">
        <v>13.0</v>
      </c>
      <c r="B54" s="2" t="s">
        <v>32</v>
      </c>
      <c r="C54" s="3">
        <v>38.0</v>
      </c>
      <c r="D54" s="3">
        <v>8.0</v>
      </c>
      <c r="E54" s="3">
        <v>1.0</v>
      </c>
      <c r="F54" s="3">
        <v>10.0</v>
      </c>
      <c r="G54" s="3">
        <v>24.0</v>
      </c>
      <c r="H54" s="3">
        <v>25.0</v>
      </c>
      <c r="I54" s="3">
        <v>-1.0</v>
      </c>
      <c r="J54" s="3">
        <v>25.0</v>
      </c>
      <c r="K54" s="3">
        <v>4.0</v>
      </c>
      <c r="L54" s="3">
        <v>8.0</v>
      </c>
      <c r="M54" s="3">
        <v>7.0</v>
      </c>
      <c r="N54" s="3">
        <v>18.0</v>
      </c>
      <c r="O54" s="3">
        <v>23.0</v>
      </c>
      <c r="P54" s="3">
        <v>-5.0</v>
      </c>
      <c r="Q54" s="3">
        <v>20.0</v>
      </c>
      <c r="R54" s="4">
        <f t="shared" si="1"/>
        <v>45</v>
      </c>
      <c r="S54" s="4">
        <f t="shared" si="2"/>
        <v>42.10526316</v>
      </c>
      <c r="T54" s="4">
        <f t="shared" si="3"/>
        <v>21.05263158</v>
      </c>
      <c r="U54" s="4">
        <v>2019.0</v>
      </c>
      <c r="V54" s="5"/>
    </row>
    <row r="55">
      <c r="A55" s="3">
        <v>14.0</v>
      </c>
      <c r="B55" s="2" t="s">
        <v>41</v>
      </c>
      <c r="C55" s="3">
        <v>38.0</v>
      </c>
      <c r="D55" s="3">
        <v>8.0</v>
      </c>
      <c r="E55" s="3">
        <v>5.0</v>
      </c>
      <c r="F55" s="3">
        <v>6.0</v>
      </c>
      <c r="G55" s="3">
        <v>30.0</v>
      </c>
      <c r="H55" s="3">
        <v>25.0</v>
      </c>
      <c r="I55" s="3">
        <f>+5</f>
        <v>5</v>
      </c>
      <c r="J55" s="3">
        <v>29.0</v>
      </c>
      <c r="K55" s="3">
        <v>5.0</v>
      </c>
      <c r="L55" s="3">
        <v>1.0</v>
      </c>
      <c r="M55" s="3">
        <v>13.0</v>
      </c>
      <c r="N55" s="3">
        <v>26.0</v>
      </c>
      <c r="O55" s="3">
        <v>45.0</v>
      </c>
      <c r="P55" s="3">
        <v>-19.0</v>
      </c>
      <c r="Q55" s="3">
        <v>16.0</v>
      </c>
      <c r="R55" s="4">
        <f t="shared" si="1"/>
        <v>45</v>
      </c>
      <c r="S55" s="4">
        <f t="shared" si="2"/>
        <v>42.10526316</v>
      </c>
      <c r="T55" s="4">
        <f t="shared" si="3"/>
        <v>26.31578947</v>
      </c>
      <c r="U55" s="4">
        <v>2019.0</v>
      </c>
      <c r="V55" s="5"/>
    </row>
    <row r="56">
      <c r="A56" s="3">
        <v>15.0</v>
      </c>
      <c r="B56" s="2" t="s">
        <v>37</v>
      </c>
      <c r="C56" s="3">
        <v>38.0</v>
      </c>
      <c r="D56" s="3">
        <v>7.0</v>
      </c>
      <c r="E56" s="3">
        <v>2.0</v>
      </c>
      <c r="F56" s="3">
        <v>10.0</v>
      </c>
      <c r="G56" s="3">
        <v>24.0</v>
      </c>
      <c r="H56" s="3">
        <v>32.0</v>
      </c>
      <c r="I56" s="3">
        <v>-8.0</v>
      </c>
      <c r="J56" s="3">
        <v>23.0</v>
      </c>
      <c r="K56" s="3">
        <v>4.0</v>
      </c>
      <c r="L56" s="3">
        <v>5.0</v>
      </c>
      <c r="M56" s="3">
        <v>10.0</v>
      </c>
      <c r="N56" s="3">
        <v>21.0</v>
      </c>
      <c r="O56" s="3">
        <v>36.0</v>
      </c>
      <c r="P56" s="3">
        <v>-15.0</v>
      </c>
      <c r="Q56" s="3">
        <v>17.0</v>
      </c>
      <c r="R56" s="4">
        <f t="shared" si="1"/>
        <v>40</v>
      </c>
      <c r="S56" s="4">
        <f t="shared" si="2"/>
        <v>36.84210526</v>
      </c>
      <c r="T56" s="4">
        <f t="shared" si="3"/>
        <v>21.05263158</v>
      </c>
      <c r="U56" s="4">
        <v>2019.0</v>
      </c>
      <c r="V56" s="5"/>
    </row>
    <row r="57">
      <c r="A57" s="3">
        <v>16.0</v>
      </c>
      <c r="B57" s="2" t="s">
        <v>35</v>
      </c>
      <c r="C57" s="3">
        <v>38.0</v>
      </c>
      <c r="D57" s="3">
        <v>5.0</v>
      </c>
      <c r="E57" s="3">
        <v>8.0</v>
      </c>
      <c r="F57" s="3">
        <v>6.0</v>
      </c>
      <c r="G57" s="3">
        <v>27.0</v>
      </c>
      <c r="H57" s="3">
        <v>30.0</v>
      </c>
      <c r="I57" s="3">
        <v>-3.0</v>
      </c>
      <c r="J57" s="3">
        <v>23.0</v>
      </c>
      <c r="K57" s="3">
        <v>4.0</v>
      </c>
      <c r="L57" s="3">
        <v>4.0</v>
      </c>
      <c r="M57" s="3">
        <v>11.0</v>
      </c>
      <c r="N57" s="3">
        <v>18.0</v>
      </c>
      <c r="O57" s="3">
        <v>35.0</v>
      </c>
      <c r="P57" s="3">
        <v>-17.0</v>
      </c>
      <c r="Q57" s="3">
        <v>16.0</v>
      </c>
      <c r="R57" s="4">
        <f t="shared" si="1"/>
        <v>39</v>
      </c>
      <c r="S57" s="4">
        <f t="shared" si="2"/>
        <v>26.31578947</v>
      </c>
      <c r="T57" s="4">
        <f t="shared" si="3"/>
        <v>21.05263158</v>
      </c>
      <c r="U57" s="4">
        <v>2019.0</v>
      </c>
      <c r="V57" s="5"/>
    </row>
    <row r="58">
      <c r="A58" s="3">
        <v>17.0</v>
      </c>
      <c r="B58" s="2" t="s">
        <v>36</v>
      </c>
      <c r="C58" s="3">
        <v>38.0</v>
      </c>
      <c r="D58" s="3">
        <v>6.0</v>
      </c>
      <c r="E58" s="3">
        <v>5.0</v>
      </c>
      <c r="F58" s="3">
        <v>8.0</v>
      </c>
      <c r="G58" s="3">
        <v>19.0</v>
      </c>
      <c r="H58" s="3">
        <v>28.0</v>
      </c>
      <c r="I58" s="3">
        <v>-9.0</v>
      </c>
      <c r="J58" s="3">
        <v>23.0</v>
      </c>
      <c r="K58" s="3">
        <v>3.0</v>
      </c>
      <c r="L58" s="3">
        <v>4.0</v>
      </c>
      <c r="M58" s="3">
        <v>12.0</v>
      </c>
      <c r="N58" s="3">
        <v>16.0</v>
      </c>
      <c r="O58" s="3">
        <v>32.0</v>
      </c>
      <c r="P58" s="3">
        <v>-16.0</v>
      </c>
      <c r="Q58" s="3">
        <v>13.0</v>
      </c>
      <c r="R58" s="4">
        <f t="shared" si="1"/>
        <v>36</v>
      </c>
      <c r="S58" s="4">
        <f t="shared" si="2"/>
        <v>31.57894737</v>
      </c>
      <c r="T58" s="4">
        <f t="shared" si="3"/>
        <v>15.78947368</v>
      </c>
      <c r="U58" s="4">
        <v>2019.0</v>
      </c>
      <c r="V58" s="5"/>
    </row>
    <row r="59">
      <c r="A59" s="3">
        <v>18.0</v>
      </c>
      <c r="B59" s="2" t="s">
        <v>44</v>
      </c>
      <c r="C59" s="3">
        <v>38.0</v>
      </c>
      <c r="D59" s="3">
        <v>6.0</v>
      </c>
      <c r="E59" s="3">
        <v>2.0</v>
      </c>
      <c r="F59" s="3">
        <v>11.0</v>
      </c>
      <c r="G59" s="3">
        <v>21.0</v>
      </c>
      <c r="H59" s="3">
        <v>38.0</v>
      </c>
      <c r="I59" s="3">
        <v>-17.0</v>
      </c>
      <c r="J59" s="3">
        <v>20.0</v>
      </c>
      <c r="K59" s="3">
        <v>4.0</v>
      </c>
      <c r="L59" s="3">
        <v>2.0</v>
      </c>
      <c r="M59" s="3">
        <v>13.0</v>
      </c>
      <c r="N59" s="3">
        <v>13.0</v>
      </c>
      <c r="O59" s="3">
        <v>31.0</v>
      </c>
      <c r="P59" s="3">
        <v>-18.0</v>
      </c>
      <c r="Q59" s="3">
        <v>14.0</v>
      </c>
      <c r="R59" s="4">
        <f t="shared" si="1"/>
        <v>34</v>
      </c>
      <c r="S59" s="4">
        <f t="shared" si="2"/>
        <v>31.57894737</v>
      </c>
      <c r="T59" s="4">
        <f t="shared" si="3"/>
        <v>21.05263158</v>
      </c>
      <c r="U59" s="4">
        <v>2019.0</v>
      </c>
      <c r="V59" s="5"/>
    </row>
    <row r="60">
      <c r="A60" s="3">
        <v>19.0</v>
      </c>
      <c r="B60" s="2" t="s">
        <v>38</v>
      </c>
      <c r="C60" s="3">
        <v>38.0</v>
      </c>
      <c r="D60" s="3">
        <v>6.0</v>
      </c>
      <c r="E60" s="3">
        <v>3.0</v>
      </c>
      <c r="F60" s="3">
        <v>10.0</v>
      </c>
      <c r="G60" s="3">
        <v>22.0</v>
      </c>
      <c r="H60" s="3">
        <v>36.0</v>
      </c>
      <c r="I60" s="3">
        <v>-14.0</v>
      </c>
      <c r="J60" s="3">
        <v>21.0</v>
      </c>
      <c r="K60" s="3">
        <v>1.0</v>
      </c>
      <c r="L60" s="3">
        <v>2.0</v>
      </c>
      <c r="M60" s="3">
        <v>16.0</v>
      </c>
      <c r="N60" s="3">
        <v>12.0</v>
      </c>
      <c r="O60" s="3">
        <v>45.0</v>
      </c>
      <c r="P60" s="3">
        <v>-33.0</v>
      </c>
      <c r="Q60" s="3">
        <v>5.0</v>
      </c>
      <c r="R60" s="4">
        <f t="shared" si="1"/>
        <v>26</v>
      </c>
      <c r="S60" s="4">
        <f t="shared" si="2"/>
        <v>31.57894737</v>
      </c>
      <c r="T60" s="4">
        <f t="shared" si="3"/>
        <v>5.263157895</v>
      </c>
      <c r="U60" s="4">
        <v>2019.0</v>
      </c>
      <c r="V60" s="5"/>
    </row>
    <row r="61">
      <c r="A61" s="3">
        <v>20.0</v>
      </c>
      <c r="B61" s="2" t="s">
        <v>45</v>
      </c>
      <c r="C61" s="3">
        <v>38.0</v>
      </c>
      <c r="D61" s="3">
        <v>2.0</v>
      </c>
      <c r="E61" s="3">
        <v>3.0</v>
      </c>
      <c r="F61" s="3">
        <v>14.0</v>
      </c>
      <c r="G61" s="3">
        <v>10.0</v>
      </c>
      <c r="H61" s="3">
        <v>31.0</v>
      </c>
      <c r="I61" s="3">
        <v>-21.0</v>
      </c>
      <c r="J61" s="3">
        <v>9.0</v>
      </c>
      <c r="K61" s="3">
        <v>1.0</v>
      </c>
      <c r="L61" s="3">
        <v>4.0</v>
      </c>
      <c r="M61" s="3">
        <v>14.0</v>
      </c>
      <c r="N61" s="3">
        <v>12.0</v>
      </c>
      <c r="O61" s="3">
        <v>45.0</v>
      </c>
      <c r="P61" s="3">
        <v>-33.0</v>
      </c>
      <c r="Q61" s="3">
        <v>7.0</v>
      </c>
      <c r="R61" s="4">
        <f t="shared" si="1"/>
        <v>16</v>
      </c>
      <c r="S61" s="4">
        <f t="shared" si="2"/>
        <v>10.52631579</v>
      </c>
      <c r="T61" s="4">
        <f t="shared" si="3"/>
        <v>5.263157895</v>
      </c>
      <c r="U61" s="4">
        <v>2019.0</v>
      </c>
      <c r="V61" s="5"/>
    </row>
    <row r="62">
      <c r="A62" s="3">
        <v>1.0</v>
      </c>
      <c r="B62" s="2" t="s">
        <v>21</v>
      </c>
      <c r="C62" s="3">
        <v>38.0</v>
      </c>
      <c r="D62" s="3">
        <v>16.0</v>
      </c>
      <c r="E62" s="3">
        <v>2.0</v>
      </c>
      <c r="F62" s="3">
        <v>1.0</v>
      </c>
      <c r="G62" s="3">
        <v>61.0</v>
      </c>
      <c r="H62" s="3">
        <v>14.0</v>
      </c>
      <c r="I62" s="3">
        <f>+47</f>
        <v>47</v>
      </c>
      <c r="J62" s="3">
        <v>50.0</v>
      </c>
      <c r="K62" s="4">
        <v>16.0</v>
      </c>
      <c r="L62" s="4">
        <v>2.0</v>
      </c>
      <c r="M62" s="4">
        <v>1.0</v>
      </c>
      <c r="N62" s="4">
        <v>45.0</v>
      </c>
      <c r="O62" s="4">
        <v>13.0</v>
      </c>
      <c r="P62" s="4">
        <f>+32</f>
        <v>32</v>
      </c>
      <c r="Q62" s="4">
        <v>50.0</v>
      </c>
      <c r="R62" s="4">
        <f t="shared" si="1"/>
        <v>100</v>
      </c>
      <c r="S62" s="4">
        <f t="shared" si="2"/>
        <v>84.21052632</v>
      </c>
      <c r="T62" s="4">
        <f t="shared" si="3"/>
        <v>84.21052632</v>
      </c>
      <c r="U62" s="4">
        <v>2018.0</v>
      </c>
      <c r="V62" s="5"/>
    </row>
    <row r="63">
      <c r="A63" s="3">
        <v>2.0</v>
      </c>
      <c r="B63" s="2" t="s">
        <v>22</v>
      </c>
      <c r="C63" s="3">
        <v>38.0</v>
      </c>
      <c r="D63" s="3">
        <v>15.0</v>
      </c>
      <c r="E63" s="3">
        <v>2.0</v>
      </c>
      <c r="F63" s="3">
        <v>2.0</v>
      </c>
      <c r="G63" s="3">
        <v>38.0</v>
      </c>
      <c r="H63" s="3">
        <v>9.0</v>
      </c>
      <c r="I63" s="3">
        <f>+29</f>
        <v>29</v>
      </c>
      <c r="J63" s="3">
        <v>47.0</v>
      </c>
      <c r="K63" s="4">
        <v>10.0</v>
      </c>
      <c r="L63" s="4">
        <v>4.0</v>
      </c>
      <c r="M63" s="4">
        <v>5.0</v>
      </c>
      <c r="N63" s="4">
        <v>30.0</v>
      </c>
      <c r="O63" s="4">
        <v>19.0</v>
      </c>
      <c r="P63" s="4">
        <f>+11</f>
        <v>11</v>
      </c>
      <c r="Q63" s="4">
        <v>34.0</v>
      </c>
      <c r="R63" s="4">
        <f t="shared" si="1"/>
        <v>81</v>
      </c>
      <c r="S63" s="4">
        <f t="shared" si="2"/>
        <v>78.94736842</v>
      </c>
      <c r="T63" s="4">
        <f t="shared" si="3"/>
        <v>52.63157895</v>
      </c>
      <c r="U63" s="4">
        <v>2018.0</v>
      </c>
      <c r="V63" s="5"/>
    </row>
    <row r="64">
      <c r="A64" s="3">
        <v>3.0</v>
      </c>
      <c r="B64" s="2" t="s">
        <v>27</v>
      </c>
      <c r="C64" s="3">
        <v>38.0</v>
      </c>
      <c r="D64" s="3">
        <v>13.0</v>
      </c>
      <c r="E64" s="3">
        <v>4.0</v>
      </c>
      <c r="F64" s="3">
        <v>2.0</v>
      </c>
      <c r="G64" s="3">
        <v>40.0</v>
      </c>
      <c r="H64" s="3">
        <v>16.0</v>
      </c>
      <c r="I64" s="3">
        <f>+24</f>
        <v>24</v>
      </c>
      <c r="J64" s="3">
        <v>43.0</v>
      </c>
      <c r="K64" s="4">
        <v>10.0</v>
      </c>
      <c r="L64" s="4">
        <v>4.0</v>
      </c>
      <c r="M64" s="4">
        <v>5.0</v>
      </c>
      <c r="N64" s="4">
        <v>34.0</v>
      </c>
      <c r="O64" s="4">
        <v>20.0</v>
      </c>
      <c r="P64" s="4">
        <f>+14</f>
        <v>14</v>
      </c>
      <c r="Q64" s="4">
        <v>34.0</v>
      </c>
      <c r="R64" s="4">
        <f t="shared" si="1"/>
        <v>77</v>
      </c>
      <c r="S64" s="4">
        <f t="shared" si="2"/>
        <v>68.42105263</v>
      </c>
      <c r="T64" s="4">
        <f t="shared" si="3"/>
        <v>52.63157895</v>
      </c>
      <c r="U64" s="4">
        <v>2018.0</v>
      </c>
      <c r="V64" s="5"/>
    </row>
    <row r="65">
      <c r="A65" s="3">
        <v>4.0</v>
      </c>
      <c r="B65" s="2" t="s">
        <v>23</v>
      </c>
      <c r="C65" s="3">
        <v>38.0</v>
      </c>
      <c r="D65" s="3">
        <v>12.0</v>
      </c>
      <c r="E65" s="3">
        <v>7.0</v>
      </c>
      <c r="F65" s="3">
        <v>0.0</v>
      </c>
      <c r="G65" s="3">
        <v>45.0</v>
      </c>
      <c r="H65" s="3">
        <v>10.0</v>
      </c>
      <c r="I65" s="3">
        <f>+35</f>
        <v>35</v>
      </c>
      <c r="J65" s="3">
        <v>43.0</v>
      </c>
      <c r="K65" s="4">
        <v>9.0</v>
      </c>
      <c r="L65" s="4">
        <v>5.0</v>
      </c>
      <c r="M65" s="4">
        <v>5.0</v>
      </c>
      <c r="N65" s="4">
        <v>39.0</v>
      </c>
      <c r="O65" s="4">
        <v>28.0</v>
      </c>
      <c r="P65" s="4">
        <f>+11</f>
        <v>11</v>
      </c>
      <c r="Q65" s="4">
        <v>32.0</v>
      </c>
      <c r="R65" s="4">
        <f t="shared" si="1"/>
        <v>75</v>
      </c>
      <c r="S65" s="4">
        <f t="shared" si="2"/>
        <v>63.15789474</v>
      </c>
      <c r="T65" s="4">
        <f t="shared" si="3"/>
        <v>47.36842105</v>
      </c>
      <c r="U65" s="4">
        <v>2018.0</v>
      </c>
      <c r="V65" s="5"/>
    </row>
    <row r="66">
      <c r="A66" s="3">
        <v>5.0</v>
      </c>
      <c r="B66" s="2" t="s">
        <v>24</v>
      </c>
      <c r="C66" s="3">
        <v>38.0</v>
      </c>
      <c r="D66" s="3">
        <v>11.0</v>
      </c>
      <c r="E66" s="3">
        <v>4.0</v>
      </c>
      <c r="F66" s="3">
        <v>4.0</v>
      </c>
      <c r="G66" s="3">
        <v>30.0</v>
      </c>
      <c r="H66" s="3">
        <v>16.0</v>
      </c>
      <c r="I66" s="3">
        <f>+14</f>
        <v>14</v>
      </c>
      <c r="J66" s="3">
        <v>37.0</v>
      </c>
      <c r="K66" s="4">
        <v>10.0</v>
      </c>
      <c r="L66" s="4">
        <v>3.0</v>
      </c>
      <c r="M66" s="4">
        <v>6.0</v>
      </c>
      <c r="N66" s="4">
        <v>32.0</v>
      </c>
      <c r="O66" s="4">
        <v>22.0</v>
      </c>
      <c r="P66" s="4">
        <f>+10</f>
        <v>10</v>
      </c>
      <c r="Q66" s="4">
        <v>33.0</v>
      </c>
      <c r="R66" s="4">
        <f t="shared" si="1"/>
        <v>70</v>
      </c>
      <c r="S66" s="4">
        <f t="shared" si="2"/>
        <v>57.89473684</v>
      </c>
      <c r="T66" s="4">
        <f t="shared" si="3"/>
        <v>52.63157895</v>
      </c>
      <c r="U66" s="4">
        <v>2018.0</v>
      </c>
      <c r="V66" s="5"/>
    </row>
    <row r="67">
      <c r="A67" s="3">
        <v>6.0</v>
      </c>
      <c r="B67" s="2" t="s">
        <v>28</v>
      </c>
      <c r="C67" s="3">
        <v>38.0</v>
      </c>
      <c r="D67" s="3">
        <v>15.0</v>
      </c>
      <c r="E67" s="3">
        <v>2.0</v>
      </c>
      <c r="F67" s="3">
        <v>2.0</v>
      </c>
      <c r="G67" s="3">
        <v>54.0</v>
      </c>
      <c r="H67" s="3">
        <v>20.0</v>
      </c>
      <c r="I67" s="3">
        <f>+34</f>
        <v>34</v>
      </c>
      <c r="J67" s="3">
        <v>47.0</v>
      </c>
      <c r="K67" s="4">
        <v>4.0</v>
      </c>
      <c r="L67" s="4">
        <v>4.0</v>
      </c>
      <c r="M67" s="4">
        <v>11.0</v>
      </c>
      <c r="N67" s="4">
        <v>20.0</v>
      </c>
      <c r="O67" s="4">
        <v>31.0</v>
      </c>
      <c r="P67" s="4">
        <v>-11.0</v>
      </c>
      <c r="Q67" s="4">
        <v>16.0</v>
      </c>
      <c r="R67" s="4">
        <f t="shared" si="1"/>
        <v>63</v>
      </c>
      <c r="S67" s="4">
        <f t="shared" si="2"/>
        <v>78.94736842</v>
      </c>
      <c r="T67" s="4">
        <f t="shared" si="3"/>
        <v>21.05263158</v>
      </c>
      <c r="U67" s="4">
        <v>2018.0</v>
      </c>
      <c r="V67" s="5"/>
    </row>
    <row r="68">
      <c r="A68" s="3">
        <v>7.0</v>
      </c>
      <c r="B68" s="2" t="s">
        <v>37</v>
      </c>
      <c r="C68" s="3">
        <v>38.0</v>
      </c>
      <c r="D68" s="3">
        <v>7.0</v>
      </c>
      <c r="E68" s="3">
        <v>5.0</v>
      </c>
      <c r="F68" s="3">
        <v>7.0</v>
      </c>
      <c r="G68" s="3">
        <v>16.0</v>
      </c>
      <c r="H68" s="3">
        <v>17.0</v>
      </c>
      <c r="I68" s="3">
        <v>-1.0</v>
      </c>
      <c r="J68" s="3">
        <v>26.0</v>
      </c>
      <c r="K68" s="4">
        <v>7.0</v>
      </c>
      <c r="L68" s="4">
        <v>7.0</v>
      </c>
      <c r="M68" s="4">
        <v>5.0</v>
      </c>
      <c r="N68" s="4">
        <v>20.0</v>
      </c>
      <c r="O68" s="4">
        <v>22.0</v>
      </c>
      <c r="P68" s="4">
        <v>-2.0</v>
      </c>
      <c r="Q68" s="4">
        <v>28.0</v>
      </c>
      <c r="R68" s="4">
        <f t="shared" si="1"/>
        <v>54</v>
      </c>
      <c r="S68" s="4">
        <f t="shared" si="2"/>
        <v>36.84210526</v>
      </c>
      <c r="T68" s="4">
        <f t="shared" si="3"/>
        <v>36.84210526</v>
      </c>
      <c r="U68" s="4">
        <v>2018.0</v>
      </c>
      <c r="V68" s="5"/>
    </row>
    <row r="69">
      <c r="A69" s="3">
        <v>8.0</v>
      </c>
      <c r="B69" s="2" t="s">
        <v>30</v>
      </c>
      <c r="C69" s="3">
        <v>38.0</v>
      </c>
      <c r="D69" s="3">
        <v>10.0</v>
      </c>
      <c r="E69" s="3">
        <v>4.0</v>
      </c>
      <c r="F69" s="3">
        <v>5.0</v>
      </c>
      <c r="G69" s="3">
        <v>28.0</v>
      </c>
      <c r="H69" s="3">
        <v>22.0</v>
      </c>
      <c r="I69" s="3">
        <f>+6</f>
        <v>6</v>
      </c>
      <c r="J69" s="3">
        <v>34.0</v>
      </c>
      <c r="K69" s="4">
        <v>3.0</v>
      </c>
      <c r="L69" s="4">
        <v>6.0</v>
      </c>
      <c r="M69" s="4">
        <v>10.0</v>
      </c>
      <c r="N69" s="4">
        <v>16.0</v>
      </c>
      <c r="O69" s="4">
        <v>36.0</v>
      </c>
      <c r="P69" s="4">
        <v>-20.0</v>
      </c>
      <c r="Q69" s="4">
        <v>15.0</v>
      </c>
      <c r="R69" s="4">
        <f t="shared" si="1"/>
        <v>49</v>
      </c>
      <c r="S69" s="4">
        <f t="shared" si="2"/>
        <v>52.63157895</v>
      </c>
      <c r="T69" s="4">
        <f t="shared" si="3"/>
        <v>15.78947368</v>
      </c>
      <c r="U69" s="4">
        <v>2018.0</v>
      </c>
      <c r="V69" s="5"/>
    </row>
    <row r="70">
      <c r="A70" s="3">
        <v>9.0</v>
      </c>
      <c r="B70" s="2" t="s">
        <v>25</v>
      </c>
      <c r="C70" s="3">
        <v>38.0</v>
      </c>
      <c r="D70" s="3">
        <v>7.0</v>
      </c>
      <c r="E70" s="3">
        <v>6.0</v>
      </c>
      <c r="F70" s="3">
        <v>6.0</v>
      </c>
      <c r="G70" s="3">
        <v>25.0</v>
      </c>
      <c r="H70" s="3">
        <v>22.0</v>
      </c>
      <c r="I70" s="3">
        <f>+3</f>
        <v>3</v>
      </c>
      <c r="J70" s="3">
        <v>27.0</v>
      </c>
      <c r="K70" s="4">
        <v>5.0</v>
      </c>
      <c r="L70" s="4">
        <v>5.0</v>
      </c>
      <c r="M70" s="4">
        <v>9.0</v>
      </c>
      <c r="N70" s="4">
        <v>31.0</v>
      </c>
      <c r="O70" s="4">
        <v>38.0</v>
      </c>
      <c r="P70" s="4">
        <v>-7.0</v>
      </c>
      <c r="Q70" s="4">
        <v>20.0</v>
      </c>
      <c r="R70" s="4">
        <f t="shared" si="1"/>
        <v>47</v>
      </c>
      <c r="S70" s="4">
        <f t="shared" si="2"/>
        <v>36.84210526</v>
      </c>
      <c r="T70" s="4">
        <f t="shared" si="3"/>
        <v>26.31578947</v>
      </c>
      <c r="U70" s="4">
        <v>2018.0</v>
      </c>
      <c r="V70" s="5"/>
    </row>
    <row r="71">
      <c r="A71" s="3">
        <v>10.0</v>
      </c>
      <c r="B71" s="2" t="s">
        <v>32</v>
      </c>
      <c r="C71" s="3">
        <v>38.0</v>
      </c>
      <c r="D71" s="3">
        <v>8.0</v>
      </c>
      <c r="E71" s="3">
        <v>4.0</v>
      </c>
      <c r="F71" s="3">
        <v>7.0</v>
      </c>
      <c r="G71" s="3">
        <v>21.0</v>
      </c>
      <c r="H71" s="3">
        <v>17.0</v>
      </c>
      <c r="I71" s="3">
        <f>+4</f>
        <v>4</v>
      </c>
      <c r="J71" s="3">
        <v>28.0</v>
      </c>
      <c r="K71" s="4">
        <v>4.0</v>
      </c>
      <c r="L71" s="4">
        <v>4.0</v>
      </c>
      <c r="M71" s="4">
        <v>11.0</v>
      </c>
      <c r="N71" s="4">
        <v>18.0</v>
      </c>
      <c r="O71" s="4">
        <v>30.0</v>
      </c>
      <c r="P71" s="4">
        <v>-12.0</v>
      </c>
      <c r="Q71" s="4">
        <v>16.0</v>
      </c>
      <c r="R71" s="4">
        <f t="shared" si="1"/>
        <v>44</v>
      </c>
      <c r="S71" s="4">
        <f t="shared" si="2"/>
        <v>42.10526316</v>
      </c>
      <c r="T71" s="4">
        <f t="shared" si="3"/>
        <v>21.05263158</v>
      </c>
      <c r="U71" s="4">
        <v>2018.0</v>
      </c>
      <c r="V71" s="5"/>
    </row>
    <row r="72">
      <c r="A72" s="3">
        <v>11.0</v>
      </c>
      <c r="B72" s="2" t="s">
        <v>34</v>
      </c>
      <c r="C72" s="3">
        <v>38.0</v>
      </c>
      <c r="D72" s="3">
        <v>7.0</v>
      </c>
      <c r="E72" s="3">
        <v>5.0</v>
      </c>
      <c r="F72" s="3">
        <v>7.0</v>
      </c>
      <c r="G72" s="3">
        <v>29.0</v>
      </c>
      <c r="H72" s="3">
        <v>27.0</v>
      </c>
      <c r="I72" s="3">
        <f>+2</f>
        <v>2</v>
      </c>
      <c r="J72" s="3">
        <v>26.0</v>
      </c>
      <c r="K72" s="4">
        <v>4.0</v>
      </c>
      <c r="L72" s="4">
        <v>6.0</v>
      </c>
      <c r="M72" s="4">
        <v>9.0</v>
      </c>
      <c r="N72" s="4">
        <v>16.0</v>
      </c>
      <c r="O72" s="4">
        <v>28.0</v>
      </c>
      <c r="P72" s="4">
        <v>-12.0</v>
      </c>
      <c r="Q72" s="4">
        <v>18.0</v>
      </c>
      <c r="R72" s="4">
        <f t="shared" si="1"/>
        <v>44</v>
      </c>
      <c r="S72" s="4">
        <f t="shared" si="2"/>
        <v>36.84210526</v>
      </c>
      <c r="T72" s="4">
        <f t="shared" si="3"/>
        <v>21.05263158</v>
      </c>
      <c r="U72" s="4">
        <v>2018.0</v>
      </c>
      <c r="V72" s="5"/>
    </row>
    <row r="73">
      <c r="A73" s="3">
        <v>12.0</v>
      </c>
      <c r="B73" s="2" t="s">
        <v>41</v>
      </c>
      <c r="C73" s="3">
        <v>38.0</v>
      </c>
      <c r="D73" s="3">
        <v>7.0</v>
      </c>
      <c r="E73" s="3">
        <v>5.0</v>
      </c>
      <c r="F73" s="3">
        <v>7.0</v>
      </c>
      <c r="G73" s="3">
        <v>26.0</v>
      </c>
      <c r="H73" s="3">
        <v>30.0</v>
      </c>
      <c r="I73" s="3">
        <v>-4.0</v>
      </c>
      <c r="J73" s="3">
        <v>26.0</v>
      </c>
      <c r="K73" s="4">
        <v>4.0</v>
      </c>
      <c r="L73" s="4">
        <v>6.0</v>
      </c>
      <c r="M73" s="4">
        <v>9.0</v>
      </c>
      <c r="N73" s="4">
        <v>19.0</v>
      </c>
      <c r="O73" s="4">
        <v>31.0</v>
      </c>
      <c r="P73" s="4">
        <v>-12.0</v>
      </c>
      <c r="Q73" s="4">
        <v>18.0</v>
      </c>
      <c r="R73" s="4">
        <f t="shared" si="1"/>
        <v>44</v>
      </c>
      <c r="S73" s="4">
        <f t="shared" si="2"/>
        <v>36.84210526</v>
      </c>
      <c r="T73" s="4">
        <f t="shared" si="3"/>
        <v>21.05263158</v>
      </c>
      <c r="U73" s="4">
        <v>2018.0</v>
      </c>
      <c r="V73" s="5"/>
    </row>
    <row r="74">
      <c r="A74" s="3">
        <v>13.0</v>
      </c>
      <c r="B74" s="2" t="s">
        <v>26</v>
      </c>
      <c r="C74" s="3">
        <v>38.0</v>
      </c>
      <c r="D74" s="3">
        <v>7.0</v>
      </c>
      <c r="E74" s="3">
        <v>6.0</v>
      </c>
      <c r="F74" s="3">
        <v>6.0</v>
      </c>
      <c r="G74" s="3">
        <v>24.0</v>
      </c>
      <c r="H74" s="3">
        <v>26.0</v>
      </c>
      <c r="I74" s="3">
        <v>-2.0</v>
      </c>
      <c r="J74" s="3">
        <v>27.0</v>
      </c>
      <c r="K74" s="4">
        <v>3.0</v>
      </c>
      <c r="L74" s="4">
        <v>6.0</v>
      </c>
      <c r="M74" s="4">
        <v>10.0</v>
      </c>
      <c r="N74" s="4">
        <v>24.0</v>
      </c>
      <c r="O74" s="4">
        <v>42.0</v>
      </c>
      <c r="P74" s="4">
        <v>-18.0</v>
      </c>
      <c r="Q74" s="4">
        <v>15.0</v>
      </c>
      <c r="R74" s="4">
        <f t="shared" si="1"/>
        <v>42</v>
      </c>
      <c r="S74" s="4">
        <f t="shared" si="2"/>
        <v>36.84210526</v>
      </c>
      <c r="T74" s="4">
        <f t="shared" si="3"/>
        <v>15.78947368</v>
      </c>
      <c r="U74" s="4">
        <v>2018.0</v>
      </c>
      <c r="V74" s="5"/>
    </row>
    <row r="75">
      <c r="A75" s="3">
        <v>14.0</v>
      </c>
      <c r="B75" s="2" t="s">
        <v>42</v>
      </c>
      <c r="C75" s="3">
        <v>38.0</v>
      </c>
      <c r="D75" s="3">
        <v>7.0</v>
      </c>
      <c r="E75" s="3">
        <v>6.0</v>
      </c>
      <c r="F75" s="3">
        <v>6.0</v>
      </c>
      <c r="G75" s="3">
        <v>27.0</v>
      </c>
      <c r="H75" s="3">
        <v>31.0</v>
      </c>
      <c r="I75" s="3">
        <v>-4.0</v>
      </c>
      <c r="J75" s="3">
        <v>27.0</v>
      </c>
      <c r="K75" s="4">
        <v>4.0</v>
      </c>
      <c r="L75" s="4">
        <v>2.0</v>
      </c>
      <c r="M75" s="4">
        <v>13.0</v>
      </c>
      <c r="N75" s="4">
        <v>17.0</v>
      </c>
      <c r="O75" s="4">
        <v>33.0</v>
      </c>
      <c r="P75" s="4">
        <v>-16.0</v>
      </c>
      <c r="Q75" s="4">
        <v>14.0</v>
      </c>
      <c r="R75" s="4">
        <f t="shared" si="1"/>
        <v>41</v>
      </c>
      <c r="S75" s="4">
        <f t="shared" si="2"/>
        <v>36.84210526</v>
      </c>
      <c r="T75" s="4">
        <f t="shared" si="3"/>
        <v>21.05263158</v>
      </c>
      <c r="U75" s="4">
        <v>2018.0</v>
      </c>
      <c r="V75" s="5"/>
    </row>
    <row r="76">
      <c r="A76" s="3">
        <v>15.0</v>
      </c>
      <c r="B76" s="2" t="s">
        <v>36</v>
      </c>
      <c r="C76" s="3">
        <v>38.0</v>
      </c>
      <c r="D76" s="3">
        <v>7.0</v>
      </c>
      <c r="E76" s="3">
        <v>8.0</v>
      </c>
      <c r="F76" s="3">
        <v>4.0</v>
      </c>
      <c r="G76" s="3">
        <v>24.0</v>
      </c>
      <c r="H76" s="3">
        <v>25.0</v>
      </c>
      <c r="I76" s="3">
        <v>-1.0</v>
      </c>
      <c r="J76" s="3">
        <v>29.0</v>
      </c>
      <c r="K76" s="4">
        <v>2.0</v>
      </c>
      <c r="L76" s="4">
        <v>5.0</v>
      </c>
      <c r="M76" s="4">
        <v>12.0</v>
      </c>
      <c r="N76" s="4">
        <v>10.0</v>
      </c>
      <c r="O76" s="4">
        <v>29.0</v>
      </c>
      <c r="P76" s="4">
        <v>-19.0</v>
      </c>
      <c r="Q76" s="4">
        <v>11.0</v>
      </c>
      <c r="R76" s="4">
        <f t="shared" si="1"/>
        <v>40</v>
      </c>
      <c r="S76" s="4">
        <f t="shared" si="2"/>
        <v>36.84210526</v>
      </c>
      <c r="T76" s="4">
        <f t="shared" si="3"/>
        <v>10.52631579</v>
      </c>
      <c r="U76" s="4">
        <v>2018.0</v>
      </c>
      <c r="V76" s="5"/>
    </row>
    <row r="77">
      <c r="A77" s="3">
        <v>16.0</v>
      </c>
      <c r="B77" s="2" t="s">
        <v>45</v>
      </c>
      <c r="C77" s="3">
        <v>38.0</v>
      </c>
      <c r="D77" s="3">
        <v>6.0</v>
      </c>
      <c r="E77" s="3">
        <v>5.0</v>
      </c>
      <c r="F77" s="3">
        <v>8.0</v>
      </c>
      <c r="G77" s="3">
        <v>16.0</v>
      </c>
      <c r="H77" s="3">
        <v>25.0</v>
      </c>
      <c r="I77" s="3">
        <v>-9.0</v>
      </c>
      <c r="J77" s="3">
        <v>23.0</v>
      </c>
      <c r="K77" s="4">
        <v>3.0</v>
      </c>
      <c r="L77" s="4">
        <v>5.0</v>
      </c>
      <c r="M77" s="4">
        <v>11.0</v>
      </c>
      <c r="N77" s="4">
        <v>12.0</v>
      </c>
      <c r="O77" s="4">
        <v>33.0</v>
      </c>
      <c r="P77" s="4">
        <v>-21.0</v>
      </c>
      <c r="Q77" s="4">
        <v>14.0</v>
      </c>
      <c r="R77" s="4">
        <f t="shared" si="1"/>
        <v>37</v>
      </c>
      <c r="S77" s="4">
        <f t="shared" si="2"/>
        <v>31.57894737</v>
      </c>
      <c r="T77" s="4">
        <f t="shared" si="3"/>
        <v>15.78947368</v>
      </c>
      <c r="U77" s="4">
        <v>2018.0</v>
      </c>
      <c r="V77" s="5"/>
    </row>
    <row r="78">
      <c r="A78" s="3">
        <v>17.0</v>
      </c>
      <c r="B78" s="2" t="s">
        <v>35</v>
      </c>
      <c r="C78" s="3">
        <v>38.0</v>
      </c>
      <c r="D78" s="3">
        <v>4.0</v>
      </c>
      <c r="E78" s="3">
        <v>7.0</v>
      </c>
      <c r="F78" s="3">
        <v>8.0</v>
      </c>
      <c r="G78" s="3">
        <v>20.0</v>
      </c>
      <c r="H78" s="3">
        <v>26.0</v>
      </c>
      <c r="I78" s="3">
        <v>-6.0</v>
      </c>
      <c r="J78" s="3">
        <v>19.0</v>
      </c>
      <c r="K78" s="4">
        <v>3.0</v>
      </c>
      <c r="L78" s="4">
        <v>8.0</v>
      </c>
      <c r="M78" s="4">
        <v>8.0</v>
      </c>
      <c r="N78" s="4">
        <v>17.0</v>
      </c>
      <c r="O78" s="4">
        <v>30.0</v>
      </c>
      <c r="P78" s="4">
        <v>-13.0</v>
      </c>
      <c r="Q78" s="4">
        <v>17.0</v>
      </c>
      <c r="R78" s="4">
        <f t="shared" si="1"/>
        <v>36</v>
      </c>
      <c r="S78" s="4">
        <f t="shared" si="2"/>
        <v>21.05263158</v>
      </c>
      <c r="T78" s="4">
        <f t="shared" si="3"/>
        <v>15.78947368</v>
      </c>
      <c r="U78" s="4">
        <v>2018.0</v>
      </c>
      <c r="V78" s="5"/>
    </row>
    <row r="79">
      <c r="A79" s="3">
        <v>18.0</v>
      </c>
      <c r="B79" s="2" t="s">
        <v>46</v>
      </c>
      <c r="C79" s="3">
        <v>38.0</v>
      </c>
      <c r="D79" s="3">
        <v>6.0</v>
      </c>
      <c r="E79" s="3">
        <v>3.0</v>
      </c>
      <c r="F79" s="3">
        <v>10.0</v>
      </c>
      <c r="G79" s="3">
        <v>17.0</v>
      </c>
      <c r="H79" s="3">
        <v>24.0</v>
      </c>
      <c r="I79" s="3">
        <v>-7.0</v>
      </c>
      <c r="J79" s="3">
        <v>21.0</v>
      </c>
      <c r="K79" s="4">
        <v>2.0</v>
      </c>
      <c r="L79" s="4">
        <v>6.0</v>
      </c>
      <c r="M79" s="4">
        <v>11.0</v>
      </c>
      <c r="N79" s="4">
        <v>11.0</v>
      </c>
      <c r="O79" s="4">
        <v>32.0</v>
      </c>
      <c r="P79" s="4">
        <v>-21.0</v>
      </c>
      <c r="Q79" s="4">
        <v>12.0</v>
      </c>
      <c r="R79" s="4">
        <f t="shared" si="1"/>
        <v>33</v>
      </c>
      <c r="S79" s="4">
        <f t="shared" si="2"/>
        <v>31.57894737</v>
      </c>
      <c r="T79" s="4">
        <f t="shared" si="3"/>
        <v>10.52631579</v>
      </c>
      <c r="U79" s="4">
        <v>2018.0</v>
      </c>
      <c r="V79" s="5"/>
    </row>
    <row r="80">
      <c r="A80" s="3">
        <v>19.0</v>
      </c>
      <c r="B80" s="2" t="s">
        <v>47</v>
      </c>
      <c r="C80" s="3">
        <v>38.0</v>
      </c>
      <c r="D80" s="3">
        <v>5.0</v>
      </c>
      <c r="E80" s="3">
        <v>5.0</v>
      </c>
      <c r="F80" s="3">
        <v>9.0</v>
      </c>
      <c r="G80" s="3">
        <v>20.0</v>
      </c>
      <c r="H80" s="3">
        <v>30.0</v>
      </c>
      <c r="I80" s="3">
        <v>-10.0</v>
      </c>
      <c r="J80" s="3">
        <v>20.0</v>
      </c>
      <c r="K80" s="4">
        <v>2.0</v>
      </c>
      <c r="L80" s="4">
        <v>7.0</v>
      </c>
      <c r="M80" s="4">
        <v>10.0</v>
      </c>
      <c r="N80" s="4">
        <v>15.0</v>
      </c>
      <c r="O80" s="4">
        <v>38.0</v>
      </c>
      <c r="P80" s="4">
        <v>-23.0</v>
      </c>
      <c r="Q80" s="4">
        <v>13.0</v>
      </c>
      <c r="R80" s="4">
        <f t="shared" si="1"/>
        <v>33</v>
      </c>
      <c r="S80" s="4">
        <f t="shared" si="2"/>
        <v>26.31578947</v>
      </c>
      <c r="T80" s="4">
        <f t="shared" si="3"/>
        <v>10.52631579</v>
      </c>
      <c r="U80" s="4">
        <v>2018.0</v>
      </c>
      <c r="V80" s="5"/>
    </row>
    <row r="81">
      <c r="A81" s="3">
        <v>20.0</v>
      </c>
      <c r="B81" s="2" t="s">
        <v>39</v>
      </c>
      <c r="C81" s="3">
        <v>38.0</v>
      </c>
      <c r="D81" s="3">
        <v>3.0</v>
      </c>
      <c r="E81" s="3">
        <v>9.0</v>
      </c>
      <c r="F81" s="3">
        <v>7.0</v>
      </c>
      <c r="G81" s="3">
        <v>21.0</v>
      </c>
      <c r="H81" s="3">
        <v>29.0</v>
      </c>
      <c r="I81" s="3">
        <v>-8.0</v>
      </c>
      <c r="J81" s="3">
        <v>18.0</v>
      </c>
      <c r="K81" s="4">
        <v>3.0</v>
      </c>
      <c r="L81" s="4">
        <v>4.0</v>
      </c>
      <c r="M81" s="4">
        <v>12.0</v>
      </c>
      <c r="N81" s="4">
        <v>10.0</v>
      </c>
      <c r="O81" s="4">
        <v>27.0</v>
      </c>
      <c r="P81" s="4">
        <v>-17.0</v>
      </c>
      <c r="Q81" s="4">
        <v>13.0</v>
      </c>
      <c r="R81" s="4">
        <f t="shared" si="1"/>
        <v>31</v>
      </c>
      <c r="S81" s="4">
        <f t="shared" si="2"/>
        <v>15.78947368</v>
      </c>
      <c r="T81" s="4">
        <f t="shared" si="3"/>
        <v>15.78947368</v>
      </c>
      <c r="U81" s="4">
        <v>2018.0</v>
      </c>
      <c r="V81" s="5"/>
    </row>
    <row r="82">
      <c r="A82" s="3">
        <v>1.0</v>
      </c>
      <c r="B82" s="2" t="s">
        <v>24</v>
      </c>
      <c r="C82" s="3">
        <v>38.0</v>
      </c>
      <c r="D82" s="3">
        <v>17.0</v>
      </c>
      <c r="E82" s="3">
        <v>0.0</v>
      </c>
      <c r="F82" s="3">
        <v>2.0</v>
      </c>
      <c r="G82" s="3">
        <v>55.0</v>
      </c>
      <c r="H82" s="3">
        <v>17.0</v>
      </c>
      <c r="I82" s="3">
        <f t="shared" ref="I82:I83" si="5">+38</f>
        <v>38</v>
      </c>
      <c r="J82" s="3">
        <v>51.0</v>
      </c>
      <c r="K82" s="3">
        <v>13.0</v>
      </c>
      <c r="L82" s="3">
        <v>3.0</v>
      </c>
      <c r="M82" s="3">
        <v>3.0</v>
      </c>
      <c r="N82" s="3">
        <v>30.0</v>
      </c>
      <c r="O82" s="3">
        <v>16.0</v>
      </c>
      <c r="P82" s="3">
        <f>+14</f>
        <v>14</v>
      </c>
      <c r="Q82" s="3">
        <v>42.0</v>
      </c>
      <c r="R82" s="4">
        <f t="shared" si="1"/>
        <v>93</v>
      </c>
      <c r="S82" s="4">
        <f t="shared" si="2"/>
        <v>89.47368421</v>
      </c>
      <c r="T82" s="4">
        <f t="shared" si="3"/>
        <v>68.42105263</v>
      </c>
      <c r="U82" s="4">
        <v>2017.0</v>
      </c>
      <c r="V82" s="5"/>
    </row>
    <row r="83">
      <c r="A83" s="3">
        <v>2.0</v>
      </c>
      <c r="B83" s="2" t="s">
        <v>27</v>
      </c>
      <c r="C83" s="3">
        <v>38.0</v>
      </c>
      <c r="D83" s="3">
        <v>17.0</v>
      </c>
      <c r="E83" s="3">
        <v>2.0</v>
      </c>
      <c r="F83" s="3">
        <v>0.0</v>
      </c>
      <c r="G83" s="3">
        <v>47.0</v>
      </c>
      <c r="H83" s="3">
        <v>9.0</v>
      </c>
      <c r="I83" s="3">
        <f t="shared" si="5"/>
        <v>38</v>
      </c>
      <c r="J83" s="3">
        <v>53.0</v>
      </c>
      <c r="K83" s="3">
        <v>9.0</v>
      </c>
      <c r="L83" s="3">
        <v>6.0</v>
      </c>
      <c r="M83" s="3">
        <v>4.0</v>
      </c>
      <c r="N83" s="3">
        <v>39.0</v>
      </c>
      <c r="O83" s="3">
        <v>17.0</v>
      </c>
      <c r="P83" s="3">
        <f>+22</f>
        <v>22</v>
      </c>
      <c r="Q83" s="3">
        <v>33.0</v>
      </c>
      <c r="R83" s="4">
        <f t="shared" si="1"/>
        <v>86</v>
      </c>
      <c r="S83" s="4">
        <f t="shared" si="2"/>
        <v>89.47368421</v>
      </c>
      <c r="T83" s="4">
        <f t="shared" si="3"/>
        <v>47.36842105</v>
      </c>
      <c r="U83" s="4">
        <v>2017.0</v>
      </c>
      <c r="V83" s="5"/>
    </row>
    <row r="84">
      <c r="A84" s="3">
        <v>3.0</v>
      </c>
      <c r="B84" s="2" t="s">
        <v>21</v>
      </c>
      <c r="C84" s="3">
        <v>38.0</v>
      </c>
      <c r="D84" s="3">
        <v>11.0</v>
      </c>
      <c r="E84" s="3">
        <v>7.0</v>
      </c>
      <c r="F84" s="3">
        <v>1.0</v>
      </c>
      <c r="G84" s="3">
        <v>37.0</v>
      </c>
      <c r="H84" s="3">
        <v>17.0</v>
      </c>
      <c r="I84" s="3">
        <f>+20</f>
        <v>20</v>
      </c>
      <c r="J84" s="3">
        <v>40.0</v>
      </c>
      <c r="K84" s="3">
        <v>12.0</v>
      </c>
      <c r="L84" s="3">
        <v>2.0</v>
      </c>
      <c r="M84" s="3">
        <v>5.0</v>
      </c>
      <c r="N84" s="3">
        <v>43.0</v>
      </c>
      <c r="O84" s="3">
        <v>22.0</v>
      </c>
      <c r="P84" s="3">
        <f>+21</f>
        <v>21</v>
      </c>
      <c r="Q84" s="3">
        <v>38.0</v>
      </c>
      <c r="R84" s="4">
        <f t="shared" si="1"/>
        <v>78</v>
      </c>
      <c r="S84" s="4">
        <f t="shared" si="2"/>
        <v>57.89473684</v>
      </c>
      <c r="T84" s="4">
        <f t="shared" si="3"/>
        <v>63.15789474</v>
      </c>
      <c r="U84" s="4">
        <v>2017.0</v>
      </c>
      <c r="V84" s="5"/>
    </row>
    <row r="85">
      <c r="A85" s="3">
        <v>4.0</v>
      </c>
      <c r="B85" s="2" t="s">
        <v>23</v>
      </c>
      <c r="C85" s="3">
        <v>38.0</v>
      </c>
      <c r="D85" s="3">
        <v>12.0</v>
      </c>
      <c r="E85" s="3">
        <v>5.0</v>
      </c>
      <c r="F85" s="3">
        <v>2.0</v>
      </c>
      <c r="G85" s="3">
        <v>45.0</v>
      </c>
      <c r="H85" s="3">
        <v>18.0</v>
      </c>
      <c r="I85" s="3">
        <f>+27</f>
        <v>27</v>
      </c>
      <c r="J85" s="3">
        <v>41.0</v>
      </c>
      <c r="K85" s="3">
        <v>10.0</v>
      </c>
      <c r="L85" s="3">
        <v>5.0</v>
      </c>
      <c r="M85" s="3">
        <v>4.0</v>
      </c>
      <c r="N85" s="3">
        <v>33.0</v>
      </c>
      <c r="O85" s="3">
        <v>24.0</v>
      </c>
      <c r="P85" s="3">
        <f>+9</f>
        <v>9</v>
      </c>
      <c r="Q85" s="3">
        <v>35.0</v>
      </c>
      <c r="R85" s="4">
        <f t="shared" si="1"/>
        <v>76</v>
      </c>
      <c r="S85" s="4">
        <f t="shared" si="2"/>
        <v>63.15789474</v>
      </c>
      <c r="T85" s="4">
        <f t="shared" si="3"/>
        <v>52.63157895</v>
      </c>
      <c r="U85" s="4">
        <v>2017.0</v>
      </c>
      <c r="V85" s="5"/>
    </row>
    <row r="86">
      <c r="A86" s="3">
        <v>5.0</v>
      </c>
      <c r="B86" s="2" t="s">
        <v>28</v>
      </c>
      <c r="C86" s="3">
        <v>38.0</v>
      </c>
      <c r="D86" s="3">
        <v>14.0</v>
      </c>
      <c r="E86" s="3">
        <v>3.0</v>
      </c>
      <c r="F86" s="3">
        <v>2.0</v>
      </c>
      <c r="G86" s="3">
        <v>39.0</v>
      </c>
      <c r="H86" s="3">
        <v>16.0</v>
      </c>
      <c r="I86" s="3">
        <f>+23</f>
        <v>23</v>
      </c>
      <c r="J86" s="3">
        <v>45.0</v>
      </c>
      <c r="K86" s="3">
        <v>9.0</v>
      </c>
      <c r="L86" s="3">
        <v>3.0</v>
      </c>
      <c r="M86" s="3">
        <v>7.0</v>
      </c>
      <c r="N86" s="3">
        <v>38.0</v>
      </c>
      <c r="O86" s="3">
        <v>28.0</v>
      </c>
      <c r="P86" s="3">
        <f>+10</f>
        <v>10</v>
      </c>
      <c r="Q86" s="3">
        <v>30.0</v>
      </c>
      <c r="R86" s="4">
        <f t="shared" si="1"/>
        <v>75</v>
      </c>
      <c r="S86" s="4">
        <f t="shared" si="2"/>
        <v>73.68421053</v>
      </c>
      <c r="T86" s="4">
        <f t="shared" si="3"/>
        <v>47.36842105</v>
      </c>
      <c r="U86" s="4">
        <v>2017.0</v>
      </c>
      <c r="V86" s="5"/>
    </row>
    <row r="87">
      <c r="A87" s="3">
        <v>6.0</v>
      </c>
      <c r="B87" s="2" t="s">
        <v>22</v>
      </c>
      <c r="C87" s="3">
        <v>38.0</v>
      </c>
      <c r="D87" s="3">
        <v>8.0</v>
      </c>
      <c r="E87" s="3">
        <v>10.0</v>
      </c>
      <c r="F87" s="3">
        <v>1.0</v>
      </c>
      <c r="G87" s="3">
        <v>26.0</v>
      </c>
      <c r="H87" s="3">
        <v>12.0</v>
      </c>
      <c r="I87" s="3">
        <f>+14</f>
        <v>14</v>
      </c>
      <c r="J87" s="3">
        <v>34.0</v>
      </c>
      <c r="K87" s="3">
        <v>10.0</v>
      </c>
      <c r="L87" s="3">
        <v>5.0</v>
      </c>
      <c r="M87" s="3">
        <v>4.0</v>
      </c>
      <c r="N87" s="3">
        <v>28.0</v>
      </c>
      <c r="O87" s="3">
        <v>17.0</v>
      </c>
      <c r="P87" s="3">
        <f>+11</f>
        <v>11</v>
      </c>
      <c r="Q87" s="3">
        <v>35.0</v>
      </c>
      <c r="R87" s="4">
        <f t="shared" si="1"/>
        <v>69</v>
      </c>
      <c r="S87" s="4">
        <f t="shared" si="2"/>
        <v>42.10526316</v>
      </c>
      <c r="T87" s="4">
        <f t="shared" si="3"/>
        <v>52.63157895</v>
      </c>
      <c r="U87" s="4">
        <v>2017.0</v>
      </c>
      <c r="V87" s="5"/>
    </row>
    <row r="88">
      <c r="A88" s="3">
        <v>7.0</v>
      </c>
      <c r="B88" s="2" t="s">
        <v>30</v>
      </c>
      <c r="C88" s="3">
        <v>38.0</v>
      </c>
      <c r="D88" s="3">
        <v>13.0</v>
      </c>
      <c r="E88" s="3">
        <v>4.0</v>
      </c>
      <c r="F88" s="3">
        <v>2.0</v>
      </c>
      <c r="G88" s="3">
        <v>42.0</v>
      </c>
      <c r="H88" s="3">
        <v>16.0</v>
      </c>
      <c r="I88" s="3">
        <f>+26</f>
        <v>26</v>
      </c>
      <c r="J88" s="3">
        <v>43.0</v>
      </c>
      <c r="K88" s="3">
        <v>4.0</v>
      </c>
      <c r="L88" s="3">
        <v>6.0</v>
      </c>
      <c r="M88" s="3">
        <v>9.0</v>
      </c>
      <c r="N88" s="3">
        <v>20.0</v>
      </c>
      <c r="O88" s="3">
        <v>28.0</v>
      </c>
      <c r="P88" s="3">
        <v>-8.0</v>
      </c>
      <c r="Q88" s="3">
        <v>18.0</v>
      </c>
      <c r="R88" s="4">
        <f t="shared" si="1"/>
        <v>61</v>
      </c>
      <c r="S88" s="4">
        <f t="shared" si="2"/>
        <v>68.42105263</v>
      </c>
      <c r="T88" s="4">
        <f t="shared" si="3"/>
        <v>21.05263158</v>
      </c>
      <c r="U88" s="4">
        <v>2017.0</v>
      </c>
      <c r="V88" s="5"/>
    </row>
    <row r="89">
      <c r="A89" s="3">
        <v>8.0</v>
      </c>
      <c r="B89" s="2" t="s">
        <v>35</v>
      </c>
      <c r="C89" s="3">
        <v>38.0</v>
      </c>
      <c r="D89" s="3">
        <v>6.0</v>
      </c>
      <c r="E89" s="3">
        <v>6.0</v>
      </c>
      <c r="F89" s="3">
        <v>7.0</v>
      </c>
      <c r="G89" s="3">
        <v>17.0</v>
      </c>
      <c r="H89" s="3">
        <v>21.0</v>
      </c>
      <c r="I89" s="3">
        <v>-4.0</v>
      </c>
      <c r="J89" s="3">
        <v>24.0</v>
      </c>
      <c r="K89" s="3">
        <v>6.0</v>
      </c>
      <c r="L89" s="3">
        <v>4.0</v>
      </c>
      <c r="M89" s="3">
        <v>9.0</v>
      </c>
      <c r="N89" s="3">
        <v>24.0</v>
      </c>
      <c r="O89" s="3">
        <v>27.0</v>
      </c>
      <c r="P89" s="3">
        <v>-3.0</v>
      </c>
      <c r="Q89" s="3">
        <v>22.0</v>
      </c>
      <c r="R89" s="4">
        <f t="shared" si="1"/>
        <v>46</v>
      </c>
      <c r="S89" s="4">
        <f t="shared" si="2"/>
        <v>31.57894737</v>
      </c>
      <c r="T89" s="4">
        <f t="shared" si="3"/>
        <v>31.57894737</v>
      </c>
      <c r="U89" s="4">
        <v>2017.0</v>
      </c>
      <c r="V89" s="5"/>
    </row>
    <row r="90">
      <c r="A90" s="3">
        <v>9.0</v>
      </c>
      <c r="B90" s="2" t="s">
        <v>41</v>
      </c>
      <c r="C90" s="3">
        <v>38.0</v>
      </c>
      <c r="D90" s="3">
        <v>9.0</v>
      </c>
      <c r="E90" s="3">
        <v>4.0</v>
      </c>
      <c r="F90" s="3">
        <v>6.0</v>
      </c>
      <c r="G90" s="3">
        <v>35.0</v>
      </c>
      <c r="H90" s="3">
        <v>29.0</v>
      </c>
      <c r="I90" s="3">
        <f>+6</f>
        <v>6</v>
      </c>
      <c r="J90" s="3">
        <v>31.0</v>
      </c>
      <c r="K90" s="3">
        <v>3.0</v>
      </c>
      <c r="L90" s="3">
        <v>6.0</v>
      </c>
      <c r="M90" s="3">
        <v>10.0</v>
      </c>
      <c r="N90" s="3">
        <v>20.0</v>
      </c>
      <c r="O90" s="3">
        <v>38.0</v>
      </c>
      <c r="P90" s="3">
        <v>-18.0</v>
      </c>
      <c r="Q90" s="3">
        <v>15.0</v>
      </c>
      <c r="R90" s="4">
        <f t="shared" si="1"/>
        <v>46</v>
      </c>
      <c r="S90" s="4">
        <f t="shared" si="2"/>
        <v>47.36842105</v>
      </c>
      <c r="T90" s="4">
        <f t="shared" si="3"/>
        <v>15.78947368</v>
      </c>
      <c r="U90" s="4">
        <v>2017.0</v>
      </c>
      <c r="V90" s="5"/>
    </row>
    <row r="91">
      <c r="A91" s="3">
        <v>10.0</v>
      </c>
      <c r="B91" s="2" t="s">
        <v>39</v>
      </c>
      <c r="C91" s="3">
        <v>38.0</v>
      </c>
      <c r="D91" s="3">
        <v>9.0</v>
      </c>
      <c r="E91" s="3">
        <v>2.0</v>
      </c>
      <c r="F91" s="3">
        <v>8.0</v>
      </c>
      <c r="G91" s="3">
        <v>27.0</v>
      </c>
      <c r="H91" s="3">
        <v>22.0</v>
      </c>
      <c r="I91" s="3">
        <f>+5</f>
        <v>5</v>
      </c>
      <c r="J91" s="3">
        <v>29.0</v>
      </c>
      <c r="K91" s="3">
        <v>3.0</v>
      </c>
      <c r="L91" s="3">
        <v>7.0</v>
      </c>
      <c r="M91" s="3">
        <v>9.0</v>
      </c>
      <c r="N91" s="3">
        <v>16.0</v>
      </c>
      <c r="O91" s="3">
        <v>29.0</v>
      </c>
      <c r="P91" s="3">
        <v>-13.0</v>
      </c>
      <c r="Q91" s="3">
        <v>16.0</v>
      </c>
      <c r="R91" s="4">
        <f t="shared" si="1"/>
        <v>45</v>
      </c>
      <c r="S91" s="4">
        <f t="shared" si="2"/>
        <v>47.36842105</v>
      </c>
      <c r="T91" s="4">
        <f t="shared" si="3"/>
        <v>15.78947368</v>
      </c>
      <c r="U91" s="4">
        <v>2017.0</v>
      </c>
      <c r="V91" s="5"/>
    </row>
    <row r="92">
      <c r="A92" s="3">
        <v>11.0</v>
      </c>
      <c r="B92" s="2" t="s">
        <v>26</v>
      </c>
      <c r="C92" s="3">
        <v>38.0</v>
      </c>
      <c r="D92" s="3">
        <v>7.0</v>
      </c>
      <c r="E92" s="3">
        <v>4.0</v>
      </c>
      <c r="F92" s="3">
        <v>8.0</v>
      </c>
      <c r="G92" s="3">
        <v>19.0</v>
      </c>
      <c r="H92" s="3">
        <v>31.0</v>
      </c>
      <c r="I92" s="3">
        <v>-12.0</v>
      </c>
      <c r="J92" s="3">
        <v>25.0</v>
      </c>
      <c r="K92" s="3">
        <v>5.0</v>
      </c>
      <c r="L92" s="3">
        <v>5.0</v>
      </c>
      <c r="M92" s="3">
        <v>9.0</v>
      </c>
      <c r="N92" s="3">
        <v>28.0</v>
      </c>
      <c r="O92" s="3">
        <v>33.0</v>
      </c>
      <c r="P92" s="3">
        <v>-5.0</v>
      </c>
      <c r="Q92" s="3">
        <v>20.0</v>
      </c>
      <c r="R92" s="4">
        <f t="shared" si="1"/>
        <v>45</v>
      </c>
      <c r="S92" s="4">
        <f t="shared" si="2"/>
        <v>36.84210526</v>
      </c>
      <c r="T92" s="4">
        <f t="shared" si="3"/>
        <v>26.31578947</v>
      </c>
      <c r="U92" s="4">
        <v>2017.0</v>
      </c>
      <c r="V92" s="5"/>
    </row>
    <row r="93">
      <c r="A93" s="3">
        <v>12.0</v>
      </c>
      <c r="B93" s="2" t="s">
        <v>25</v>
      </c>
      <c r="C93" s="3">
        <v>38.0</v>
      </c>
      <c r="D93" s="3">
        <v>10.0</v>
      </c>
      <c r="E93" s="3">
        <v>4.0</v>
      </c>
      <c r="F93" s="3">
        <v>5.0</v>
      </c>
      <c r="G93" s="3">
        <v>31.0</v>
      </c>
      <c r="H93" s="3">
        <v>25.0</v>
      </c>
      <c r="I93" s="3">
        <f>+6</f>
        <v>6</v>
      </c>
      <c r="J93" s="3">
        <v>34.0</v>
      </c>
      <c r="K93" s="3">
        <v>2.0</v>
      </c>
      <c r="L93" s="3">
        <v>4.0</v>
      </c>
      <c r="M93" s="3">
        <v>13.0</v>
      </c>
      <c r="N93" s="3">
        <v>17.0</v>
      </c>
      <c r="O93" s="3">
        <v>38.0</v>
      </c>
      <c r="P93" s="3">
        <v>-21.0</v>
      </c>
      <c r="Q93" s="3">
        <v>10.0</v>
      </c>
      <c r="R93" s="4">
        <f t="shared" si="1"/>
        <v>44</v>
      </c>
      <c r="S93" s="4">
        <f t="shared" si="2"/>
        <v>52.63157895</v>
      </c>
      <c r="T93" s="4">
        <f t="shared" si="3"/>
        <v>10.52631579</v>
      </c>
      <c r="U93" s="4">
        <v>2017.0</v>
      </c>
      <c r="V93" s="5"/>
    </row>
    <row r="94">
      <c r="A94" s="3">
        <v>13.0</v>
      </c>
      <c r="B94" s="2" t="s">
        <v>47</v>
      </c>
      <c r="C94" s="3">
        <v>38.0</v>
      </c>
      <c r="D94" s="3">
        <v>7.0</v>
      </c>
      <c r="E94" s="3">
        <v>6.0</v>
      </c>
      <c r="F94" s="3">
        <v>6.0</v>
      </c>
      <c r="G94" s="3">
        <v>24.0</v>
      </c>
      <c r="H94" s="3">
        <v>24.0</v>
      </c>
      <c r="I94" s="3">
        <v>0.0</v>
      </c>
      <c r="J94" s="3">
        <v>27.0</v>
      </c>
      <c r="K94" s="3">
        <v>4.0</v>
      </c>
      <c r="L94" s="3">
        <v>5.0</v>
      </c>
      <c r="M94" s="3">
        <v>10.0</v>
      </c>
      <c r="N94" s="3">
        <v>17.0</v>
      </c>
      <c r="O94" s="3">
        <v>32.0</v>
      </c>
      <c r="P94" s="3">
        <v>-15.0</v>
      </c>
      <c r="Q94" s="3">
        <v>17.0</v>
      </c>
      <c r="R94" s="4">
        <f t="shared" si="1"/>
        <v>44</v>
      </c>
      <c r="S94" s="4">
        <f t="shared" si="2"/>
        <v>36.84210526</v>
      </c>
      <c r="T94" s="4">
        <f t="shared" si="3"/>
        <v>21.05263158</v>
      </c>
      <c r="U94" s="4">
        <v>2017.0</v>
      </c>
      <c r="V94" s="5"/>
    </row>
    <row r="95">
      <c r="A95" s="3">
        <v>14.0</v>
      </c>
      <c r="B95" s="2" t="s">
        <v>34</v>
      </c>
      <c r="C95" s="3">
        <v>38.0</v>
      </c>
      <c r="D95" s="3">
        <v>6.0</v>
      </c>
      <c r="E95" s="3">
        <v>2.0</v>
      </c>
      <c r="F95" s="3">
        <v>11.0</v>
      </c>
      <c r="G95" s="3">
        <v>24.0</v>
      </c>
      <c r="H95" s="3">
        <v>25.0</v>
      </c>
      <c r="I95" s="3">
        <v>-1.0</v>
      </c>
      <c r="J95" s="3">
        <v>20.0</v>
      </c>
      <c r="K95" s="3">
        <v>6.0</v>
      </c>
      <c r="L95" s="3">
        <v>3.0</v>
      </c>
      <c r="M95" s="3">
        <v>10.0</v>
      </c>
      <c r="N95" s="3">
        <v>26.0</v>
      </c>
      <c r="O95" s="3">
        <v>38.0</v>
      </c>
      <c r="P95" s="3">
        <v>-12.0</v>
      </c>
      <c r="Q95" s="3">
        <v>21.0</v>
      </c>
      <c r="R95" s="4">
        <f t="shared" si="1"/>
        <v>41</v>
      </c>
      <c r="S95" s="4">
        <f t="shared" si="2"/>
        <v>31.57894737</v>
      </c>
      <c r="T95" s="4">
        <f t="shared" si="3"/>
        <v>31.57894737</v>
      </c>
      <c r="U95" s="4">
        <v>2017.0</v>
      </c>
      <c r="V95" s="5"/>
    </row>
    <row r="96">
      <c r="A96" s="3">
        <v>15.0</v>
      </c>
      <c r="B96" s="2" t="s">
        <v>46</v>
      </c>
      <c r="C96" s="3">
        <v>38.0</v>
      </c>
      <c r="D96" s="3">
        <v>8.0</v>
      </c>
      <c r="E96" s="3">
        <v>3.0</v>
      </c>
      <c r="F96" s="3">
        <v>8.0</v>
      </c>
      <c r="G96" s="3">
        <v>27.0</v>
      </c>
      <c r="H96" s="3">
        <v>34.0</v>
      </c>
      <c r="I96" s="3">
        <v>-7.0</v>
      </c>
      <c r="J96" s="3">
        <v>27.0</v>
      </c>
      <c r="K96" s="3">
        <v>4.0</v>
      </c>
      <c r="L96" s="3">
        <v>2.0</v>
      </c>
      <c r="M96" s="3">
        <v>13.0</v>
      </c>
      <c r="N96" s="3">
        <v>18.0</v>
      </c>
      <c r="O96" s="3">
        <v>36.0</v>
      </c>
      <c r="P96" s="3">
        <v>-18.0</v>
      </c>
      <c r="Q96" s="3">
        <v>14.0</v>
      </c>
      <c r="R96" s="4">
        <f t="shared" si="1"/>
        <v>41</v>
      </c>
      <c r="S96" s="4">
        <f t="shared" si="2"/>
        <v>42.10526316</v>
      </c>
      <c r="T96" s="4">
        <f t="shared" si="3"/>
        <v>21.05263158</v>
      </c>
      <c r="U96" s="4">
        <v>2017.0</v>
      </c>
      <c r="V96" s="5"/>
    </row>
    <row r="97">
      <c r="A97" s="3">
        <v>16.0</v>
      </c>
      <c r="B97" s="2" t="s">
        <v>37</v>
      </c>
      <c r="C97" s="3">
        <v>38.0</v>
      </c>
      <c r="D97" s="3">
        <v>10.0</v>
      </c>
      <c r="E97" s="3">
        <v>3.0</v>
      </c>
      <c r="F97" s="3">
        <v>6.0</v>
      </c>
      <c r="G97" s="3">
        <v>26.0</v>
      </c>
      <c r="H97" s="3">
        <v>20.0</v>
      </c>
      <c r="I97" s="3">
        <f>+6</f>
        <v>6</v>
      </c>
      <c r="J97" s="3">
        <v>33.0</v>
      </c>
      <c r="K97" s="3">
        <v>1.0</v>
      </c>
      <c r="L97" s="3">
        <v>4.0</v>
      </c>
      <c r="M97" s="3">
        <v>14.0</v>
      </c>
      <c r="N97" s="3">
        <v>13.0</v>
      </c>
      <c r="O97" s="3">
        <v>35.0</v>
      </c>
      <c r="P97" s="3">
        <v>-22.0</v>
      </c>
      <c r="Q97" s="3">
        <v>7.0</v>
      </c>
      <c r="R97" s="4">
        <f t="shared" si="1"/>
        <v>40</v>
      </c>
      <c r="S97" s="4">
        <f t="shared" si="2"/>
        <v>52.63157895</v>
      </c>
      <c r="T97" s="4">
        <f t="shared" si="3"/>
        <v>5.263157895</v>
      </c>
      <c r="U97" s="4">
        <v>2017.0</v>
      </c>
      <c r="V97" s="5"/>
    </row>
    <row r="98">
      <c r="A98" s="3">
        <v>17.0</v>
      </c>
      <c r="B98" s="2" t="s">
        <v>42</v>
      </c>
      <c r="C98" s="3">
        <v>38.0</v>
      </c>
      <c r="D98" s="3">
        <v>8.0</v>
      </c>
      <c r="E98" s="3">
        <v>4.0</v>
      </c>
      <c r="F98" s="3">
        <v>7.0</v>
      </c>
      <c r="G98" s="3">
        <v>25.0</v>
      </c>
      <c r="H98" s="3">
        <v>29.0</v>
      </c>
      <c r="I98" s="3">
        <v>-4.0</v>
      </c>
      <c r="J98" s="3">
        <v>28.0</v>
      </c>
      <c r="K98" s="3">
        <v>3.0</v>
      </c>
      <c r="L98" s="3">
        <v>3.0</v>
      </c>
      <c r="M98" s="3">
        <v>13.0</v>
      </c>
      <c r="N98" s="3">
        <v>15.0</v>
      </c>
      <c r="O98" s="3">
        <v>39.0</v>
      </c>
      <c r="P98" s="3">
        <v>-24.0</v>
      </c>
      <c r="Q98" s="3">
        <v>12.0</v>
      </c>
      <c r="R98" s="4">
        <f t="shared" si="1"/>
        <v>40</v>
      </c>
      <c r="S98" s="4">
        <f t="shared" si="2"/>
        <v>42.10526316</v>
      </c>
      <c r="T98" s="4">
        <f t="shared" si="3"/>
        <v>15.78947368</v>
      </c>
      <c r="U98" s="4">
        <v>2017.0</v>
      </c>
      <c r="V98" s="5"/>
    </row>
    <row r="99">
      <c r="A99" s="3">
        <v>18.0</v>
      </c>
      <c r="B99" s="2" t="s">
        <v>48</v>
      </c>
      <c r="C99" s="3">
        <v>38.0</v>
      </c>
      <c r="D99" s="3">
        <v>8.0</v>
      </c>
      <c r="E99" s="3">
        <v>4.0</v>
      </c>
      <c r="F99" s="3">
        <v>7.0</v>
      </c>
      <c r="G99" s="3">
        <v>28.0</v>
      </c>
      <c r="H99" s="3">
        <v>35.0</v>
      </c>
      <c r="I99" s="3">
        <v>-7.0</v>
      </c>
      <c r="J99" s="3">
        <v>28.0</v>
      </c>
      <c r="K99" s="3">
        <v>1.0</v>
      </c>
      <c r="L99" s="3">
        <v>3.0</v>
      </c>
      <c r="M99" s="3">
        <v>15.0</v>
      </c>
      <c r="N99" s="3">
        <v>9.0</v>
      </c>
      <c r="O99" s="3">
        <v>45.0</v>
      </c>
      <c r="P99" s="3">
        <v>-36.0</v>
      </c>
      <c r="Q99" s="3">
        <v>6.0</v>
      </c>
      <c r="R99" s="4">
        <f t="shared" si="1"/>
        <v>34</v>
      </c>
      <c r="S99" s="4">
        <f t="shared" si="2"/>
        <v>42.10526316</v>
      </c>
      <c r="T99" s="4">
        <f t="shared" si="3"/>
        <v>5.263157895</v>
      </c>
      <c r="U99" s="4">
        <v>2017.0</v>
      </c>
      <c r="V99" s="5"/>
    </row>
    <row r="100">
      <c r="A100" s="3">
        <v>19.0</v>
      </c>
      <c r="B100" s="2" t="s">
        <v>49</v>
      </c>
      <c r="C100" s="3">
        <v>38.0</v>
      </c>
      <c r="D100" s="3">
        <v>4.0</v>
      </c>
      <c r="E100" s="3">
        <v>6.0</v>
      </c>
      <c r="F100" s="3">
        <v>9.0</v>
      </c>
      <c r="G100" s="3">
        <v>17.0</v>
      </c>
      <c r="H100" s="3">
        <v>23.0</v>
      </c>
      <c r="I100" s="3">
        <v>-6.0</v>
      </c>
      <c r="J100" s="3">
        <v>18.0</v>
      </c>
      <c r="K100" s="3">
        <v>1.0</v>
      </c>
      <c r="L100" s="3">
        <v>7.0</v>
      </c>
      <c r="M100" s="3">
        <v>11.0</v>
      </c>
      <c r="N100" s="3">
        <v>10.0</v>
      </c>
      <c r="O100" s="3">
        <v>30.0</v>
      </c>
      <c r="P100" s="3">
        <v>-20.0</v>
      </c>
      <c r="Q100" s="3">
        <v>10.0</v>
      </c>
      <c r="R100" s="4">
        <f t="shared" si="1"/>
        <v>28</v>
      </c>
      <c r="S100" s="4">
        <f t="shared" si="2"/>
        <v>21.05263158</v>
      </c>
      <c r="T100" s="4">
        <f t="shared" si="3"/>
        <v>5.263157895</v>
      </c>
      <c r="U100" s="4">
        <v>2017.0</v>
      </c>
      <c r="V100" s="5"/>
    </row>
    <row r="101">
      <c r="A101" s="3">
        <v>20.0</v>
      </c>
      <c r="B101" s="2" t="s">
        <v>50</v>
      </c>
      <c r="C101" s="3">
        <v>38.0</v>
      </c>
      <c r="D101" s="3">
        <v>3.0</v>
      </c>
      <c r="E101" s="3">
        <v>5.0</v>
      </c>
      <c r="F101" s="3">
        <v>11.0</v>
      </c>
      <c r="G101" s="3">
        <v>16.0</v>
      </c>
      <c r="H101" s="3">
        <v>34.0</v>
      </c>
      <c r="I101" s="3">
        <v>-18.0</v>
      </c>
      <c r="J101" s="3">
        <v>14.0</v>
      </c>
      <c r="K101" s="3">
        <v>3.0</v>
      </c>
      <c r="L101" s="3">
        <v>1.0</v>
      </c>
      <c r="M101" s="3">
        <v>15.0</v>
      </c>
      <c r="N101" s="3">
        <v>13.0</v>
      </c>
      <c r="O101" s="3">
        <v>35.0</v>
      </c>
      <c r="P101" s="3">
        <v>-22.0</v>
      </c>
      <c r="Q101" s="3">
        <v>10.0</v>
      </c>
      <c r="R101" s="4">
        <f t="shared" si="1"/>
        <v>24</v>
      </c>
      <c r="S101" s="4">
        <f t="shared" si="2"/>
        <v>15.78947368</v>
      </c>
      <c r="T101" s="4">
        <f t="shared" si="3"/>
        <v>15.78947368</v>
      </c>
      <c r="U101" s="4">
        <v>2017.0</v>
      </c>
      <c r="V101" s="5"/>
    </row>
    <row r="102">
      <c r="B102" s="6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B103" s="6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B104" s="6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B105" s="6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B106" s="6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B107" s="6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B108" s="6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B109" s="6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B110" s="6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B111" s="6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B112" s="6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B113" s="6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B114" s="6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B115" s="6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B116" s="6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B117" s="6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B118" s="6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B119" s="6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B120" s="6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B121" s="6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B122" s="6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B123" s="6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B124" s="6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B125" s="6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B126" s="6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B127" s="6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B128" s="6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B129" s="6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B130" s="6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B131" s="6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B132" s="6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B133" s="6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B134" s="6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B135" s="6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B136" s="6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B137" s="6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B138" s="6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B139" s="6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B140" s="6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B141" s="6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B142" s="6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B143" s="6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B144" s="6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B145" s="6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B146" s="6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B147" s="6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B148" s="6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B149" s="6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B150" s="6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B151" s="6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B152" s="6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B153" s="6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B154" s="6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B155" s="6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B156" s="6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B157" s="6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B158" s="6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B159" s="6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B160" s="6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B161" s="6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B162" s="6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B163" s="6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B164" s="6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B165" s="6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B166" s="6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B167" s="6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B168" s="6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B169" s="6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B170" s="6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B171" s="6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B172" s="6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B173" s="6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B174" s="6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B175" s="6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B176" s="6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B177" s="6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B178" s="6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B179" s="6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B180" s="6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B181" s="6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B182" s="6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B183" s="6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B184" s="6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B185" s="6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B186" s="6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B187" s="6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B188" s="6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B189" s="6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B190" s="6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B191" s="6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B192" s="6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B193" s="6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B194" s="6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B195" s="6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B196" s="6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B197" s="6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B198" s="6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B199" s="6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B200" s="6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B201" s="6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B202" s="6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B203" s="6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B204" s="6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B205" s="6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B206" s="6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B207" s="6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B208" s="6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B209" s="6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B210" s="6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B211" s="6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B212" s="6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B213" s="6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B214" s="6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B215" s="6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B216" s="6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B217" s="6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B218" s="6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B219" s="6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B220" s="6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B221" s="6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B222" s="6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B223" s="6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B224" s="6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B225" s="6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B226" s="6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B227" s="6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B228" s="6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B229" s="6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B230" s="6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B231" s="6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B232" s="6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B233" s="6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B234" s="6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B235" s="6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B236" s="6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B237" s="6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B238" s="6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B239" s="6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B240" s="6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B241" s="6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B242" s="6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B243" s="6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B244" s="6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B245" s="6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B246" s="6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B247" s="6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B248" s="6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B249" s="6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B250" s="6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B251" s="6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B252" s="6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B253" s="6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B254" s="6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B255" s="6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B256" s="6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B257" s="6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B258" s="6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B259" s="6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B260" s="6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B261" s="6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B262" s="6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B263" s="6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B264" s="6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B265" s="6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B266" s="6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B267" s="6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B268" s="6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B269" s="6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B270" s="6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B271" s="6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B272" s="6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B273" s="6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B274" s="6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B275" s="6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B276" s="6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B277" s="6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B278" s="6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B279" s="6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B280" s="6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B281" s="6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B282" s="6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B283" s="6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B284" s="6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B285" s="6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B286" s="6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B287" s="6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B288" s="6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B289" s="6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B290" s="6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B291" s="6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B292" s="6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B293" s="6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B294" s="6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B295" s="6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B296" s="6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B297" s="6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B298" s="6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B299" s="6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B300" s="6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B301" s="6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B302" s="6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B303" s="6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B304" s="6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B305" s="6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B306" s="6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B307" s="6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B308" s="6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B309" s="6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B310" s="6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B311" s="6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B312" s="6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B313" s="6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B314" s="6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B315" s="6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B316" s="6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B317" s="6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B318" s="6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B319" s="6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B320" s="6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B321" s="6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B322" s="6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B323" s="6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B324" s="6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B325" s="6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B326" s="6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B327" s="6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B328" s="6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B329" s="6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B330" s="6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B331" s="6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B332" s="6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B333" s="6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B334" s="6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B335" s="6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B336" s="6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B337" s="6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B338" s="6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B339" s="6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B340" s="6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B341" s="6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B342" s="6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B343" s="6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B344" s="6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B345" s="6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B346" s="6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B347" s="6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B348" s="6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B349" s="6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B350" s="6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B351" s="6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B352" s="6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B353" s="6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B354" s="6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B355" s="6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B356" s="6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B357" s="6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B358" s="6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B359" s="6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B360" s="6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B361" s="6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B362" s="6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B363" s="6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B364" s="6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B365" s="6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B366" s="6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B367" s="6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B368" s="6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B369" s="6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B370" s="6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B371" s="6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B372" s="6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B373" s="6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B374" s="6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B375" s="6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B376" s="6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B377" s="6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B378" s="6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B379" s="6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B380" s="6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B381" s="6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B382" s="6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B383" s="6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B384" s="6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B385" s="6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B386" s="6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B387" s="6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B388" s="6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B389" s="6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B390" s="6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B391" s="6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B392" s="6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B393" s="6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B394" s="6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B395" s="6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B396" s="6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B397" s="6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B398" s="6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B399" s="6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B400" s="6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B401" s="6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B402" s="6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B403" s="6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B404" s="6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B405" s="6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B406" s="6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B407" s="6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B408" s="6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B409" s="6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B410" s="6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B411" s="6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B412" s="6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B413" s="6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B414" s="6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B415" s="6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B416" s="6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B417" s="6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B418" s="6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B419" s="6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B420" s="6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B421" s="6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B422" s="6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B423" s="6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B424" s="6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B425" s="6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B426" s="6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B427" s="6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B428" s="6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B429" s="6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B430" s="6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B431" s="6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B432" s="6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B433" s="6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B434" s="6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B435" s="6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B436" s="6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B437" s="6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B438" s="6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B439" s="6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B440" s="6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B441" s="6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B442" s="6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B443" s="6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B444" s="6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B445" s="6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B446" s="6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B447" s="6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B448" s="6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B449" s="6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B450" s="6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B451" s="6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B452" s="6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B453" s="6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B454" s="6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B455" s="6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B456" s="6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B457" s="6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B458" s="6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B459" s="6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B460" s="6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B461" s="6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B462" s="6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B463" s="6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B464" s="6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B465" s="6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B466" s="6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B467" s="6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B468" s="6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B469" s="6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B470" s="6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B471" s="6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B472" s="6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B473" s="6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B474" s="6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B475" s="6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B476" s="6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B477" s="6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B478" s="6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B479" s="6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B480" s="6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B481" s="6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B482" s="6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B483" s="6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B484" s="6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B485" s="6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B486" s="6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B487" s="6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B488" s="6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B489" s="6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B490" s="6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B491" s="6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B492" s="6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B493" s="6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B494" s="6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B495" s="6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B496" s="6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B497" s="6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B498" s="6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B499" s="6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B500" s="6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B501" s="6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B502" s="6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B503" s="6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B504" s="6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B505" s="6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B506" s="6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B507" s="6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B508" s="6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B509" s="6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B510" s="6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B511" s="6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B512" s="6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B513" s="6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B514" s="6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B515" s="6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B516" s="6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B517" s="6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B518" s="6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B519" s="6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B520" s="6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B521" s="6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B522" s="6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B523" s="6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B524" s="6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B525" s="6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B526" s="6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B527" s="6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B528" s="6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B529" s="6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B530" s="6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B531" s="6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B532" s="6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B533" s="6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B534" s="6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B535" s="6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B536" s="6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B537" s="6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B538" s="6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B539" s="6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B540" s="6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B541" s="6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B542" s="6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B543" s="6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B544" s="6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B545" s="6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B546" s="6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B547" s="6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B548" s="6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B549" s="6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B550" s="6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B551" s="6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B552" s="6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B553" s="6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B554" s="6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B555" s="6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B556" s="6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B557" s="6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B558" s="6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B559" s="6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B560" s="6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B561" s="6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B562" s="6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B563" s="6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B564" s="6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B565" s="6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B566" s="6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B567" s="6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B568" s="6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B569" s="6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B570" s="6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B571" s="6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B572" s="6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B573" s="6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B574" s="6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B575" s="6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B576" s="6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B577" s="6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B578" s="6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B579" s="6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B580" s="6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B581" s="6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B582" s="6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B583" s="6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B584" s="6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B585" s="6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B586" s="6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B587" s="6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B588" s="6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B589" s="6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B590" s="6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B591" s="6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B592" s="6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B593" s="6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B594" s="6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B595" s="6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B596" s="6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B597" s="6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B598" s="6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B599" s="6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B600" s="6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B601" s="6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B602" s="6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B603" s="6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B604" s="6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B605" s="6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B606" s="6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B607" s="6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B608" s="6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B609" s="6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B610" s="6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B611" s="6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B612" s="6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B613" s="6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B614" s="6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B615" s="6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B616" s="6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B617" s="6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B618" s="6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B619" s="6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B620" s="6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B621" s="6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B622" s="6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B623" s="6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B624" s="6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B625" s="6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B626" s="6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B627" s="6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B628" s="6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B629" s="6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B630" s="6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B631" s="6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B632" s="6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B633" s="6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B634" s="6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B635" s="6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B636" s="6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B637" s="6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B638" s="6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B639" s="6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B640" s="6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B641" s="6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B642" s="6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B643" s="6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B644" s="6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B645" s="6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B646" s="6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B647" s="6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B648" s="6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B649" s="6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B650" s="6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B651" s="6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B652" s="6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B653" s="6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B654" s="6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B655" s="6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B656" s="6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B657" s="6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B658" s="6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B659" s="6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B660" s="6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B661" s="6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B662" s="6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B663" s="6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B664" s="6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B665" s="6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B666" s="6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B667" s="6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B668" s="6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B669" s="6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B670" s="6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B671" s="6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B672" s="6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B673" s="6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B674" s="6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B675" s="6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B676" s="6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B677" s="6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B678" s="6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B679" s="6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B680" s="6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B681" s="6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B682" s="6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B683" s="6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B684" s="6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B685" s="6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B686" s="6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B687" s="6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B688" s="6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B689" s="6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B690" s="6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B691" s="6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B692" s="6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B693" s="6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B694" s="6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B695" s="6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B696" s="6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B697" s="6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B698" s="6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B699" s="6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B700" s="6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B701" s="6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B702" s="6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B703" s="6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B704" s="6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B705" s="6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B706" s="6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B707" s="6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B708" s="6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B709" s="6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B710" s="6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B711" s="6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B712" s="6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B713" s="6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B714" s="6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B715" s="6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B716" s="6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B717" s="6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B718" s="6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B719" s="6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B720" s="6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B721" s="6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B722" s="6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B723" s="6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B724" s="6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B725" s="6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B726" s="6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B727" s="6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B728" s="6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B729" s="6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B730" s="6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B731" s="6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B732" s="6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B733" s="6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B734" s="6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B735" s="6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B736" s="6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B737" s="6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B738" s="6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B739" s="6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B740" s="6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B741" s="6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B742" s="6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B743" s="6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B744" s="6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B745" s="6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B746" s="6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B747" s="6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B748" s="6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B749" s="6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B750" s="6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B751" s="6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B752" s="6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B753" s="6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B754" s="6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B755" s="6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B756" s="6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B757" s="6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B758" s="6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B759" s="6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B760" s="6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B761" s="6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B762" s="6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B763" s="6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B764" s="6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B765" s="6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B766" s="6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B767" s="6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B768" s="6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B769" s="6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B770" s="6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B771" s="6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B772" s="6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B773" s="6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B774" s="6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B775" s="6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B776" s="6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B777" s="6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B778" s="6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B779" s="6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B780" s="6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B781" s="6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B782" s="6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B783" s="6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B784" s="6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B785" s="6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B786" s="6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B787" s="6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B788" s="6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B789" s="6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B790" s="6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B791" s="6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B792" s="6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B793" s="6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B794" s="6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B795" s="6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B796" s="6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B797" s="6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B798" s="6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B799" s="6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B800" s="6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B801" s="6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B802" s="6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B803" s="6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B804" s="6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B805" s="6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B806" s="6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B807" s="6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B808" s="6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B809" s="6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B810" s="6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B811" s="6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B812" s="6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B813" s="6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B814" s="6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B815" s="6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B816" s="6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B817" s="6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B818" s="6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B819" s="6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B820" s="6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B821" s="6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B822" s="6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B823" s="6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B824" s="6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B825" s="6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B826" s="6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B827" s="6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B828" s="6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B829" s="6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B830" s="6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B831" s="6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B832" s="6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B833" s="6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B834" s="6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B835" s="6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B836" s="6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B837" s="6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B838" s="6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B839" s="6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B840" s="6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B841" s="6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B842" s="6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B843" s="6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B844" s="6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B845" s="6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B846" s="6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B847" s="6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B848" s="6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B849" s="6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B850" s="6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B851" s="6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B852" s="6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B853" s="6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B854" s="6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B855" s="6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B856" s="6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B857" s="6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B858" s="6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B859" s="6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B860" s="6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B861" s="6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B862" s="6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B863" s="6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B864" s="6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B865" s="6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B866" s="6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B867" s="6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B868" s="6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B869" s="6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B870" s="6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B871" s="6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B872" s="6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B873" s="6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B874" s="6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B875" s="6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B876" s="6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B877" s="6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B878" s="6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B879" s="6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B880" s="6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B881" s="6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B882" s="6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B883" s="6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B884" s="6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B885" s="6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B886" s="6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B887" s="6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B888" s="6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B889" s="6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B890" s="6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B891" s="6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B892" s="6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B893" s="6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B894" s="6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B895" s="6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B896" s="6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B897" s="6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B898" s="6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B899" s="6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B900" s="6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B901" s="6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B902" s="6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B903" s="6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B904" s="6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B905" s="6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B906" s="6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B907" s="6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B908" s="6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B909" s="6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B910" s="6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B911" s="6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B912" s="6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B913" s="6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B914" s="6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B915" s="6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B916" s="6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B917" s="6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B918" s="6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B919" s="6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B920" s="6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B921" s="6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B922" s="6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B923" s="6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B924" s="6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B925" s="6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B926" s="6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B927" s="6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B928" s="6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B929" s="6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B930" s="6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B931" s="6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B932" s="6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B933" s="6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B934" s="6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B935" s="6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B936" s="6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B937" s="6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B938" s="6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B939" s="6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B940" s="6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B941" s="6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B942" s="6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B943" s="6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B944" s="6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B945" s="6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B946" s="6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B947" s="6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B948" s="6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B949" s="6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B950" s="6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B951" s="6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B952" s="6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B953" s="6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B954" s="6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B955" s="6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B956" s="6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B957" s="6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B958" s="6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B959" s="6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B960" s="6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B961" s="6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B962" s="6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B963" s="6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B964" s="6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B965" s="6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B966" s="6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B967" s="6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B968" s="6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B969" s="6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B970" s="6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B971" s="6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B972" s="6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B973" s="6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B974" s="6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B975" s="6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B976" s="6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B977" s="6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B978" s="6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B979" s="6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B980" s="6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B981" s="6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B982" s="6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B983" s="6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B984" s="6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B985" s="6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B986" s="6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B987" s="6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B988" s="6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B989" s="6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B990" s="6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B991" s="6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B992" s="6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B993" s="6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B994" s="6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B995" s="6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B996" s="6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B997" s="6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B998" s="6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B999" s="6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B1000" s="6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drawing r:id="rId1"/>
</worksheet>
</file>