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<sst xmlns="http://schemas.openxmlformats.org/spreadsheetml/2006/main" count="25" uniqueCount="25">
  <si>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Sun</t>
  </si>
  <si>
    <t xml:space="preserve">Mercury</t>
  </si>
  <si>
    <t xml:space="preserve">Venus</t>
  </si>
  <si>
    <t xml:space="preserve">Earth</t>
  </si>
  <si>
    <t xml:space="preserve">Moon</t>
  </si>
  <si>
    <t xml:space="preserve">Mars</t>
  </si>
  <si>
    <t xml:space="preserve">Jupiter</t>
  </si>
  <si>
    <t xml:space="preserve">Saturn</t>
  </si>
  <si>
    <t xml:space="preserve">Uranus</t>
  </si>
  <si>
    <t xml:space="preserve">Neptune</t>
  </si>
  <si>
    <t xml:space="preserve">Pluto</t>
  </si>
  <si>
    <t xml:space="preserve">Diameter (km)</t>
  </si>
  <si>
    <t xml:space="preserve">Diameter normalized to Earth’s diameter</t>
  </si>
  <si>
    <t xml:space="preserve">Orbit Perihelion from Parent (km)</t>
  </si>
  <si>
    <t xml:space="preserve">Orbit Perihelion from Parent normalized to Earth’s diameter</t>
  </si>
  <si>
    <t xml:space="preserve">Orbit Aphelion from Parent (km)</t>
  </si>
  <si>
    <t xml:space="preserve">Orbit Aphelion from Parent normalized to Earth’s diameter</t>
  </si>
  <si>
    <t xml:space="preserve">Orbit Velocity (km/s)</t>
  </si>
  <si>
    <t xml:space="preserve">Rotation Period (hours)</t>
  </si>
  <si>
    <t xml:space="preserve">Rotation Speed normalized to Earth</t>
  </si>
  <si>
    <t xml:space="preserve">Rotation Frequency normalized to Earth</t>
  </si>
  <si>
    <t xml:space="preserve">Orbital Tilt (degrees)</t>
  </si>
  <si>
    <t xml:space="preserve">Orbital Tilt (radians)</t>
  </si>
  <si>
    <t xml:space="preserve">Tilt (degrees)</t>
  </si>
  <si>
    <t xml:space="preserve">Tilt (radians)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</si>
</sst>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32" activeCellId="0" sqref="A32"/>
    </sheetView>
  </sheetViews>
  <sheetFormatPr defaultRowHeight="12.8"/>
  <cols>
    <col collapsed="false" hidden="false" max="1" min="1" style="0" width="47.1122448979592"/>
    <col collapsed="false" hidden="false" max="2" min="2" style="0" width="10.734693877551"/>
    <col collapsed="false" hidden="false" max="3" min="3" style="0" width="11.4744897959184"/>
    <col collapsed="false" hidden="false" max="9" min="9" style="0" width="12.1479591836735"/>
    <col collapsed="false" hidden="false" max="11" min="11" style="0" width="12.1479591836735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A2" s="0" t="s">
        <v>11</v>
      </c>
      <c r="B2" s="0" t="n">
        <v>1391400</v>
      </c>
      <c r="C2" s="0" t="n">
        <v>4879</v>
      </c>
      <c r="D2" s="0" t="n">
        <v>12104</v>
      </c>
      <c r="E2" s="0" t="n">
        <v>12756</v>
      </c>
      <c r="F2" s="0" t="n">
        <v>3475</v>
      </c>
      <c r="G2" s="0" t="n">
        <v>6792</v>
      </c>
      <c r="H2" s="0" t="n">
        <v>142984</v>
      </c>
      <c r="I2" s="0" t="n">
        <v>120536</v>
      </c>
      <c r="J2" s="0" t="n">
        <v>51118</v>
      </c>
      <c r="K2" s="0" t="n">
        <v>49528</v>
      </c>
      <c r="L2" s="0" t="n">
        <v>2370</v>
      </c>
    </row>
    <row r="3" customFormat="false" ht="12.8" hidden="false" customHeight="false" outlineLevel="0" collapsed="false">
      <c r="A3" s="0" t="s">
        <v>12</v>
      </c>
      <c r="B3" s="0" t="n">
        <f aca="false">B2/$E$2</f>
        <v>109.078080903104</v>
      </c>
      <c r="C3" s="0" t="n">
        <f aca="false">C2/$E$2</f>
        <v>0.382486672938225</v>
      </c>
      <c r="D3" s="0" t="n">
        <f aca="false">D2/$E$2</f>
        <v>0.948886798369395</v>
      </c>
      <c r="E3" s="0" t="n">
        <f aca="false">E2/$E$2</f>
        <v>1</v>
      </c>
      <c r="F3" s="0" t="n">
        <f aca="false">F2/$E$2</f>
        <v>0.272420821574161</v>
      </c>
      <c r="G3" s="0" t="n">
        <f aca="false">G2/$E$2</f>
        <v>0.532455315145814</v>
      </c>
      <c r="H3" s="0" t="n">
        <f aca="false">H2/$E$2</f>
        <v>11.2091564753841</v>
      </c>
      <c r="I3" s="0" t="n">
        <f aca="false">I2/$E$2</f>
        <v>9.44935716525557</v>
      </c>
      <c r="J3" s="0" t="n">
        <f aca="false">J2/$E$2</f>
        <v>4.00736908121668</v>
      </c>
      <c r="K3" s="0" t="n">
        <f aca="false">K2/$E$2</f>
        <v>3.88272185638131</v>
      </c>
      <c r="L3" s="0" t="n">
        <f aca="false">L2/$E$2</f>
        <v>0.185794920037629</v>
      </c>
    </row>
    <row r="4" customFormat="false" ht="12.8" hidden="false" customHeight="false" outlineLevel="0" collapsed="false">
      <c r="A4" s="0" t="s">
        <v>13</v>
      </c>
      <c r="B4" s="0" t="n">
        <v>0</v>
      </c>
      <c r="C4" s="0" t="n">
        <f aca="false">46*(10^6)</f>
        <v>46000000</v>
      </c>
      <c r="D4" s="0" t="n">
        <f aca="false">107.5*(10^6)</f>
        <v>107500000</v>
      </c>
      <c r="E4" s="0" t="n">
        <f aca="false">147.1*(10^6)</f>
        <v>147100000</v>
      </c>
      <c r="F4" s="0" t="n">
        <f aca="false">0.363*(10^6)</f>
        <v>363000</v>
      </c>
      <c r="G4" s="0" t="n">
        <f aca="false">206.6*(10^6)</f>
        <v>206600000</v>
      </c>
      <c r="H4" s="0" t="n">
        <f aca="false">740.5*(10^6)</f>
        <v>740500000</v>
      </c>
      <c r="I4" s="0" t="n">
        <f aca="false">1352.6*(10^6)</f>
        <v>1352600000</v>
      </c>
      <c r="J4" s="0" t="n">
        <f aca="false">2741.3*(10^6)</f>
        <v>2741300000</v>
      </c>
      <c r="K4" s="0" t="n">
        <f aca="false">4444.5*(10^6)</f>
        <v>4444500000</v>
      </c>
      <c r="L4" s="0" t="n">
        <f aca="false">4436.8*(10^6)</f>
        <v>4436800000</v>
      </c>
    </row>
    <row r="5" customFormat="false" ht="12.8" hidden="false" customHeight="false" outlineLevel="0" collapsed="false">
      <c r="A5" s="0" t="s">
        <v>14</v>
      </c>
      <c r="B5" s="0" t="n">
        <f aca="false">B4/$E$2</f>
        <v>0</v>
      </c>
      <c r="C5" s="0" t="n">
        <f aca="false">C4/$E$2</f>
        <v>3606.14612731264</v>
      </c>
      <c r="D5" s="0" t="n">
        <f aca="false">D4/$E$2</f>
        <v>8427.40671056758</v>
      </c>
      <c r="E5" s="0" t="n">
        <f aca="false">E4/$E$2</f>
        <v>11531.8281592976</v>
      </c>
      <c r="F5" s="0" t="n">
        <f aca="false">F4/$E$2</f>
        <v>28.4571966133584</v>
      </c>
      <c r="G5" s="0" t="n">
        <f aca="false">G4/$E$2</f>
        <v>16196.2997804955</v>
      </c>
      <c r="H5" s="0" t="n">
        <f aca="false">H4/$E$2</f>
        <v>58051.1132016306</v>
      </c>
      <c r="I5" s="0" t="n">
        <f aca="false">I4/$E$2</f>
        <v>106036.375039197</v>
      </c>
      <c r="J5" s="0" t="n">
        <f aca="false">J4/$E$2</f>
        <v>214902.790843525</v>
      </c>
      <c r="K5" s="0" t="n">
        <f aca="false">K4/$E$2</f>
        <v>348424.270931326</v>
      </c>
      <c r="L5" s="0" t="n">
        <f aca="false">L4/$E$2</f>
        <v>347820.633427407</v>
      </c>
    </row>
    <row r="6" customFormat="false" ht="12.8" hidden="false" customHeight="false" outlineLevel="0" collapsed="false">
      <c r="A6" s="0" t="s">
        <v>15</v>
      </c>
      <c r="B6" s="0" t="n">
        <v>0</v>
      </c>
      <c r="C6" s="0" t="n">
        <f aca="false">69.8*(10^6)</f>
        <v>69800000</v>
      </c>
      <c r="D6" s="0" t="n">
        <f aca="false">108.9*(10^6)</f>
        <v>108900000</v>
      </c>
      <c r="E6" s="0" t="n">
        <f aca="false">152.1*(10^6)</f>
        <v>152100000</v>
      </c>
      <c r="F6" s="0" t="n">
        <f aca="false">0.406*(10^6)</f>
        <v>406000</v>
      </c>
      <c r="G6" s="0" t="n">
        <f aca="false">249.2*(10^6)</f>
        <v>249200000</v>
      </c>
      <c r="H6" s="0" t="n">
        <f aca="false">816.6*(10^6)</f>
        <v>816600000</v>
      </c>
      <c r="I6" s="0" t="n">
        <f aca="false">1514.5*(10^6)</f>
        <v>1514500000</v>
      </c>
      <c r="J6" s="0" t="n">
        <f aca="false">3003.6*(10^6)</f>
        <v>3003600000</v>
      </c>
      <c r="K6" s="0" t="n">
        <f aca="false">4545.7*(10^6)</f>
        <v>4545700000</v>
      </c>
      <c r="L6" s="0" t="n">
        <f aca="false">7375.9*(10^6)</f>
        <v>7375900000</v>
      </c>
    </row>
    <row r="7" customFormat="false" ht="12.8" hidden="false" customHeight="false" outlineLevel="0" collapsed="false">
      <c r="A7" s="0" t="s">
        <v>16</v>
      </c>
    </row>
    <row r="8" customFormat="false" ht="12.8" hidden="false" customHeight="false" outlineLevel="0" collapsed="false">
      <c r="A8" s="0" t="s">
        <v>17</v>
      </c>
      <c r="B8" s="0" t="n">
        <v>0</v>
      </c>
      <c r="C8" s="0" t="n">
        <v>47.4</v>
      </c>
      <c r="D8" s="0" t="n">
        <v>35</v>
      </c>
      <c r="E8" s="0" t="n">
        <v>29.8</v>
      </c>
      <c r="F8" s="0" t="n">
        <v>1</v>
      </c>
      <c r="G8" s="0" t="n">
        <v>24.1</v>
      </c>
      <c r="H8" s="0" t="n">
        <v>13.1</v>
      </c>
      <c r="I8" s="0" t="n">
        <v>9.7</v>
      </c>
      <c r="J8" s="0" t="n">
        <v>6.8</v>
      </c>
      <c r="K8" s="0" t="n">
        <v>5.4</v>
      </c>
      <c r="L8" s="0" t="n">
        <v>4.7</v>
      </c>
    </row>
    <row r="10" customFormat="false" ht="12.8" hidden="false" customHeight="false" outlineLevel="0" collapsed="false">
      <c r="A10" s="0" t="s">
        <v>18</v>
      </c>
      <c r="B10" s="0" t="n">
        <v>587.28</v>
      </c>
      <c r="C10" s="0" t="n">
        <v>1407.6</v>
      </c>
      <c r="D10" s="0" t="n">
        <v>-5832.5</v>
      </c>
      <c r="E10" s="0" t="n">
        <v>23.9</v>
      </c>
      <c r="F10" s="0" t="n">
        <v>655.7</v>
      </c>
      <c r="G10" s="0" t="n">
        <v>24.6</v>
      </c>
      <c r="H10" s="0" t="n">
        <v>9.9</v>
      </c>
      <c r="I10" s="0" t="n">
        <v>10.7</v>
      </c>
      <c r="J10" s="0" t="n">
        <v>-17.2</v>
      </c>
      <c r="K10" s="0" t="n">
        <v>16.1</v>
      </c>
      <c r="L10" s="0" t="n">
        <v>-153.3</v>
      </c>
    </row>
    <row r="11" customFormat="false" ht="12.8" hidden="false" customHeight="false" outlineLevel="0" collapsed="false">
      <c r="A11" s="0" t="s">
        <v>19</v>
      </c>
      <c r="B11" s="0" t="n">
        <f aca="false">B10/$E10</f>
        <v>24.5723849372385</v>
      </c>
      <c r="C11" s="0" t="n">
        <f aca="false">C10/$E10</f>
        <v>58.8953974895397</v>
      </c>
      <c r="D11" s="0" t="n">
        <f aca="false">D10/$E10</f>
        <v>-244.037656903766</v>
      </c>
      <c r="E11" s="0" t="n">
        <f aca="false">E10/$E10</f>
        <v>1</v>
      </c>
      <c r="F11" s="0" t="n">
        <f aca="false">F10/$E10</f>
        <v>27.4351464435146</v>
      </c>
      <c r="G11" s="0" t="n">
        <f aca="false">G10/$E10</f>
        <v>1.02928870292887</v>
      </c>
      <c r="H11" s="0" t="n">
        <f aca="false">H10/$E10</f>
        <v>0.414225941422594</v>
      </c>
      <c r="I11" s="0" t="n">
        <f aca="false">I10/$E10</f>
        <v>0.447698744769874</v>
      </c>
      <c r="J11" s="0" t="n">
        <f aca="false">J10/$E10</f>
        <v>-0.719665271966527</v>
      </c>
      <c r="K11" s="0" t="n">
        <f aca="false">K10/$E10</f>
        <v>0.673640167364017</v>
      </c>
      <c r="L11" s="0" t="n">
        <f aca="false">L10/$E10</f>
        <v>-6.4142259414226</v>
      </c>
    </row>
    <row r="12" customFormat="false" ht="12.8" hidden="false" customHeight="false" outlineLevel="0" collapsed="false">
      <c r="A12" s="0" t="s">
        <v>20</v>
      </c>
      <c r="B12" s="0" t="n">
        <f aca="false">1/B11</f>
        <v>0.0406960904508922</v>
      </c>
      <c r="C12" s="0" t="n">
        <f aca="false">1/C11</f>
        <v>0.0169792554703041</v>
      </c>
      <c r="D12" s="0" t="n">
        <f aca="false">1/D11</f>
        <v>-0.00409772824689241</v>
      </c>
      <c r="E12" s="0" t="n">
        <f aca="false">1/E11</f>
        <v>1</v>
      </c>
      <c r="F12" s="0" t="n">
        <f aca="false">1/F11</f>
        <v>0.0364495958517615</v>
      </c>
      <c r="G12" s="0" t="n">
        <f aca="false">1/G11</f>
        <v>0.971544715447154</v>
      </c>
      <c r="H12" s="0" t="n">
        <f aca="false">1/H11</f>
        <v>2.41414141414141</v>
      </c>
      <c r="I12" s="0" t="n">
        <f aca="false">1/I11</f>
        <v>2.23364485981308</v>
      </c>
      <c r="J12" s="0" t="n">
        <f aca="false">1/J11</f>
        <v>-1.38953488372093</v>
      </c>
      <c r="K12" s="0" t="n">
        <f aca="false">1/K11</f>
        <v>1.48447204968944</v>
      </c>
      <c r="L12" s="0" t="n">
        <f aca="false">1/L11</f>
        <v>-0.15590345727332</v>
      </c>
    </row>
    <row r="13" customFormat="false" ht="12.8" hidden="false" customHeight="false" outlineLevel="0" collapsed="false">
      <c r="A13" s="0" t="s">
        <v>21</v>
      </c>
      <c r="B13" s="0" t="n">
        <v>0</v>
      </c>
      <c r="C13" s="0" t="n">
        <v>7</v>
      </c>
      <c r="D13" s="0" t="n">
        <v>3.4</v>
      </c>
      <c r="E13" s="0" t="n">
        <v>0</v>
      </c>
      <c r="F13" s="0" t="n">
        <v>5.1</v>
      </c>
      <c r="G13" s="0" t="n">
        <v>1.9</v>
      </c>
      <c r="H13" s="0" t="n">
        <v>1.3</v>
      </c>
      <c r="I13" s="0" t="n">
        <v>2.5</v>
      </c>
      <c r="J13" s="0" t="n">
        <v>0.8</v>
      </c>
      <c r="K13" s="0" t="n">
        <v>1.8</v>
      </c>
      <c r="L13" s="0" t="n">
        <v>17.2</v>
      </c>
    </row>
    <row r="14" customFormat="false" ht="12.8" hidden="false" customHeight="false" outlineLevel="0" collapsed="false">
      <c r="A14" s="0" t="s">
        <v>22</v>
      </c>
      <c r="B14" s="0" t="n">
        <f aca="false">RADIANS( B13 )</f>
        <v>0</v>
      </c>
      <c r="C14" s="0" t="n">
        <f aca="false">RADIANS( C13 )</f>
        <v>0.122173047639603</v>
      </c>
      <c r="D14" s="0" t="n">
        <f aca="false">RADIANS( D13 )</f>
        <v>0.0593411945678072</v>
      </c>
      <c r="E14" s="0" t="n">
        <f aca="false">RADIANS( E13 )</f>
        <v>0</v>
      </c>
      <c r="F14" s="0" t="n">
        <f aca="false">RADIANS( F13 )</f>
        <v>0.0890117918517108</v>
      </c>
      <c r="G14" s="0" t="n">
        <f aca="false">RADIANS( G13 )</f>
        <v>0.0331612557878923</v>
      </c>
      <c r="H14" s="0" t="n">
        <f aca="false">RADIANS( H13 )</f>
        <v>0.0226892802759263</v>
      </c>
      <c r="I14" s="0" t="n">
        <f aca="false">RADIANS( I13 )</f>
        <v>0.0436332312998582</v>
      </c>
      <c r="J14" s="0" t="n">
        <f aca="false">RADIANS( J13 )</f>
        <v>0.0139626340159546</v>
      </c>
      <c r="K14" s="0" t="n">
        <f aca="false">RADIANS( K13 )</f>
        <v>0.0314159265358979</v>
      </c>
      <c r="L14" s="0" t="n">
        <f aca="false">RADIANS( L13 )</f>
        <v>0.300196631343025</v>
      </c>
    </row>
    <row r="15" customFormat="false" ht="12.8" hidden="false" customHeight="false" outlineLevel="0" collapsed="false">
      <c r="A15" s="0" t="s">
        <v>23</v>
      </c>
      <c r="B15" s="0" t="n">
        <v>0</v>
      </c>
      <c r="C15" s="0" t="n">
        <v>0.01</v>
      </c>
      <c r="D15" s="0" t="n">
        <v>177.4</v>
      </c>
      <c r="E15" s="0" t="n">
        <v>23.4</v>
      </c>
      <c r="F15" s="0" t="n">
        <v>6.7</v>
      </c>
      <c r="G15" s="0" t="n">
        <v>25.2</v>
      </c>
      <c r="H15" s="0" t="n">
        <v>3.1</v>
      </c>
      <c r="I15" s="0" t="n">
        <v>26.7</v>
      </c>
      <c r="J15" s="0" t="n">
        <v>97.8</v>
      </c>
      <c r="K15" s="0" t="n">
        <v>28.3</v>
      </c>
      <c r="L15" s="0" t="n">
        <v>122.5</v>
      </c>
    </row>
    <row r="16" customFormat="false" ht="12.8" hidden="false" customHeight="false" outlineLevel="0" collapsed="false">
      <c r="A16" s="0" t="s">
        <v>24</v>
      </c>
      <c r="B16" s="0" t="n">
        <f aca="false">RADIANS(B15)</f>
        <v>0</v>
      </c>
      <c r="C16" s="0" t="n">
        <f aca="false">RADIANS(C15)</f>
        <v>0.000174532925199433</v>
      </c>
      <c r="D16" s="0" t="n">
        <f aca="false">RADIANS(D15)</f>
        <v>3.09621409303794</v>
      </c>
      <c r="E16" s="0" t="n">
        <f aca="false">RADIANS(E15)</f>
        <v>0.408407044966673</v>
      </c>
      <c r="F16" s="0" t="n">
        <f aca="false">RADIANS(F15)</f>
        <v>0.11693705988362</v>
      </c>
      <c r="G16" s="0" t="n">
        <f aca="false">RADIANS(G15)</f>
        <v>0.439822971502571</v>
      </c>
      <c r="H16" s="0" t="n">
        <f aca="false">RADIANS(H15)</f>
        <v>0.0541052068118242</v>
      </c>
      <c r="I16" s="0" t="n">
        <f aca="false">RADIANS(I15)</f>
        <v>0.466002910282486</v>
      </c>
      <c r="J16" s="0" t="n">
        <f aca="false">RADIANS(J15)</f>
        <v>1.70693200845045</v>
      </c>
      <c r="K16" s="0" t="n">
        <f aca="false">RADIANS(K15)</f>
        <v>0.493928178314395</v>
      </c>
      <c r="L16" s="0" t="n">
        <f aca="false">RADIANS(L15)</f>
        <v>2.13802833369305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2016-10-14T17:06:12Z</dcterms:created>
  <dc:creator/>
  <dc:description/>
  <dc:language>en-US</dc:language>
  <cp:lastModifiedBy/>
  <dcterms:modified xsi:type="dcterms:W3CDTF">2016-10-15T13:24:26Z</dcterms:modified>
  <cp:revision>17</cp:revision>
  <dc:subject/>
  <dc:title/>
</cp:coreProperties>
</file>